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codeName="ThisWorkbook"/>
  <mc:AlternateContent xmlns:mc="http://schemas.openxmlformats.org/markup-compatibility/2006">
    <mc:Choice Requires="x15">
      <x15ac:absPath xmlns:x15ac="http://schemas.microsoft.com/office/spreadsheetml/2010/11/ac" url="P:\LGIPs &amp; charges\Contribution calculators (Backup)\Calculators\Amalgamated\"/>
    </mc:Choice>
  </mc:AlternateContent>
  <xr:revisionPtr revIDLastSave="0" documentId="13_ncr:1_{40074625-A306-4A0A-88F1-7F626FC25BC0}" xr6:coauthVersionLast="47" xr6:coauthVersionMax="47" xr10:uidLastSave="{00000000-0000-0000-0000-000000000000}"/>
  <bookViews>
    <workbookView xWindow="28680" yWindow="-120" windowWidth="29040" windowHeight="15840" tabRatio="661" xr2:uid="{00000000-000D-0000-FFFF-FFFF00000000}"/>
  </bookViews>
  <sheets>
    <sheet name="Welcome" sheetId="8" r:id="rId1"/>
    <sheet name="Notes" sheetId="27" r:id="rId2"/>
    <sheet name="Calculation" sheetId="12" r:id="rId3"/>
    <sheet name="Map" sheetId="28" r:id="rId4"/>
    <sheet name="Version" sheetId="2" r:id="rId5"/>
    <sheet name="Service areas" sheetId="29" state="hidden" r:id="rId6"/>
    <sheet name="Reference data" sheetId="30" state="hidden" r:id="rId7"/>
  </sheets>
  <definedNames>
    <definedName name="_xlnm.Print_Area" localSheetId="2">Calculation!$A$1:$N$37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8" l="1"/>
  <c r="F149" i="30"/>
  <c r="F148" i="30"/>
  <c r="F147" i="30"/>
  <c r="F146" i="30"/>
  <c r="F145" i="30"/>
  <c r="F144" i="30"/>
  <c r="F143" i="30"/>
  <c r="F142" i="30"/>
  <c r="F141" i="30"/>
  <c r="F140" i="30"/>
  <c r="F139" i="30"/>
  <c r="F138" i="30"/>
  <c r="F137" i="30"/>
  <c r="F136" i="30"/>
  <c r="F135" i="30"/>
  <c r="F134" i="30"/>
  <c r="F133" i="30"/>
  <c r="F132" i="30"/>
  <c r="F131" i="30"/>
  <c r="F130" i="30"/>
  <c r="F129" i="30"/>
  <c r="F128" i="30"/>
  <c r="F127" i="30"/>
  <c r="F126" i="30"/>
  <c r="F125" i="30"/>
  <c r="F124" i="30"/>
  <c r="F123" i="30"/>
  <c r="F122" i="30"/>
  <c r="F121" i="30"/>
  <c r="F120" i="30"/>
  <c r="F119" i="30"/>
  <c r="F118" i="30"/>
  <c r="F117" i="30"/>
  <c r="F116" i="30"/>
  <c r="F115" i="30"/>
  <c r="F114" i="30"/>
  <c r="F113" i="30"/>
  <c r="F112" i="30"/>
  <c r="F111" i="30"/>
  <c r="F110" i="30"/>
  <c r="F109" i="30"/>
  <c r="F108" i="30"/>
  <c r="F107" i="30"/>
  <c r="F106" i="30"/>
  <c r="F105" i="30"/>
  <c r="F104" i="30"/>
  <c r="F103" i="30"/>
  <c r="F102" i="30"/>
  <c r="F101" i="30"/>
  <c r="F100" i="30"/>
  <c r="F99" i="30"/>
  <c r="F98" i="30"/>
  <c r="F97" i="30"/>
  <c r="F96" i="30"/>
  <c r="F95" i="30"/>
  <c r="F94" i="30"/>
  <c r="F93" i="30"/>
  <c r="F92" i="30"/>
  <c r="F91" i="30"/>
  <c r="F90" i="30"/>
  <c r="F89" i="30"/>
  <c r="F88" i="30"/>
  <c r="F87" i="30"/>
  <c r="F86" i="30"/>
  <c r="F85" i="30"/>
  <c r="F84" i="30"/>
  <c r="F83" i="30"/>
  <c r="F82" i="30"/>
  <c r="F81" i="30"/>
  <c r="F80" i="30"/>
  <c r="F79" i="30"/>
  <c r="F78" i="30"/>
  <c r="F77" i="30"/>
  <c r="F76" i="30"/>
  <c r="F75" i="30"/>
  <c r="F74" i="30"/>
  <c r="F73" i="30"/>
  <c r="F72" i="30"/>
  <c r="F71" i="30"/>
  <c r="F70" i="30"/>
  <c r="F69" i="30"/>
  <c r="F68" i="30"/>
  <c r="F67" i="30"/>
  <c r="F66" i="30"/>
  <c r="F65" i="30"/>
  <c r="F64" i="30"/>
  <c r="F63" i="30"/>
  <c r="F62" i="30"/>
  <c r="F61" i="30"/>
  <c r="F60" i="30"/>
  <c r="F59" i="30"/>
  <c r="F58" i="30"/>
  <c r="F57" i="30"/>
  <c r="F56" i="30"/>
  <c r="F55" i="30"/>
  <c r="F54" i="30"/>
  <c r="F53" i="30"/>
  <c r="F52" i="30"/>
  <c r="F51" i="30"/>
  <c r="F50" i="30"/>
  <c r="F49" i="30"/>
  <c r="F48" i="30"/>
  <c r="F47" i="30"/>
  <c r="F46" i="30"/>
  <c r="F45" i="30"/>
  <c r="F44" i="30"/>
  <c r="F43" i="30"/>
  <c r="F42" i="30"/>
  <c r="F41" i="30"/>
  <c r="F40" i="30"/>
  <c r="F39" i="30"/>
  <c r="F38" i="30"/>
  <c r="F37" i="30"/>
  <c r="F36" i="30"/>
  <c r="F35" i="30"/>
  <c r="F34" i="30"/>
  <c r="F33" i="30"/>
  <c r="F32" i="30"/>
  <c r="F31" i="30"/>
  <c r="F30" i="30"/>
  <c r="F29" i="30"/>
  <c r="F28" i="30"/>
  <c r="F27" i="30"/>
  <c r="F26" i="30"/>
  <c r="F25" i="30"/>
  <c r="F24" i="30"/>
  <c r="F23" i="30"/>
  <c r="F22" i="30"/>
  <c r="F21" i="30"/>
  <c r="F20" i="30"/>
  <c r="F19" i="30"/>
  <c r="F18" i="30"/>
  <c r="F17" i="30"/>
  <c r="F16" i="30"/>
  <c r="F15" i="30"/>
  <c r="F14" i="30"/>
  <c r="F13" i="30"/>
  <c r="F12" i="30"/>
  <c r="F11" i="30"/>
  <c r="F10" i="30"/>
  <c r="F9" i="30"/>
  <c r="F8" i="30"/>
  <c r="F7" i="30"/>
  <c r="R20" i="12" l="1"/>
  <c r="R31" i="12" s="1"/>
  <c r="H20" i="12"/>
  <c r="H31" i="12" s="1"/>
  <c r="C42" i="12"/>
  <c r="D17" i="12" l="1"/>
  <c r="K17" i="12"/>
  <c r="I42" i="12"/>
  <c r="H42" i="12" l="1"/>
  <c r="E42" i="12"/>
  <c r="D42" i="12"/>
  <c r="BA38" i="12"/>
  <c r="BA37" i="12"/>
  <c r="J37" i="12" s="1"/>
  <c r="BA36" i="12"/>
  <c r="BA35" i="12"/>
  <c r="BA34" i="12"/>
  <c r="BA27" i="12"/>
  <c r="BA25" i="12"/>
  <c r="S25" i="12" s="1"/>
  <c r="BA24" i="12"/>
  <c r="BA23" i="12"/>
  <c r="BA26" i="12"/>
  <c r="H6" i="12"/>
  <c r="H5" i="12"/>
  <c r="BA15" i="12"/>
  <c r="M15" i="12" s="1"/>
  <c r="M16" i="12" s="1"/>
  <c r="BA10" i="12"/>
  <c r="P15" i="29"/>
  <c r="P18" i="29"/>
  <c r="P17" i="29"/>
  <c r="P16" i="29"/>
  <c r="P14" i="29"/>
  <c r="P13" i="29"/>
  <c r="P12" i="29"/>
  <c r="P11" i="29"/>
  <c r="P10" i="29"/>
  <c r="P9" i="29"/>
  <c r="P8" i="29"/>
  <c r="P7" i="29"/>
  <c r="I8" i="29"/>
  <c r="I9" i="29"/>
  <c r="I10" i="29"/>
  <c r="I11" i="29"/>
  <c r="I12" i="29"/>
  <c r="I13" i="29"/>
  <c r="I14" i="29"/>
  <c r="I15" i="29"/>
  <c r="I16" i="29"/>
  <c r="I17" i="29"/>
  <c r="I18" i="29"/>
  <c r="I7" i="29"/>
  <c r="F38" i="12" l="1"/>
  <c r="S38" i="12"/>
  <c r="W24" i="12"/>
  <c r="Z24" i="12" s="1"/>
  <c r="S24" i="12"/>
  <c r="M38" i="12"/>
  <c r="F26" i="12"/>
  <c r="S26" i="12"/>
  <c r="W27" i="12"/>
  <c r="AA27" i="12" s="1"/>
  <c r="S27" i="12"/>
  <c r="F34" i="12"/>
  <c r="S34" i="12"/>
  <c r="J35" i="12"/>
  <c r="S35" i="12"/>
  <c r="J36" i="12"/>
  <c r="S36" i="12"/>
  <c r="F37" i="12"/>
  <c r="S37" i="12"/>
  <c r="R23" i="12"/>
  <c r="S23" i="12"/>
  <c r="F35" i="12"/>
  <c r="F36" i="12"/>
  <c r="H26" i="12"/>
  <c r="W26" i="12"/>
  <c r="Y26" i="12" s="1"/>
  <c r="M27" i="12"/>
  <c r="M24" i="12"/>
  <c r="M35" i="12"/>
  <c r="J25" i="12"/>
  <c r="W25" i="12"/>
  <c r="Y25" i="12" s="1"/>
  <c r="F27" i="12"/>
  <c r="M17" i="12"/>
  <c r="F24" i="12"/>
  <c r="M23" i="12"/>
  <c r="W23" i="12"/>
  <c r="AB23" i="12" s="1"/>
  <c r="J23" i="12"/>
  <c r="X27" i="12"/>
  <c r="Z27" i="12"/>
  <c r="AB27" i="12"/>
  <c r="Y27" i="12"/>
  <c r="H35" i="12"/>
  <c r="R35" i="12" s="1"/>
  <c r="H24" i="12"/>
  <c r="R24" i="12" s="1"/>
  <c r="T24" i="12" s="1"/>
  <c r="F23" i="12"/>
  <c r="H23" i="12"/>
  <c r="F25" i="12"/>
  <c r="M26" i="12"/>
  <c r="J27" i="12"/>
  <c r="H27" i="12"/>
  <c r="O27" i="12" s="1"/>
  <c r="P27" i="12" s="1"/>
  <c r="J38" i="12"/>
  <c r="H38" i="12"/>
  <c r="R38" i="12" s="1"/>
  <c r="H37" i="12"/>
  <c r="R37" i="12" s="1"/>
  <c r="M37" i="12"/>
  <c r="H36" i="12"/>
  <c r="R36" i="12" s="1"/>
  <c r="M36" i="12"/>
  <c r="J34" i="12"/>
  <c r="H34" i="12"/>
  <c r="R34" i="12" s="1"/>
  <c r="M34" i="12"/>
  <c r="T35" i="12"/>
  <c r="T37" i="12"/>
  <c r="T38" i="12"/>
  <c r="O38" i="12"/>
  <c r="P38" i="12" s="1"/>
  <c r="O35" i="12"/>
  <c r="P35" i="12" s="1"/>
  <c r="O37" i="12"/>
  <c r="P37" i="12" s="1"/>
  <c r="R27" i="12"/>
  <c r="T27" i="12" s="1"/>
  <c r="H25" i="12"/>
  <c r="M25" i="12"/>
  <c r="J24" i="12"/>
  <c r="O24" i="12"/>
  <c r="P24" i="12" s="1"/>
  <c r="J26" i="12"/>
  <c r="O26" i="12"/>
  <c r="P26" i="12" s="1"/>
  <c r="R26" i="12"/>
  <c r="T26" i="12" s="1"/>
  <c r="A4" i="12"/>
  <c r="Z26" i="12" l="1"/>
  <c r="AB26" i="12"/>
  <c r="X26" i="12"/>
  <c r="AB24" i="12"/>
  <c r="AA26" i="12"/>
  <c r="X24" i="12"/>
  <c r="AB25" i="12"/>
  <c r="AA24" i="12"/>
  <c r="Z25" i="12"/>
  <c r="Y24" i="12"/>
  <c r="AC27" i="12"/>
  <c r="AH27" i="12" s="1"/>
  <c r="AI27" i="12"/>
  <c r="AL27" i="12" s="1"/>
  <c r="AI25" i="12"/>
  <c r="AC25" i="12"/>
  <c r="AA25" i="12"/>
  <c r="X25" i="12"/>
  <c r="AI26" i="12"/>
  <c r="AK26" i="12" s="1"/>
  <c r="AC26" i="12"/>
  <c r="AE26" i="12" s="1"/>
  <c r="Z23" i="12"/>
  <c r="X23" i="12"/>
  <c r="AA23" i="12"/>
  <c r="Y23" i="12"/>
  <c r="AG27" i="12"/>
  <c r="T23" i="12"/>
  <c r="O23" i="12"/>
  <c r="P23" i="12" s="1"/>
  <c r="O25" i="12"/>
  <c r="P25" i="12" s="1"/>
  <c r="T36" i="12"/>
  <c r="O36" i="12"/>
  <c r="P36" i="12" s="1"/>
  <c r="T34" i="12"/>
  <c r="O34" i="12"/>
  <c r="P34" i="12" s="1"/>
  <c r="R25" i="12"/>
  <c r="T25" i="12" s="1"/>
  <c r="AM27" i="12" l="1"/>
  <c r="AF27" i="12"/>
  <c r="AD27" i="12"/>
  <c r="AN27" i="12"/>
  <c r="AK27" i="12"/>
  <c r="AE27" i="12"/>
  <c r="AJ27" i="12"/>
  <c r="AH25" i="12"/>
  <c r="AN25" i="12"/>
  <c r="AF25" i="12"/>
  <c r="AF26" i="12"/>
  <c r="AD25" i="12"/>
  <c r="AE25" i="12"/>
  <c r="AG25" i="12"/>
  <c r="AL25" i="12"/>
  <c r="AM25" i="12"/>
  <c r="AK25" i="12"/>
  <c r="AG26" i="12"/>
  <c r="AL26" i="12"/>
  <c r="AM26" i="12"/>
  <c r="AJ26" i="12"/>
  <c r="AJ25" i="12"/>
  <c r="AN26" i="12"/>
  <c r="AD26" i="12"/>
  <c r="AH26" i="12"/>
  <c r="T39" i="12"/>
  <c r="P39" i="12"/>
  <c r="P28" i="12"/>
  <c r="T28" i="12"/>
  <c r="C48" i="12" l="1"/>
  <c r="B49" i="12" s="1"/>
  <c r="D48" i="12"/>
  <c r="AC24" i="12"/>
  <c r="AC23" i="12" l="1"/>
  <c r="AG23" i="12" s="1"/>
  <c r="AE24" i="12"/>
  <c r="AF24" i="12"/>
  <c r="AH24" i="12"/>
  <c r="AD24" i="12"/>
  <c r="AG24" i="12"/>
  <c r="AC28" i="12" l="1"/>
  <c r="AG28" i="12"/>
  <c r="C46" i="12" s="1"/>
  <c r="AE23" i="12"/>
  <c r="AE28" i="12" s="1"/>
  <c r="C44" i="12" s="1"/>
  <c r="AF23" i="12"/>
  <c r="AD23" i="12"/>
  <c r="AD28" i="12" s="1"/>
  <c r="C43" i="12" s="1"/>
  <c r="AH23" i="12"/>
  <c r="AH28" i="12" s="1"/>
  <c r="C47" i="12" s="1"/>
  <c r="AF28" i="12"/>
  <c r="C45" i="12" s="1"/>
  <c r="E48" i="12" l="1"/>
  <c r="B50" i="12" s="1"/>
  <c r="AI24" i="12"/>
  <c r="AK24" i="12" s="1"/>
  <c r="AI23" i="12"/>
  <c r="AN23" i="12" s="1"/>
  <c r="AL24" i="12" l="1"/>
  <c r="AJ24" i="12"/>
  <c r="AM24" i="12"/>
  <c r="AM23" i="12"/>
  <c r="AK23" i="12"/>
  <c r="AK28" i="12" s="1"/>
  <c r="D44" i="12" s="1"/>
  <c r="H44" i="12" s="1"/>
  <c r="AL23" i="12"/>
  <c r="AJ23" i="12"/>
  <c r="AI28" i="12"/>
  <c r="AN24" i="12"/>
  <c r="AN28" i="12" s="1"/>
  <c r="D47" i="12" s="1"/>
  <c r="H47" i="12" s="1"/>
  <c r="I44" i="12" l="1"/>
  <c r="I47" i="12"/>
  <c r="AL28" i="12"/>
  <c r="D45" i="12" s="1"/>
  <c r="H45" i="12" s="1"/>
  <c r="AJ28" i="12"/>
  <c r="D43" i="12" s="1"/>
  <c r="H43" i="12" s="1"/>
  <c r="AM28" i="12"/>
  <c r="D46" i="12" s="1"/>
  <c r="H46" i="12" s="1"/>
  <c r="I46" i="12" l="1"/>
  <c r="I45" i="12"/>
  <c r="I43" i="12"/>
  <c r="I48" i="12" l="1"/>
  <c r="H48" i="12"/>
</calcChain>
</file>

<file path=xl/sharedStrings.xml><?xml version="1.0" encoding="utf-8"?>
<sst xmlns="http://schemas.openxmlformats.org/spreadsheetml/2006/main" count="856" uniqueCount="349">
  <si>
    <t>Unit</t>
  </si>
  <si>
    <t>2.</t>
  </si>
  <si>
    <t>3.</t>
  </si>
  <si>
    <t>4.</t>
  </si>
  <si>
    <t>1.</t>
  </si>
  <si>
    <t>Welcome to the:</t>
  </si>
  <si>
    <t>Item</t>
  </si>
  <si>
    <t>Version</t>
  </si>
  <si>
    <t>Policies Effective from</t>
  </si>
  <si>
    <t>Changes made</t>
  </si>
  <si>
    <t>Date introduced</t>
  </si>
  <si>
    <t>Index</t>
  </si>
  <si>
    <t>Infrastructure Charges Calculator</t>
  </si>
  <si>
    <t>Townsville City Council</t>
  </si>
  <si>
    <t>Based on the Infrastructure charges resolution dated 23/6/15</t>
  </si>
  <si>
    <t>Fixed charge at time of payment reference in Table 6 &amp; confirmed resolution date as 23.6.15</t>
  </si>
  <si>
    <t>Reformatted for SharePoint and corrected non-res charge split for Mag Island (I)</t>
  </si>
  <si>
    <t>Reformatted for SharePoint</t>
  </si>
  <si>
    <t>Return to index</t>
  </si>
  <si>
    <t>INDEX</t>
  </si>
  <si>
    <t>Instructions and notes</t>
  </si>
  <si>
    <t>Infrastructure Charge Calculation</t>
  </si>
  <si>
    <t>Service area map</t>
  </si>
  <si>
    <t>Service area and charge split assignment</t>
  </si>
  <si>
    <t>Service area (mainland unless noted otherwise)</t>
  </si>
  <si>
    <t>Area</t>
  </si>
  <si>
    <t>Residential (incl. accommodation uses)</t>
  </si>
  <si>
    <t>Non-residential uses</t>
  </si>
  <si>
    <t>% of Base charge</t>
  </si>
  <si>
    <t>Percentage of splits (%)</t>
  </si>
  <si>
    <t>Water</t>
  </si>
  <si>
    <t>Sewer</t>
  </si>
  <si>
    <t>Roads</t>
  </si>
  <si>
    <t>Pathways</t>
  </si>
  <si>
    <t>Parks</t>
  </si>
  <si>
    <t>Total</t>
  </si>
  <si>
    <t>A - Fully serviced urban area</t>
  </si>
  <si>
    <t>A</t>
  </si>
  <si>
    <t>B - Urban area without sewer</t>
  </si>
  <si>
    <t>B</t>
  </si>
  <si>
    <t>C - Toomulla (areas on sewer)</t>
  </si>
  <si>
    <t>C</t>
  </si>
  <si>
    <t>D - Urban fringes on water but no sewer</t>
  </si>
  <si>
    <t>D</t>
  </si>
  <si>
    <t>E - Rural areas on water</t>
  </si>
  <si>
    <t>E</t>
  </si>
  <si>
    <t>F - Cungulla (areas on water)</t>
  </si>
  <si>
    <t>F</t>
  </si>
  <si>
    <t>G - Paluma (areas on water)</t>
  </si>
  <si>
    <t>G</t>
  </si>
  <si>
    <t>H - Magnetic Island (urban areas on sewer)</t>
  </si>
  <si>
    <t>H</t>
  </si>
  <si>
    <t>I - Magnetic Island (areas on water but no sewer)</t>
  </si>
  <si>
    <t>I</t>
  </si>
  <si>
    <t>J - Rural areas without water</t>
  </si>
  <si>
    <t>J</t>
  </si>
  <si>
    <t>K - Magnetic Island  (areas with no water and no sewer)</t>
  </si>
  <si>
    <t>K</t>
  </si>
  <si>
    <t>L - Urban &amp; urban fringe areas without water</t>
  </si>
  <si>
    <t>L</t>
  </si>
  <si>
    <t>At time of preparing an Infrastructure Charges Notice (ICN).</t>
  </si>
  <si>
    <t>1. Ensure the calculator is relevant to the application (i.e., must be decided after 30 June 2015)</t>
  </si>
  <si>
    <t>2. Use the 'Calculation' worksheet to enter relevant data (white spaces).</t>
  </si>
  <si>
    <t>3. Service areas are indicated on the 'Map' worksheet, and can be seen in finer detail by service area maps of the priority infrastructure plan.</t>
  </si>
  <si>
    <t>4. Print the 'Calculation' worksheet, sign and obtain a validation signature</t>
  </si>
  <si>
    <t>At time of payment</t>
  </si>
  <si>
    <t>1. Retrieve the calculation file from the development application folder in Dataworks</t>
  </si>
  <si>
    <t>2. Validate that the calculations correspond with the relevant infrastructure charge notice being paid</t>
  </si>
  <si>
    <t>3. Check the calculation file is the latest sub-version (e.g., version 11.2 supersedes version 11.1)</t>
  </si>
  <si>
    <t>5. If not, retrieve the latest sub-version of the calculator and re-calculate with the inflationary adjusted rates</t>
  </si>
  <si>
    <t>6. Check for any infrastructure agreement concerning offsets and enter that information</t>
  </si>
  <si>
    <t>7. Validate calculations at time of payment with final signatures</t>
  </si>
  <si>
    <t>8. Print the 'Calculation' worksheet to inform the reciepting of payment for an infrastructure charges notice</t>
  </si>
  <si>
    <t>Notes</t>
  </si>
  <si>
    <t>1. Protection has been applied to non-input data cells.</t>
  </si>
  <si>
    <t>2. Non-interfacing data worksheets have been hidden but can be viewed if required.</t>
  </si>
  <si>
    <t>3. Please refer to the infrastructure charges resolution for further detail, or validation of calculations</t>
  </si>
  <si>
    <t>4. The custodian will update the workbook to accommodate policy amendments, improvements and inflationary adjustments - be aware of the currency of the calculator.</t>
  </si>
  <si>
    <r>
      <t xml:space="preserve">5. Save the spreadsheet  and scanned copy of the calculations in the relevant development application folder in </t>
    </r>
    <r>
      <rPr>
        <b/>
        <sz val="11"/>
        <rFont val="Arial"/>
        <family val="2"/>
      </rPr>
      <t>DATAWORKS</t>
    </r>
    <r>
      <rPr>
        <sz val="11"/>
        <rFont val="Arial"/>
        <family val="2"/>
      </rPr>
      <t xml:space="preserve"> for later reference.</t>
    </r>
  </si>
  <si>
    <r>
      <t>4. If it is, enter</t>
    </r>
    <r>
      <rPr>
        <b/>
        <sz val="11"/>
        <rFont val="Arial"/>
        <family val="2"/>
      </rPr>
      <t xml:space="preserve"> Payment date</t>
    </r>
    <r>
      <rPr>
        <sz val="11"/>
        <rFont val="Arial"/>
        <family val="2"/>
      </rPr>
      <t xml:space="preserve"> in calculation worksheet to allow for inflationary adjustment.</t>
    </r>
  </si>
  <si>
    <r>
      <t xml:space="preserve">9. Save the spreadsheet  in the relevant development application folder in </t>
    </r>
    <r>
      <rPr>
        <b/>
        <sz val="11"/>
        <rFont val="Arial"/>
        <family val="2"/>
      </rPr>
      <t>DATAWORKS</t>
    </r>
    <r>
      <rPr>
        <sz val="11"/>
        <rFont val="Arial"/>
        <family val="2"/>
      </rPr>
      <t xml:space="preserve"> for record purposes.</t>
    </r>
  </si>
  <si>
    <t>For development approvals decided between</t>
  </si>
  <si>
    <t xml:space="preserve">and </t>
  </si>
  <si>
    <t/>
  </si>
  <si>
    <t>and subsequent payments between</t>
  </si>
  <si>
    <t>Details</t>
  </si>
  <si>
    <t>Catchment</t>
  </si>
  <si>
    <t>Name of applicant</t>
  </si>
  <si>
    <t>Development permit no.</t>
  </si>
  <si>
    <t>Address</t>
  </si>
  <si>
    <t>Description</t>
  </si>
  <si>
    <t>Indexation at time of payment</t>
  </si>
  <si>
    <t>3a.</t>
  </si>
  <si>
    <t>Consideration for applications properly made before 1/7/15</t>
  </si>
  <si>
    <t>Date permit application was properly made</t>
  </si>
  <si>
    <t>Qtr</t>
  </si>
  <si>
    <t>Charge payable under latest sub-version of calculator v10</t>
  </si>
  <si>
    <t>Value ($)</t>
  </si>
  <si>
    <t>Decision date</t>
  </si>
  <si>
    <t>Decision quarter</t>
  </si>
  <si>
    <t>Payment date</t>
  </si>
  <si>
    <t>Payment quarter</t>
  </si>
  <si>
    <t>Adjustment factor</t>
  </si>
  <si>
    <t xml:space="preserve">Proposed land use </t>
  </si>
  <si>
    <t>Consolidated Description</t>
  </si>
  <si>
    <t>Quantity</t>
  </si>
  <si>
    <t>Category</t>
  </si>
  <si>
    <t>Split of charge (%)</t>
  </si>
  <si>
    <t>Split of charge at time of raising a charge notice ($ Dec'15)</t>
  </si>
  <si>
    <t>Split of charge at time of payment  ($ Dec'15)</t>
  </si>
  <si>
    <t>SPRP maximum rate ($/unit)</t>
  </si>
  <si>
    <t>Applicable rate ($/unit)</t>
  </si>
  <si>
    <t>Applicable charge ($)</t>
  </si>
  <si>
    <t>Charge relevant to proposed use</t>
  </si>
  <si>
    <t>FPA</t>
  </si>
  <si>
    <t>SPRP Category</t>
  </si>
  <si>
    <t>Cap</t>
  </si>
  <si>
    <t>None</t>
  </si>
  <si>
    <t>5.</t>
  </si>
  <si>
    <t>Credit land use</t>
  </si>
  <si>
    <t>6.</t>
  </si>
  <si>
    <t>Infrastructure Charge Notice</t>
  </si>
  <si>
    <t>7.</t>
  </si>
  <si>
    <t>Validation</t>
  </si>
  <si>
    <t>IA ref. in ECM</t>
  </si>
  <si>
    <t>Reciept code</t>
  </si>
  <si>
    <t>At time of raising a charge notice</t>
  </si>
  <si>
    <t>ICWT-1000</t>
  </si>
  <si>
    <t>Calculated by:</t>
  </si>
  <si>
    <t>[name]</t>
  </si>
  <si>
    <t>ICSW-1000</t>
  </si>
  <si>
    <t>[signature]</t>
  </si>
  <si>
    <t>ICRN-1000</t>
  </si>
  <si>
    <t>ICPW-1000</t>
  </si>
  <si>
    <t>Confirmed by:</t>
  </si>
  <si>
    <t>ICPK-1000</t>
  </si>
  <si>
    <t>Charge catchment</t>
  </si>
  <si>
    <t>Reference data</t>
  </si>
  <si>
    <t>Consolidated description</t>
  </si>
  <si>
    <t>Base Charge ($Dec'15)</t>
  </si>
  <si>
    <t>SPRP charge category</t>
  </si>
  <si>
    <t>Adult store</t>
  </si>
  <si>
    <t>m2GFA</t>
  </si>
  <si>
    <t>Commercial (retail)</t>
  </si>
  <si>
    <t>Other</t>
  </si>
  <si>
    <t>Agricultural supplies store</t>
  </si>
  <si>
    <t>Commercial (bulk goods)</t>
  </si>
  <si>
    <t>Air services</t>
  </si>
  <si>
    <t>Specialised uses</t>
  </si>
  <si>
    <t>Animal husbandry</t>
  </si>
  <si>
    <t>Nil charge</t>
  </si>
  <si>
    <t>Low impact rural</t>
  </si>
  <si>
    <t>Animal keeping</t>
  </si>
  <si>
    <t>Aquaculture</t>
  </si>
  <si>
    <t>High impact rural</t>
  </si>
  <si>
    <t>Bar</t>
  </si>
  <si>
    <t>Entertainment</t>
  </si>
  <si>
    <t>Brothel</t>
  </si>
  <si>
    <t>Bulk landscape supplies</t>
  </si>
  <si>
    <t>Caretaker's accommodation (attached dwelling, 1 bedroom)</t>
  </si>
  <si>
    <t>Dwelling</t>
  </si>
  <si>
    <t>Residential (1 or 2 bedrooms)</t>
  </si>
  <si>
    <t>Residential &amp; accommodation</t>
  </si>
  <si>
    <t>Caretaker's accommodation (attached dwelling, 2 bedroom)</t>
  </si>
  <si>
    <t>Caretaker's accommodation (attached dwelling, 3 or more bedrooms)</t>
  </si>
  <si>
    <t>Residential (3 or more bedrooms)</t>
  </si>
  <si>
    <t>Caretaker's accommodation (detached dwelling, 1 or 2 bedroom)</t>
  </si>
  <si>
    <t>Caretaker's accommodation (detached dwelling, 3 or more bedrooms on site  ≥ 400m2)</t>
  </si>
  <si>
    <t>Caretaker's accommodation (detached dwelling, 3 or more bedrooms on site &lt;200m2)</t>
  </si>
  <si>
    <t>Caretaker's accommodation (detached dwelling, 3 or more bedrooms on site 200m2-299m2)</t>
  </si>
  <si>
    <t>Caretaker's accommodation (detached dwelling, 3 or more bedrooms on site 300m2-399m2)</t>
  </si>
  <si>
    <t>Cemetery</t>
  </si>
  <si>
    <t>Minor uses</t>
  </si>
  <si>
    <t>Childcare centre</t>
  </si>
  <si>
    <t>Education facility (other)</t>
  </si>
  <si>
    <t>Club</t>
  </si>
  <si>
    <t>Places of assembly</t>
  </si>
  <si>
    <t>Community care centre</t>
  </si>
  <si>
    <t>Education facility except for Flying start Program for QLD Children</t>
  </si>
  <si>
    <t>Community residence (1 bedroom suite)</t>
  </si>
  <si>
    <t>Suite</t>
  </si>
  <si>
    <t>Accommodation (long term 1 or 2 bedrooms dwell suite)</t>
  </si>
  <si>
    <t>Community residence (2 bedroom suite)</t>
  </si>
  <si>
    <t>Community residence (3 or more bedroom suite)</t>
  </si>
  <si>
    <t>Accommodation (long term 3 or more bedrooms dwell suite)</t>
  </si>
  <si>
    <t>Community residence (bedroom non-suite)</t>
  </si>
  <si>
    <t>Bedroom</t>
  </si>
  <si>
    <t>Accommodation (long term bedroom non-suite)</t>
  </si>
  <si>
    <t>Community use</t>
  </si>
  <si>
    <t>Crematorium</t>
  </si>
  <si>
    <t>Cropping</t>
  </si>
  <si>
    <t>Detention facility</t>
  </si>
  <si>
    <t>Essential services</t>
  </si>
  <si>
    <t>Dual occupancy (1 bedroom)</t>
  </si>
  <si>
    <t>Dual occupancy (2 bedroom)</t>
  </si>
  <si>
    <t>Dual occupancy (3 or more bedrooms)</t>
  </si>
  <si>
    <t>Dwelling house ( 1 or 2 bedroom)</t>
  </si>
  <si>
    <t>Dwelling house (3 or more bedrooms on lots &lt; 200m2)</t>
  </si>
  <si>
    <t>Dwelling house (3 or more bedrooms on lots ≥ 400m2)</t>
  </si>
  <si>
    <t>Dwelling house (3 or more bedrooms on lots 200m2-299m2)</t>
  </si>
  <si>
    <t>Dwelling house (3 or more bedrooms on lots 300m2-399m2)</t>
  </si>
  <si>
    <t>Dwelling unit (1 bedroom)</t>
  </si>
  <si>
    <t>Dwelling unit (2 bedroom)</t>
  </si>
  <si>
    <t>Dwelling unit (3 or more bedrooms)</t>
  </si>
  <si>
    <t>Educational establishment (Flying Start for Qld Children program)</t>
  </si>
  <si>
    <t>Education facility (Flying start Program)</t>
  </si>
  <si>
    <t>Educational establishment (Primary)</t>
  </si>
  <si>
    <t>Educational establishment (Secondary)</t>
  </si>
  <si>
    <t>Educational establishment (Tertiary)</t>
  </si>
  <si>
    <t>Emergency services</t>
  </si>
  <si>
    <t>Extractive industry</t>
  </si>
  <si>
    <t>Food and drink outlet</t>
  </si>
  <si>
    <t>Function facility</t>
  </si>
  <si>
    <t>Funeral parlour</t>
  </si>
  <si>
    <t>Garden centre</t>
  </si>
  <si>
    <t>Hardware and trade supplies</t>
  </si>
  <si>
    <t>Health care services</t>
  </si>
  <si>
    <t>High impact industry</t>
  </si>
  <si>
    <t>Home based business</t>
  </si>
  <si>
    <t>Hospital</t>
  </si>
  <si>
    <t>Hotel (Accomodation 1 bedroom suite)</t>
  </si>
  <si>
    <t>Accommodation (short term 1 or 2 bedrooms suite)</t>
  </si>
  <si>
    <t>Hotel (Accomodation 2 bedroom suite)</t>
  </si>
  <si>
    <t>Hotel (Accomodation 3 or more bedroom suite)</t>
  </si>
  <si>
    <t>Accommodation (short term 3 or more bedrooms suite)</t>
  </si>
  <si>
    <t>Hotel (Accomodation bedroom non-suite)</t>
  </si>
  <si>
    <t>Accommodation (short term bedroom non-suite)</t>
  </si>
  <si>
    <t>Hotel (Non-accommodation)</t>
  </si>
  <si>
    <t>Indoor sport and recreation ( court areas)</t>
  </si>
  <si>
    <t>Indoor sport &amp; recreation facility (court areas)</t>
  </si>
  <si>
    <t>Indoor sport and recreation ( non-court areas)</t>
  </si>
  <si>
    <t>Indoor sport &amp; recreation facility (non-court areas)</t>
  </si>
  <si>
    <t>Intensive animal husbandry</t>
  </si>
  <si>
    <t>Intensive horticulture</t>
  </si>
  <si>
    <t>Landing</t>
  </si>
  <si>
    <t>Low impact industry</t>
  </si>
  <si>
    <t>Industry</t>
  </si>
  <si>
    <t>Major sport, recreation and entertainment facility</t>
  </si>
  <si>
    <t>Marine industry</t>
  </si>
  <si>
    <t>Market</t>
  </si>
  <si>
    <t>Medium impact industry</t>
  </si>
  <si>
    <t>Motor sport facility</t>
  </si>
  <si>
    <t>Multiple dwelling (1 bedroom)</t>
  </si>
  <si>
    <t>Multiple dwelling (2 bedroom)</t>
  </si>
  <si>
    <t>Multiple dwelling (3 or more bedrooms)</t>
  </si>
  <si>
    <t>Nightclub</t>
  </si>
  <si>
    <t>Non-resident workforce accommodation</t>
  </si>
  <si>
    <t>Office</t>
  </si>
  <si>
    <t>Commercial (office)</t>
  </si>
  <si>
    <t>Outdoor sales</t>
  </si>
  <si>
    <t>Outdoor sport and recreation</t>
  </si>
  <si>
    <t>Park</t>
  </si>
  <si>
    <t>Parking station</t>
  </si>
  <si>
    <t>Permanent plantation</t>
  </si>
  <si>
    <t>Place of worship</t>
  </si>
  <si>
    <t>Port services</t>
  </si>
  <si>
    <t>Relocatable home park (1 bedroom dwelling site)</t>
  </si>
  <si>
    <t>Site</t>
  </si>
  <si>
    <t>Accommodation (long term 1 or 2 bedrooms dwell site)</t>
  </si>
  <si>
    <t>Relocatable home park (2 bedroom dwelling site)</t>
  </si>
  <si>
    <t>Relocatable home park (3 or more bedroom dwelling site)</t>
  </si>
  <si>
    <t>Accommodation (long term 3 or more bedrooms dwell site)</t>
  </si>
  <si>
    <t>Research and technology industry</t>
  </si>
  <si>
    <t>Residential care facility</t>
  </si>
  <si>
    <t>Retirement facility (1 bedroom suite)</t>
  </si>
  <si>
    <t>Accommodation (long term 1 or 2 bedrooms suite)</t>
  </si>
  <si>
    <t>Retirement facility (2 bedroom suite)</t>
  </si>
  <si>
    <t>Retirement facility (3 or more bedroom suite)</t>
  </si>
  <si>
    <t>Accommodation (long term 3 or more bedrooms suite)</t>
  </si>
  <si>
    <t>Retirement facility (bedroom non-suite)</t>
  </si>
  <si>
    <t>Roadside stall</t>
  </si>
  <si>
    <t>Rooming accommodation (1 bedroom suite)</t>
  </si>
  <si>
    <t>Rooming accommodation (2 bedroom suite)</t>
  </si>
  <si>
    <t>Rooming accommodation (3 or more bedroom suite)</t>
  </si>
  <si>
    <t>Rooming accommodation (bedroom non-suite &lt;6 beds)</t>
  </si>
  <si>
    <t>Rooming accommodation (bedroom non-suite 6 or more beds)</t>
  </si>
  <si>
    <t>Rural industry</t>
  </si>
  <si>
    <t>Rural worker's accomodation (Non-self-contained)</t>
  </si>
  <si>
    <t>Rural worker's accomodation (Self-contained)</t>
  </si>
  <si>
    <t>Sales office</t>
  </si>
  <si>
    <t>Service industry</t>
  </si>
  <si>
    <t>Service station (food and drink outlet)</t>
  </si>
  <si>
    <t>Service station (fuel pumps)</t>
  </si>
  <si>
    <t>Service station (shop component)</t>
  </si>
  <si>
    <t>Service station (vehicle repair shop)</t>
  </si>
  <si>
    <t>Shop</t>
  </si>
  <si>
    <t>Shopping centre</t>
  </si>
  <si>
    <t>Short-term accommodation (1 bedroom suite)</t>
  </si>
  <si>
    <t>Short-term accommodation (2 bedrooms suite)</t>
  </si>
  <si>
    <t>Short-term accommodation (3 or more bedrooms suite)</t>
  </si>
  <si>
    <t>Short-term accommodation (Non-suite &lt;6 beds)</t>
  </si>
  <si>
    <t>Short-term accommodation (Non-suite 6 or more beds)</t>
  </si>
  <si>
    <t>Showroom</t>
  </si>
  <si>
    <t>Special industry</t>
  </si>
  <si>
    <t>Substation</t>
  </si>
  <si>
    <t>Telecommunications facility</t>
  </si>
  <si>
    <t>Theatre</t>
  </si>
  <si>
    <t>Tourist attraction</t>
  </si>
  <si>
    <t>Tourist park (Cabin - 1 or 2 bedroom)</t>
  </si>
  <si>
    <t>Cabin</t>
  </si>
  <si>
    <t>Accommodation (short-term 1or 2 bedroom cabin)</t>
  </si>
  <si>
    <t>Tourist park (Cabin - 3 or more bedrooms)</t>
  </si>
  <si>
    <t>Accommodation (short-term 3 or more bedrooms cabin)</t>
  </si>
  <si>
    <t>Tourist park (Tent/van site - group of 1 or 2)</t>
  </si>
  <si>
    <t>Group of 1 or 2 sites</t>
  </si>
  <si>
    <t>Accommodation (short-term 1 or 2 tent/caravan sites)</t>
  </si>
  <si>
    <t>Tourist park (Tent/van site - group of 3)</t>
  </si>
  <si>
    <t>Group of 3 sites</t>
  </si>
  <si>
    <t>Accommodation (short-term group of 3 tent/caravan sites)</t>
  </si>
  <si>
    <t>Transport depot</t>
  </si>
  <si>
    <t>Utility installation</t>
  </si>
  <si>
    <t>Vacant lot (Other zonings on lots &lt;200m2)</t>
  </si>
  <si>
    <t>Lot</t>
  </si>
  <si>
    <t>Vacant lot (Other zonings on lots ≥ 400m2)</t>
  </si>
  <si>
    <t>Vacant lot (Other zonings on lots 200m2-299m2)</t>
  </si>
  <si>
    <t>Vacant lot (Otherzonings on lots 300m2-399ms)</t>
  </si>
  <si>
    <t>Vacant lot (Res. &amp; EC zonings on lots &lt;200m2)</t>
  </si>
  <si>
    <t>Vacant lot (Res. &amp; EC zonings on lots ≥ 400m2)</t>
  </si>
  <si>
    <t>Vacant lot (Res. &amp; EC zonings on lots 200m2-299m2)</t>
  </si>
  <si>
    <t>Vacant lot (Res. &amp; EC zonings on lots 300m2-399ms)</t>
  </si>
  <si>
    <t>Veterinary services</t>
  </si>
  <si>
    <t>Warehouse (Other warehouse)</t>
  </si>
  <si>
    <t>Warehouse (self-storage facility)</t>
  </si>
  <si>
    <t>Wholesale nursery</t>
  </si>
  <si>
    <t>Winery</t>
  </si>
  <si>
    <t>Use not in the list (Residential/accommodation nature)</t>
  </si>
  <si>
    <t>Use not in the list (Other nature)</t>
  </si>
  <si>
    <t>Corrected charge splits for analysis (21.8.15)</t>
  </si>
  <si>
    <t>Corrected split rounding issue</t>
  </si>
  <si>
    <t>Inflation adjustment</t>
  </si>
  <si>
    <t>Corrected inflation indexes for correction to 3yr avg smoothing. Automated index date references.</t>
  </si>
  <si>
    <t xml:space="preserve">Inflated SPRP Cap values to March 18. </t>
  </si>
  <si>
    <t>11.10</t>
  </si>
  <si>
    <t>cb4: adjustment to 3 year smoothed RBCI average.</t>
  </si>
  <si>
    <t xml:space="preserve">cb4 - updated caps. Sourced from Planning regulation. </t>
  </si>
  <si>
    <t>indexed caps.</t>
  </si>
  <si>
    <t>Fixed error message</t>
  </si>
  <si>
    <t>Inflation adjustment - automated</t>
  </si>
  <si>
    <t>RBCI</t>
  </si>
  <si>
    <t xml:space="preserve">SPRP ($ '12) </t>
  </si>
  <si>
    <t>Reference data: Caps corrected to SPRP 2012 (not indexed). Calculation: At payment, applicable rates - corrected for inflation adjustment &amp; reference cell (i.e. not cap)</t>
  </si>
  <si>
    <t>11.20</t>
  </si>
  <si>
    <t>Resolultion rate ($/unit)</t>
  </si>
  <si>
    <t>Adopted</t>
  </si>
  <si>
    <t>Resolution rate ($/unit)</t>
  </si>
  <si>
    <t>Base</t>
  </si>
  <si>
    <t>Indexed</t>
  </si>
  <si>
    <t>SPRP ($'INDEXED)</t>
  </si>
  <si>
    <t>CALCULATION: updated note about when it is applicable for valid payments between 1/7/23 and 30/6/24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</si>
</sst>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C09]d\ mmmm\ yyyy;@"/>
    <numFmt numFmtId="169" formatCode="d/m/yy;@"/>
    <numFmt numFmtId="170" formatCode="mmm\'yy"/>
  </numFmts>
  <fonts count="55" x14ac:knownFonts="1">
    <font>
      <sz val="10"/>
      <name val="Arial"/>
    </font>
    <font>
      <sz val="11"/>
      <color theme="1"/>
      <name val="Calibri"/>
      <family val="2"/>
      <scheme val="minor"/>
    </font>
    <font>
      <sz val="11"/>
      <color indexed="8"/>
      <name val="Calibri"/>
      <family val="2"/>
    </font>
    <font>
      <sz val="11"/>
      <color indexed="8"/>
      <name val="Calibri"/>
      <family val="2"/>
    </font>
    <font>
      <sz val="10"/>
      <name val="Arial"/>
      <family val="2"/>
    </font>
    <font>
      <sz val="8"/>
      <name val="Arial"/>
      <family val="2"/>
    </font>
    <font>
      <b/>
      <sz val="10"/>
      <name val="Arial"/>
      <family val="2"/>
    </font>
    <font>
      <sz val="24"/>
      <name val="Arial"/>
      <family val="2"/>
    </font>
    <font>
      <sz val="18"/>
      <name val="Arial"/>
      <family val="2"/>
    </font>
    <font>
      <b/>
      <sz val="11"/>
      <name val="Arial"/>
      <family val="2"/>
    </font>
    <font>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indexed="8"/>
      <name val="Arial"/>
      <family val="2"/>
    </font>
    <font>
      <sz val="11"/>
      <color indexed="8"/>
      <name val="Calibri"/>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scheme val="minor"/>
    </font>
    <font>
      <sz val="10"/>
      <color theme="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sz val="11"/>
      <color theme="0"/>
      <name val="Calibri"/>
      <family val="2"/>
      <scheme val="minor"/>
    </font>
    <font>
      <sz val="11"/>
      <color rgb="FF9C0006"/>
      <name val="Calibri"/>
      <family val="2"/>
      <scheme val="minor"/>
    </font>
    <font>
      <b/>
      <sz val="11"/>
      <color rgb="FFFA7D00"/>
      <name val="Calibri"/>
      <family val="2"/>
      <scheme val="minor"/>
    </font>
    <font>
      <sz val="14"/>
      <name val="Arial"/>
      <family val="2"/>
    </font>
    <font>
      <sz val="11"/>
      <color theme="1"/>
      <name val="Arial"/>
      <family val="2"/>
    </font>
    <font>
      <sz val="14"/>
      <color theme="1"/>
      <name val="Arial"/>
      <family val="2"/>
    </font>
    <font>
      <sz val="11"/>
      <name val="Arial"/>
      <family val="2"/>
    </font>
    <font>
      <u/>
      <sz val="11"/>
      <name val="Arial"/>
      <family val="2"/>
    </font>
    <font>
      <b/>
      <sz val="11"/>
      <color theme="1"/>
      <name val="Arial"/>
      <family val="2"/>
    </font>
    <font>
      <sz val="11"/>
      <color rgb="FFFF0000"/>
      <name val="Arial"/>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14"/>
      </patternFill>
    </fill>
    <fill>
      <patternFill patternType="solid">
        <fgColor indexed="50"/>
      </patternFill>
    </fill>
    <fill>
      <patternFill patternType="solid">
        <fgColor indexed="2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s>
  <cellStyleXfs count="30257">
    <xf numFmtId="0" fontId="0" fillId="0" borderId="0"/>
    <xf numFmtId="0" fontId="11" fillId="2" borderId="0" applyNumberFormat="0" applyBorder="0" applyAlignment="0" applyProtection="0"/>
    <xf numFmtId="168"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11" fillId="2" borderId="0" applyNumberFormat="0" applyBorder="0" applyAlignment="0" applyProtection="0"/>
    <xf numFmtId="168" fontId="11" fillId="2" borderId="0" applyNumberFormat="0" applyBorder="0" applyAlignment="0" applyProtection="0"/>
    <xf numFmtId="168" fontId="3" fillId="2" borderId="0" applyNumberFormat="0" applyBorder="0" applyAlignment="0" applyProtection="0"/>
    <xf numFmtId="168" fontId="3" fillId="2" borderId="0" applyNumberFormat="0" applyBorder="0" applyAlignment="0" applyProtection="0"/>
    <xf numFmtId="168" fontId="3" fillId="2" borderId="0" applyNumberFormat="0" applyBorder="0" applyAlignment="0" applyProtection="0"/>
    <xf numFmtId="168" fontId="3" fillId="2" borderId="0" applyNumberFormat="0" applyBorder="0" applyAlignment="0" applyProtection="0"/>
    <xf numFmtId="168"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8" fontId="3" fillId="2" borderId="0" applyNumberFormat="0" applyBorder="0" applyAlignment="0" applyProtection="0"/>
    <xf numFmtId="168" fontId="3" fillId="2" borderId="0" applyNumberFormat="0" applyBorder="0" applyAlignment="0" applyProtection="0"/>
    <xf numFmtId="168" fontId="3" fillId="2" borderId="0" applyNumberFormat="0" applyBorder="0" applyAlignment="0" applyProtection="0"/>
    <xf numFmtId="168" fontId="3" fillId="2" borderId="0" applyNumberFormat="0" applyBorder="0" applyAlignment="0" applyProtection="0"/>
    <xf numFmtId="0" fontId="3" fillId="2" borderId="0" applyNumberFormat="0" applyBorder="0" applyAlignment="0" applyProtection="0"/>
    <xf numFmtId="168" fontId="3" fillId="2" borderId="0" applyNumberFormat="0" applyBorder="0" applyAlignment="0" applyProtection="0"/>
    <xf numFmtId="0" fontId="3" fillId="2" borderId="0" applyNumberFormat="0" applyBorder="0" applyAlignment="0" applyProtection="0"/>
    <xf numFmtId="0" fontId="11" fillId="2" borderId="0" applyNumberFormat="0" applyBorder="0" applyAlignment="0" applyProtection="0"/>
    <xf numFmtId="168"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11" fillId="2" borderId="0" applyNumberFormat="0" applyBorder="0" applyAlignment="0" applyProtection="0"/>
    <xf numFmtId="0" fontId="3" fillId="2" borderId="0" applyNumberFormat="0" applyBorder="0" applyAlignment="0" applyProtection="0"/>
    <xf numFmtId="168" fontId="3" fillId="2" borderId="0" applyNumberFormat="0" applyBorder="0" applyAlignment="0" applyProtection="0"/>
    <xf numFmtId="0" fontId="3" fillId="2" borderId="0" applyNumberFormat="0" applyBorder="0" applyAlignment="0" applyProtection="0"/>
    <xf numFmtId="168" fontId="3" fillId="2" borderId="0" applyNumberFormat="0" applyBorder="0" applyAlignment="0" applyProtection="0"/>
    <xf numFmtId="168" fontId="3" fillId="2" borderId="0" applyNumberFormat="0" applyBorder="0" applyAlignment="0" applyProtection="0"/>
    <xf numFmtId="0" fontId="3" fillId="2" borderId="0" applyNumberFormat="0" applyBorder="0" applyAlignment="0" applyProtection="0"/>
    <xf numFmtId="168"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11" fillId="2" borderId="0" applyNumberFormat="0" applyBorder="0" applyAlignment="0" applyProtection="0"/>
    <xf numFmtId="0" fontId="3" fillId="2" borderId="0" applyNumberFormat="0" applyBorder="0" applyAlignment="0" applyProtection="0"/>
    <xf numFmtId="168" fontId="3" fillId="2" borderId="0" applyNumberFormat="0" applyBorder="0" applyAlignment="0" applyProtection="0"/>
    <xf numFmtId="0" fontId="3" fillId="2" borderId="0" applyNumberFormat="0" applyBorder="0" applyAlignment="0" applyProtection="0"/>
    <xf numFmtId="168" fontId="3" fillId="2" borderId="0" applyNumberFormat="0" applyBorder="0" applyAlignment="0" applyProtection="0"/>
    <xf numFmtId="0" fontId="3" fillId="2" borderId="0" applyNumberFormat="0" applyBorder="0" applyAlignment="0" applyProtection="0"/>
    <xf numFmtId="168" fontId="3" fillId="2" borderId="0" applyNumberFormat="0" applyBorder="0" applyAlignment="0" applyProtection="0"/>
    <xf numFmtId="168" fontId="3" fillId="2" borderId="0" applyNumberFormat="0" applyBorder="0" applyAlignment="0" applyProtection="0"/>
    <xf numFmtId="0" fontId="3" fillId="2" borderId="0" applyNumberFormat="0" applyBorder="0" applyAlignment="0" applyProtection="0"/>
    <xf numFmtId="168" fontId="3" fillId="2" borderId="0" applyNumberFormat="0" applyBorder="0" applyAlignment="0" applyProtection="0"/>
    <xf numFmtId="0" fontId="11" fillId="2" borderId="0" applyNumberFormat="0" applyBorder="0" applyAlignment="0" applyProtection="0"/>
    <xf numFmtId="0" fontId="3" fillId="2" borderId="0" applyNumberFormat="0" applyBorder="0" applyAlignment="0" applyProtection="0"/>
    <xf numFmtId="168" fontId="3" fillId="2" borderId="0" applyNumberFormat="0" applyBorder="0" applyAlignment="0" applyProtection="0"/>
    <xf numFmtId="0" fontId="3" fillId="2" borderId="0" applyNumberFormat="0" applyBorder="0" applyAlignment="0" applyProtection="0"/>
    <xf numFmtId="0" fontId="11" fillId="2" borderId="0" applyNumberFormat="0" applyBorder="0" applyAlignment="0" applyProtection="0"/>
    <xf numFmtId="0" fontId="3" fillId="2" borderId="0" applyNumberFormat="0" applyBorder="0" applyAlignment="0" applyProtection="0"/>
    <xf numFmtId="168" fontId="3" fillId="2" borderId="0" applyNumberFormat="0" applyBorder="0" applyAlignment="0" applyProtection="0"/>
    <xf numFmtId="0" fontId="11" fillId="2" borderId="0" applyNumberFormat="0" applyBorder="0" applyAlignment="0" applyProtection="0"/>
    <xf numFmtId="0" fontId="3" fillId="2" borderId="0" applyNumberFormat="0" applyBorder="0" applyAlignment="0" applyProtection="0"/>
    <xf numFmtId="168" fontId="11" fillId="2" borderId="0" applyNumberFormat="0" applyBorder="0" applyAlignment="0" applyProtection="0"/>
    <xf numFmtId="168" fontId="3" fillId="2" borderId="0" applyNumberFormat="0" applyBorder="0" applyAlignment="0" applyProtection="0"/>
    <xf numFmtId="0" fontId="3" fillId="2" borderId="0" applyNumberFormat="0" applyBorder="0" applyAlignment="0" applyProtection="0"/>
    <xf numFmtId="168" fontId="3" fillId="2" borderId="0" applyNumberFormat="0" applyBorder="0" applyAlignment="0" applyProtection="0"/>
    <xf numFmtId="0" fontId="11" fillId="3" borderId="0" applyNumberFormat="0" applyBorder="0" applyAlignment="0" applyProtection="0"/>
    <xf numFmtId="168"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1" fillId="3" borderId="0" applyNumberFormat="0" applyBorder="0" applyAlignment="0" applyProtection="0"/>
    <xf numFmtId="168" fontId="11" fillId="3" borderId="0" applyNumberFormat="0" applyBorder="0" applyAlignment="0" applyProtection="0"/>
    <xf numFmtId="168" fontId="3" fillId="3" borderId="0" applyNumberFormat="0" applyBorder="0" applyAlignment="0" applyProtection="0"/>
    <xf numFmtId="168" fontId="3" fillId="3" borderId="0" applyNumberFormat="0" applyBorder="0" applyAlignment="0" applyProtection="0"/>
    <xf numFmtId="168" fontId="3" fillId="3" borderId="0" applyNumberFormat="0" applyBorder="0" applyAlignment="0" applyProtection="0"/>
    <xf numFmtId="168" fontId="3" fillId="3" borderId="0" applyNumberFormat="0" applyBorder="0" applyAlignment="0" applyProtection="0"/>
    <xf numFmtId="168"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8" fontId="3" fillId="3" borderId="0" applyNumberFormat="0" applyBorder="0" applyAlignment="0" applyProtection="0"/>
    <xf numFmtId="168" fontId="3" fillId="3" borderId="0" applyNumberFormat="0" applyBorder="0" applyAlignment="0" applyProtection="0"/>
    <xf numFmtId="168" fontId="3" fillId="3" borderId="0" applyNumberFormat="0" applyBorder="0" applyAlignment="0" applyProtection="0"/>
    <xf numFmtId="168" fontId="3" fillId="3" borderId="0" applyNumberFormat="0" applyBorder="0" applyAlignment="0" applyProtection="0"/>
    <xf numFmtId="0" fontId="3" fillId="3" borderId="0" applyNumberFormat="0" applyBorder="0" applyAlignment="0" applyProtection="0"/>
    <xf numFmtId="168" fontId="3" fillId="3" borderId="0" applyNumberFormat="0" applyBorder="0" applyAlignment="0" applyProtection="0"/>
    <xf numFmtId="0" fontId="3" fillId="3" borderId="0" applyNumberFormat="0" applyBorder="0" applyAlignment="0" applyProtection="0"/>
    <xf numFmtId="0" fontId="11" fillId="3" borderId="0" applyNumberFormat="0" applyBorder="0" applyAlignment="0" applyProtection="0"/>
    <xf numFmtId="168"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1" fillId="3" borderId="0" applyNumberFormat="0" applyBorder="0" applyAlignment="0" applyProtection="0"/>
    <xf numFmtId="0" fontId="3" fillId="3" borderId="0" applyNumberFormat="0" applyBorder="0" applyAlignment="0" applyProtection="0"/>
    <xf numFmtId="168" fontId="3" fillId="3" borderId="0" applyNumberFormat="0" applyBorder="0" applyAlignment="0" applyProtection="0"/>
    <xf numFmtId="0" fontId="3" fillId="3" borderId="0" applyNumberFormat="0" applyBorder="0" applyAlignment="0" applyProtection="0"/>
    <xf numFmtId="168" fontId="3" fillId="3" borderId="0" applyNumberFormat="0" applyBorder="0" applyAlignment="0" applyProtection="0"/>
    <xf numFmtId="168" fontId="3" fillId="3" borderId="0" applyNumberFormat="0" applyBorder="0" applyAlignment="0" applyProtection="0"/>
    <xf numFmtId="0" fontId="3" fillId="3" borderId="0" applyNumberFormat="0" applyBorder="0" applyAlignment="0" applyProtection="0"/>
    <xf numFmtId="168"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1" fillId="3" borderId="0" applyNumberFormat="0" applyBorder="0" applyAlignment="0" applyProtection="0"/>
    <xf numFmtId="0" fontId="3" fillId="3" borderId="0" applyNumberFormat="0" applyBorder="0" applyAlignment="0" applyProtection="0"/>
    <xf numFmtId="168" fontId="3" fillId="3" borderId="0" applyNumberFormat="0" applyBorder="0" applyAlignment="0" applyProtection="0"/>
    <xf numFmtId="0" fontId="3" fillId="3" borderId="0" applyNumberFormat="0" applyBorder="0" applyAlignment="0" applyProtection="0"/>
    <xf numFmtId="168" fontId="3" fillId="3" borderId="0" applyNumberFormat="0" applyBorder="0" applyAlignment="0" applyProtection="0"/>
    <xf numFmtId="0" fontId="3" fillId="3" borderId="0" applyNumberFormat="0" applyBorder="0" applyAlignment="0" applyProtection="0"/>
    <xf numFmtId="168" fontId="3" fillId="3" borderId="0" applyNumberFormat="0" applyBorder="0" applyAlignment="0" applyProtection="0"/>
    <xf numFmtId="168" fontId="3" fillId="3" borderId="0" applyNumberFormat="0" applyBorder="0" applyAlignment="0" applyProtection="0"/>
    <xf numFmtId="0" fontId="3" fillId="3" borderId="0" applyNumberFormat="0" applyBorder="0" applyAlignment="0" applyProtection="0"/>
    <xf numFmtId="168" fontId="3" fillId="3" borderId="0" applyNumberFormat="0" applyBorder="0" applyAlignment="0" applyProtection="0"/>
    <xf numFmtId="0" fontId="11" fillId="3" borderId="0" applyNumberFormat="0" applyBorder="0" applyAlignment="0" applyProtection="0"/>
    <xf numFmtId="0" fontId="3" fillId="3" borderId="0" applyNumberFormat="0" applyBorder="0" applyAlignment="0" applyProtection="0"/>
    <xf numFmtId="168" fontId="3" fillId="3" borderId="0" applyNumberFormat="0" applyBorder="0" applyAlignment="0" applyProtection="0"/>
    <xf numFmtId="0" fontId="3" fillId="3" borderId="0" applyNumberFormat="0" applyBorder="0" applyAlignment="0" applyProtection="0"/>
    <xf numFmtId="0" fontId="11" fillId="3" borderId="0" applyNumberFormat="0" applyBorder="0" applyAlignment="0" applyProtection="0"/>
    <xf numFmtId="0" fontId="3" fillId="3" borderId="0" applyNumberFormat="0" applyBorder="0" applyAlignment="0" applyProtection="0"/>
    <xf numFmtId="168" fontId="3" fillId="3" borderId="0" applyNumberFormat="0" applyBorder="0" applyAlignment="0" applyProtection="0"/>
    <xf numFmtId="0" fontId="11" fillId="3" borderId="0" applyNumberFormat="0" applyBorder="0" applyAlignment="0" applyProtection="0"/>
    <xf numFmtId="0" fontId="3" fillId="3" borderId="0" applyNumberFormat="0" applyBorder="0" applyAlignment="0" applyProtection="0"/>
    <xf numFmtId="168" fontId="11" fillId="3" borderId="0" applyNumberFormat="0" applyBorder="0" applyAlignment="0" applyProtection="0"/>
    <xf numFmtId="168" fontId="3" fillId="3" borderId="0" applyNumberFormat="0" applyBorder="0" applyAlignment="0" applyProtection="0"/>
    <xf numFmtId="0" fontId="3" fillId="3" borderId="0" applyNumberFormat="0" applyBorder="0" applyAlignment="0" applyProtection="0"/>
    <xf numFmtId="168" fontId="3" fillId="3" borderId="0" applyNumberFormat="0" applyBorder="0" applyAlignment="0" applyProtection="0"/>
    <xf numFmtId="0" fontId="11" fillId="4" borderId="0" applyNumberFormat="0" applyBorder="0" applyAlignment="0" applyProtection="0"/>
    <xf numFmtId="168"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168" fontId="11" fillId="4" borderId="0" applyNumberFormat="0" applyBorder="0" applyAlignment="0" applyProtection="0"/>
    <xf numFmtId="168" fontId="3" fillId="4" borderId="0" applyNumberFormat="0" applyBorder="0" applyAlignment="0" applyProtection="0"/>
    <xf numFmtId="168" fontId="3" fillId="4" borderId="0" applyNumberFormat="0" applyBorder="0" applyAlignment="0" applyProtection="0"/>
    <xf numFmtId="168" fontId="3" fillId="4" borderId="0" applyNumberFormat="0" applyBorder="0" applyAlignment="0" applyProtection="0"/>
    <xf numFmtId="168" fontId="3" fillId="4" borderId="0" applyNumberFormat="0" applyBorder="0" applyAlignment="0" applyProtection="0"/>
    <xf numFmtId="168"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8" fontId="3" fillId="4" borderId="0" applyNumberFormat="0" applyBorder="0" applyAlignment="0" applyProtection="0"/>
    <xf numFmtId="168" fontId="3" fillId="4" borderId="0" applyNumberFormat="0" applyBorder="0" applyAlignment="0" applyProtection="0"/>
    <xf numFmtId="168" fontId="3" fillId="4" borderId="0" applyNumberFormat="0" applyBorder="0" applyAlignment="0" applyProtection="0"/>
    <xf numFmtId="168" fontId="3" fillId="4" borderId="0" applyNumberFormat="0" applyBorder="0" applyAlignment="0" applyProtection="0"/>
    <xf numFmtId="0" fontId="3" fillId="4" borderId="0" applyNumberFormat="0" applyBorder="0" applyAlignment="0" applyProtection="0"/>
    <xf numFmtId="168" fontId="3" fillId="4"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168"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3" fillId="4" borderId="0" applyNumberFormat="0" applyBorder="0" applyAlignment="0" applyProtection="0"/>
    <xf numFmtId="168" fontId="3" fillId="4" borderId="0" applyNumberFormat="0" applyBorder="0" applyAlignment="0" applyProtection="0"/>
    <xf numFmtId="0" fontId="3" fillId="4" borderId="0" applyNumberFormat="0" applyBorder="0" applyAlignment="0" applyProtection="0"/>
    <xf numFmtId="168" fontId="3" fillId="4" borderId="0" applyNumberFormat="0" applyBorder="0" applyAlignment="0" applyProtection="0"/>
    <xf numFmtId="168" fontId="3" fillId="4" borderId="0" applyNumberFormat="0" applyBorder="0" applyAlignment="0" applyProtection="0"/>
    <xf numFmtId="0" fontId="3" fillId="4" borderId="0" applyNumberFormat="0" applyBorder="0" applyAlignment="0" applyProtection="0"/>
    <xf numFmtId="168"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3" fillId="4" borderId="0" applyNumberFormat="0" applyBorder="0" applyAlignment="0" applyProtection="0"/>
    <xf numFmtId="168" fontId="3" fillId="4" borderId="0" applyNumberFormat="0" applyBorder="0" applyAlignment="0" applyProtection="0"/>
    <xf numFmtId="0" fontId="3" fillId="4" borderId="0" applyNumberFormat="0" applyBorder="0" applyAlignment="0" applyProtection="0"/>
    <xf numFmtId="168" fontId="3" fillId="4" borderId="0" applyNumberFormat="0" applyBorder="0" applyAlignment="0" applyProtection="0"/>
    <xf numFmtId="0" fontId="3" fillId="4" borderId="0" applyNumberFormat="0" applyBorder="0" applyAlignment="0" applyProtection="0"/>
    <xf numFmtId="168" fontId="3" fillId="4" borderId="0" applyNumberFormat="0" applyBorder="0" applyAlignment="0" applyProtection="0"/>
    <xf numFmtId="168" fontId="3" fillId="4" borderId="0" applyNumberFormat="0" applyBorder="0" applyAlignment="0" applyProtection="0"/>
    <xf numFmtId="0" fontId="3" fillId="4" borderId="0" applyNumberFormat="0" applyBorder="0" applyAlignment="0" applyProtection="0"/>
    <xf numFmtId="168" fontId="3" fillId="4" borderId="0" applyNumberFormat="0" applyBorder="0" applyAlignment="0" applyProtection="0"/>
    <xf numFmtId="0" fontId="11" fillId="4" borderId="0" applyNumberFormat="0" applyBorder="0" applyAlignment="0" applyProtection="0"/>
    <xf numFmtId="0" fontId="3" fillId="4" borderId="0" applyNumberFormat="0" applyBorder="0" applyAlignment="0" applyProtection="0"/>
    <xf numFmtId="168" fontId="3" fillId="4"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3" fillId="4" borderId="0" applyNumberFormat="0" applyBorder="0" applyAlignment="0" applyProtection="0"/>
    <xf numFmtId="168" fontId="3" fillId="4" borderId="0" applyNumberFormat="0" applyBorder="0" applyAlignment="0" applyProtection="0"/>
    <xf numFmtId="0" fontId="11" fillId="4" borderId="0" applyNumberFormat="0" applyBorder="0" applyAlignment="0" applyProtection="0"/>
    <xf numFmtId="0" fontId="3" fillId="4" borderId="0" applyNumberFormat="0" applyBorder="0" applyAlignment="0" applyProtection="0"/>
    <xf numFmtId="168" fontId="11" fillId="4" borderId="0" applyNumberFormat="0" applyBorder="0" applyAlignment="0" applyProtection="0"/>
    <xf numFmtId="168" fontId="3" fillId="4" borderId="0" applyNumberFormat="0" applyBorder="0" applyAlignment="0" applyProtection="0"/>
    <xf numFmtId="0" fontId="3" fillId="4" borderId="0" applyNumberFormat="0" applyBorder="0" applyAlignment="0" applyProtection="0"/>
    <xf numFmtId="168" fontId="3" fillId="4" borderId="0" applyNumberFormat="0" applyBorder="0" applyAlignment="0" applyProtection="0"/>
    <xf numFmtId="0" fontId="11"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1" fillId="5" borderId="0" applyNumberFormat="0" applyBorder="0" applyAlignment="0" applyProtection="0"/>
    <xf numFmtId="168" fontId="11"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0" fontId="11"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168" fontId="11"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11" fillId="6" borderId="0" applyNumberFormat="0" applyBorder="0" applyAlignment="0" applyProtection="0"/>
    <xf numFmtId="168"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1" fillId="6" borderId="0" applyNumberFormat="0" applyBorder="0" applyAlignment="0" applyProtection="0"/>
    <xf numFmtId="168" fontId="11" fillId="6" borderId="0" applyNumberFormat="0" applyBorder="0" applyAlignment="0" applyProtection="0"/>
    <xf numFmtId="168" fontId="3" fillId="6" borderId="0" applyNumberFormat="0" applyBorder="0" applyAlignment="0" applyProtection="0"/>
    <xf numFmtId="168" fontId="3" fillId="6" borderId="0" applyNumberFormat="0" applyBorder="0" applyAlignment="0" applyProtection="0"/>
    <xf numFmtId="168" fontId="3" fillId="6" borderId="0" applyNumberFormat="0" applyBorder="0" applyAlignment="0" applyProtection="0"/>
    <xf numFmtId="168" fontId="3" fillId="6" borderId="0" applyNumberFormat="0" applyBorder="0" applyAlignment="0" applyProtection="0"/>
    <xf numFmtId="168"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8" fontId="3" fillId="6" borderId="0" applyNumberFormat="0" applyBorder="0" applyAlignment="0" applyProtection="0"/>
    <xf numFmtId="168" fontId="3" fillId="6" borderId="0" applyNumberFormat="0" applyBorder="0" applyAlignment="0" applyProtection="0"/>
    <xf numFmtId="168" fontId="3" fillId="6" borderId="0" applyNumberFormat="0" applyBorder="0" applyAlignment="0" applyProtection="0"/>
    <xf numFmtId="168" fontId="3" fillId="6" borderId="0" applyNumberFormat="0" applyBorder="0" applyAlignment="0" applyProtection="0"/>
    <xf numFmtId="0" fontId="3" fillId="6" borderId="0" applyNumberFormat="0" applyBorder="0" applyAlignment="0" applyProtection="0"/>
    <xf numFmtId="168" fontId="3" fillId="6" borderId="0" applyNumberFormat="0" applyBorder="0" applyAlignment="0" applyProtection="0"/>
    <xf numFmtId="0" fontId="3" fillId="6" borderId="0" applyNumberFormat="0" applyBorder="0" applyAlignment="0" applyProtection="0"/>
    <xf numFmtId="0" fontId="11" fillId="6" borderId="0" applyNumberFormat="0" applyBorder="0" applyAlignment="0" applyProtection="0"/>
    <xf numFmtId="168"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1" fillId="6" borderId="0" applyNumberFormat="0" applyBorder="0" applyAlignment="0" applyProtection="0"/>
    <xf numFmtId="0" fontId="3" fillId="6" borderId="0" applyNumberFormat="0" applyBorder="0" applyAlignment="0" applyProtection="0"/>
    <xf numFmtId="168" fontId="3" fillId="6" borderId="0" applyNumberFormat="0" applyBorder="0" applyAlignment="0" applyProtection="0"/>
    <xf numFmtId="0" fontId="3" fillId="6" borderId="0" applyNumberFormat="0" applyBorder="0" applyAlignment="0" applyProtection="0"/>
    <xf numFmtId="168" fontId="3" fillId="6" borderId="0" applyNumberFormat="0" applyBorder="0" applyAlignment="0" applyProtection="0"/>
    <xf numFmtId="168" fontId="3" fillId="6" borderId="0" applyNumberFormat="0" applyBorder="0" applyAlignment="0" applyProtection="0"/>
    <xf numFmtId="0" fontId="3" fillId="6" borderId="0" applyNumberFormat="0" applyBorder="0" applyAlignment="0" applyProtection="0"/>
    <xf numFmtId="168"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1" fillId="6" borderId="0" applyNumberFormat="0" applyBorder="0" applyAlignment="0" applyProtection="0"/>
    <xf numFmtId="0" fontId="3" fillId="6" borderId="0" applyNumberFormat="0" applyBorder="0" applyAlignment="0" applyProtection="0"/>
    <xf numFmtId="168" fontId="3" fillId="6" borderId="0" applyNumberFormat="0" applyBorder="0" applyAlignment="0" applyProtection="0"/>
    <xf numFmtId="0" fontId="3" fillId="6" borderId="0" applyNumberFormat="0" applyBorder="0" applyAlignment="0" applyProtection="0"/>
    <xf numFmtId="168" fontId="3" fillId="6" borderId="0" applyNumberFormat="0" applyBorder="0" applyAlignment="0" applyProtection="0"/>
    <xf numFmtId="0" fontId="3" fillId="6" borderId="0" applyNumberFormat="0" applyBorder="0" applyAlignment="0" applyProtection="0"/>
    <xf numFmtId="168" fontId="3" fillId="6" borderId="0" applyNumberFormat="0" applyBorder="0" applyAlignment="0" applyProtection="0"/>
    <xf numFmtId="168" fontId="3" fillId="6" borderId="0" applyNumberFormat="0" applyBorder="0" applyAlignment="0" applyProtection="0"/>
    <xf numFmtId="0" fontId="3" fillId="6" borderId="0" applyNumberFormat="0" applyBorder="0" applyAlignment="0" applyProtection="0"/>
    <xf numFmtId="168" fontId="3" fillId="6" borderId="0" applyNumberFormat="0" applyBorder="0" applyAlignment="0" applyProtection="0"/>
    <xf numFmtId="0" fontId="11" fillId="6" borderId="0" applyNumberFormat="0" applyBorder="0" applyAlignment="0" applyProtection="0"/>
    <xf numFmtId="0" fontId="3" fillId="6" borderId="0" applyNumberFormat="0" applyBorder="0" applyAlignment="0" applyProtection="0"/>
    <xf numFmtId="168" fontId="3" fillId="6" borderId="0" applyNumberFormat="0" applyBorder="0" applyAlignment="0" applyProtection="0"/>
    <xf numFmtId="0" fontId="3" fillId="6" borderId="0" applyNumberFormat="0" applyBorder="0" applyAlignment="0" applyProtection="0"/>
    <xf numFmtId="0" fontId="11" fillId="6" borderId="0" applyNumberFormat="0" applyBorder="0" applyAlignment="0" applyProtection="0"/>
    <xf numFmtId="0" fontId="3" fillId="6" borderId="0" applyNumberFormat="0" applyBorder="0" applyAlignment="0" applyProtection="0"/>
    <xf numFmtId="168" fontId="3" fillId="6" borderId="0" applyNumberFormat="0" applyBorder="0" applyAlignment="0" applyProtection="0"/>
    <xf numFmtId="0" fontId="11" fillId="6" borderId="0" applyNumberFormat="0" applyBorder="0" applyAlignment="0" applyProtection="0"/>
    <xf numFmtId="0" fontId="3" fillId="6" borderId="0" applyNumberFormat="0" applyBorder="0" applyAlignment="0" applyProtection="0"/>
    <xf numFmtId="168" fontId="11" fillId="6" borderId="0" applyNumberFormat="0" applyBorder="0" applyAlignment="0" applyProtection="0"/>
    <xf numFmtId="168" fontId="3" fillId="6" borderId="0" applyNumberFormat="0" applyBorder="0" applyAlignment="0" applyProtection="0"/>
    <xf numFmtId="0" fontId="3" fillId="6" borderId="0" applyNumberFormat="0" applyBorder="0" applyAlignment="0" applyProtection="0"/>
    <xf numFmtId="168" fontId="3" fillId="6" borderId="0" applyNumberFormat="0" applyBorder="0" applyAlignment="0" applyProtection="0"/>
    <xf numFmtId="0" fontId="11" fillId="7" borderId="0" applyNumberFormat="0" applyBorder="0" applyAlignment="0" applyProtection="0"/>
    <xf numFmtId="168"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1" fillId="7" borderId="0" applyNumberFormat="0" applyBorder="0" applyAlignment="0" applyProtection="0"/>
    <xf numFmtId="168" fontId="11" fillId="7" borderId="0" applyNumberFormat="0" applyBorder="0" applyAlignment="0" applyProtection="0"/>
    <xf numFmtId="168" fontId="3" fillId="7" borderId="0" applyNumberFormat="0" applyBorder="0" applyAlignment="0" applyProtection="0"/>
    <xf numFmtId="168" fontId="3" fillId="7" borderId="0" applyNumberFormat="0" applyBorder="0" applyAlignment="0" applyProtection="0"/>
    <xf numFmtId="168" fontId="3" fillId="7" borderId="0" applyNumberFormat="0" applyBorder="0" applyAlignment="0" applyProtection="0"/>
    <xf numFmtId="168" fontId="3" fillId="7" borderId="0" applyNumberFormat="0" applyBorder="0" applyAlignment="0" applyProtection="0"/>
    <xf numFmtId="168"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8" fontId="3" fillId="7" borderId="0" applyNumberFormat="0" applyBorder="0" applyAlignment="0" applyProtection="0"/>
    <xf numFmtId="168" fontId="3" fillId="7" borderId="0" applyNumberFormat="0" applyBorder="0" applyAlignment="0" applyProtection="0"/>
    <xf numFmtId="168" fontId="3" fillId="7" borderId="0" applyNumberFormat="0" applyBorder="0" applyAlignment="0" applyProtection="0"/>
    <xf numFmtId="168" fontId="3" fillId="7" borderId="0" applyNumberFormat="0" applyBorder="0" applyAlignment="0" applyProtection="0"/>
    <xf numFmtId="0" fontId="3" fillId="7" borderId="0" applyNumberFormat="0" applyBorder="0" applyAlignment="0" applyProtection="0"/>
    <xf numFmtId="168" fontId="3" fillId="7" borderId="0" applyNumberFormat="0" applyBorder="0" applyAlignment="0" applyProtection="0"/>
    <xf numFmtId="0" fontId="3" fillId="7" borderId="0" applyNumberFormat="0" applyBorder="0" applyAlignment="0" applyProtection="0"/>
    <xf numFmtId="0" fontId="11" fillId="7" borderId="0" applyNumberFormat="0" applyBorder="0" applyAlignment="0" applyProtection="0"/>
    <xf numFmtId="168"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1" fillId="7" borderId="0" applyNumberFormat="0" applyBorder="0" applyAlignment="0" applyProtection="0"/>
    <xf numFmtId="0" fontId="3" fillId="7" borderId="0" applyNumberFormat="0" applyBorder="0" applyAlignment="0" applyProtection="0"/>
    <xf numFmtId="168" fontId="3" fillId="7" borderId="0" applyNumberFormat="0" applyBorder="0" applyAlignment="0" applyProtection="0"/>
    <xf numFmtId="0" fontId="3" fillId="7" borderId="0" applyNumberFormat="0" applyBorder="0" applyAlignment="0" applyProtection="0"/>
    <xf numFmtId="168" fontId="3" fillId="7" borderId="0" applyNumberFormat="0" applyBorder="0" applyAlignment="0" applyProtection="0"/>
    <xf numFmtId="168" fontId="3" fillId="7" borderId="0" applyNumberFormat="0" applyBorder="0" applyAlignment="0" applyProtection="0"/>
    <xf numFmtId="0" fontId="3" fillId="7" borderId="0" applyNumberFormat="0" applyBorder="0" applyAlignment="0" applyProtection="0"/>
    <xf numFmtId="168"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1" fillId="7" borderId="0" applyNumberFormat="0" applyBorder="0" applyAlignment="0" applyProtection="0"/>
    <xf numFmtId="0" fontId="3" fillId="7" borderId="0" applyNumberFormat="0" applyBorder="0" applyAlignment="0" applyProtection="0"/>
    <xf numFmtId="168" fontId="3" fillId="7" borderId="0" applyNumberFormat="0" applyBorder="0" applyAlignment="0" applyProtection="0"/>
    <xf numFmtId="0" fontId="3" fillId="7" borderId="0" applyNumberFormat="0" applyBorder="0" applyAlignment="0" applyProtection="0"/>
    <xf numFmtId="168" fontId="3" fillId="7" borderId="0" applyNumberFormat="0" applyBorder="0" applyAlignment="0" applyProtection="0"/>
    <xf numFmtId="0" fontId="3" fillId="7" borderId="0" applyNumberFormat="0" applyBorder="0" applyAlignment="0" applyProtection="0"/>
    <xf numFmtId="168" fontId="3" fillId="7" borderId="0" applyNumberFormat="0" applyBorder="0" applyAlignment="0" applyProtection="0"/>
    <xf numFmtId="168" fontId="3" fillId="7" borderId="0" applyNumberFormat="0" applyBorder="0" applyAlignment="0" applyProtection="0"/>
    <xf numFmtId="0" fontId="3" fillId="7" borderId="0" applyNumberFormat="0" applyBorder="0" applyAlignment="0" applyProtection="0"/>
    <xf numFmtId="168" fontId="3" fillId="7" borderId="0" applyNumberFormat="0" applyBorder="0" applyAlignment="0" applyProtection="0"/>
    <xf numFmtId="0" fontId="11" fillId="7" borderId="0" applyNumberFormat="0" applyBorder="0" applyAlignment="0" applyProtection="0"/>
    <xf numFmtId="0" fontId="3" fillId="7" borderId="0" applyNumberFormat="0" applyBorder="0" applyAlignment="0" applyProtection="0"/>
    <xf numFmtId="168" fontId="3" fillId="7" borderId="0" applyNumberFormat="0" applyBorder="0" applyAlignment="0" applyProtection="0"/>
    <xf numFmtId="0" fontId="3" fillId="7" borderId="0" applyNumberFormat="0" applyBorder="0" applyAlignment="0" applyProtection="0"/>
    <xf numFmtId="0" fontId="11" fillId="7" borderId="0" applyNumberFormat="0" applyBorder="0" applyAlignment="0" applyProtection="0"/>
    <xf numFmtId="0" fontId="3" fillId="7" borderId="0" applyNumberFormat="0" applyBorder="0" applyAlignment="0" applyProtection="0"/>
    <xf numFmtId="168" fontId="3" fillId="7" borderId="0" applyNumberFormat="0" applyBorder="0" applyAlignment="0" applyProtection="0"/>
    <xf numFmtId="0" fontId="11" fillId="7" borderId="0" applyNumberFormat="0" applyBorder="0" applyAlignment="0" applyProtection="0"/>
    <xf numFmtId="0" fontId="3" fillId="7" borderId="0" applyNumberFormat="0" applyBorder="0" applyAlignment="0" applyProtection="0"/>
    <xf numFmtId="168" fontId="11" fillId="7" borderId="0" applyNumberFormat="0" applyBorder="0" applyAlignment="0" applyProtection="0"/>
    <xf numFmtId="168" fontId="3" fillId="7" borderId="0" applyNumberFormat="0" applyBorder="0" applyAlignment="0" applyProtection="0"/>
    <xf numFmtId="0" fontId="3" fillId="7" borderId="0" applyNumberFormat="0" applyBorder="0" applyAlignment="0" applyProtection="0"/>
    <xf numFmtId="168" fontId="3" fillId="7" borderId="0" applyNumberFormat="0" applyBorder="0" applyAlignment="0" applyProtection="0"/>
    <xf numFmtId="0" fontId="11"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1" fillId="8" borderId="0" applyNumberFormat="0" applyBorder="0" applyAlignment="0" applyProtection="0"/>
    <xf numFmtId="168" fontId="11"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0" fontId="11"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168" fontId="11"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11" fillId="9" borderId="0" applyNumberFormat="0" applyBorder="0" applyAlignment="0" applyProtection="0"/>
    <xf numFmtId="168"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1" fillId="9" borderId="0" applyNumberFormat="0" applyBorder="0" applyAlignment="0" applyProtection="0"/>
    <xf numFmtId="168" fontId="11" fillId="9" borderId="0" applyNumberFormat="0" applyBorder="0" applyAlignment="0" applyProtection="0"/>
    <xf numFmtId="168" fontId="3" fillId="9" borderId="0" applyNumberFormat="0" applyBorder="0" applyAlignment="0" applyProtection="0"/>
    <xf numFmtId="168" fontId="3" fillId="9" borderId="0" applyNumberFormat="0" applyBorder="0" applyAlignment="0" applyProtection="0"/>
    <xf numFmtId="168" fontId="3" fillId="9" borderId="0" applyNumberFormat="0" applyBorder="0" applyAlignment="0" applyProtection="0"/>
    <xf numFmtId="168" fontId="3" fillId="9" borderId="0" applyNumberFormat="0" applyBorder="0" applyAlignment="0" applyProtection="0"/>
    <xf numFmtId="168"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8" fontId="3" fillId="9" borderId="0" applyNumberFormat="0" applyBorder="0" applyAlignment="0" applyProtection="0"/>
    <xf numFmtId="168" fontId="3" fillId="9" borderId="0" applyNumberFormat="0" applyBorder="0" applyAlignment="0" applyProtection="0"/>
    <xf numFmtId="168" fontId="3" fillId="9" borderId="0" applyNumberFormat="0" applyBorder="0" applyAlignment="0" applyProtection="0"/>
    <xf numFmtId="168" fontId="3" fillId="9" borderId="0" applyNumberFormat="0" applyBorder="0" applyAlignment="0" applyProtection="0"/>
    <xf numFmtId="0" fontId="3" fillId="9" borderId="0" applyNumberFormat="0" applyBorder="0" applyAlignment="0" applyProtection="0"/>
    <xf numFmtId="168" fontId="3" fillId="9" borderId="0" applyNumberFormat="0" applyBorder="0" applyAlignment="0" applyProtection="0"/>
    <xf numFmtId="0" fontId="3" fillId="9" borderId="0" applyNumberFormat="0" applyBorder="0" applyAlignment="0" applyProtection="0"/>
    <xf numFmtId="0" fontId="11" fillId="9" borderId="0" applyNumberFormat="0" applyBorder="0" applyAlignment="0" applyProtection="0"/>
    <xf numFmtId="168"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1" fillId="9" borderId="0" applyNumberFormat="0" applyBorder="0" applyAlignment="0" applyProtection="0"/>
    <xf numFmtId="0" fontId="3" fillId="9" borderId="0" applyNumberFormat="0" applyBorder="0" applyAlignment="0" applyProtection="0"/>
    <xf numFmtId="168" fontId="3" fillId="9" borderId="0" applyNumberFormat="0" applyBorder="0" applyAlignment="0" applyProtection="0"/>
    <xf numFmtId="0" fontId="3" fillId="9" borderId="0" applyNumberFormat="0" applyBorder="0" applyAlignment="0" applyProtection="0"/>
    <xf numFmtId="168" fontId="3" fillId="9" borderId="0" applyNumberFormat="0" applyBorder="0" applyAlignment="0" applyProtection="0"/>
    <xf numFmtId="168" fontId="3" fillId="9" borderId="0" applyNumberFormat="0" applyBorder="0" applyAlignment="0" applyProtection="0"/>
    <xf numFmtId="0" fontId="3" fillId="9" borderId="0" applyNumberFormat="0" applyBorder="0" applyAlignment="0" applyProtection="0"/>
    <xf numFmtId="168"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1" fillId="9" borderId="0" applyNumberFormat="0" applyBorder="0" applyAlignment="0" applyProtection="0"/>
    <xf numFmtId="0" fontId="3" fillId="9" borderId="0" applyNumberFormat="0" applyBorder="0" applyAlignment="0" applyProtection="0"/>
    <xf numFmtId="168" fontId="3" fillId="9" borderId="0" applyNumberFormat="0" applyBorder="0" applyAlignment="0" applyProtection="0"/>
    <xf numFmtId="0" fontId="3" fillId="9" borderId="0" applyNumberFormat="0" applyBorder="0" applyAlignment="0" applyProtection="0"/>
    <xf numFmtId="168" fontId="3" fillId="9" borderId="0" applyNumberFormat="0" applyBorder="0" applyAlignment="0" applyProtection="0"/>
    <xf numFmtId="0" fontId="3" fillId="9" borderId="0" applyNumberFormat="0" applyBorder="0" applyAlignment="0" applyProtection="0"/>
    <xf numFmtId="168" fontId="3" fillId="9" borderId="0" applyNumberFormat="0" applyBorder="0" applyAlignment="0" applyProtection="0"/>
    <xf numFmtId="168" fontId="3" fillId="9" borderId="0" applyNumberFormat="0" applyBorder="0" applyAlignment="0" applyProtection="0"/>
    <xf numFmtId="0" fontId="3" fillId="9" borderId="0" applyNumberFormat="0" applyBorder="0" applyAlignment="0" applyProtection="0"/>
    <xf numFmtId="168" fontId="3" fillId="9" borderId="0" applyNumberFormat="0" applyBorder="0" applyAlignment="0" applyProtection="0"/>
    <xf numFmtId="0" fontId="11" fillId="9" borderId="0" applyNumberFormat="0" applyBorder="0" applyAlignment="0" applyProtection="0"/>
    <xf numFmtId="0" fontId="3" fillId="9" borderId="0" applyNumberFormat="0" applyBorder="0" applyAlignment="0" applyProtection="0"/>
    <xf numFmtId="168" fontId="3" fillId="9" borderId="0" applyNumberFormat="0" applyBorder="0" applyAlignment="0" applyProtection="0"/>
    <xf numFmtId="0" fontId="3" fillId="9" borderId="0" applyNumberFormat="0" applyBorder="0" applyAlignment="0" applyProtection="0"/>
    <xf numFmtId="0" fontId="11" fillId="9" borderId="0" applyNumberFormat="0" applyBorder="0" applyAlignment="0" applyProtection="0"/>
    <xf numFmtId="0" fontId="3" fillId="9" borderId="0" applyNumberFormat="0" applyBorder="0" applyAlignment="0" applyProtection="0"/>
    <xf numFmtId="168" fontId="3" fillId="9" borderId="0" applyNumberFormat="0" applyBorder="0" applyAlignment="0" applyProtection="0"/>
    <xf numFmtId="0" fontId="11" fillId="9" borderId="0" applyNumberFormat="0" applyBorder="0" applyAlignment="0" applyProtection="0"/>
    <xf numFmtId="0" fontId="3" fillId="9" borderId="0" applyNumberFormat="0" applyBorder="0" applyAlignment="0" applyProtection="0"/>
    <xf numFmtId="168" fontId="11" fillId="9" borderId="0" applyNumberFormat="0" applyBorder="0" applyAlignment="0" applyProtection="0"/>
    <xf numFmtId="168" fontId="3" fillId="9" borderId="0" applyNumberFormat="0" applyBorder="0" applyAlignment="0" applyProtection="0"/>
    <xf numFmtId="0" fontId="3" fillId="9" borderId="0" applyNumberFormat="0" applyBorder="0" applyAlignment="0" applyProtection="0"/>
    <xf numFmtId="168" fontId="3" fillId="9" borderId="0" applyNumberFormat="0" applyBorder="0" applyAlignment="0" applyProtection="0"/>
    <xf numFmtId="0" fontId="11" fillId="10" borderId="0" applyNumberFormat="0" applyBorder="0" applyAlignment="0" applyProtection="0"/>
    <xf numFmtId="168"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1" fillId="10" borderId="0" applyNumberFormat="0" applyBorder="0" applyAlignment="0" applyProtection="0"/>
    <xf numFmtId="168" fontId="11" fillId="10" borderId="0" applyNumberFormat="0" applyBorder="0" applyAlignment="0" applyProtection="0"/>
    <xf numFmtId="168" fontId="3" fillId="10" borderId="0" applyNumberFormat="0" applyBorder="0" applyAlignment="0" applyProtection="0"/>
    <xf numFmtId="168" fontId="3" fillId="10" borderId="0" applyNumberFormat="0" applyBorder="0" applyAlignment="0" applyProtection="0"/>
    <xf numFmtId="168" fontId="3" fillId="10" borderId="0" applyNumberFormat="0" applyBorder="0" applyAlignment="0" applyProtection="0"/>
    <xf numFmtId="168" fontId="3" fillId="10" borderId="0" applyNumberFormat="0" applyBorder="0" applyAlignment="0" applyProtection="0"/>
    <xf numFmtId="168"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8" fontId="3" fillId="10" borderId="0" applyNumberFormat="0" applyBorder="0" applyAlignment="0" applyProtection="0"/>
    <xf numFmtId="168" fontId="3" fillId="10" borderId="0" applyNumberFormat="0" applyBorder="0" applyAlignment="0" applyProtection="0"/>
    <xf numFmtId="168" fontId="3" fillId="10" borderId="0" applyNumberFormat="0" applyBorder="0" applyAlignment="0" applyProtection="0"/>
    <xf numFmtId="168" fontId="3" fillId="10" borderId="0" applyNumberFormat="0" applyBorder="0" applyAlignment="0" applyProtection="0"/>
    <xf numFmtId="0" fontId="3" fillId="10" borderId="0" applyNumberFormat="0" applyBorder="0" applyAlignment="0" applyProtection="0"/>
    <xf numFmtId="168" fontId="3" fillId="10" borderId="0" applyNumberFormat="0" applyBorder="0" applyAlignment="0" applyProtection="0"/>
    <xf numFmtId="0" fontId="3" fillId="10" borderId="0" applyNumberFormat="0" applyBorder="0" applyAlignment="0" applyProtection="0"/>
    <xf numFmtId="0" fontId="11" fillId="10" borderId="0" applyNumberFormat="0" applyBorder="0" applyAlignment="0" applyProtection="0"/>
    <xf numFmtId="168"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1" fillId="10" borderId="0" applyNumberFormat="0" applyBorder="0" applyAlignment="0" applyProtection="0"/>
    <xf numFmtId="0" fontId="3" fillId="10" borderId="0" applyNumberFormat="0" applyBorder="0" applyAlignment="0" applyProtection="0"/>
    <xf numFmtId="168" fontId="3" fillId="10" borderId="0" applyNumberFormat="0" applyBorder="0" applyAlignment="0" applyProtection="0"/>
    <xf numFmtId="0" fontId="3" fillId="10" borderId="0" applyNumberFormat="0" applyBorder="0" applyAlignment="0" applyProtection="0"/>
    <xf numFmtId="168" fontId="3" fillId="10" borderId="0" applyNumberFormat="0" applyBorder="0" applyAlignment="0" applyProtection="0"/>
    <xf numFmtId="168" fontId="3" fillId="10" borderId="0" applyNumberFormat="0" applyBorder="0" applyAlignment="0" applyProtection="0"/>
    <xf numFmtId="0" fontId="3" fillId="10" borderId="0" applyNumberFormat="0" applyBorder="0" applyAlignment="0" applyProtection="0"/>
    <xf numFmtId="168"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1" fillId="10" borderId="0" applyNumberFormat="0" applyBorder="0" applyAlignment="0" applyProtection="0"/>
    <xf numFmtId="0" fontId="3" fillId="10" borderId="0" applyNumberFormat="0" applyBorder="0" applyAlignment="0" applyProtection="0"/>
    <xf numFmtId="168" fontId="3" fillId="10" borderId="0" applyNumberFormat="0" applyBorder="0" applyAlignment="0" applyProtection="0"/>
    <xf numFmtId="0" fontId="3" fillId="10" borderId="0" applyNumberFormat="0" applyBorder="0" applyAlignment="0" applyProtection="0"/>
    <xf numFmtId="168" fontId="3" fillId="10" borderId="0" applyNumberFormat="0" applyBorder="0" applyAlignment="0" applyProtection="0"/>
    <xf numFmtId="0" fontId="3" fillId="10" borderId="0" applyNumberFormat="0" applyBorder="0" applyAlignment="0" applyProtection="0"/>
    <xf numFmtId="168" fontId="3" fillId="10" borderId="0" applyNumberFormat="0" applyBorder="0" applyAlignment="0" applyProtection="0"/>
    <xf numFmtId="168" fontId="3" fillId="10" borderId="0" applyNumberFormat="0" applyBorder="0" applyAlignment="0" applyProtection="0"/>
    <xf numFmtId="0" fontId="3" fillId="10" borderId="0" applyNumberFormat="0" applyBorder="0" applyAlignment="0" applyProtection="0"/>
    <xf numFmtId="168" fontId="3" fillId="10" borderId="0" applyNumberFormat="0" applyBorder="0" applyAlignment="0" applyProtection="0"/>
    <xf numFmtId="0" fontId="11" fillId="10" borderId="0" applyNumberFormat="0" applyBorder="0" applyAlignment="0" applyProtection="0"/>
    <xf numFmtId="0" fontId="3" fillId="10" borderId="0" applyNumberFormat="0" applyBorder="0" applyAlignment="0" applyProtection="0"/>
    <xf numFmtId="168" fontId="3" fillId="10" borderId="0" applyNumberFormat="0" applyBorder="0" applyAlignment="0" applyProtection="0"/>
    <xf numFmtId="0" fontId="3" fillId="10" borderId="0" applyNumberFormat="0" applyBorder="0" applyAlignment="0" applyProtection="0"/>
    <xf numFmtId="0" fontId="11" fillId="10" borderId="0" applyNumberFormat="0" applyBorder="0" applyAlignment="0" applyProtection="0"/>
    <xf numFmtId="0" fontId="3" fillId="10" borderId="0" applyNumberFormat="0" applyBorder="0" applyAlignment="0" applyProtection="0"/>
    <xf numFmtId="168" fontId="3" fillId="10" borderId="0" applyNumberFormat="0" applyBorder="0" applyAlignment="0" applyProtection="0"/>
    <xf numFmtId="0" fontId="11" fillId="10" borderId="0" applyNumberFormat="0" applyBorder="0" applyAlignment="0" applyProtection="0"/>
    <xf numFmtId="0" fontId="3" fillId="10" borderId="0" applyNumberFormat="0" applyBorder="0" applyAlignment="0" applyProtection="0"/>
    <xf numFmtId="168" fontId="11" fillId="10" borderId="0" applyNumberFormat="0" applyBorder="0" applyAlignment="0" applyProtection="0"/>
    <xf numFmtId="168" fontId="3" fillId="10" borderId="0" applyNumberFormat="0" applyBorder="0" applyAlignment="0" applyProtection="0"/>
    <xf numFmtId="0" fontId="3" fillId="10" borderId="0" applyNumberFormat="0" applyBorder="0" applyAlignment="0" applyProtection="0"/>
    <xf numFmtId="168" fontId="3" fillId="10" borderId="0" applyNumberFormat="0" applyBorder="0" applyAlignment="0" applyProtection="0"/>
    <xf numFmtId="0" fontId="11"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1" fillId="5" borderId="0" applyNumberFormat="0" applyBorder="0" applyAlignment="0" applyProtection="0"/>
    <xf numFmtId="168" fontId="11"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0" fontId="11"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168" fontId="11" fillId="5" borderId="0" applyNumberFormat="0" applyBorder="0" applyAlignment="0" applyProtection="0"/>
    <xf numFmtId="168" fontId="3" fillId="5" borderId="0" applyNumberFormat="0" applyBorder="0" applyAlignment="0" applyProtection="0"/>
    <xf numFmtId="0" fontId="3" fillId="5" borderId="0" applyNumberFormat="0" applyBorder="0" applyAlignment="0" applyProtection="0"/>
    <xf numFmtId="168" fontId="3" fillId="5" borderId="0" applyNumberFormat="0" applyBorder="0" applyAlignment="0" applyProtection="0"/>
    <xf numFmtId="0" fontId="11"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1" fillId="8" borderId="0" applyNumberFormat="0" applyBorder="0" applyAlignment="0" applyProtection="0"/>
    <xf numFmtId="168" fontId="11"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0" fontId="11"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168" fontId="11" fillId="8" borderId="0" applyNumberFormat="0" applyBorder="0" applyAlignment="0" applyProtection="0"/>
    <xf numFmtId="168" fontId="3" fillId="8" borderId="0" applyNumberFormat="0" applyBorder="0" applyAlignment="0" applyProtection="0"/>
    <xf numFmtId="0" fontId="3" fillId="8" borderId="0" applyNumberFormat="0" applyBorder="0" applyAlignment="0" applyProtection="0"/>
    <xf numFmtId="168" fontId="3" fillId="8" borderId="0" applyNumberFormat="0" applyBorder="0" applyAlignment="0" applyProtection="0"/>
    <xf numFmtId="0" fontId="11" fillId="11" borderId="0" applyNumberFormat="0" applyBorder="0" applyAlignment="0" applyProtection="0"/>
    <xf numFmtId="168"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1" fillId="11" borderId="0" applyNumberFormat="0" applyBorder="0" applyAlignment="0" applyProtection="0"/>
    <xf numFmtId="168" fontId="11" fillId="11" borderId="0" applyNumberFormat="0" applyBorder="0" applyAlignment="0" applyProtection="0"/>
    <xf numFmtId="168" fontId="3" fillId="11" borderId="0" applyNumberFormat="0" applyBorder="0" applyAlignment="0" applyProtection="0"/>
    <xf numFmtId="168" fontId="3" fillId="11" borderId="0" applyNumberFormat="0" applyBorder="0" applyAlignment="0" applyProtection="0"/>
    <xf numFmtId="168" fontId="3" fillId="11" borderId="0" applyNumberFormat="0" applyBorder="0" applyAlignment="0" applyProtection="0"/>
    <xf numFmtId="168" fontId="3" fillId="11" borderId="0" applyNumberFormat="0" applyBorder="0" applyAlignment="0" applyProtection="0"/>
    <xf numFmtId="168"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8" fontId="3" fillId="11" borderId="0" applyNumberFormat="0" applyBorder="0" applyAlignment="0" applyProtection="0"/>
    <xf numFmtId="168" fontId="3" fillId="11" borderId="0" applyNumberFormat="0" applyBorder="0" applyAlignment="0" applyProtection="0"/>
    <xf numFmtId="168" fontId="3" fillId="11" borderId="0" applyNumberFormat="0" applyBorder="0" applyAlignment="0" applyProtection="0"/>
    <xf numFmtId="168" fontId="3" fillId="11" borderId="0" applyNumberFormat="0" applyBorder="0" applyAlignment="0" applyProtection="0"/>
    <xf numFmtId="0" fontId="3" fillId="11" borderId="0" applyNumberFormat="0" applyBorder="0" applyAlignment="0" applyProtection="0"/>
    <xf numFmtId="168" fontId="3" fillId="11" borderId="0" applyNumberFormat="0" applyBorder="0" applyAlignment="0" applyProtection="0"/>
    <xf numFmtId="0" fontId="3" fillId="11" borderId="0" applyNumberFormat="0" applyBorder="0" applyAlignment="0" applyProtection="0"/>
    <xf numFmtId="0" fontId="11" fillId="11" borderId="0" applyNumberFormat="0" applyBorder="0" applyAlignment="0" applyProtection="0"/>
    <xf numFmtId="168"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1" fillId="11" borderId="0" applyNumberFormat="0" applyBorder="0" applyAlignment="0" applyProtection="0"/>
    <xf numFmtId="0" fontId="3" fillId="11" borderId="0" applyNumberFormat="0" applyBorder="0" applyAlignment="0" applyProtection="0"/>
    <xf numFmtId="168" fontId="3" fillId="11" borderId="0" applyNumberFormat="0" applyBorder="0" applyAlignment="0" applyProtection="0"/>
    <xf numFmtId="0" fontId="3" fillId="11" borderId="0" applyNumberFormat="0" applyBorder="0" applyAlignment="0" applyProtection="0"/>
    <xf numFmtId="168" fontId="3" fillId="11" borderId="0" applyNumberFormat="0" applyBorder="0" applyAlignment="0" applyProtection="0"/>
    <xf numFmtId="168" fontId="3" fillId="11" borderId="0" applyNumberFormat="0" applyBorder="0" applyAlignment="0" applyProtection="0"/>
    <xf numFmtId="0" fontId="3" fillId="11" borderId="0" applyNumberFormat="0" applyBorder="0" applyAlignment="0" applyProtection="0"/>
    <xf numFmtId="168"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1" fillId="11" borderId="0" applyNumberFormat="0" applyBorder="0" applyAlignment="0" applyProtection="0"/>
    <xf numFmtId="0" fontId="3" fillId="11" borderId="0" applyNumberFormat="0" applyBorder="0" applyAlignment="0" applyProtection="0"/>
    <xf numFmtId="168" fontId="3" fillId="11" borderId="0" applyNumberFormat="0" applyBorder="0" applyAlignment="0" applyProtection="0"/>
    <xf numFmtId="0" fontId="3" fillId="11" borderId="0" applyNumberFormat="0" applyBorder="0" applyAlignment="0" applyProtection="0"/>
    <xf numFmtId="168" fontId="3" fillId="11" borderId="0" applyNumberFormat="0" applyBorder="0" applyAlignment="0" applyProtection="0"/>
    <xf numFmtId="0" fontId="3" fillId="11" borderId="0" applyNumberFormat="0" applyBorder="0" applyAlignment="0" applyProtection="0"/>
    <xf numFmtId="168" fontId="3" fillId="11" borderId="0" applyNumberFormat="0" applyBorder="0" applyAlignment="0" applyProtection="0"/>
    <xf numFmtId="168" fontId="3" fillId="11" borderId="0" applyNumberFormat="0" applyBorder="0" applyAlignment="0" applyProtection="0"/>
    <xf numFmtId="0" fontId="3" fillId="11" borderId="0" applyNumberFormat="0" applyBorder="0" applyAlignment="0" applyProtection="0"/>
    <xf numFmtId="168" fontId="3" fillId="11" borderId="0" applyNumberFormat="0" applyBorder="0" applyAlignment="0" applyProtection="0"/>
    <xf numFmtId="0" fontId="11" fillId="11" borderId="0" applyNumberFormat="0" applyBorder="0" applyAlignment="0" applyProtection="0"/>
    <xf numFmtId="0" fontId="3" fillId="11" borderId="0" applyNumberFormat="0" applyBorder="0" applyAlignment="0" applyProtection="0"/>
    <xf numFmtId="168" fontId="3" fillId="11" borderId="0" applyNumberFormat="0" applyBorder="0" applyAlignment="0" applyProtection="0"/>
    <xf numFmtId="0" fontId="3" fillId="11" borderId="0" applyNumberFormat="0" applyBorder="0" applyAlignment="0" applyProtection="0"/>
    <xf numFmtId="0" fontId="11" fillId="11" borderId="0" applyNumberFormat="0" applyBorder="0" applyAlignment="0" applyProtection="0"/>
    <xf numFmtId="0" fontId="3" fillId="11" borderId="0" applyNumberFormat="0" applyBorder="0" applyAlignment="0" applyProtection="0"/>
    <xf numFmtId="168" fontId="3" fillId="11" borderId="0" applyNumberFormat="0" applyBorder="0" applyAlignment="0" applyProtection="0"/>
    <xf numFmtId="0" fontId="11" fillId="11" borderId="0" applyNumberFormat="0" applyBorder="0" applyAlignment="0" applyProtection="0"/>
    <xf numFmtId="0" fontId="3" fillId="11" borderId="0" applyNumberFormat="0" applyBorder="0" applyAlignment="0" applyProtection="0"/>
    <xf numFmtId="168" fontId="11" fillId="11" borderId="0" applyNumberFormat="0" applyBorder="0" applyAlignment="0" applyProtection="0"/>
    <xf numFmtId="168" fontId="3" fillId="11" borderId="0" applyNumberFormat="0" applyBorder="0" applyAlignment="0" applyProtection="0"/>
    <xf numFmtId="0" fontId="3" fillId="11" borderId="0" applyNumberFormat="0" applyBorder="0" applyAlignment="0" applyProtection="0"/>
    <xf numFmtId="168" fontId="3"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8"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8" fontId="15" fillId="21" borderId="2" applyNumberFormat="0" applyAlignment="0" applyProtection="0"/>
    <xf numFmtId="168"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8" fontId="15" fillId="21" borderId="2" applyNumberFormat="0" applyAlignment="0" applyProtection="0"/>
    <xf numFmtId="0" fontId="15" fillId="21" borderId="2" applyNumberFormat="0" applyAlignment="0" applyProtection="0"/>
    <xf numFmtId="168"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8"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8"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8" fontId="15" fillId="21" borderId="2" applyNumberFormat="0" applyAlignment="0" applyProtection="0"/>
    <xf numFmtId="0" fontId="15" fillId="21" borderId="2" applyNumberFormat="0" applyAlignment="0" applyProtection="0"/>
    <xf numFmtId="168" fontId="15" fillId="21" borderId="2" applyNumberFormat="0" applyAlignment="0" applyProtection="0"/>
    <xf numFmtId="0" fontId="15" fillId="21" borderId="2" applyNumberFormat="0" applyAlignment="0" applyProtection="0"/>
    <xf numFmtId="168" fontId="15" fillId="21" borderId="2" applyNumberFormat="0" applyAlignment="0" applyProtection="0"/>
    <xf numFmtId="0" fontId="15" fillId="21" borderId="2" applyNumberFormat="0" applyAlignment="0" applyProtection="0"/>
    <xf numFmtId="168" fontId="15" fillId="21" borderId="2" applyNumberFormat="0" applyAlignment="0" applyProtection="0"/>
    <xf numFmtId="168" fontId="15" fillId="21" borderId="2" applyNumberFormat="0" applyAlignment="0" applyProtection="0"/>
    <xf numFmtId="0" fontId="15" fillId="21" borderId="2" applyNumberFormat="0" applyAlignment="0" applyProtection="0"/>
    <xf numFmtId="168" fontId="15" fillId="21" borderId="2" applyNumberFormat="0" applyAlignment="0" applyProtection="0"/>
    <xf numFmtId="0" fontId="15" fillId="21" borderId="2" applyNumberFormat="0" applyAlignment="0" applyProtection="0"/>
    <xf numFmtId="168"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8" fontId="15" fillId="21" borderId="2" applyNumberFormat="0" applyAlignment="0" applyProtection="0"/>
    <xf numFmtId="0" fontId="15" fillId="21" borderId="2" applyNumberFormat="0" applyAlignment="0" applyProtection="0"/>
    <xf numFmtId="168" fontId="15" fillId="21" borderId="2" applyNumberFormat="0" applyAlignment="0" applyProtection="0"/>
    <xf numFmtId="0" fontId="15" fillId="21" borderId="2" applyNumberFormat="0" applyAlignment="0" applyProtection="0"/>
    <xf numFmtId="168" fontId="15"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8"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8" fontId="16" fillId="0" borderId="0" applyNumberFormat="0" applyFill="0" applyBorder="0" applyAlignment="0" applyProtection="0"/>
    <xf numFmtId="168"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8" fontId="16" fillId="0" borderId="0" applyNumberFormat="0" applyFill="0" applyBorder="0" applyAlignment="0" applyProtection="0"/>
    <xf numFmtId="0" fontId="16" fillId="0" borderId="0" applyNumberFormat="0" applyFill="0" applyBorder="0" applyAlignment="0" applyProtection="0"/>
    <xf numFmtId="168"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8"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8"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8" fontId="16" fillId="0" borderId="0" applyNumberFormat="0" applyFill="0" applyBorder="0" applyAlignment="0" applyProtection="0"/>
    <xf numFmtId="0" fontId="16" fillId="0" borderId="0" applyNumberFormat="0" applyFill="0" applyBorder="0" applyAlignment="0" applyProtection="0"/>
    <xf numFmtId="168" fontId="16" fillId="0" borderId="0" applyNumberFormat="0" applyFill="0" applyBorder="0" applyAlignment="0" applyProtection="0"/>
    <xf numFmtId="0" fontId="16" fillId="0" borderId="0" applyNumberFormat="0" applyFill="0" applyBorder="0" applyAlignment="0" applyProtection="0"/>
    <xf numFmtId="168" fontId="16" fillId="0" borderId="0" applyNumberFormat="0" applyFill="0" applyBorder="0" applyAlignment="0" applyProtection="0"/>
    <xf numFmtId="0" fontId="16" fillId="0" borderId="0" applyNumberFormat="0" applyFill="0" applyBorder="0" applyAlignment="0" applyProtection="0"/>
    <xf numFmtId="168" fontId="16" fillId="0" borderId="0" applyNumberFormat="0" applyFill="0" applyBorder="0" applyAlignment="0" applyProtection="0"/>
    <xf numFmtId="168" fontId="16" fillId="0" borderId="0" applyNumberFormat="0" applyFill="0" applyBorder="0" applyAlignment="0" applyProtection="0"/>
    <xf numFmtId="0" fontId="16" fillId="0" borderId="0" applyNumberFormat="0" applyFill="0" applyBorder="0" applyAlignment="0" applyProtection="0"/>
    <xf numFmtId="168" fontId="16" fillId="0" borderId="0" applyNumberFormat="0" applyFill="0" applyBorder="0" applyAlignment="0" applyProtection="0"/>
    <xf numFmtId="0" fontId="16" fillId="0" borderId="0" applyNumberFormat="0" applyFill="0" applyBorder="0" applyAlignment="0" applyProtection="0"/>
    <xf numFmtId="168"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8" fontId="16" fillId="0" borderId="0" applyNumberFormat="0" applyFill="0" applyBorder="0" applyAlignment="0" applyProtection="0"/>
    <xf numFmtId="0" fontId="16" fillId="0" borderId="0" applyNumberFormat="0" applyFill="0" applyBorder="0" applyAlignment="0" applyProtection="0"/>
    <xf numFmtId="168" fontId="16" fillId="0" borderId="0" applyNumberFormat="0" applyFill="0" applyBorder="0" applyAlignment="0" applyProtection="0"/>
    <xf numFmtId="0" fontId="16" fillId="0" borderId="0" applyNumberFormat="0" applyFill="0" applyBorder="0" applyAlignment="0" applyProtection="0"/>
    <xf numFmtId="168"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8"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8" fontId="17" fillId="4" borderId="0" applyNumberFormat="0" applyBorder="0" applyAlignment="0" applyProtection="0"/>
    <xf numFmtId="168"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8" fontId="17" fillId="4" borderId="0" applyNumberFormat="0" applyBorder="0" applyAlignment="0" applyProtection="0"/>
    <xf numFmtId="0" fontId="17" fillId="4" borderId="0" applyNumberFormat="0" applyBorder="0" applyAlignment="0" applyProtection="0"/>
    <xf numFmtId="168"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8"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8"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8" fontId="17" fillId="4" borderId="0" applyNumberFormat="0" applyBorder="0" applyAlignment="0" applyProtection="0"/>
    <xf numFmtId="0" fontId="17" fillId="4" borderId="0" applyNumberFormat="0" applyBorder="0" applyAlignment="0" applyProtection="0"/>
    <xf numFmtId="168" fontId="17" fillId="4" borderId="0" applyNumberFormat="0" applyBorder="0" applyAlignment="0" applyProtection="0"/>
    <xf numFmtId="0" fontId="17" fillId="4" borderId="0" applyNumberFormat="0" applyBorder="0" applyAlignment="0" applyProtection="0"/>
    <xf numFmtId="168" fontId="17" fillId="4" borderId="0" applyNumberFormat="0" applyBorder="0" applyAlignment="0" applyProtection="0"/>
    <xf numFmtId="0" fontId="17" fillId="4" borderId="0" applyNumberFormat="0" applyBorder="0" applyAlignment="0" applyProtection="0"/>
    <xf numFmtId="168" fontId="17" fillId="4" borderId="0" applyNumberFormat="0" applyBorder="0" applyAlignment="0" applyProtection="0"/>
    <xf numFmtId="168" fontId="17" fillId="4" borderId="0" applyNumberFormat="0" applyBorder="0" applyAlignment="0" applyProtection="0"/>
    <xf numFmtId="0" fontId="17" fillId="4" borderId="0" applyNumberFormat="0" applyBorder="0" applyAlignment="0" applyProtection="0"/>
    <xf numFmtId="168" fontId="17" fillId="4" borderId="0" applyNumberFormat="0" applyBorder="0" applyAlignment="0" applyProtection="0"/>
    <xf numFmtId="0" fontId="17" fillId="4" borderId="0" applyNumberFormat="0" applyBorder="0" applyAlignment="0" applyProtection="0"/>
    <xf numFmtId="168"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8" fontId="17" fillId="4" borderId="0" applyNumberFormat="0" applyBorder="0" applyAlignment="0" applyProtection="0"/>
    <xf numFmtId="0" fontId="17" fillId="4" borderId="0" applyNumberFormat="0" applyBorder="0" applyAlignment="0" applyProtection="0"/>
    <xf numFmtId="168" fontId="17" fillId="4" borderId="0" applyNumberFormat="0" applyBorder="0" applyAlignment="0" applyProtection="0"/>
    <xf numFmtId="0" fontId="17" fillId="4" borderId="0" applyNumberFormat="0" applyBorder="0" applyAlignment="0" applyProtection="0"/>
    <xf numFmtId="168"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8"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8" fontId="18" fillId="0" borderId="3" applyNumberFormat="0" applyFill="0" applyAlignment="0" applyProtection="0"/>
    <xf numFmtId="168"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8" fontId="18" fillId="0" borderId="3" applyNumberFormat="0" applyFill="0" applyAlignment="0" applyProtection="0"/>
    <xf numFmtId="0" fontId="18" fillId="0" borderId="3" applyNumberFormat="0" applyFill="0" applyAlignment="0" applyProtection="0"/>
    <xf numFmtId="168"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8"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8"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8" fontId="18" fillId="0" borderId="3" applyNumberFormat="0" applyFill="0" applyAlignment="0" applyProtection="0"/>
    <xf numFmtId="0" fontId="18" fillId="0" borderId="3" applyNumberFormat="0" applyFill="0" applyAlignment="0" applyProtection="0"/>
    <xf numFmtId="168" fontId="18" fillId="0" borderId="3" applyNumberFormat="0" applyFill="0" applyAlignment="0" applyProtection="0"/>
    <xf numFmtId="0" fontId="18" fillId="0" borderId="3" applyNumberFormat="0" applyFill="0" applyAlignment="0" applyProtection="0"/>
    <xf numFmtId="168" fontId="18" fillId="0" borderId="3" applyNumberFormat="0" applyFill="0" applyAlignment="0" applyProtection="0"/>
    <xf numFmtId="0" fontId="18" fillId="0" borderId="3" applyNumberFormat="0" applyFill="0" applyAlignment="0" applyProtection="0"/>
    <xf numFmtId="168" fontId="18" fillId="0" borderId="3" applyNumberFormat="0" applyFill="0" applyAlignment="0" applyProtection="0"/>
    <xf numFmtId="168" fontId="18" fillId="0" borderId="3" applyNumberFormat="0" applyFill="0" applyAlignment="0" applyProtection="0"/>
    <xf numFmtId="0" fontId="18" fillId="0" borderId="3" applyNumberFormat="0" applyFill="0" applyAlignment="0" applyProtection="0"/>
    <xf numFmtId="168" fontId="18" fillId="0" borderId="3" applyNumberFormat="0" applyFill="0" applyAlignment="0" applyProtection="0"/>
    <xf numFmtId="0" fontId="18" fillId="0" borderId="3" applyNumberFormat="0" applyFill="0" applyAlignment="0" applyProtection="0"/>
    <xf numFmtId="168"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8" fontId="18" fillId="0" borderId="3" applyNumberFormat="0" applyFill="0" applyAlignment="0" applyProtection="0"/>
    <xf numFmtId="0" fontId="18" fillId="0" borderId="3" applyNumberFormat="0" applyFill="0" applyAlignment="0" applyProtection="0"/>
    <xf numFmtId="168" fontId="18" fillId="0" borderId="3" applyNumberFormat="0" applyFill="0" applyAlignment="0" applyProtection="0"/>
    <xf numFmtId="0" fontId="18" fillId="0" borderId="3" applyNumberFormat="0" applyFill="0" applyAlignment="0" applyProtection="0"/>
    <xf numFmtId="168"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8"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8" fontId="19" fillId="0" borderId="4" applyNumberFormat="0" applyFill="0" applyAlignment="0" applyProtection="0"/>
    <xf numFmtId="168"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8" fontId="19" fillId="0" borderId="4" applyNumberFormat="0" applyFill="0" applyAlignment="0" applyProtection="0"/>
    <xf numFmtId="0" fontId="19" fillId="0" borderId="4" applyNumberFormat="0" applyFill="0" applyAlignment="0" applyProtection="0"/>
    <xf numFmtId="168"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8"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8"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8" fontId="19" fillId="0" borderId="4" applyNumberFormat="0" applyFill="0" applyAlignment="0" applyProtection="0"/>
    <xf numFmtId="0" fontId="19" fillId="0" borderId="4" applyNumberFormat="0" applyFill="0" applyAlignment="0" applyProtection="0"/>
    <xf numFmtId="168" fontId="19" fillId="0" borderId="4" applyNumberFormat="0" applyFill="0" applyAlignment="0" applyProtection="0"/>
    <xf numFmtId="0" fontId="19" fillId="0" borderId="4" applyNumberFormat="0" applyFill="0" applyAlignment="0" applyProtection="0"/>
    <xf numFmtId="168" fontId="19" fillId="0" borderId="4" applyNumberFormat="0" applyFill="0" applyAlignment="0" applyProtection="0"/>
    <xf numFmtId="0" fontId="19" fillId="0" borderId="4" applyNumberFormat="0" applyFill="0" applyAlignment="0" applyProtection="0"/>
    <xf numFmtId="168" fontId="19" fillId="0" borderId="4" applyNumberFormat="0" applyFill="0" applyAlignment="0" applyProtection="0"/>
    <xf numFmtId="168" fontId="19" fillId="0" borderId="4" applyNumberFormat="0" applyFill="0" applyAlignment="0" applyProtection="0"/>
    <xf numFmtId="0" fontId="19" fillId="0" borderId="4" applyNumberFormat="0" applyFill="0" applyAlignment="0" applyProtection="0"/>
    <xf numFmtId="168" fontId="19" fillId="0" borderId="4" applyNumberFormat="0" applyFill="0" applyAlignment="0" applyProtection="0"/>
    <xf numFmtId="0" fontId="19" fillId="0" borderId="4" applyNumberFormat="0" applyFill="0" applyAlignment="0" applyProtection="0"/>
    <xf numFmtId="168"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8" fontId="19" fillId="0" borderId="4" applyNumberFormat="0" applyFill="0" applyAlignment="0" applyProtection="0"/>
    <xf numFmtId="0" fontId="19" fillId="0" borderId="4" applyNumberFormat="0" applyFill="0" applyAlignment="0" applyProtection="0"/>
    <xf numFmtId="168" fontId="19" fillId="0" borderId="4" applyNumberFormat="0" applyFill="0" applyAlignment="0" applyProtection="0"/>
    <xf numFmtId="0" fontId="19" fillId="0" borderId="4" applyNumberFormat="0" applyFill="0" applyAlignment="0" applyProtection="0"/>
    <xf numFmtId="168"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8"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8" fontId="20" fillId="0" borderId="5" applyNumberFormat="0" applyFill="0" applyAlignment="0" applyProtection="0"/>
    <xf numFmtId="168"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8" fontId="20" fillId="0" borderId="5" applyNumberFormat="0" applyFill="0" applyAlignment="0" applyProtection="0"/>
    <xf numFmtId="0" fontId="20" fillId="0" borderId="5" applyNumberFormat="0" applyFill="0" applyAlignment="0" applyProtection="0"/>
    <xf numFmtId="168"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8"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8"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8" fontId="20" fillId="0" borderId="5" applyNumberFormat="0" applyFill="0" applyAlignment="0" applyProtection="0"/>
    <xf numFmtId="0" fontId="20" fillId="0" borderId="5" applyNumberFormat="0" applyFill="0" applyAlignment="0" applyProtection="0"/>
    <xf numFmtId="168" fontId="20" fillId="0" borderId="5" applyNumberFormat="0" applyFill="0" applyAlignment="0" applyProtection="0"/>
    <xf numFmtId="0" fontId="20" fillId="0" borderId="5" applyNumberFormat="0" applyFill="0" applyAlignment="0" applyProtection="0"/>
    <xf numFmtId="168" fontId="20" fillId="0" borderId="5" applyNumberFormat="0" applyFill="0" applyAlignment="0" applyProtection="0"/>
    <xf numFmtId="0" fontId="20" fillId="0" borderId="5" applyNumberFormat="0" applyFill="0" applyAlignment="0" applyProtection="0"/>
    <xf numFmtId="168" fontId="20" fillId="0" borderId="5" applyNumberFormat="0" applyFill="0" applyAlignment="0" applyProtection="0"/>
    <xf numFmtId="168" fontId="20" fillId="0" borderId="5" applyNumberFormat="0" applyFill="0" applyAlignment="0" applyProtection="0"/>
    <xf numFmtId="0" fontId="20" fillId="0" borderId="5" applyNumberFormat="0" applyFill="0" applyAlignment="0" applyProtection="0"/>
    <xf numFmtId="168" fontId="20" fillId="0" borderId="5" applyNumberFormat="0" applyFill="0" applyAlignment="0" applyProtection="0"/>
    <xf numFmtId="0" fontId="20" fillId="0" borderId="5" applyNumberFormat="0" applyFill="0" applyAlignment="0" applyProtection="0"/>
    <xf numFmtId="168"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8" fontId="20" fillId="0" borderId="5" applyNumberFormat="0" applyFill="0" applyAlignment="0" applyProtection="0"/>
    <xf numFmtId="0" fontId="20" fillId="0" borderId="5" applyNumberFormat="0" applyFill="0" applyAlignment="0" applyProtection="0"/>
    <xf numFmtId="168" fontId="20" fillId="0" borderId="5" applyNumberFormat="0" applyFill="0" applyAlignment="0" applyProtection="0"/>
    <xf numFmtId="0" fontId="20" fillId="0" borderId="5" applyNumberFormat="0" applyFill="0" applyAlignment="0" applyProtection="0"/>
    <xf numFmtId="168"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8"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8" fontId="20" fillId="0" borderId="0" applyNumberFormat="0" applyFill="0" applyBorder="0" applyAlignment="0" applyProtection="0"/>
    <xf numFmtId="168"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8" fontId="20" fillId="0" borderId="0" applyNumberFormat="0" applyFill="0" applyBorder="0" applyAlignment="0" applyProtection="0"/>
    <xf numFmtId="0" fontId="20" fillId="0" borderId="0" applyNumberFormat="0" applyFill="0" applyBorder="0" applyAlignment="0" applyProtection="0"/>
    <xf numFmtId="168"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8"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8"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8" fontId="20" fillId="0" borderId="0" applyNumberFormat="0" applyFill="0" applyBorder="0" applyAlignment="0" applyProtection="0"/>
    <xf numFmtId="0" fontId="20" fillId="0" borderId="0" applyNumberFormat="0" applyFill="0" applyBorder="0" applyAlignment="0" applyProtection="0"/>
    <xf numFmtId="168" fontId="20" fillId="0" borderId="0" applyNumberFormat="0" applyFill="0" applyBorder="0" applyAlignment="0" applyProtection="0"/>
    <xf numFmtId="0" fontId="20" fillId="0" borderId="0" applyNumberFormat="0" applyFill="0" applyBorder="0" applyAlignment="0" applyProtection="0"/>
    <xf numFmtId="168" fontId="20" fillId="0" borderId="0" applyNumberFormat="0" applyFill="0" applyBorder="0" applyAlignment="0" applyProtection="0"/>
    <xf numFmtId="0" fontId="20" fillId="0" borderId="0" applyNumberFormat="0" applyFill="0" applyBorder="0" applyAlignment="0" applyProtection="0"/>
    <xf numFmtId="168" fontId="20" fillId="0" borderId="0" applyNumberFormat="0" applyFill="0" applyBorder="0" applyAlignment="0" applyProtection="0"/>
    <xf numFmtId="168" fontId="20" fillId="0" borderId="0" applyNumberFormat="0" applyFill="0" applyBorder="0" applyAlignment="0" applyProtection="0"/>
    <xf numFmtId="0" fontId="20" fillId="0" borderId="0" applyNumberFormat="0" applyFill="0" applyBorder="0" applyAlignment="0" applyProtection="0"/>
    <xf numFmtId="168" fontId="20" fillId="0" borderId="0" applyNumberFormat="0" applyFill="0" applyBorder="0" applyAlignment="0" applyProtection="0"/>
    <xf numFmtId="0" fontId="20" fillId="0" borderId="0" applyNumberFormat="0" applyFill="0" applyBorder="0" applyAlignment="0" applyProtection="0"/>
    <xf numFmtId="168"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8" fontId="20" fillId="0" borderId="0" applyNumberFormat="0" applyFill="0" applyBorder="0" applyAlignment="0" applyProtection="0"/>
    <xf numFmtId="0" fontId="20" fillId="0" borderId="0" applyNumberFormat="0" applyFill="0" applyBorder="0" applyAlignment="0" applyProtection="0"/>
    <xf numFmtId="168" fontId="20" fillId="0" borderId="0" applyNumberFormat="0" applyFill="0" applyBorder="0" applyAlignment="0" applyProtection="0"/>
    <xf numFmtId="0" fontId="20" fillId="0" borderId="0" applyNumberFormat="0" applyFill="0" applyBorder="0" applyAlignment="0" applyProtection="0"/>
    <xf numFmtId="168" fontId="20" fillId="0" borderId="0" applyNumberFormat="0" applyFill="0" applyBorder="0" applyAlignment="0" applyProtection="0"/>
    <xf numFmtId="168"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8"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8" fontId="21" fillId="7" borderId="1" applyNumberFormat="0" applyAlignment="0" applyProtection="0"/>
    <xf numFmtId="168"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8" fontId="21" fillId="7" borderId="1" applyNumberFormat="0" applyAlignment="0" applyProtection="0"/>
    <xf numFmtId="0" fontId="21" fillId="7" borderId="1" applyNumberFormat="0" applyAlignment="0" applyProtection="0"/>
    <xf numFmtId="168"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8"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8"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8" fontId="21" fillId="7" borderId="1" applyNumberFormat="0" applyAlignment="0" applyProtection="0"/>
    <xf numFmtId="0" fontId="21" fillId="7" borderId="1" applyNumberFormat="0" applyAlignment="0" applyProtection="0"/>
    <xf numFmtId="168" fontId="21" fillId="7" borderId="1" applyNumberFormat="0" applyAlignment="0" applyProtection="0"/>
    <xf numFmtId="0" fontId="21" fillId="7" borderId="1" applyNumberFormat="0" applyAlignment="0" applyProtection="0"/>
    <xf numFmtId="168" fontId="21" fillId="7" borderId="1" applyNumberFormat="0" applyAlignment="0" applyProtection="0"/>
    <xf numFmtId="0" fontId="21" fillId="7" borderId="1" applyNumberFormat="0" applyAlignment="0" applyProtection="0"/>
    <xf numFmtId="168" fontId="21" fillId="7" borderId="1" applyNumberFormat="0" applyAlignment="0" applyProtection="0"/>
    <xf numFmtId="168" fontId="21" fillId="7" borderId="1" applyNumberFormat="0" applyAlignment="0" applyProtection="0"/>
    <xf numFmtId="0" fontId="21" fillId="7" borderId="1" applyNumberFormat="0" applyAlignment="0" applyProtection="0"/>
    <xf numFmtId="168" fontId="21" fillId="7" borderId="1" applyNumberFormat="0" applyAlignment="0" applyProtection="0"/>
    <xf numFmtId="0" fontId="21" fillId="7" borderId="1" applyNumberFormat="0" applyAlignment="0" applyProtection="0"/>
    <xf numFmtId="168" fontId="21" fillId="7" borderId="1" applyNumberFormat="0" applyAlignment="0" applyProtection="0"/>
    <xf numFmtId="0" fontId="21" fillId="7" borderId="1" applyNumberFormat="0" applyAlignment="0" applyProtection="0"/>
    <xf numFmtId="0" fontId="21" fillId="7" borderId="1" applyNumberFormat="0" applyAlignment="0" applyProtection="0"/>
    <xf numFmtId="168" fontId="21" fillId="7" borderId="1" applyNumberFormat="0" applyAlignment="0" applyProtection="0"/>
    <xf numFmtId="0" fontId="21" fillId="7" borderId="1" applyNumberFormat="0" applyAlignment="0" applyProtection="0"/>
    <xf numFmtId="168" fontId="21" fillId="7" borderId="1" applyNumberFormat="0" applyAlignment="0" applyProtection="0"/>
    <xf numFmtId="0" fontId="21" fillId="7" borderId="1" applyNumberFormat="0" applyAlignment="0" applyProtection="0"/>
    <xf numFmtId="168"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8"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8" fontId="22" fillId="0" borderId="6" applyNumberFormat="0" applyFill="0" applyAlignment="0" applyProtection="0"/>
    <xf numFmtId="168"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8" fontId="22" fillId="0" borderId="6" applyNumberFormat="0" applyFill="0" applyAlignment="0" applyProtection="0"/>
    <xf numFmtId="0" fontId="22" fillId="0" borderId="6" applyNumberFormat="0" applyFill="0" applyAlignment="0" applyProtection="0"/>
    <xf numFmtId="168"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8"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8"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8" fontId="22" fillId="0" borderId="6" applyNumberFormat="0" applyFill="0" applyAlignment="0" applyProtection="0"/>
    <xf numFmtId="0" fontId="22" fillId="0" borderId="6" applyNumberFormat="0" applyFill="0" applyAlignment="0" applyProtection="0"/>
    <xf numFmtId="168" fontId="22" fillId="0" borderId="6" applyNumberFormat="0" applyFill="0" applyAlignment="0" applyProtection="0"/>
    <xf numFmtId="0" fontId="22" fillId="0" borderId="6" applyNumberFormat="0" applyFill="0" applyAlignment="0" applyProtection="0"/>
    <xf numFmtId="168" fontId="22" fillId="0" borderId="6" applyNumberFormat="0" applyFill="0" applyAlignment="0" applyProtection="0"/>
    <xf numFmtId="0" fontId="22" fillId="0" borderId="6" applyNumberFormat="0" applyFill="0" applyAlignment="0" applyProtection="0"/>
    <xf numFmtId="168" fontId="22" fillId="0" borderId="6" applyNumberFormat="0" applyFill="0" applyAlignment="0" applyProtection="0"/>
    <xf numFmtId="168" fontId="22" fillId="0" borderId="6" applyNumberFormat="0" applyFill="0" applyAlignment="0" applyProtection="0"/>
    <xf numFmtId="0" fontId="22" fillId="0" borderId="6" applyNumberFormat="0" applyFill="0" applyAlignment="0" applyProtection="0"/>
    <xf numFmtId="168" fontId="22" fillId="0" borderId="6" applyNumberFormat="0" applyFill="0" applyAlignment="0" applyProtection="0"/>
    <xf numFmtId="0" fontId="22" fillId="0" borderId="6" applyNumberFormat="0" applyFill="0" applyAlignment="0" applyProtection="0"/>
    <xf numFmtId="168"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8" fontId="22" fillId="0" borderId="6" applyNumberFormat="0" applyFill="0" applyAlignment="0" applyProtection="0"/>
    <xf numFmtId="0" fontId="22" fillId="0" borderId="6" applyNumberFormat="0" applyFill="0" applyAlignment="0" applyProtection="0"/>
    <xf numFmtId="168" fontId="22" fillId="0" borderId="6" applyNumberFormat="0" applyFill="0" applyAlignment="0" applyProtection="0"/>
    <xf numFmtId="0" fontId="22" fillId="0" borderId="6" applyNumberFormat="0" applyFill="0" applyAlignment="0" applyProtection="0"/>
    <xf numFmtId="168"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8"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8" fontId="23" fillId="22" borderId="0" applyNumberFormat="0" applyBorder="0" applyAlignment="0" applyProtection="0"/>
    <xf numFmtId="168"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8" fontId="23" fillId="22" borderId="0" applyNumberFormat="0" applyBorder="0" applyAlignment="0" applyProtection="0"/>
    <xf numFmtId="0" fontId="23" fillId="22" borderId="0" applyNumberFormat="0" applyBorder="0" applyAlignment="0" applyProtection="0"/>
    <xf numFmtId="168"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8"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8"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8" fontId="23" fillId="22" borderId="0" applyNumberFormat="0" applyBorder="0" applyAlignment="0" applyProtection="0"/>
    <xf numFmtId="0" fontId="23" fillId="22" borderId="0" applyNumberFormat="0" applyBorder="0" applyAlignment="0" applyProtection="0"/>
    <xf numFmtId="168" fontId="23" fillId="22" borderId="0" applyNumberFormat="0" applyBorder="0" applyAlignment="0" applyProtection="0"/>
    <xf numFmtId="0" fontId="23" fillId="22" borderId="0" applyNumberFormat="0" applyBorder="0" applyAlignment="0" applyProtection="0"/>
    <xf numFmtId="168" fontId="23" fillId="22" borderId="0" applyNumberFormat="0" applyBorder="0" applyAlignment="0" applyProtection="0"/>
    <xf numFmtId="0" fontId="23" fillId="22" borderId="0" applyNumberFormat="0" applyBorder="0" applyAlignment="0" applyProtection="0"/>
    <xf numFmtId="168" fontId="23" fillId="22" borderId="0" applyNumberFormat="0" applyBorder="0" applyAlignment="0" applyProtection="0"/>
    <xf numFmtId="168" fontId="23" fillId="22" borderId="0" applyNumberFormat="0" applyBorder="0" applyAlignment="0" applyProtection="0"/>
    <xf numFmtId="0" fontId="23" fillId="22" borderId="0" applyNumberFormat="0" applyBorder="0" applyAlignment="0" applyProtection="0"/>
    <xf numFmtId="168" fontId="23" fillId="22" borderId="0" applyNumberFormat="0" applyBorder="0" applyAlignment="0" applyProtection="0"/>
    <xf numFmtId="0" fontId="23" fillId="22" borderId="0" applyNumberFormat="0" applyBorder="0" applyAlignment="0" applyProtection="0"/>
    <xf numFmtId="168"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8" fontId="23" fillId="22" borderId="0" applyNumberFormat="0" applyBorder="0" applyAlignment="0" applyProtection="0"/>
    <xf numFmtId="0" fontId="23" fillId="22" borderId="0" applyNumberFormat="0" applyBorder="0" applyAlignment="0" applyProtection="0"/>
    <xf numFmtId="168" fontId="23" fillId="22" borderId="0" applyNumberFormat="0" applyBorder="0" applyAlignment="0" applyProtection="0"/>
    <xf numFmtId="0" fontId="23" fillId="22" borderId="0" applyNumberFormat="0" applyBorder="0" applyAlignment="0" applyProtection="0"/>
    <xf numFmtId="168" fontId="23" fillId="22" borderId="0" applyNumberFormat="0" applyBorder="0" applyAlignment="0" applyProtection="0"/>
    <xf numFmtId="0" fontId="4" fillId="0" borderId="0"/>
    <xf numFmtId="0" fontId="4" fillId="0" borderId="0"/>
    <xf numFmtId="0" fontId="39" fillId="0" borderId="0"/>
    <xf numFmtId="168" fontId="35" fillId="0" borderId="0"/>
    <xf numFmtId="168" fontId="4" fillId="0" borderId="0"/>
    <xf numFmtId="0" fontId="4" fillId="0" borderId="0"/>
    <xf numFmtId="0" fontId="4" fillId="0" borderId="0"/>
    <xf numFmtId="0" fontId="36"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 fillId="0" borderId="0"/>
    <xf numFmtId="0" fontId="39" fillId="0" borderId="0"/>
    <xf numFmtId="0" fontId="4" fillId="0" borderId="0"/>
    <xf numFmtId="168" fontId="4" fillId="0" borderId="0"/>
    <xf numFmtId="0" fontId="4" fillId="0" borderId="0"/>
    <xf numFmtId="168" fontId="38" fillId="0" borderId="0"/>
    <xf numFmtId="0" fontId="39" fillId="0" borderId="0"/>
    <xf numFmtId="0" fontId="39" fillId="0" borderId="0"/>
    <xf numFmtId="0" fontId="39" fillId="0" borderId="0"/>
    <xf numFmtId="168"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 fillId="0" borderId="0"/>
    <xf numFmtId="0" fontId="39" fillId="0" borderId="0"/>
    <xf numFmtId="0" fontId="39" fillId="0" borderId="0"/>
    <xf numFmtId="0" fontId="39" fillId="0" borderId="0"/>
    <xf numFmtId="0" fontId="39" fillId="0" borderId="0"/>
    <xf numFmtId="0" fontId="28" fillId="0" borderId="0"/>
    <xf numFmtId="0" fontId="40"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168" fontId="4" fillId="0" borderId="0"/>
    <xf numFmtId="168" fontId="4" fillId="0" borderId="0"/>
    <xf numFmtId="168"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 fillId="0" borderId="0"/>
    <xf numFmtId="0" fontId="39" fillId="0" borderId="0"/>
    <xf numFmtId="0" fontId="39" fillId="0" borderId="0"/>
    <xf numFmtId="0" fontId="39" fillId="0" borderId="0"/>
    <xf numFmtId="0" fontId="4" fillId="0" borderId="0"/>
    <xf numFmtId="168"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34" fillId="0" borderId="0"/>
    <xf numFmtId="0" fontId="4" fillId="0" borderId="0"/>
    <xf numFmtId="0" fontId="4" fillId="0" borderId="0"/>
    <xf numFmtId="0" fontId="40" fillId="0" borderId="0"/>
    <xf numFmtId="0" fontId="4" fillId="0" borderId="0"/>
    <xf numFmtId="168" fontId="4" fillId="0" borderId="0"/>
    <xf numFmtId="0" fontId="40" fillId="0" borderId="0"/>
    <xf numFmtId="0" fontId="40" fillId="0" borderId="0"/>
    <xf numFmtId="0" fontId="4" fillId="0" borderId="0"/>
    <xf numFmtId="0" fontId="40" fillId="0" borderId="0"/>
    <xf numFmtId="0" fontId="4" fillId="0" borderId="0"/>
    <xf numFmtId="0" fontId="4" fillId="0" borderId="0"/>
    <xf numFmtId="0" fontId="40" fillId="0" borderId="0"/>
    <xf numFmtId="168" fontId="4" fillId="0" borderId="0"/>
    <xf numFmtId="0" fontId="4" fillId="0" borderId="0"/>
    <xf numFmtId="168" fontId="4" fillId="0" borderId="0"/>
    <xf numFmtId="0" fontId="4" fillId="0" borderId="0"/>
    <xf numFmtId="0" fontId="40" fillId="0" borderId="0"/>
    <xf numFmtId="0" fontId="40" fillId="0" borderId="0"/>
    <xf numFmtId="0" fontId="4" fillId="0" borderId="0"/>
    <xf numFmtId="0" fontId="40" fillId="0" borderId="0"/>
    <xf numFmtId="0" fontId="4" fillId="0" borderId="0"/>
    <xf numFmtId="168" fontId="4" fillId="0" borderId="0"/>
    <xf numFmtId="168" fontId="37" fillId="0" borderId="0"/>
    <xf numFmtId="168" fontId="4" fillId="0" borderId="0"/>
    <xf numFmtId="168" fontId="37" fillId="0" borderId="0"/>
    <xf numFmtId="168" fontId="4" fillId="0" borderId="0"/>
    <xf numFmtId="168" fontId="37" fillId="0" borderId="0"/>
    <xf numFmtId="168" fontId="4" fillId="0" borderId="0"/>
    <xf numFmtId="0" fontId="4" fillId="0" borderId="0"/>
    <xf numFmtId="0" fontId="40" fillId="0" borderId="0"/>
    <xf numFmtId="0" fontId="40" fillId="0" borderId="0"/>
    <xf numFmtId="0" fontId="40" fillId="0" borderId="0"/>
    <xf numFmtId="0" fontId="40" fillId="0" borderId="0"/>
    <xf numFmtId="168" fontId="40" fillId="0" borderId="0"/>
    <xf numFmtId="168" fontId="40" fillId="0" borderId="0"/>
    <xf numFmtId="0" fontId="40" fillId="0" borderId="0"/>
    <xf numFmtId="0" fontId="40" fillId="0" borderId="0"/>
    <xf numFmtId="168" fontId="40" fillId="0" borderId="0"/>
    <xf numFmtId="0" fontId="40" fillId="0" borderId="0"/>
    <xf numFmtId="0" fontId="40" fillId="0" borderId="0"/>
    <xf numFmtId="0" fontId="4" fillId="0" borderId="0"/>
    <xf numFmtId="168" fontId="40" fillId="0" borderId="0"/>
    <xf numFmtId="0" fontId="40" fillId="0" borderId="0"/>
    <xf numFmtId="0" fontId="4" fillId="0" borderId="0"/>
    <xf numFmtId="0" fontId="4" fillId="0" borderId="0"/>
    <xf numFmtId="168" fontId="4" fillId="0" borderId="0"/>
    <xf numFmtId="0" fontId="4" fillId="0" borderId="0"/>
    <xf numFmtId="0" fontId="4"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168" fontId="33" fillId="0" borderId="0"/>
    <xf numFmtId="168" fontId="4" fillId="0" borderId="0"/>
    <xf numFmtId="0" fontId="39" fillId="0" borderId="0"/>
    <xf numFmtId="168" fontId="4" fillId="0" borderId="0"/>
    <xf numFmtId="0" fontId="39" fillId="0" borderId="0"/>
    <xf numFmtId="168" fontId="4" fillId="0" borderId="0"/>
    <xf numFmtId="0" fontId="4" fillId="0" borderId="0"/>
    <xf numFmtId="168" fontId="4" fillId="0" borderId="0"/>
    <xf numFmtId="0" fontId="4" fillId="0" borderId="0"/>
    <xf numFmtId="168" fontId="4" fillId="0" borderId="0"/>
    <xf numFmtId="0" fontId="39" fillId="0" borderId="0"/>
    <xf numFmtId="168" fontId="4" fillId="0" borderId="0"/>
    <xf numFmtId="168" fontId="4" fillId="0" borderId="0"/>
    <xf numFmtId="0" fontId="4" fillId="0" borderId="0"/>
    <xf numFmtId="0" fontId="39" fillId="0" borderId="0"/>
    <xf numFmtId="168" fontId="4" fillId="0" borderId="0"/>
    <xf numFmtId="0" fontId="40" fillId="0" borderId="0"/>
    <xf numFmtId="0" fontId="4" fillId="0" borderId="0"/>
    <xf numFmtId="0" fontId="40" fillId="0" borderId="0"/>
    <xf numFmtId="0" fontId="39" fillId="0" borderId="0"/>
    <xf numFmtId="168" fontId="4" fillId="0" borderId="0"/>
    <xf numFmtId="0" fontId="39" fillId="0" borderId="0"/>
    <xf numFmtId="168" fontId="4" fillId="0" borderId="0"/>
    <xf numFmtId="0" fontId="39" fillId="0" borderId="0"/>
    <xf numFmtId="168" fontId="4" fillId="0" borderId="0"/>
    <xf numFmtId="0" fontId="4" fillId="0" borderId="0"/>
    <xf numFmtId="0" fontId="39" fillId="0" borderId="0"/>
    <xf numFmtId="0" fontId="4" fillId="0" borderId="0"/>
    <xf numFmtId="0" fontId="4" fillId="0" borderId="0"/>
    <xf numFmtId="0" fontId="40" fillId="0" borderId="0"/>
    <xf numFmtId="0" fontId="4" fillId="0" borderId="0"/>
    <xf numFmtId="0" fontId="40" fillId="0" borderId="0"/>
    <xf numFmtId="0" fontId="40" fillId="0" borderId="0"/>
    <xf numFmtId="0" fontId="40" fillId="0" borderId="0"/>
    <xf numFmtId="168" fontId="4" fillId="0" borderId="0"/>
    <xf numFmtId="0" fontId="4" fillId="0" borderId="0"/>
    <xf numFmtId="0" fontId="40" fillId="0" borderId="0"/>
    <xf numFmtId="0" fontId="4" fillId="0" borderId="0"/>
    <xf numFmtId="0" fontId="40" fillId="0" borderId="0"/>
    <xf numFmtId="168" fontId="33" fillId="0" borderId="0"/>
    <xf numFmtId="168" fontId="4" fillId="0" borderId="0"/>
    <xf numFmtId="0" fontId="39" fillId="0" borderId="0"/>
    <xf numFmtId="168" fontId="4" fillId="0" borderId="0"/>
    <xf numFmtId="0" fontId="39" fillId="0" borderId="0"/>
    <xf numFmtId="168" fontId="4" fillId="0" borderId="0"/>
    <xf numFmtId="0" fontId="4" fillId="0" borderId="0"/>
    <xf numFmtId="168" fontId="4" fillId="0" borderId="0"/>
    <xf numFmtId="168" fontId="34" fillId="0" borderId="0"/>
    <xf numFmtId="168" fontId="4" fillId="0" borderId="0"/>
    <xf numFmtId="168" fontId="4" fillId="0" borderId="0"/>
    <xf numFmtId="0" fontId="39" fillId="0" borderId="0"/>
    <xf numFmtId="0" fontId="4" fillId="0" borderId="0"/>
    <xf numFmtId="0" fontId="39" fillId="0" borderId="0"/>
    <xf numFmtId="0" fontId="40" fillId="0" borderId="0"/>
    <xf numFmtId="0" fontId="39" fillId="0" borderId="0"/>
    <xf numFmtId="0" fontId="40" fillId="0" borderId="0"/>
    <xf numFmtId="0" fontId="40" fillId="0" borderId="0"/>
    <xf numFmtId="0" fontId="4" fillId="0" borderId="0"/>
    <xf numFmtId="168" fontId="4" fillId="0" borderId="0"/>
    <xf numFmtId="0" fontId="4" fillId="0" borderId="0"/>
    <xf numFmtId="0" fontId="40" fillId="0" borderId="0"/>
    <xf numFmtId="0" fontId="4" fillId="0" borderId="0"/>
    <xf numFmtId="168" fontId="4" fillId="0" borderId="0"/>
    <xf numFmtId="0" fontId="40" fillId="0" borderId="0"/>
    <xf numFmtId="0" fontId="11" fillId="23" borderId="7" applyNumberFormat="0" applyFont="0" applyAlignment="0" applyProtection="0"/>
    <xf numFmtId="168"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11" fillId="23" borderId="7" applyNumberFormat="0" applyFont="0" applyAlignment="0" applyProtection="0"/>
    <xf numFmtId="168" fontId="11" fillId="23" borderId="7" applyNumberFormat="0" applyFont="0" applyAlignment="0" applyProtection="0"/>
    <xf numFmtId="168" fontId="3" fillId="23" borderId="7" applyNumberFormat="0" applyFont="0" applyAlignment="0" applyProtection="0"/>
    <xf numFmtId="168" fontId="3" fillId="23" borderId="7" applyNumberFormat="0" applyFont="0" applyAlignment="0" applyProtection="0"/>
    <xf numFmtId="168" fontId="3" fillId="23" borderId="7" applyNumberFormat="0" applyFont="0" applyAlignment="0" applyProtection="0"/>
    <xf numFmtId="168" fontId="3" fillId="23" borderId="7" applyNumberFormat="0" applyFont="0" applyAlignment="0" applyProtection="0"/>
    <xf numFmtId="168"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168" fontId="3" fillId="23" borderId="7" applyNumberFormat="0" applyFont="0" applyAlignment="0" applyProtection="0"/>
    <xf numFmtId="168" fontId="3" fillId="23" borderId="7" applyNumberFormat="0" applyFont="0" applyAlignment="0" applyProtection="0"/>
    <xf numFmtId="168" fontId="3" fillId="23" borderId="7" applyNumberFormat="0" applyFont="0" applyAlignment="0" applyProtection="0"/>
    <xf numFmtId="168" fontId="3" fillId="23" borderId="7" applyNumberFormat="0" applyFont="0" applyAlignment="0" applyProtection="0"/>
    <xf numFmtId="0" fontId="3" fillId="23" borderId="7" applyNumberFormat="0" applyFont="0" applyAlignment="0" applyProtection="0"/>
    <xf numFmtId="168" fontId="3" fillId="23" borderId="7" applyNumberFormat="0" applyFont="0" applyAlignment="0" applyProtection="0"/>
    <xf numFmtId="0" fontId="3" fillId="23" borderId="7" applyNumberFormat="0" applyFont="0" applyAlignment="0" applyProtection="0"/>
    <xf numFmtId="0" fontId="11" fillId="23" borderId="7" applyNumberFormat="0" applyFont="0" applyAlignment="0" applyProtection="0"/>
    <xf numFmtId="168"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11" fillId="23" borderId="7" applyNumberFormat="0" applyFont="0" applyAlignment="0" applyProtection="0"/>
    <xf numFmtId="0" fontId="3" fillId="23" borderId="7" applyNumberFormat="0" applyFont="0" applyAlignment="0" applyProtection="0"/>
    <xf numFmtId="168" fontId="3" fillId="23" borderId="7" applyNumberFormat="0" applyFont="0" applyAlignment="0" applyProtection="0"/>
    <xf numFmtId="0" fontId="3" fillId="23" borderId="7" applyNumberFormat="0" applyFont="0" applyAlignment="0" applyProtection="0"/>
    <xf numFmtId="168" fontId="3" fillId="23" borderId="7" applyNumberFormat="0" applyFont="0" applyAlignment="0" applyProtection="0"/>
    <xf numFmtId="168" fontId="3" fillId="23" borderId="7" applyNumberFormat="0" applyFont="0" applyAlignment="0" applyProtection="0"/>
    <xf numFmtId="0" fontId="3" fillId="23" borderId="7" applyNumberFormat="0" applyFont="0" applyAlignment="0" applyProtection="0"/>
    <xf numFmtId="168"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11" fillId="23" borderId="7" applyNumberFormat="0" applyFont="0" applyAlignment="0" applyProtection="0"/>
    <xf numFmtId="0" fontId="3" fillId="23" borderId="7" applyNumberFormat="0" applyFont="0" applyAlignment="0" applyProtection="0"/>
    <xf numFmtId="168" fontId="3" fillId="23" borderId="7" applyNumberFormat="0" applyFont="0" applyAlignment="0" applyProtection="0"/>
    <xf numFmtId="0" fontId="3" fillId="23" borderId="7" applyNumberFormat="0" applyFont="0" applyAlignment="0" applyProtection="0"/>
    <xf numFmtId="168" fontId="3" fillId="23" borderId="7" applyNumberFormat="0" applyFont="0" applyAlignment="0" applyProtection="0"/>
    <xf numFmtId="0" fontId="3" fillId="23" borderId="7" applyNumberFormat="0" applyFont="0" applyAlignment="0" applyProtection="0"/>
    <xf numFmtId="168" fontId="3" fillId="23" borderId="7" applyNumberFormat="0" applyFont="0" applyAlignment="0" applyProtection="0"/>
    <xf numFmtId="168" fontId="3" fillId="23" borderId="7" applyNumberFormat="0" applyFont="0" applyAlignment="0" applyProtection="0"/>
    <xf numFmtId="0" fontId="3" fillId="23" borderId="7" applyNumberFormat="0" applyFont="0" applyAlignment="0" applyProtection="0"/>
    <xf numFmtId="168" fontId="3" fillId="23" borderId="7" applyNumberFormat="0" applyFont="0" applyAlignment="0" applyProtection="0"/>
    <xf numFmtId="0" fontId="11" fillId="23" borderId="7" applyNumberFormat="0" applyFont="0" applyAlignment="0" applyProtection="0"/>
    <xf numFmtId="0" fontId="3" fillId="23" borderId="7" applyNumberFormat="0" applyFont="0" applyAlignment="0" applyProtection="0"/>
    <xf numFmtId="168" fontId="3" fillId="23" borderId="7" applyNumberFormat="0" applyFont="0" applyAlignment="0" applyProtection="0"/>
    <xf numFmtId="0" fontId="3" fillId="23" borderId="7" applyNumberFormat="0" applyFont="0" applyAlignment="0" applyProtection="0"/>
    <xf numFmtId="0" fontId="11" fillId="23" borderId="7" applyNumberFormat="0" applyFont="0" applyAlignment="0" applyProtection="0"/>
    <xf numFmtId="0" fontId="3" fillId="23" borderId="7" applyNumberFormat="0" applyFont="0" applyAlignment="0" applyProtection="0"/>
    <xf numFmtId="168" fontId="3" fillId="23" borderId="7" applyNumberFormat="0" applyFont="0" applyAlignment="0" applyProtection="0"/>
    <xf numFmtId="0" fontId="11" fillId="23" borderId="7" applyNumberFormat="0" applyFont="0" applyAlignment="0" applyProtection="0"/>
    <xf numFmtId="0" fontId="3" fillId="23" borderId="7" applyNumberFormat="0" applyFont="0" applyAlignment="0" applyProtection="0"/>
    <xf numFmtId="168" fontId="11" fillId="23" borderId="7" applyNumberFormat="0" applyFont="0" applyAlignment="0" applyProtection="0"/>
    <xf numFmtId="168" fontId="3" fillId="23" borderId="7" applyNumberFormat="0" applyFont="0" applyAlignment="0" applyProtection="0"/>
    <xf numFmtId="0" fontId="3" fillId="23" borderId="7" applyNumberFormat="0" applyFont="0" applyAlignment="0" applyProtection="0"/>
    <xf numFmtId="168" fontId="3"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8"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8" fontId="24" fillId="20" borderId="8" applyNumberFormat="0" applyAlignment="0" applyProtection="0"/>
    <xf numFmtId="168"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8" fontId="24" fillId="20" borderId="8" applyNumberFormat="0" applyAlignment="0" applyProtection="0"/>
    <xf numFmtId="0" fontId="24" fillId="20" borderId="8" applyNumberFormat="0" applyAlignment="0" applyProtection="0"/>
    <xf numFmtId="168"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8"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8"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8" fontId="24" fillId="20" borderId="8" applyNumberFormat="0" applyAlignment="0" applyProtection="0"/>
    <xf numFmtId="0" fontId="24" fillId="20" borderId="8" applyNumberFormat="0" applyAlignment="0" applyProtection="0"/>
    <xf numFmtId="168" fontId="24" fillId="20" borderId="8" applyNumberFormat="0" applyAlignment="0" applyProtection="0"/>
    <xf numFmtId="0" fontId="24" fillId="20" borderId="8" applyNumberFormat="0" applyAlignment="0" applyProtection="0"/>
    <xf numFmtId="168" fontId="24" fillId="20" borderId="8" applyNumberFormat="0" applyAlignment="0" applyProtection="0"/>
    <xf numFmtId="0" fontId="24" fillId="20" borderId="8" applyNumberFormat="0" applyAlignment="0" applyProtection="0"/>
    <xf numFmtId="168" fontId="24" fillId="20" borderId="8" applyNumberFormat="0" applyAlignment="0" applyProtection="0"/>
    <xf numFmtId="168" fontId="24" fillId="20" borderId="8" applyNumberFormat="0" applyAlignment="0" applyProtection="0"/>
    <xf numFmtId="0" fontId="24" fillId="20" borderId="8" applyNumberFormat="0" applyAlignment="0" applyProtection="0"/>
    <xf numFmtId="168" fontId="24" fillId="20" borderId="8" applyNumberFormat="0" applyAlignment="0" applyProtection="0"/>
    <xf numFmtId="0" fontId="24" fillId="20" borderId="8" applyNumberFormat="0" applyAlignment="0" applyProtection="0"/>
    <xf numFmtId="168"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8" fontId="24" fillId="20" borderId="8" applyNumberFormat="0" applyAlignment="0" applyProtection="0"/>
    <xf numFmtId="0" fontId="24" fillId="20" borderId="8" applyNumberFormat="0" applyAlignment="0" applyProtection="0"/>
    <xf numFmtId="168" fontId="24" fillId="20" borderId="8" applyNumberFormat="0" applyAlignment="0" applyProtection="0"/>
    <xf numFmtId="0" fontId="24" fillId="20" borderId="8" applyNumberFormat="0" applyAlignment="0" applyProtection="0"/>
    <xf numFmtId="168"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8"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8" fontId="26" fillId="0" borderId="9" applyNumberFormat="0" applyFill="0" applyAlignment="0" applyProtection="0"/>
    <xf numFmtId="168"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8" fontId="26" fillId="0" borderId="9" applyNumberFormat="0" applyFill="0" applyAlignment="0" applyProtection="0"/>
    <xf numFmtId="0" fontId="26" fillId="0" borderId="9" applyNumberFormat="0" applyFill="0" applyAlignment="0" applyProtection="0"/>
    <xf numFmtId="168"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8"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8"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8" fontId="26" fillId="0" borderId="9" applyNumberFormat="0" applyFill="0" applyAlignment="0" applyProtection="0"/>
    <xf numFmtId="0" fontId="26" fillId="0" borderId="9" applyNumberFormat="0" applyFill="0" applyAlignment="0" applyProtection="0"/>
    <xf numFmtId="168" fontId="26" fillId="0" borderId="9" applyNumberFormat="0" applyFill="0" applyAlignment="0" applyProtection="0"/>
    <xf numFmtId="0" fontId="26" fillId="0" borderId="9" applyNumberFormat="0" applyFill="0" applyAlignment="0" applyProtection="0"/>
    <xf numFmtId="168" fontId="26" fillId="0" borderId="9" applyNumberFormat="0" applyFill="0" applyAlignment="0" applyProtection="0"/>
    <xf numFmtId="0" fontId="26" fillId="0" borderId="9" applyNumberFormat="0" applyFill="0" applyAlignment="0" applyProtection="0"/>
    <xf numFmtId="168" fontId="26" fillId="0" borderId="9" applyNumberFormat="0" applyFill="0" applyAlignment="0" applyProtection="0"/>
    <xf numFmtId="168" fontId="26" fillId="0" borderId="9" applyNumberFormat="0" applyFill="0" applyAlignment="0" applyProtection="0"/>
    <xf numFmtId="0" fontId="26" fillId="0" borderId="9" applyNumberFormat="0" applyFill="0" applyAlignment="0" applyProtection="0"/>
    <xf numFmtId="168" fontId="26" fillId="0" borderId="9" applyNumberFormat="0" applyFill="0" applyAlignment="0" applyProtection="0"/>
    <xf numFmtId="0" fontId="26" fillId="0" borderId="9" applyNumberFormat="0" applyFill="0" applyAlignment="0" applyProtection="0"/>
    <xf numFmtId="168"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8" fontId="26" fillId="0" borderId="9" applyNumberFormat="0" applyFill="0" applyAlignment="0" applyProtection="0"/>
    <xf numFmtId="0" fontId="26" fillId="0" borderId="9" applyNumberFormat="0" applyFill="0" applyAlignment="0" applyProtection="0"/>
    <xf numFmtId="168" fontId="26" fillId="0" borderId="9" applyNumberFormat="0" applyFill="0" applyAlignment="0" applyProtection="0"/>
    <xf numFmtId="0" fontId="26" fillId="0" borderId="9" applyNumberFormat="0" applyFill="0" applyAlignment="0" applyProtection="0"/>
    <xf numFmtId="168"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168"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168" fontId="27" fillId="0" borderId="0" applyNumberFormat="0" applyFill="0" applyBorder="0" applyAlignment="0" applyProtection="0"/>
    <xf numFmtId="0" fontId="39" fillId="28"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41" fillId="4" borderId="0" applyNumberFormat="0" applyBorder="0" applyAlignment="0" applyProtection="0"/>
    <xf numFmtId="0" fontId="2" fillId="2" borderId="0" applyNumberFormat="0" applyBorder="0" applyAlignment="0" applyProtection="0"/>
    <xf numFmtId="0" fontId="41" fillId="4"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41" fillId="4"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39" fillId="29"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41" fillId="6" borderId="0" applyNumberFormat="0" applyBorder="0" applyAlignment="0" applyProtection="0"/>
    <xf numFmtId="0" fontId="2" fillId="3" borderId="0" applyNumberFormat="0" applyBorder="0" applyAlignment="0" applyProtection="0"/>
    <xf numFmtId="0" fontId="41" fillId="6"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68" fontId="41" fillId="6"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168" fontId="2" fillId="3" borderId="0" applyNumberFormat="0" applyBorder="0" applyAlignment="0" applyProtection="0"/>
    <xf numFmtId="0" fontId="39" fillId="30"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41" fillId="23" borderId="0" applyNumberFormat="0" applyBorder="0" applyAlignment="0" applyProtection="0"/>
    <xf numFmtId="0" fontId="2" fillId="4" borderId="0" applyNumberFormat="0" applyBorder="0" applyAlignment="0" applyProtection="0"/>
    <xf numFmtId="0" fontId="41" fillId="23"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8" fontId="41" fillId="23"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168" fontId="2" fillId="4" borderId="0" applyNumberFormat="0" applyBorder="0" applyAlignment="0" applyProtection="0"/>
    <xf numFmtId="0" fontId="39" fillId="31"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41" fillId="3" borderId="0" applyNumberFormat="0" applyBorder="0" applyAlignment="0" applyProtection="0"/>
    <xf numFmtId="0" fontId="2" fillId="5" borderId="0" applyNumberFormat="0" applyBorder="0" applyAlignment="0" applyProtection="0"/>
    <xf numFmtId="0" fontId="41" fillId="3"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41" fillId="3"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39" fillId="32"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41" fillId="24" borderId="0" applyNumberFormat="0" applyBorder="0" applyAlignment="0" applyProtection="0"/>
    <xf numFmtId="0" fontId="2" fillId="6" borderId="0" applyNumberFormat="0" applyBorder="0" applyAlignment="0" applyProtection="0"/>
    <xf numFmtId="0" fontId="41" fillId="24"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68" fontId="41" fillId="24"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168" fontId="2" fillId="6" borderId="0" applyNumberFormat="0" applyBorder="0" applyAlignment="0" applyProtection="0"/>
    <xf numFmtId="0" fontId="39" fillId="33"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41" fillId="4" borderId="0" applyNumberFormat="0" applyBorder="0" applyAlignment="0" applyProtection="0"/>
    <xf numFmtId="0" fontId="2" fillId="7" borderId="0" applyNumberFormat="0" applyBorder="0" applyAlignment="0" applyProtection="0"/>
    <xf numFmtId="0" fontId="41" fillId="4"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68" fontId="41" fillId="4"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168" fontId="2" fillId="7" borderId="0" applyNumberFormat="0" applyBorder="0" applyAlignment="0" applyProtection="0"/>
    <xf numFmtId="0" fontId="39" fillId="34"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41" fillId="22" borderId="0" applyNumberFormat="0" applyBorder="0" applyAlignment="0" applyProtection="0"/>
    <xf numFmtId="0" fontId="2" fillId="8" borderId="0" applyNumberFormat="0" applyBorder="0" applyAlignment="0" applyProtection="0"/>
    <xf numFmtId="0" fontId="41" fillId="22"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41" fillId="22"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39" fillId="35"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41" fillId="6" borderId="0" applyNumberFormat="0" applyBorder="0" applyAlignment="0" applyProtection="0"/>
    <xf numFmtId="0" fontId="2" fillId="9" borderId="0" applyNumberFormat="0" applyBorder="0" applyAlignment="0" applyProtection="0"/>
    <xf numFmtId="0" fontId="41" fillId="6"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68" fontId="41" fillId="6"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168" fontId="2" fillId="9" borderId="0" applyNumberFormat="0" applyBorder="0" applyAlignment="0" applyProtection="0"/>
    <xf numFmtId="0" fontId="39" fillId="36"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41" fillId="7" borderId="0" applyNumberFormat="0" applyBorder="0" applyAlignment="0" applyProtection="0"/>
    <xf numFmtId="0" fontId="2" fillId="10" borderId="0" applyNumberFormat="0" applyBorder="0" applyAlignment="0" applyProtection="0"/>
    <xf numFmtId="0" fontId="41" fillId="7"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8" fontId="41" fillId="7"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168" fontId="2" fillId="10" borderId="0" applyNumberFormat="0" applyBorder="0" applyAlignment="0" applyProtection="0"/>
    <xf numFmtId="0" fontId="39" fillId="37"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41" fillId="3" borderId="0" applyNumberFormat="0" applyBorder="0" applyAlignment="0" applyProtection="0"/>
    <xf numFmtId="0" fontId="2" fillId="5" borderId="0" applyNumberFormat="0" applyBorder="0" applyAlignment="0" applyProtection="0"/>
    <xf numFmtId="0" fontId="41" fillId="3"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41" fillId="3"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168" fontId="2" fillId="5" borderId="0" applyNumberFormat="0" applyBorder="0" applyAlignment="0" applyProtection="0"/>
    <xf numFmtId="0" fontId="39" fillId="3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41" fillId="20" borderId="0" applyNumberFormat="0" applyBorder="0" applyAlignment="0" applyProtection="0"/>
    <xf numFmtId="0" fontId="2" fillId="8" borderId="0" applyNumberFormat="0" applyBorder="0" applyAlignment="0" applyProtection="0"/>
    <xf numFmtId="0" fontId="41" fillId="20"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41" fillId="20"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168" fontId="2" fillId="8" borderId="0" applyNumberFormat="0" applyBorder="0" applyAlignment="0" applyProtection="0"/>
    <xf numFmtId="0" fontId="39" fillId="39"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41" fillId="22" borderId="0" applyNumberFormat="0" applyBorder="0" applyAlignment="0" applyProtection="0"/>
    <xf numFmtId="0" fontId="2" fillId="11" borderId="0" applyNumberFormat="0" applyBorder="0" applyAlignment="0" applyProtection="0"/>
    <xf numFmtId="0" fontId="41" fillId="22"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8" fontId="41" fillId="22"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168" fontId="2" fillId="11" borderId="0" applyNumberFormat="0" applyBorder="0" applyAlignment="0" applyProtection="0"/>
    <xf numFmtId="0" fontId="45" fillId="40"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168" fontId="42" fillId="22" borderId="0" applyNumberFormat="0" applyBorder="0" applyAlignment="0" applyProtection="0"/>
    <xf numFmtId="0" fontId="12" fillId="12" borderId="0" applyNumberFormat="0" applyBorder="0" applyAlignment="0" applyProtection="0"/>
    <xf numFmtId="0" fontId="42" fillId="2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8" fontId="42" fillId="2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0" fontId="12" fillId="12" borderId="0" applyNumberFormat="0" applyBorder="0" applyAlignment="0" applyProtection="0"/>
    <xf numFmtId="168" fontId="12" fillId="12" borderId="0" applyNumberFormat="0" applyBorder="0" applyAlignment="0" applyProtection="0"/>
    <xf numFmtId="168" fontId="12" fillId="12" borderId="0" applyNumberFormat="0" applyBorder="0" applyAlignment="0" applyProtection="0"/>
    <xf numFmtId="0" fontId="45" fillId="41"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168" fontId="42" fillId="8" borderId="0" applyNumberFormat="0" applyBorder="0" applyAlignment="0" applyProtection="0"/>
    <xf numFmtId="0" fontId="12" fillId="9" borderId="0" applyNumberFormat="0" applyBorder="0" applyAlignment="0" applyProtection="0"/>
    <xf numFmtId="0" fontId="42" fillId="8"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8" fontId="42" fillId="8"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0" fontId="12" fillId="9" borderId="0" applyNumberFormat="0" applyBorder="0" applyAlignment="0" applyProtection="0"/>
    <xf numFmtId="168" fontId="12" fillId="9" borderId="0" applyNumberFormat="0" applyBorder="0" applyAlignment="0" applyProtection="0"/>
    <xf numFmtId="168" fontId="12" fillId="9" borderId="0" applyNumberFormat="0" applyBorder="0" applyAlignment="0" applyProtection="0"/>
    <xf numFmtId="0" fontId="45" fillId="42"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168" fontId="42" fillId="7" borderId="0" applyNumberFormat="0" applyBorder="0" applyAlignment="0" applyProtection="0"/>
    <xf numFmtId="0" fontId="12" fillId="10" borderId="0" applyNumberFormat="0" applyBorder="0" applyAlignment="0" applyProtection="0"/>
    <xf numFmtId="0" fontId="42" fillId="7"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42" fillId="7"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2" fillId="10" borderId="0" applyNumberFormat="0" applyBorder="0" applyAlignment="0" applyProtection="0"/>
    <xf numFmtId="0" fontId="45" fillId="4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42" fillId="25" borderId="0" applyNumberFormat="0" applyBorder="0" applyAlignment="0" applyProtection="0"/>
    <xf numFmtId="0" fontId="12" fillId="13" borderId="0" applyNumberFormat="0" applyBorder="0" applyAlignment="0" applyProtection="0"/>
    <xf numFmtId="0" fontId="42" fillId="25"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42" fillId="25"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45" fillId="4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42" fillId="20" borderId="0" applyNumberFormat="0" applyBorder="0" applyAlignment="0" applyProtection="0"/>
    <xf numFmtId="0" fontId="12" fillId="14" borderId="0" applyNumberFormat="0" applyBorder="0" applyAlignment="0" applyProtection="0"/>
    <xf numFmtId="0" fontId="42" fillId="20"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42" fillId="20"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45" fillId="4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42" fillId="22" borderId="0" applyNumberFormat="0" applyBorder="0" applyAlignment="0" applyProtection="0"/>
    <xf numFmtId="0" fontId="12" fillId="15" borderId="0" applyNumberFormat="0" applyBorder="0" applyAlignment="0" applyProtection="0"/>
    <xf numFmtId="0" fontId="42" fillId="22"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42" fillId="22"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0" fontId="45" fillId="4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168" fontId="42" fillId="26" borderId="0" applyNumberFormat="0" applyBorder="0" applyAlignment="0" applyProtection="0"/>
    <xf numFmtId="0" fontId="12" fillId="16" borderId="0" applyNumberFormat="0" applyBorder="0" applyAlignment="0" applyProtection="0"/>
    <xf numFmtId="0" fontId="42" fillId="2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8" fontId="42" fillId="2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0" fontId="12" fillId="16" borderId="0" applyNumberFormat="0" applyBorder="0" applyAlignment="0" applyProtection="0"/>
    <xf numFmtId="168" fontId="12" fillId="16" borderId="0" applyNumberFormat="0" applyBorder="0" applyAlignment="0" applyProtection="0"/>
    <xf numFmtId="168" fontId="12" fillId="16" borderId="0" applyNumberFormat="0" applyBorder="0" applyAlignment="0" applyProtection="0"/>
    <xf numFmtId="0" fontId="45" fillId="4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168" fontId="42" fillId="14" borderId="0" applyNumberFormat="0" applyBorder="0" applyAlignment="0" applyProtection="0"/>
    <xf numFmtId="0" fontId="12" fillId="17" borderId="0" applyNumberFormat="0" applyBorder="0" applyAlignment="0" applyProtection="0"/>
    <xf numFmtId="0" fontId="42" fillId="14"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8" fontId="42" fillId="14"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0" fontId="12" fillId="17" borderId="0" applyNumberFormat="0" applyBorder="0" applyAlignment="0" applyProtection="0"/>
    <xf numFmtId="168" fontId="12" fillId="17" borderId="0" applyNumberFormat="0" applyBorder="0" applyAlignment="0" applyProtection="0"/>
    <xf numFmtId="168" fontId="12" fillId="17" borderId="0" applyNumberFormat="0" applyBorder="0" applyAlignment="0" applyProtection="0"/>
    <xf numFmtId="0" fontId="45" fillId="4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42" fillId="15" borderId="0" applyNumberFormat="0" applyBorder="0" applyAlignment="0" applyProtection="0"/>
    <xf numFmtId="0" fontId="12" fillId="18" borderId="0" applyNumberFormat="0" applyBorder="0" applyAlignment="0" applyProtection="0"/>
    <xf numFmtId="0" fontId="42" fillId="15"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42" fillId="15"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0" fontId="45" fillId="49"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42" fillId="27" borderId="0" applyNumberFormat="0" applyBorder="0" applyAlignment="0" applyProtection="0"/>
    <xf numFmtId="0" fontId="12" fillId="13" borderId="0" applyNumberFormat="0" applyBorder="0" applyAlignment="0" applyProtection="0"/>
    <xf numFmtId="0" fontId="42" fillId="27"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8" fontId="42" fillId="27"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12" fillId="13" borderId="0" applyNumberFormat="0" applyBorder="0" applyAlignment="0" applyProtection="0"/>
    <xf numFmtId="168" fontId="12" fillId="13" borderId="0" applyNumberFormat="0" applyBorder="0" applyAlignment="0" applyProtection="0"/>
    <xf numFmtId="168" fontId="12" fillId="13" borderId="0" applyNumberFormat="0" applyBorder="0" applyAlignment="0" applyProtection="0"/>
    <xf numFmtId="0" fontId="45" fillId="50"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42" fillId="15" borderId="0" applyNumberFormat="0" applyBorder="0" applyAlignment="0" applyProtection="0"/>
    <xf numFmtId="0" fontId="12" fillId="14" borderId="0" applyNumberFormat="0" applyBorder="0" applyAlignment="0" applyProtection="0"/>
    <xf numFmtId="0" fontId="42" fillId="15"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42" fillId="15"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0" fontId="45" fillId="51"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42" fillId="26" borderId="0" applyNumberFormat="0" applyBorder="0" applyAlignment="0" applyProtection="0"/>
    <xf numFmtId="0" fontId="12" fillId="19" borderId="0" applyNumberFormat="0" applyBorder="0" applyAlignment="0" applyProtection="0"/>
    <xf numFmtId="0" fontId="42" fillId="26"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42" fillId="26"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0" fontId="46" fillId="52"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168" fontId="43" fillId="3" borderId="0" applyNumberFormat="0" applyBorder="0" applyAlignment="0" applyProtection="0"/>
    <xf numFmtId="0" fontId="13" fillId="3" borderId="0" applyNumberFormat="0" applyBorder="0" applyAlignment="0" applyProtection="0"/>
    <xf numFmtId="0" fontId="4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8" fontId="4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0"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0" fontId="47" fillId="53" borderId="24"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0"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44" fillId="20" borderId="1" applyNumberFormat="0" applyAlignment="0" applyProtection="0"/>
    <xf numFmtId="168" fontId="44" fillId="20" borderId="1" applyNumberFormat="0" applyAlignment="0" applyProtection="0"/>
    <xf numFmtId="168" fontId="44" fillId="20" borderId="1" applyNumberFormat="0" applyAlignment="0" applyProtection="0"/>
    <xf numFmtId="168" fontId="44" fillId="20" borderId="1" applyNumberFormat="0" applyAlignment="0" applyProtection="0"/>
    <xf numFmtId="168" fontId="44" fillId="20" borderId="1" applyNumberFormat="0" applyAlignment="0" applyProtection="0"/>
    <xf numFmtId="168" fontId="44" fillId="20" borderId="1" applyNumberFormat="0" applyAlignment="0" applyProtection="0"/>
    <xf numFmtId="168" fontId="44" fillId="20" borderId="1" applyNumberFormat="0" applyAlignment="0" applyProtection="0"/>
    <xf numFmtId="168" fontId="44" fillId="20" borderId="1" applyNumberFormat="0" applyAlignment="0" applyProtection="0"/>
    <xf numFmtId="168" fontId="44" fillId="20" borderId="1" applyNumberFormat="0" applyAlignment="0" applyProtection="0"/>
    <xf numFmtId="168" fontId="44" fillId="20" borderId="1" applyNumberFormat="0" applyAlignment="0" applyProtection="0"/>
    <xf numFmtId="168" fontId="44" fillId="20" borderId="1" applyNumberFormat="0" applyAlignment="0" applyProtection="0"/>
    <xf numFmtId="168" fontId="44" fillId="20" borderId="1" applyNumberFormat="0" applyAlignment="0" applyProtection="0"/>
    <xf numFmtId="168" fontId="44" fillId="20" borderId="1" applyNumberFormat="0" applyAlignment="0" applyProtection="0"/>
    <xf numFmtId="168" fontId="44" fillId="20" borderId="1" applyNumberFormat="0" applyAlignment="0" applyProtection="0"/>
    <xf numFmtId="0" fontId="14" fillId="20" borderId="1" applyNumberFormat="0" applyAlignment="0" applyProtection="0"/>
    <xf numFmtId="0" fontId="44" fillId="20" borderId="1" applyNumberFormat="0" applyAlignment="0" applyProtection="0"/>
    <xf numFmtId="0"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168" fontId="14" fillId="20" borderId="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5">
    <xf numFmtId="0" fontId="0" fillId="0" borderId="0" xfId="0"/>
    <xf numFmtId="0" fontId="48" fillId="54" borderId="0" xfId="0" applyFont="1" applyFill="1"/>
    <xf numFmtId="0" fontId="4" fillId="54" borderId="0" xfId="0" quotePrefix="1" applyFont="1" applyFill="1" applyAlignment="1">
      <alignment vertical="top"/>
    </xf>
    <xf numFmtId="0" fontId="10" fillId="54" borderId="0" xfId="0" applyFont="1" applyFill="1"/>
    <xf numFmtId="0" fontId="0" fillId="54" borderId="0" xfId="0" quotePrefix="1" applyFill="1" applyAlignment="1">
      <alignment horizontal="left"/>
    </xf>
    <xf numFmtId="0" fontId="0" fillId="54" borderId="0" xfId="0" quotePrefix="1" applyFill="1" applyAlignment="1">
      <alignment vertical="top"/>
    </xf>
    <xf numFmtId="0" fontId="4" fillId="54" borderId="0" xfId="0" quotePrefix="1" applyFont="1" applyFill="1" applyAlignment="1">
      <alignment horizontal="left"/>
    </xf>
    <xf numFmtId="0" fontId="4" fillId="54" borderId="0" xfId="0" applyFont="1" applyFill="1"/>
    <xf numFmtId="0" fontId="8" fillId="54" borderId="0" xfId="0" quotePrefix="1" applyFont="1" applyFill="1" applyAlignment="1">
      <alignment horizontal="left"/>
    </xf>
    <xf numFmtId="0" fontId="7" fillId="54" borderId="0" xfId="0" applyFont="1" applyFill="1"/>
    <xf numFmtId="0" fontId="0" fillId="54" borderId="0" xfId="0" applyFill="1" applyProtection="1">
      <protection locked="0"/>
    </xf>
    <xf numFmtId="0" fontId="0" fillId="54" borderId="0" xfId="0" quotePrefix="1" applyFill="1" applyAlignment="1">
      <alignment horizontal="right"/>
    </xf>
    <xf numFmtId="0" fontId="0" fillId="54" borderId="0" xfId="0" applyFill="1"/>
    <xf numFmtId="169" fontId="51" fillId="56" borderId="10" xfId="2543" applyNumberFormat="1" applyFont="1" applyFill="1" applyBorder="1" applyAlignment="1">
      <alignment vertical="top"/>
    </xf>
    <xf numFmtId="0" fontId="51" fillId="56" borderId="10" xfId="0" applyFont="1" applyFill="1" applyBorder="1" applyAlignment="1">
      <alignment vertical="top"/>
    </xf>
    <xf numFmtId="169" fontId="51" fillId="56" borderId="10" xfId="2628" applyNumberFormat="1" applyFont="1" applyFill="1" applyBorder="1" applyAlignment="1">
      <alignment vertical="top"/>
    </xf>
    <xf numFmtId="169" fontId="51" fillId="56" borderId="10" xfId="0" applyNumberFormat="1" applyFont="1" applyFill="1" applyBorder="1" applyAlignment="1">
      <alignment vertical="top"/>
    </xf>
    <xf numFmtId="167" fontId="51" fillId="56" borderId="10" xfId="2628" quotePrefix="1" applyNumberFormat="1" applyFont="1" applyFill="1" applyBorder="1" applyAlignment="1">
      <alignment horizontal="right" vertical="top"/>
    </xf>
    <xf numFmtId="0" fontId="51" fillId="57" borderId="10" xfId="0" quotePrefix="1" applyFont="1" applyFill="1" applyBorder="1" applyAlignment="1">
      <alignment horizontal="center" vertical="center" wrapText="1"/>
    </xf>
    <xf numFmtId="0" fontId="51" fillId="57" borderId="10" xfId="0" applyFont="1" applyFill="1" applyBorder="1" applyAlignment="1">
      <alignment horizontal="center" vertical="center" wrapText="1"/>
    </xf>
    <xf numFmtId="0" fontId="49" fillId="56" borderId="10" xfId="20098" applyFont="1" applyFill="1" applyBorder="1" applyAlignment="1">
      <alignment horizontal="center" vertical="center"/>
    </xf>
    <xf numFmtId="0" fontId="51" fillId="55" borderId="19" xfId="20098" applyFont="1" applyFill="1" applyBorder="1" applyProtection="1">
      <protection locked="0"/>
    </xf>
    <xf numFmtId="0" fontId="49" fillId="57" borderId="10" xfId="20083" applyFont="1" applyFill="1" applyBorder="1" applyAlignment="1">
      <alignment horizontal="center" vertical="center"/>
    </xf>
    <xf numFmtId="164" fontId="49" fillId="56" borderId="18" xfId="1474" applyNumberFormat="1" applyFont="1" applyFill="1" applyBorder="1"/>
    <xf numFmtId="0" fontId="49" fillId="56" borderId="18" xfId="20083" applyFont="1" applyFill="1" applyBorder="1"/>
    <xf numFmtId="0" fontId="49" fillId="56" borderId="18" xfId="20083" applyFont="1" applyFill="1" applyBorder="1" applyAlignment="1">
      <alignment horizontal="center"/>
    </xf>
    <xf numFmtId="0" fontId="49" fillId="56" borderId="20" xfId="20083" applyFont="1" applyFill="1" applyBorder="1"/>
    <xf numFmtId="164" fontId="49" fillId="56" borderId="25" xfId="1474" applyNumberFormat="1" applyFont="1" applyFill="1" applyBorder="1"/>
    <xf numFmtId="0" fontId="49" fillId="56" borderId="25" xfId="20083" applyFont="1" applyFill="1" applyBorder="1"/>
    <xf numFmtId="0" fontId="49" fillId="56" borderId="25" xfId="20083" applyFont="1" applyFill="1" applyBorder="1" applyAlignment="1">
      <alignment horizontal="center"/>
    </xf>
    <xf numFmtId="0" fontId="49" fillId="56" borderId="22" xfId="20083" applyFont="1" applyFill="1" applyBorder="1"/>
    <xf numFmtId="164" fontId="49" fillId="56" borderId="14" xfId="1474" applyNumberFormat="1" applyFont="1" applyFill="1" applyBorder="1"/>
    <xf numFmtId="0" fontId="49" fillId="56" borderId="14" xfId="20083" applyFont="1" applyFill="1" applyBorder="1"/>
    <xf numFmtId="0" fontId="49" fillId="56" borderId="14" xfId="20083" applyFont="1" applyFill="1" applyBorder="1" applyAlignment="1">
      <alignment horizontal="center"/>
    </xf>
    <xf numFmtId="0" fontId="49" fillId="56" borderId="15" xfId="20083" applyFont="1" applyFill="1" applyBorder="1"/>
    <xf numFmtId="0" fontId="49" fillId="54" borderId="0" xfId="20083" applyFont="1" applyFill="1"/>
    <xf numFmtId="0" fontId="50" fillId="54" borderId="0" xfId="20083" applyFont="1" applyFill="1"/>
    <xf numFmtId="0" fontId="49" fillId="57" borderId="10" xfId="20098" applyFont="1" applyFill="1" applyBorder="1" applyAlignment="1">
      <alignment horizontal="center" vertical="center"/>
    </xf>
    <xf numFmtId="0" fontId="6" fillId="54" borderId="0" xfId="0" applyFont="1" applyFill="1" applyAlignment="1">
      <alignment horizontal="right"/>
    </xf>
    <xf numFmtId="0" fontId="54" fillId="54" borderId="0" xfId="20098" applyFont="1" applyFill="1"/>
    <xf numFmtId="0" fontId="49" fillId="56" borderId="18" xfId="20098" applyFont="1" applyFill="1" applyBorder="1"/>
    <xf numFmtId="0" fontId="49" fillId="56" borderId="14" xfId="20098" applyFont="1" applyFill="1" applyBorder="1"/>
    <xf numFmtId="0" fontId="49" fillId="57" borderId="12" xfId="20098" applyFont="1" applyFill="1" applyBorder="1"/>
    <xf numFmtId="0" fontId="49" fillId="57" borderId="11" xfId="20098" applyFont="1" applyFill="1" applyBorder="1"/>
    <xf numFmtId="166" fontId="49" fillId="56" borderId="19" xfId="1474" applyNumberFormat="1" applyFont="1" applyFill="1" applyBorder="1"/>
    <xf numFmtId="0" fontId="49" fillId="56" borderId="21" xfId="20098" applyFont="1" applyFill="1" applyBorder="1"/>
    <xf numFmtId="0" fontId="49" fillId="56" borderId="0" xfId="20098" applyFont="1" applyFill="1"/>
    <xf numFmtId="0" fontId="49" fillId="56" borderId="16" xfId="20098" applyFont="1" applyFill="1" applyBorder="1"/>
    <xf numFmtId="170" fontId="49" fillId="56" borderId="18" xfId="20098" applyNumberFormat="1" applyFont="1" applyFill="1" applyBorder="1" applyAlignment="1">
      <alignment horizontal="center"/>
    </xf>
    <xf numFmtId="170" fontId="49" fillId="56" borderId="14" xfId="20098" applyNumberFormat="1" applyFont="1" applyFill="1" applyBorder="1" applyAlignment="1">
      <alignment horizontal="center"/>
    </xf>
    <xf numFmtId="0" fontId="49" fillId="57" borderId="13" xfId="20098" applyFont="1" applyFill="1" applyBorder="1" applyAlignment="1">
      <alignment horizontal="center"/>
    </xf>
    <xf numFmtId="0" fontId="49" fillId="57" borderId="10" xfId="20098" applyFont="1" applyFill="1" applyBorder="1" applyAlignment="1">
      <alignment horizontal="center"/>
    </xf>
    <xf numFmtId="0" fontId="49" fillId="57" borderId="13" xfId="20098" applyFont="1" applyFill="1" applyBorder="1"/>
    <xf numFmtId="0" fontId="53" fillId="54" borderId="0" xfId="20098" applyFont="1" applyFill="1" applyAlignment="1">
      <alignment horizontal="right"/>
    </xf>
    <xf numFmtId="0" fontId="49" fillId="54" borderId="0" xfId="20098" applyFont="1" applyFill="1" applyAlignment="1">
      <alignment horizontal="right"/>
    </xf>
    <xf numFmtId="0" fontId="53" fillId="54" borderId="0" xfId="20098" applyFont="1" applyFill="1"/>
    <xf numFmtId="0" fontId="49" fillId="56" borderId="19" xfId="20098" applyFont="1" applyFill="1" applyBorder="1"/>
    <xf numFmtId="0" fontId="49" fillId="56" borderId="20" xfId="20098" applyFont="1" applyFill="1" applyBorder="1"/>
    <xf numFmtId="0" fontId="49" fillId="56" borderId="23" xfId="20098" applyFont="1" applyFill="1" applyBorder="1"/>
    <xf numFmtId="0" fontId="49" fillId="56" borderId="22" xfId="20098" applyFont="1" applyFill="1" applyBorder="1"/>
    <xf numFmtId="0" fontId="49" fillId="56" borderId="17" xfId="20098" applyFont="1" applyFill="1" applyBorder="1"/>
    <xf numFmtId="0" fontId="49" fillId="56" borderId="15" xfId="20098" applyFont="1" applyFill="1" applyBorder="1"/>
    <xf numFmtId="0" fontId="49" fillId="54" borderId="0" xfId="20098" applyFont="1" applyFill="1" applyAlignment="1">
      <alignment horizontal="center"/>
    </xf>
    <xf numFmtId="169" fontId="49" fillId="54" borderId="0" xfId="20098" applyNumberFormat="1" applyFont="1" applyFill="1"/>
    <xf numFmtId="0" fontId="50" fillId="54" borderId="0" xfId="20098" applyFont="1" applyFill="1"/>
    <xf numFmtId="0" fontId="4" fillId="54" borderId="0" xfId="0" applyFont="1" applyFill="1" applyProtection="1">
      <protection locked="0"/>
    </xf>
    <xf numFmtId="0" fontId="49" fillId="54" borderId="0" xfId="20098" applyFont="1" applyFill="1"/>
    <xf numFmtId="0" fontId="51" fillId="54" borderId="0" xfId="0" applyFont="1" applyFill="1" applyAlignment="1">
      <alignment vertical="top"/>
    </xf>
    <xf numFmtId="0" fontId="52" fillId="54" borderId="0" xfId="0" applyFont="1" applyFill="1"/>
    <xf numFmtId="0" fontId="9" fillId="54" borderId="0" xfId="0" applyFont="1" applyFill="1"/>
    <xf numFmtId="0" fontId="51" fillId="54" borderId="0" xfId="0" quotePrefix="1" applyFont="1" applyFill="1" applyAlignment="1">
      <alignment vertical="top"/>
    </xf>
    <xf numFmtId="0" fontId="51" fillId="54" borderId="0" xfId="0" applyFont="1" applyFill="1"/>
    <xf numFmtId="0" fontId="51" fillId="54" borderId="0" xfId="0" quotePrefix="1" applyFont="1" applyFill="1" applyAlignment="1">
      <alignment horizontal="left"/>
    </xf>
    <xf numFmtId="0" fontId="51" fillId="55" borderId="20" xfId="20098" applyFont="1" applyFill="1" applyBorder="1" applyProtection="1">
      <protection locked="0"/>
    </xf>
    <xf numFmtId="0" fontId="51" fillId="55" borderId="23" xfId="20098" applyFont="1" applyFill="1" applyBorder="1" applyProtection="1">
      <protection locked="0"/>
    </xf>
    <xf numFmtId="0" fontId="51" fillId="55" borderId="22" xfId="20098" applyFont="1" applyFill="1" applyBorder="1" applyProtection="1">
      <protection locked="0"/>
    </xf>
    <xf numFmtId="165" fontId="51" fillId="55" borderId="22" xfId="1474" applyNumberFormat="1" applyFont="1" applyFill="1" applyBorder="1" applyProtection="1">
      <protection locked="0"/>
    </xf>
    <xf numFmtId="0" fontId="51" fillId="55" borderId="17" xfId="20098" applyFont="1" applyFill="1" applyBorder="1" applyProtection="1">
      <protection locked="0"/>
    </xf>
    <xf numFmtId="0" fontId="51" fillId="55" borderId="15" xfId="20098" applyFont="1" applyFill="1" applyBorder="1" applyProtection="1">
      <protection locked="0"/>
    </xf>
    <xf numFmtId="165" fontId="51" fillId="55" borderId="15" xfId="1474" applyNumberFormat="1" applyFont="1" applyFill="1" applyBorder="1" applyProtection="1">
      <protection locked="0"/>
    </xf>
    <xf numFmtId="165" fontId="49" fillId="55" borderId="18" xfId="1474" applyNumberFormat="1" applyFont="1" applyFill="1" applyBorder="1" applyProtection="1">
      <protection locked="0"/>
    </xf>
    <xf numFmtId="165" fontId="49" fillId="55" borderId="14" xfId="1474" applyNumberFormat="1" applyFont="1" applyFill="1" applyBorder="1" applyProtection="1">
      <protection locked="0"/>
    </xf>
    <xf numFmtId="165" fontId="49" fillId="55" borderId="10" xfId="1474" applyNumberFormat="1" applyFont="1" applyFill="1" applyBorder="1" applyProtection="1">
      <protection locked="0"/>
    </xf>
    <xf numFmtId="164" fontId="49" fillId="56" borderId="17" xfId="1474" applyNumberFormat="1" applyFont="1" applyFill="1" applyBorder="1"/>
    <xf numFmtId="0" fontId="51" fillId="56" borderId="11" xfId="20098" applyFont="1" applyFill="1" applyBorder="1"/>
    <xf numFmtId="0" fontId="51" fillId="56" borderId="13" xfId="20098" applyFont="1" applyFill="1" applyBorder="1"/>
    <xf numFmtId="165" fontId="51" fillId="56" borderId="11" xfId="1474" applyNumberFormat="1" applyFont="1" applyFill="1" applyBorder="1"/>
    <xf numFmtId="165" fontId="51" fillId="56" borderId="10" xfId="1474" applyNumberFormat="1" applyFont="1" applyFill="1" applyBorder="1"/>
    <xf numFmtId="165" fontId="51" fillId="56" borderId="25" xfId="1474" applyNumberFormat="1" applyFont="1" applyFill="1" applyBorder="1"/>
    <xf numFmtId="165" fontId="51" fillId="56" borderId="14" xfId="1474" applyNumberFormat="1" applyFont="1" applyFill="1" applyBorder="1"/>
    <xf numFmtId="0" fontId="51" fillId="56" borderId="10" xfId="20098" applyFont="1" applyFill="1" applyBorder="1"/>
    <xf numFmtId="0" fontId="51" fillId="56" borderId="25" xfId="20098" applyFont="1" applyFill="1" applyBorder="1"/>
    <xf numFmtId="0" fontId="51" fillId="56" borderId="14" xfId="20098" applyFont="1" applyFill="1" applyBorder="1"/>
    <xf numFmtId="0" fontId="51" fillId="57" borderId="10" xfId="20098" applyFont="1" applyFill="1" applyBorder="1" applyAlignment="1">
      <alignment horizontal="center" vertical="center"/>
    </xf>
    <xf numFmtId="0" fontId="51" fillId="57" borderId="10" xfId="20098" applyFont="1" applyFill="1" applyBorder="1" applyAlignment="1">
      <alignment horizontal="center" vertical="center" wrapText="1"/>
    </xf>
    <xf numFmtId="165" fontId="49" fillId="56" borderId="10" xfId="20098" applyNumberFormat="1" applyFont="1" applyFill="1" applyBorder="1"/>
    <xf numFmtId="165" fontId="49" fillId="56" borderId="10" xfId="1474" applyNumberFormat="1" applyFont="1" applyFill="1" applyBorder="1"/>
    <xf numFmtId="0" fontId="49" fillId="56" borderId="13" xfId="20098" applyFont="1" applyFill="1" applyBorder="1"/>
    <xf numFmtId="0" fontId="49" fillId="56" borderId="12" xfId="20098" applyFont="1" applyFill="1" applyBorder="1"/>
    <xf numFmtId="0" fontId="49" fillId="56" borderId="11" xfId="20098" applyFont="1" applyFill="1" applyBorder="1"/>
    <xf numFmtId="165" fontId="49" fillId="56" borderId="18" xfId="1474" applyNumberFormat="1" applyFont="1" applyFill="1" applyBorder="1" applyAlignment="1">
      <alignment horizontal="right"/>
    </xf>
    <xf numFmtId="165" fontId="49" fillId="56" borderId="25" xfId="1474" applyNumberFormat="1" applyFont="1" applyFill="1" applyBorder="1" applyAlignment="1">
      <alignment horizontal="right"/>
    </xf>
    <xf numFmtId="165" fontId="49" fillId="56" borderId="14" xfId="1474" applyNumberFormat="1" applyFont="1" applyFill="1" applyBorder="1" applyAlignment="1">
      <alignment horizontal="right"/>
    </xf>
    <xf numFmtId="165" fontId="49" fillId="56" borderId="18" xfId="1474" applyNumberFormat="1" applyFont="1" applyFill="1" applyBorder="1"/>
    <xf numFmtId="165" fontId="49" fillId="56" borderId="25" xfId="1474" applyNumberFormat="1" applyFont="1" applyFill="1" applyBorder="1"/>
    <xf numFmtId="165" fontId="49" fillId="56" borderId="14" xfId="1474" applyNumberFormat="1" applyFont="1" applyFill="1" applyBorder="1"/>
    <xf numFmtId="0" fontId="49" fillId="56" borderId="25" xfId="20098" applyFont="1" applyFill="1" applyBorder="1"/>
    <xf numFmtId="0" fontId="49" fillId="57" borderId="10" xfId="20098" applyFont="1" applyFill="1" applyBorder="1" applyAlignment="1">
      <alignment horizontal="center" vertical="center" wrapText="1"/>
    </xf>
    <xf numFmtId="165" fontId="4" fillId="54" borderId="0" xfId="1474" applyNumberFormat="1" applyFont="1" applyFill="1" applyAlignment="1">
      <alignment horizontal="right"/>
    </xf>
    <xf numFmtId="165" fontId="49" fillId="54" borderId="0" xfId="1474" applyNumberFormat="1" applyFont="1" applyFill="1" applyAlignment="1">
      <alignment horizontal="right"/>
    </xf>
    <xf numFmtId="43" fontId="49" fillId="56" borderId="10" xfId="1474" applyFont="1" applyFill="1" applyBorder="1" applyAlignment="1">
      <alignment horizontal="right" vertical="center"/>
    </xf>
    <xf numFmtId="43" fontId="49" fillId="56" borderId="10" xfId="1474" applyFont="1" applyFill="1" applyBorder="1" applyProtection="1">
      <protection locked="0"/>
    </xf>
    <xf numFmtId="43" fontId="49" fillId="56" borderId="10" xfId="1474" applyFont="1" applyFill="1" applyBorder="1"/>
    <xf numFmtId="49" fontId="51" fillId="56" borderId="10" xfId="0" applyNumberFormat="1" applyFont="1" applyFill="1" applyBorder="1" applyAlignment="1">
      <alignment vertical="top"/>
    </xf>
    <xf numFmtId="17" fontId="4" fillId="54" borderId="0" xfId="0" applyNumberFormat="1" applyFont="1" applyFill="1"/>
    <xf numFmtId="170" fontId="49" fillId="58" borderId="25" xfId="20098" applyNumberFormat="1" applyFont="1" applyFill="1" applyBorder="1" applyAlignment="1">
      <alignment horizontal="center"/>
    </xf>
    <xf numFmtId="164" fontId="49" fillId="58" borderId="23" xfId="1474" applyNumberFormat="1" applyFont="1" applyFill="1" applyBorder="1"/>
    <xf numFmtId="17" fontId="49" fillId="59" borderId="10" xfId="1474" applyNumberFormat="1" applyFont="1" applyFill="1" applyBorder="1" applyAlignment="1">
      <alignment horizontal="center"/>
    </xf>
    <xf numFmtId="0" fontId="49" fillId="59" borderId="10" xfId="20098" applyFont="1" applyFill="1" applyBorder="1" applyAlignment="1">
      <alignment horizontal="center"/>
    </xf>
    <xf numFmtId="165" fontId="49" fillId="54" borderId="14" xfId="1474" applyNumberFormat="1" applyFont="1" applyFill="1" applyBorder="1" applyAlignment="1">
      <alignment horizontal="right"/>
    </xf>
    <xf numFmtId="165" fontId="49" fillId="54" borderId="25" xfId="1474" applyNumberFormat="1" applyFont="1" applyFill="1" applyBorder="1" applyAlignment="1">
      <alignment horizontal="right"/>
    </xf>
    <xf numFmtId="165" fontId="49" fillId="54" borderId="18" xfId="1474" applyNumberFormat="1" applyFont="1" applyFill="1" applyBorder="1" applyAlignment="1">
      <alignment horizontal="right"/>
    </xf>
    <xf numFmtId="0" fontId="51" fillId="56" borderId="10" xfId="0" quotePrefix="1" applyFont="1" applyFill="1" applyBorder="1" applyAlignment="1">
      <alignment vertical="top"/>
    </xf>
    <xf numFmtId="0" fontId="49" fillId="55" borderId="11" xfId="20098" applyFont="1" applyFill="1" applyBorder="1" applyAlignment="1" applyProtection="1">
      <alignment horizontal="left" vertical="center"/>
      <protection locked="0"/>
    </xf>
    <xf numFmtId="0" fontId="49" fillId="55" borderId="12" xfId="20098" applyFont="1" applyFill="1" applyBorder="1" applyAlignment="1" applyProtection="1">
      <alignment horizontal="left" vertical="center"/>
      <protection locked="0"/>
    </xf>
    <xf numFmtId="0" fontId="49" fillId="55" borderId="13" xfId="20098" applyFont="1" applyFill="1" applyBorder="1" applyAlignment="1" applyProtection="1">
      <alignment horizontal="left" vertical="center"/>
      <protection locked="0"/>
    </xf>
    <xf numFmtId="0" fontId="49" fillId="57" borderId="15" xfId="20098" applyFont="1" applyFill="1" applyBorder="1" applyAlignment="1">
      <alignment horizontal="center" vertical="center"/>
    </xf>
    <xf numFmtId="0" fontId="49" fillId="57" borderId="16" xfId="20098" applyFont="1" applyFill="1" applyBorder="1" applyAlignment="1">
      <alignment horizontal="center" vertical="center"/>
    </xf>
    <xf numFmtId="0" fontId="49" fillId="57" borderId="17" xfId="20098" applyFont="1" applyFill="1" applyBorder="1" applyAlignment="1">
      <alignment horizontal="center" vertical="center"/>
    </xf>
    <xf numFmtId="0" fontId="49" fillId="57" borderId="22" xfId="20098" applyFont="1" applyFill="1" applyBorder="1" applyAlignment="1">
      <alignment horizontal="center" vertical="center"/>
    </xf>
    <xf numFmtId="0" fontId="49" fillId="57" borderId="0" xfId="20098" applyFont="1" applyFill="1" applyAlignment="1">
      <alignment horizontal="center" vertical="center"/>
    </xf>
    <xf numFmtId="0" fontId="49" fillId="57" borderId="23" xfId="20098" applyFont="1" applyFill="1" applyBorder="1" applyAlignment="1">
      <alignment horizontal="center" vertical="center"/>
    </xf>
    <xf numFmtId="0" fontId="49" fillId="57" borderId="20" xfId="20098" applyFont="1" applyFill="1" applyBorder="1" applyAlignment="1">
      <alignment horizontal="center" vertical="center"/>
    </xf>
    <xf numFmtId="0" fontId="49" fillId="57" borderId="21" xfId="20098" applyFont="1" applyFill="1" applyBorder="1" applyAlignment="1">
      <alignment horizontal="center" vertical="center"/>
    </xf>
    <xf numFmtId="0" fontId="49" fillId="57" borderId="19" xfId="20098" applyFont="1" applyFill="1" applyBorder="1" applyAlignment="1">
      <alignment horizontal="center" vertical="center"/>
    </xf>
    <xf numFmtId="0" fontId="51" fillId="57" borderId="15" xfId="20098" applyFont="1" applyFill="1" applyBorder="1" applyAlignment="1">
      <alignment horizontal="center" vertical="center" wrapText="1"/>
    </xf>
    <xf numFmtId="0" fontId="51" fillId="57" borderId="17" xfId="20098" applyFont="1" applyFill="1" applyBorder="1" applyAlignment="1">
      <alignment horizontal="center" vertical="center" wrapText="1"/>
    </xf>
    <xf numFmtId="0" fontId="49" fillId="54" borderId="0" xfId="20098" applyFont="1" applyFill="1"/>
    <xf numFmtId="0" fontId="49" fillId="57" borderId="11" xfId="20098" applyFont="1" applyFill="1" applyBorder="1" applyAlignment="1">
      <alignment horizontal="center" vertical="center"/>
    </xf>
    <xf numFmtId="0" fontId="49" fillId="57" borderId="12" xfId="20098" applyFont="1" applyFill="1" applyBorder="1" applyAlignment="1">
      <alignment horizontal="center" vertical="center"/>
    </xf>
    <xf numFmtId="0" fontId="49" fillId="57" borderId="13" xfId="20098" applyFont="1" applyFill="1" applyBorder="1" applyAlignment="1">
      <alignment horizontal="center" vertical="center"/>
    </xf>
    <xf numFmtId="0" fontId="49" fillId="55" borderId="22" xfId="20098" applyFont="1" applyFill="1" applyBorder="1" applyProtection="1">
      <protection locked="0"/>
    </xf>
    <xf numFmtId="0" fontId="49" fillId="55" borderId="0" xfId="20098" applyFont="1" applyFill="1" applyProtection="1">
      <protection locked="0"/>
    </xf>
    <xf numFmtId="0" fontId="49" fillId="55" borderId="23" xfId="20098" applyFont="1" applyFill="1" applyBorder="1" applyProtection="1">
      <protection locked="0"/>
    </xf>
    <xf numFmtId="0" fontId="49" fillId="55" borderId="20" xfId="20098" applyFont="1" applyFill="1" applyBorder="1" applyProtection="1">
      <protection locked="0"/>
    </xf>
    <xf numFmtId="0" fontId="49" fillId="55" borderId="21" xfId="20098" applyFont="1" applyFill="1" applyBorder="1" applyProtection="1">
      <protection locked="0"/>
    </xf>
    <xf numFmtId="0" fontId="49" fillId="55" borderId="19" xfId="20098" applyFont="1" applyFill="1" applyBorder="1" applyProtection="1">
      <protection locked="0"/>
    </xf>
    <xf numFmtId="0" fontId="49" fillId="55" borderId="15" xfId="20098" applyFont="1" applyFill="1" applyBorder="1" applyProtection="1">
      <protection locked="0"/>
    </xf>
    <xf numFmtId="0" fontId="49" fillId="55" borderId="16" xfId="20098" applyFont="1" applyFill="1" applyBorder="1" applyProtection="1">
      <protection locked="0"/>
    </xf>
    <xf numFmtId="0" fontId="49" fillId="55" borderId="17" xfId="20098" applyFont="1" applyFill="1" applyBorder="1" applyProtection="1">
      <protection locked="0"/>
    </xf>
    <xf numFmtId="0" fontId="49" fillId="57" borderId="14" xfId="20098" applyFont="1" applyFill="1" applyBorder="1" applyAlignment="1">
      <alignment horizontal="center" vertical="center"/>
    </xf>
    <xf numFmtId="0" fontId="49" fillId="57" borderId="18" xfId="20098" applyFont="1" applyFill="1" applyBorder="1" applyAlignment="1">
      <alignment horizontal="center" vertical="center"/>
    </xf>
    <xf numFmtId="0" fontId="49" fillId="57" borderId="14" xfId="20098" applyFont="1" applyFill="1" applyBorder="1" applyAlignment="1">
      <alignment horizontal="center" vertical="center" wrapText="1"/>
    </xf>
    <xf numFmtId="0" fontId="49" fillId="57" borderId="18" xfId="20098" applyFont="1" applyFill="1" applyBorder="1" applyAlignment="1">
      <alignment horizontal="center" vertical="center" wrapText="1"/>
    </xf>
    <xf numFmtId="0" fontId="49" fillId="57" borderId="25" xfId="20098" applyFont="1" applyFill="1" applyBorder="1" applyAlignment="1">
      <alignment horizontal="center" vertical="center"/>
    </xf>
    <xf numFmtId="169" fontId="49" fillId="55" borderId="20" xfId="20098" applyNumberFormat="1" applyFont="1" applyFill="1" applyBorder="1" applyAlignment="1" applyProtection="1">
      <alignment horizontal="left"/>
      <protection locked="0"/>
    </xf>
    <xf numFmtId="169" fontId="49" fillId="55" borderId="21" xfId="20098" applyNumberFormat="1" applyFont="1" applyFill="1" applyBorder="1" applyAlignment="1" applyProtection="1">
      <alignment horizontal="left"/>
      <protection locked="0"/>
    </xf>
    <xf numFmtId="169" fontId="49" fillId="55" borderId="19" xfId="20098" applyNumberFormat="1" applyFont="1" applyFill="1" applyBorder="1" applyAlignment="1" applyProtection="1">
      <alignment horizontal="left"/>
      <protection locked="0"/>
    </xf>
    <xf numFmtId="0" fontId="49" fillId="57" borderId="11" xfId="20098" applyFont="1" applyFill="1" applyBorder="1" applyAlignment="1">
      <alignment horizontal="center" vertical="center" wrapText="1"/>
    </xf>
    <xf numFmtId="0" fontId="49" fillId="57" borderId="13" xfId="20098" applyFont="1" applyFill="1" applyBorder="1" applyAlignment="1">
      <alignment horizontal="center" vertical="center" wrapText="1"/>
    </xf>
    <xf numFmtId="0" fontId="49" fillId="57" borderId="11" xfId="20098" applyFont="1" applyFill="1" applyBorder="1" applyAlignment="1">
      <alignment horizontal="center"/>
    </xf>
    <xf numFmtId="0" fontId="49" fillId="57" borderId="13" xfId="20098" applyFont="1" applyFill="1" applyBorder="1" applyAlignment="1">
      <alignment horizontal="center"/>
    </xf>
    <xf numFmtId="0" fontId="49" fillId="57" borderId="12" xfId="20098" applyFont="1" applyFill="1" applyBorder="1" applyAlignment="1">
      <alignment horizontal="center"/>
    </xf>
    <xf numFmtId="0" fontId="49" fillId="55" borderId="22" xfId="20098" applyFont="1" applyFill="1" applyBorder="1" applyAlignment="1" applyProtection="1">
      <alignment horizontal="left"/>
      <protection locked="0"/>
    </xf>
    <xf numFmtId="0" fontId="49" fillId="55" borderId="0" xfId="20098" applyFont="1" applyFill="1" applyAlignment="1" applyProtection="1">
      <alignment horizontal="left"/>
      <protection locked="0"/>
    </xf>
    <xf numFmtId="0" fontId="49" fillId="55" borderId="23" xfId="20098" applyFont="1" applyFill="1" applyBorder="1" applyAlignment="1" applyProtection="1">
      <alignment horizontal="left"/>
      <protection locked="0"/>
    </xf>
    <xf numFmtId="169" fontId="49" fillId="55" borderId="22" xfId="20098" applyNumberFormat="1" applyFont="1" applyFill="1" applyBorder="1" applyAlignment="1" applyProtection="1">
      <alignment horizontal="left"/>
      <protection locked="0"/>
    </xf>
    <xf numFmtId="169" fontId="49" fillId="55" borderId="0" xfId="20098" applyNumberFormat="1" applyFont="1" applyFill="1" applyAlignment="1" applyProtection="1">
      <alignment horizontal="left"/>
      <protection locked="0"/>
    </xf>
    <xf numFmtId="169" fontId="49" fillId="55" borderId="23" xfId="20098" applyNumberFormat="1" applyFont="1" applyFill="1" applyBorder="1" applyAlignment="1" applyProtection="1">
      <alignment horizontal="left"/>
      <protection locked="0"/>
    </xf>
    <xf numFmtId="0" fontId="49" fillId="57" borderId="11" xfId="20098" applyFont="1" applyFill="1" applyBorder="1"/>
    <xf numFmtId="0" fontId="49" fillId="57" borderId="12" xfId="20098" applyFont="1" applyFill="1" applyBorder="1"/>
    <xf numFmtId="0" fontId="49" fillId="57" borderId="13" xfId="20098" applyFont="1" applyFill="1" applyBorder="1"/>
    <xf numFmtId="0" fontId="49" fillId="55" borderId="15" xfId="20098" applyFont="1" applyFill="1" applyBorder="1" applyAlignment="1" applyProtection="1">
      <alignment horizontal="left"/>
      <protection locked="0"/>
    </xf>
    <xf numFmtId="0" fontId="49" fillId="55" borderId="16" xfId="20098" applyFont="1" applyFill="1" applyBorder="1" applyAlignment="1" applyProtection="1">
      <alignment horizontal="left"/>
      <protection locked="0"/>
    </xf>
    <xf numFmtId="0" fontId="49" fillId="55" borderId="17" xfId="20098" applyFont="1" applyFill="1" applyBorder="1" applyAlignment="1" applyProtection="1">
      <alignment horizontal="left"/>
      <protection locked="0"/>
    </xf>
    <xf numFmtId="0" fontId="49" fillId="55" borderId="11" xfId="20098" applyFont="1" applyFill="1" applyBorder="1" applyAlignment="1" applyProtection="1">
      <alignment horizontal="left"/>
      <protection locked="0"/>
    </xf>
    <xf numFmtId="0" fontId="49" fillId="55" borderId="12" xfId="20098" applyFont="1" applyFill="1" applyBorder="1" applyAlignment="1" applyProtection="1">
      <alignment horizontal="left"/>
      <protection locked="0"/>
    </xf>
    <xf numFmtId="0" fontId="49" fillId="55" borderId="13" xfId="20098" applyFont="1" applyFill="1" applyBorder="1" applyAlignment="1" applyProtection="1">
      <alignment horizontal="left"/>
      <protection locked="0"/>
    </xf>
    <xf numFmtId="0" fontId="51" fillId="56" borderId="10" xfId="0" applyFont="1" applyFill="1" applyBorder="1" applyAlignment="1">
      <alignment horizontal="left" vertical="top" wrapText="1"/>
    </xf>
    <xf numFmtId="0" fontId="51" fillId="56" borderId="10" xfId="0" applyFont="1" applyFill="1" applyBorder="1" applyAlignment="1">
      <alignment vertical="top" wrapText="1"/>
    </xf>
    <xf numFmtId="0" fontId="51" fillId="57" borderId="11" xfId="0" applyFont="1" applyFill="1" applyBorder="1" applyAlignment="1">
      <alignment horizontal="center" vertical="center" wrapText="1"/>
    </xf>
    <xf numFmtId="0" fontId="51" fillId="57" borderId="12" xfId="0" applyFont="1" applyFill="1" applyBorder="1" applyAlignment="1">
      <alignment horizontal="center" vertical="center" wrapText="1"/>
    </xf>
    <xf numFmtId="0" fontId="51" fillId="57" borderId="13" xfId="0" applyFont="1" applyFill="1" applyBorder="1" applyAlignment="1">
      <alignment horizontal="center" vertical="center" wrapText="1"/>
    </xf>
    <xf numFmtId="168" fontId="51" fillId="56" borderId="10" xfId="2095" quotePrefix="1" applyFont="1" applyFill="1" applyBorder="1" applyAlignment="1">
      <alignment horizontal="left" vertical="top" wrapText="1"/>
    </xf>
    <xf numFmtId="168" fontId="51" fillId="56" borderId="10" xfId="2095" applyFont="1" applyFill="1" applyBorder="1" applyAlignment="1">
      <alignment vertical="top" wrapText="1"/>
    </xf>
    <xf numFmtId="0" fontId="51" fillId="56" borderId="10" xfId="2037" quotePrefix="1" applyFont="1" applyFill="1" applyBorder="1" applyAlignment="1">
      <alignment horizontal="left" vertical="top" wrapText="1"/>
    </xf>
    <xf numFmtId="0" fontId="51" fillId="56" borderId="10" xfId="2037" applyFont="1" applyFill="1" applyBorder="1" applyAlignment="1">
      <alignment vertical="top" wrapText="1"/>
    </xf>
    <xf numFmtId="0" fontId="49" fillId="57" borderId="14" xfId="20083" applyFont="1" applyFill="1" applyBorder="1" applyAlignment="1">
      <alignment horizontal="center" vertical="center"/>
    </xf>
    <xf numFmtId="0" fontId="49" fillId="57" borderId="25" xfId="20083" applyFont="1" applyFill="1" applyBorder="1" applyAlignment="1">
      <alignment horizontal="center" vertical="center"/>
    </xf>
    <xf numFmtId="0" fontId="49" fillId="57" borderId="18" xfId="20083" applyFont="1" applyFill="1" applyBorder="1" applyAlignment="1">
      <alignment horizontal="center" vertical="center"/>
    </xf>
    <xf numFmtId="0" fontId="49" fillId="57" borderId="12" xfId="20083" applyFont="1" applyFill="1" applyBorder="1" applyAlignment="1">
      <alignment horizontal="center" vertical="center"/>
    </xf>
    <xf numFmtId="0" fontId="49" fillId="57" borderId="13" xfId="20083" applyFont="1" applyFill="1" applyBorder="1" applyAlignment="1">
      <alignment horizontal="center" vertical="center"/>
    </xf>
    <xf numFmtId="0" fontId="49" fillId="57" borderId="11" xfId="20083" applyFont="1" applyFill="1" applyBorder="1" applyAlignment="1">
      <alignment horizontal="center" vertical="center"/>
    </xf>
    <xf numFmtId="0" fontId="49" fillId="57" borderId="14" xfId="20083" applyFont="1" applyFill="1" applyBorder="1" applyAlignment="1">
      <alignment horizontal="center" vertical="center" wrapText="1"/>
    </xf>
    <xf numFmtId="0" fontId="49" fillId="57" borderId="18" xfId="20083" applyFont="1" applyFill="1" applyBorder="1" applyAlignment="1">
      <alignment horizontal="center" vertical="center" wrapText="1"/>
    </xf>
  </cellXfs>
  <cellStyles count="30257">
    <cellStyle name="20% - Accent1" xfId="1" builtinId="30" customBuiltin="1"/>
    <cellStyle name="20% - Accent1 10" xfId="2" xr:uid="{00000000-0005-0000-0000-000001000000}"/>
    <cellStyle name="20% - Accent1 10 2" xfId="2948" xr:uid="{00000000-0005-0000-0000-000002000000}"/>
    <cellStyle name="20% - Accent1 10 3" xfId="2947" xr:uid="{00000000-0005-0000-0000-000003000000}"/>
    <cellStyle name="20% - Accent1 11" xfId="3" xr:uid="{00000000-0005-0000-0000-000004000000}"/>
    <cellStyle name="20% - Accent1 11 2" xfId="2950" xr:uid="{00000000-0005-0000-0000-000005000000}"/>
    <cellStyle name="20% - Accent1 11 2 2" xfId="2951" xr:uid="{00000000-0005-0000-0000-000006000000}"/>
    <cellStyle name="20% - Accent1 11 2 3" xfId="2952" xr:uid="{00000000-0005-0000-0000-000007000000}"/>
    <cellStyle name="20% - Accent1 11 3" xfId="2953" xr:uid="{00000000-0005-0000-0000-000008000000}"/>
    <cellStyle name="20% - Accent1 11 4" xfId="2954" xr:uid="{00000000-0005-0000-0000-000009000000}"/>
    <cellStyle name="20% - Accent1 11 5" xfId="2949" xr:uid="{00000000-0005-0000-0000-00000A000000}"/>
    <cellStyle name="20% - Accent1 12" xfId="4" xr:uid="{00000000-0005-0000-0000-00000B000000}"/>
    <cellStyle name="20% - Accent1 12 2" xfId="2956" xr:uid="{00000000-0005-0000-0000-00000C000000}"/>
    <cellStyle name="20% - Accent1 12 2 2" xfId="2957" xr:uid="{00000000-0005-0000-0000-00000D000000}"/>
    <cellStyle name="20% - Accent1 12 2 3" xfId="2958" xr:uid="{00000000-0005-0000-0000-00000E000000}"/>
    <cellStyle name="20% - Accent1 12 3" xfId="2959" xr:uid="{00000000-0005-0000-0000-00000F000000}"/>
    <cellStyle name="20% - Accent1 12 4" xfId="2960" xr:uid="{00000000-0005-0000-0000-000010000000}"/>
    <cellStyle name="20% - Accent1 12 5" xfId="2955" xr:uid="{00000000-0005-0000-0000-000011000000}"/>
    <cellStyle name="20% - Accent1 13" xfId="5" xr:uid="{00000000-0005-0000-0000-000012000000}"/>
    <cellStyle name="20% - Accent1 13 2" xfId="2962" xr:uid="{00000000-0005-0000-0000-000013000000}"/>
    <cellStyle name="20% - Accent1 13 2 2" xfId="2963" xr:uid="{00000000-0005-0000-0000-000014000000}"/>
    <cellStyle name="20% - Accent1 13 2 3" xfId="2964" xr:uid="{00000000-0005-0000-0000-000015000000}"/>
    <cellStyle name="20% - Accent1 13 3" xfId="2965" xr:uid="{00000000-0005-0000-0000-000016000000}"/>
    <cellStyle name="20% - Accent1 13 4" xfId="2966" xr:uid="{00000000-0005-0000-0000-000017000000}"/>
    <cellStyle name="20% - Accent1 13 5" xfId="2961" xr:uid="{00000000-0005-0000-0000-000018000000}"/>
    <cellStyle name="20% - Accent1 14" xfId="6" xr:uid="{00000000-0005-0000-0000-000019000000}"/>
    <cellStyle name="20% - Accent1 14 2" xfId="2968" xr:uid="{00000000-0005-0000-0000-00001A000000}"/>
    <cellStyle name="20% - Accent1 14 3" xfId="2967" xr:uid="{00000000-0005-0000-0000-00001B000000}"/>
    <cellStyle name="20% - Accent1 15" xfId="7" xr:uid="{00000000-0005-0000-0000-00001C000000}"/>
    <cellStyle name="20% - Accent1 15 2" xfId="2970" xr:uid="{00000000-0005-0000-0000-00001D000000}"/>
    <cellStyle name="20% - Accent1 15 3" xfId="2971" xr:uid="{00000000-0005-0000-0000-00001E000000}"/>
    <cellStyle name="20% - Accent1 15 4" xfId="2972" xr:uid="{00000000-0005-0000-0000-00001F000000}"/>
    <cellStyle name="20% - Accent1 15 5" xfId="2969" xr:uid="{00000000-0005-0000-0000-000020000000}"/>
    <cellStyle name="20% - Accent1 16" xfId="2973" xr:uid="{00000000-0005-0000-0000-000021000000}"/>
    <cellStyle name="20% - Accent1 17" xfId="2974" xr:uid="{00000000-0005-0000-0000-000022000000}"/>
    <cellStyle name="20% - Accent1 18" xfId="2975" xr:uid="{00000000-0005-0000-0000-000023000000}"/>
    <cellStyle name="20% - Accent1 19" xfId="2946" xr:uid="{00000000-0005-0000-0000-000024000000}"/>
    <cellStyle name="20% - Accent1 2" xfId="8" xr:uid="{00000000-0005-0000-0000-000025000000}"/>
    <cellStyle name="20% - Accent1 2 2" xfId="9" xr:uid="{00000000-0005-0000-0000-000026000000}"/>
    <cellStyle name="20% - Accent1 2 2 2" xfId="10" xr:uid="{00000000-0005-0000-0000-000027000000}"/>
    <cellStyle name="20% - Accent1 2 2 2 2" xfId="2979" xr:uid="{00000000-0005-0000-0000-000028000000}"/>
    <cellStyle name="20% - Accent1 2 2 2 3" xfId="2978" xr:uid="{00000000-0005-0000-0000-000029000000}"/>
    <cellStyle name="20% - Accent1 2 2 3" xfId="2980" xr:uid="{00000000-0005-0000-0000-00002A000000}"/>
    <cellStyle name="20% - Accent1 2 2 4" xfId="2977" xr:uid="{00000000-0005-0000-0000-00002B000000}"/>
    <cellStyle name="20% - Accent1 2 3" xfId="11" xr:uid="{00000000-0005-0000-0000-00002C000000}"/>
    <cellStyle name="20% - Accent1 2 3 2" xfId="12" xr:uid="{00000000-0005-0000-0000-00002D000000}"/>
    <cellStyle name="20% - Accent1 2 3 2 2" xfId="13" xr:uid="{00000000-0005-0000-0000-00002E000000}"/>
    <cellStyle name="20% - Accent1 2 3 2 2 2" xfId="2983" xr:uid="{00000000-0005-0000-0000-00002F000000}"/>
    <cellStyle name="20% - Accent1 2 3 2 3" xfId="2984" xr:uid="{00000000-0005-0000-0000-000030000000}"/>
    <cellStyle name="20% - Accent1 2 3 2 4" xfId="2982" xr:uid="{00000000-0005-0000-0000-000031000000}"/>
    <cellStyle name="20% - Accent1 2 3 3" xfId="14" xr:uid="{00000000-0005-0000-0000-000032000000}"/>
    <cellStyle name="20% - Accent1 2 3 3 2" xfId="2985" xr:uid="{00000000-0005-0000-0000-000033000000}"/>
    <cellStyle name="20% - Accent1 2 3 4" xfId="15" xr:uid="{00000000-0005-0000-0000-000034000000}"/>
    <cellStyle name="20% - Accent1 2 3 4 2" xfId="2986" xr:uid="{00000000-0005-0000-0000-000035000000}"/>
    <cellStyle name="20% - Accent1 2 3 5" xfId="16" xr:uid="{00000000-0005-0000-0000-000036000000}"/>
    <cellStyle name="20% - Accent1 2 3 5 2" xfId="2987" xr:uid="{00000000-0005-0000-0000-000037000000}"/>
    <cellStyle name="20% - Accent1 2 3 6" xfId="17" xr:uid="{00000000-0005-0000-0000-000038000000}"/>
    <cellStyle name="20% - Accent1 2 3 6 2" xfId="2988" xr:uid="{00000000-0005-0000-0000-000039000000}"/>
    <cellStyle name="20% - Accent1 2 3 7" xfId="2989" xr:uid="{00000000-0005-0000-0000-00003A000000}"/>
    <cellStyle name="20% - Accent1 2 3 8" xfId="2981" xr:uid="{00000000-0005-0000-0000-00003B000000}"/>
    <cellStyle name="20% - Accent1 2 4" xfId="18" xr:uid="{00000000-0005-0000-0000-00003C000000}"/>
    <cellStyle name="20% - Accent1 2 4 2" xfId="19" xr:uid="{00000000-0005-0000-0000-00003D000000}"/>
    <cellStyle name="20% - Accent1 2 4 2 2" xfId="2992" xr:uid="{00000000-0005-0000-0000-00003E000000}"/>
    <cellStyle name="20% - Accent1 2 4 2 3" xfId="2993" xr:uid="{00000000-0005-0000-0000-00003F000000}"/>
    <cellStyle name="20% - Accent1 2 4 2 4" xfId="2994" xr:uid="{00000000-0005-0000-0000-000040000000}"/>
    <cellStyle name="20% - Accent1 2 4 2 5" xfId="2991" xr:uid="{00000000-0005-0000-0000-000041000000}"/>
    <cellStyle name="20% - Accent1 2 4 3" xfId="20" xr:uid="{00000000-0005-0000-0000-000042000000}"/>
    <cellStyle name="20% - Accent1 2 4 3 2" xfId="2996" xr:uid="{00000000-0005-0000-0000-000043000000}"/>
    <cellStyle name="20% - Accent1 2 4 3 3" xfId="2995" xr:uid="{00000000-0005-0000-0000-000044000000}"/>
    <cellStyle name="20% - Accent1 2 4 4" xfId="21" xr:uid="{00000000-0005-0000-0000-000045000000}"/>
    <cellStyle name="20% - Accent1 2 4 4 2" xfId="2997" xr:uid="{00000000-0005-0000-0000-000046000000}"/>
    <cellStyle name="20% - Accent1 2 4 5" xfId="22" xr:uid="{00000000-0005-0000-0000-000047000000}"/>
    <cellStyle name="20% - Accent1 2 4 5 2" xfId="2998" xr:uid="{00000000-0005-0000-0000-000048000000}"/>
    <cellStyle name="20% - Accent1 2 4 6" xfId="2999" xr:uid="{00000000-0005-0000-0000-000049000000}"/>
    <cellStyle name="20% - Accent1 2 4 7" xfId="2990" xr:uid="{00000000-0005-0000-0000-00004A000000}"/>
    <cellStyle name="20% - Accent1 2 5" xfId="23" xr:uid="{00000000-0005-0000-0000-00004B000000}"/>
    <cellStyle name="20% - Accent1 2 5 2" xfId="24" xr:uid="{00000000-0005-0000-0000-00004C000000}"/>
    <cellStyle name="20% - Accent1 2 5 2 2" xfId="3002" xr:uid="{00000000-0005-0000-0000-00004D000000}"/>
    <cellStyle name="20% - Accent1 2 5 2 3" xfId="3003" xr:uid="{00000000-0005-0000-0000-00004E000000}"/>
    <cellStyle name="20% - Accent1 2 5 2 4" xfId="3001" xr:uid="{00000000-0005-0000-0000-00004F000000}"/>
    <cellStyle name="20% - Accent1 2 5 3" xfId="25" xr:uid="{00000000-0005-0000-0000-000050000000}"/>
    <cellStyle name="20% - Accent1 2 5 3 2" xfId="3005" xr:uid="{00000000-0005-0000-0000-000051000000}"/>
    <cellStyle name="20% - Accent1 2 5 3 3" xfId="3004" xr:uid="{00000000-0005-0000-0000-000052000000}"/>
    <cellStyle name="20% - Accent1 2 5 4" xfId="3006" xr:uid="{00000000-0005-0000-0000-000053000000}"/>
    <cellStyle name="20% - Accent1 2 5 5" xfId="3007" xr:uid="{00000000-0005-0000-0000-000054000000}"/>
    <cellStyle name="20% - Accent1 2 5 6" xfId="3000" xr:uid="{00000000-0005-0000-0000-000055000000}"/>
    <cellStyle name="20% - Accent1 2 6" xfId="26" xr:uid="{00000000-0005-0000-0000-000056000000}"/>
    <cellStyle name="20% - Accent1 2 6 2" xfId="3009" xr:uid="{00000000-0005-0000-0000-000057000000}"/>
    <cellStyle name="20% - Accent1 2 6 3" xfId="3010" xr:uid="{00000000-0005-0000-0000-000058000000}"/>
    <cellStyle name="20% - Accent1 2 6 4" xfId="3008" xr:uid="{00000000-0005-0000-0000-000059000000}"/>
    <cellStyle name="20% - Accent1 2 7" xfId="3011" xr:uid="{00000000-0005-0000-0000-00005A000000}"/>
    <cellStyle name="20% - Accent1 2 7 2" xfId="3012" xr:uid="{00000000-0005-0000-0000-00005B000000}"/>
    <cellStyle name="20% - Accent1 2 8" xfId="3013" xr:uid="{00000000-0005-0000-0000-00005C000000}"/>
    <cellStyle name="20% - Accent1 2 9" xfId="2976" xr:uid="{00000000-0005-0000-0000-00005D000000}"/>
    <cellStyle name="20% - Accent1 20" xfId="20084" xr:uid="{00000000-0005-0000-0000-00005E000000}"/>
    <cellStyle name="20% - Accent1 3" xfId="27" xr:uid="{00000000-0005-0000-0000-00005F000000}"/>
    <cellStyle name="20% - Accent1 3 2" xfId="28" xr:uid="{00000000-0005-0000-0000-000060000000}"/>
    <cellStyle name="20% - Accent1 3 2 2" xfId="3016" xr:uid="{00000000-0005-0000-0000-000061000000}"/>
    <cellStyle name="20% - Accent1 3 2 3" xfId="3015" xr:uid="{00000000-0005-0000-0000-000062000000}"/>
    <cellStyle name="20% - Accent1 3 3" xfId="29" xr:uid="{00000000-0005-0000-0000-000063000000}"/>
    <cellStyle name="20% - Accent1 3 3 2" xfId="3018" xr:uid="{00000000-0005-0000-0000-000064000000}"/>
    <cellStyle name="20% - Accent1 3 3 2 2" xfId="3019" xr:uid="{00000000-0005-0000-0000-000065000000}"/>
    <cellStyle name="20% - Accent1 3 3 2 3" xfId="3020" xr:uid="{00000000-0005-0000-0000-000066000000}"/>
    <cellStyle name="20% - Accent1 3 3 3" xfId="3021" xr:uid="{00000000-0005-0000-0000-000067000000}"/>
    <cellStyle name="20% - Accent1 3 3 4" xfId="3022" xr:uid="{00000000-0005-0000-0000-000068000000}"/>
    <cellStyle name="20% - Accent1 3 3 5" xfId="3017" xr:uid="{00000000-0005-0000-0000-000069000000}"/>
    <cellStyle name="20% - Accent1 3 4" xfId="30" xr:uid="{00000000-0005-0000-0000-00006A000000}"/>
    <cellStyle name="20% - Accent1 3 4 2" xfId="3024" xr:uid="{00000000-0005-0000-0000-00006B000000}"/>
    <cellStyle name="20% - Accent1 3 4 3" xfId="3025" xr:uid="{00000000-0005-0000-0000-00006C000000}"/>
    <cellStyle name="20% - Accent1 3 4 4" xfId="3026" xr:uid="{00000000-0005-0000-0000-00006D000000}"/>
    <cellStyle name="20% - Accent1 3 4 5" xfId="3023" xr:uid="{00000000-0005-0000-0000-00006E000000}"/>
    <cellStyle name="20% - Accent1 3 5" xfId="31" xr:uid="{00000000-0005-0000-0000-00006F000000}"/>
    <cellStyle name="20% - Accent1 3 5 2" xfId="3028" xr:uid="{00000000-0005-0000-0000-000070000000}"/>
    <cellStyle name="20% - Accent1 3 5 3" xfId="3027" xr:uid="{00000000-0005-0000-0000-000071000000}"/>
    <cellStyle name="20% - Accent1 3 6" xfId="3029" xr:uid="{00000000-0005-0000-0000-000072000000}"/>
    <cellStyle name="20% - Accent1 3 7" xfId="3030" xr:uid="{00000000-0005-0000-0000-000073000000}"/>
    <cellStyle name="20% - Accent1 3 8" xfId="3014" xr:uid="{00000000-0005-0000-0000-000074000000}"/>
    <cellStyle name="20% - Accent1 4" xfId="32" xr:uid="{00000000-0005-0000-0000-000075000000}"/>
    <cellStyle name="20% - Accent1 4 2" xfId="33" xr:uid="{00000000-0005-0000-0000-000076000000}"/>
    <cellStyle name="20% - Accent1 4 2 2" xfId="34" xr:uid="{00000000-0005-0000-0000-000077000000}"/>
    <cellStyle name="20% - Accent1 4 2 2 2" xfId="3034" xr:uid="{00000000-0005-0000-0000-000078000000}"/>
    <cellStyle name="20% - Accent1 4 2 2 3" xfId="3035" xr:uid="{00000000-0005-0000-0000-000079000000}"/>
    <cellStyle name="20% - Accent1 4 2 2 4" xfId="3036" xr:uid="{00000000-0005-0000-0000-00007A000000}"/>
    <cellStyle name="20% - Accent1 4 2 2 5" xfId="3033" xr:uid="{00000000-0005-0000-0000-00007B000000}"/>
    <cellStyle name="20% - Accent1 4 2 3" xfId="35" xr:uid="{00000000-0005-0000-0000-00007C000000}"/>
    <cellStyle name="20% - Accent1 4 2 3 2" xfId="3038" xr:uid="{00000000-0005-0000-0000-00007D000000}"/>
    <cellStyle name="20% - Accent1 4 2 3 3" xfId="3037" xr:uid="{00000000-0005-0000-0000-00007E000000}"/>
    <cellStyle name="20% - Accent1 4 2 4" xfId="36" xr:uid="{00000000-0005-0000-0000-00007F000000}"/>
    <cellStyle name="20% - Accent1 4 2 4 2" xfId="3039" xr:uid="{00000000-0005-0000-0000-000080000000}"/>
    <cellStyle name="20% - Accent1 4 2 5" xfId="3040" xr:uid="{00000000-0005-0000-0000-000081000000}"/>
    <cellStyle name="20% - Accent1 4 2 6" xfId="3032" xr:uid="{00000000-0005-0000-0000-000082000000}"/>
    <cellStyle name="20% - Accent1 4 3" xfId="37" xr:uid="{00000000-0005-0000-0000-000083000000}"/>
    <cellStyle name="20% - Accent1 4 3 2" xfId="38" xr:uid="{00000000-0005-0000-0000-000084000000}"/>
    <cellStyle name="20% - Accent1 4 3 2 2" xfId="3043" xr:uid="{00000000-0005-0000-0000-000085000000}"/>
    <cellStyle name="20% - Accent1 4 3 2 3" xfId="3042" xr:uid="{00000000-0005-0000-0000-000086000000}"/>
    <cellStyle name="20% - Accent1 4 3 3" xfId="39" xr:uid="{00000000-0005-0000-0000-000087000000}"/>
    <cellStyle name="20% - Accent1 4 3 3 2" xfId="3045" xr:uid="{00000000-0005-0000-0000-000088000000}"/>
    <cellStyle name="20% - Accent1 4 3 3 3" xfId="3044" xr:uid="{00000000-0005-0000-0000-000089000000}"/>
    <cellStyle name="20% - Accent1 4 3 4" xfId="40" xr:uid="{00000000-0005-0000-0000-00008A000000}"/>
    <cellStyle name="20% - Accent1 4 3 4 2" xfId="3046" xr:uid="{00000000-0005-0000-0000-00008B000000}"/>
    <cellStyle name="20% - Accent1 4 3 5" xfId="3047" xr:uid="{00000000-0005-0000-0000-00008C000000}"/>
    <cellStyle name="20% - Accent1 4 3 6" xfId="3041" xr:uid="{00000000-0005-0000-0000-00008D000000}"/>
    <cellStyle name="20% - Accent1 4 4" xfId="41" xr:uid="{00000000-0005-0000-0000-00008E000000}"/>
    <cellStyle name="20% - Accent1 4 4 2" xfId="3049" xr:uid="{00000000-0005-0000-0000-00008F000000}"/>
    <cellStyle name="20% - Accent1 4 4 3" xfId="3048" xr:uid="{00000000-0005-0000-0000-000090000000}"/>
    <cellStyle name="20% - Accent1 4 5" xfId="3050" xr:uid="{00000000-0005-0000-0000-000091000000}"/>
    <cellStyle name="20% - Accent1 4 6" xfId="3051" xr:uid="{00000000-0005-0000-0000-000092000000}"/>
    <cellStyle name="20% - Accent1 4 7" xfId="3031" xr:uid="{00000000-0005-0000-0000-000093000000}"/>
    <cellStyle name="20% - Accent1 5" xfId="42" xr:uid="{00000000-0005-0000-0000-000094000000}"/>
    <cellStyle name="20% - Accent1 5 2" xfId="43" xr:uid="{00000000-0005-0000-0000-000095000000}"/>
    <cellStyle name="20% - Accent1 5 2 2" xfId="44" xr:uid="{00000000-0005-0000-0000-000096000000}"/>
    <cellStyle name="20% - Accent1 5 2 2 2" xfId="3055" xr:uid="{00000000-0005-0000-0000-000097000000}"/>
    <cellStyle name="20% - Accent1 5 2 2 3" xfId="3056" xr:uid="{00000000-0005-0000-0000-000098000000}"/>
    <cellStyle name="20% - Accent1 5 2 2 4" xfId="3057" xr:uid="{00000000-0005-0000-0000-000099000000}"/>
    <cellStyle name="20% - Accent1 5 2 2 5" xfId="3054" xr:uid="{00000000-0005-0000-0000-00009A000000}"/>
    <cellStyle name="20% - Accent1 5 2 3" xfId="45" xr:uid="{00000000-0005-0000-0000-00009B000000}"/>
    <cellStyle name="20% - Accent1 5 2 3 2" xfId="3059" xr:uid="{00000000-0005-0000-0000-00009C000000}"/>
    <cellStyle name="20% - Accent1 5 2 3 3" xfId="3058" xr:uid="{00000000-0005-0000-0000-00009D000000}"/>
    <cellStyle name="20% - Accent1 5 2 4" xfId="3060" xr:uid="{00000000-0005-0000-0000-00009E000000}"/>
    <cellStyle name="20% - Accent1 5 2 5" xfId="3061" xr:uid="{00000000-0005-0000-0000-00009F000000}"/>
    <cellStyle name="20% - Accent1 5 2 6" xfId="3053" xr:uid="{00000000-0005-0000-0000-0000A0000000}"/>
    <cellStyle name="20% - Accent1 5 3" xfId="46" xr:uid="{00000000-0005-0000-0000-0000A1000000}"/>
    <cellStyle name="20% - Accent1 5 3 2" xfId="47" xr:uid="{00000000-0005-0000-0000-0000A2000000}"/>
    <cellStyle name="20% - Accent1 5 3 2 2" xfId="3064" xr:uid="{00000000-0005-0000-0000-0000A3000000}"/>
    <cellStyle name="20% - Accent1 5 3 2 3" xfId="3063" xr:uid="{00000000-0005-0000-0000-0000A4000000}"/>
    <cellStyle name="20% - Accent1 5 3 3" xfId="48" xr:uid="{00000000-0005-0000-0000-0000A5000000}"/>
    <cellStyle name="20% - Accent1 5 3 3 2" xfId="3066" xr:uid="{00000000-0005-0000-0000-0000A6000000}"/>
    <cellStyle name="20% - Accent1 5 3 3 3" xfId="3065" xr:uid="{00000000-0005-0000-0000-0000A7000000}"/>
    <cellStyle name="20% - Accent1 5 3 4" xfId="3067" xr:uid="{00000000-0005-0000-0000-0000A8000000}"/>
    <cellStyle name="20% - Accent1 5 3 4 2" xfId="3068" xr:uid="{00000000-0005-0000-0000-0000A9000000}"/>
    <cellStyle name="20% - Accent1 5 3 5" xfId="3069" xr:uid="{00000000-0005-0000-0000-0000AA000000}"/>
    <cellStyle name="20% - Accent1 5 3 6" xfId="3062" xr:uid="{00000000-0005-0000-0000-0000AB000000}"/>
    <cellStyle name="20% - Accent1 5 4" xfId="49" xr:uid="{00000000-0005-0000-0000-0000AC000000}"/>
    <cellStyle name="20% - Accent1 5 4 2" xfId="50" xr:uid="{00000000-0005-0000-0000-0000AD000000}"/>
    <cellStyle name="20% - Accent1 5 4 2 2" xfId="3071" xr:uid="{00000000-0005-0000-0000-0000AE000000}"/>
    <cellStyle name="20% - Accent1 5 4 3" xfId="51" xr:uid="{00000000-0005-0000-0000-0000AF000000}"/>
    <cellStyle name="20% - Accent1 5 4 3 2" xfId="3072" xr:uid="{00000000-0005-0000-0000-0000B0000000}"/>
    <cellStyle name="20% - Accent1 5 4 4" xfId="3073" xr:uid="{00000000-0005-0000-0000-0000B1000000}"/>
    <cellStyle name="20% - Accent1 5 4 5" xfId="3074" xr:uid="{00000000-0005-0000-0000-0000B2000000}"/>
    <cellStyle name="20% - Accent1 5 4 6" xfId="3070" xr:uid="{00000000-0005-0000-0000-0000B3000000}"/>
    <cellStyle name="20% - Accent1 5 5" xfId="3075" xr:uid="{00000000-0005-0000-0000-0000B4000000}"/>
    <cellStyle name="20% - Accent1 5 6" xfId="3052" xr:uid="{00000000-0005-0000-0000-0000B5000000}"/>
    <cellStyle name="20% - Accent1 6" xfId="52" xr:uid="{00000000-0005-0000-0000-0000B6000000}"/>
    <cellStyle name="20% - Accent1 6 2" xfId="53" xr:uid="{00000000-0005-0000-0000-0000B7000000}"/>
    <cellStyle name="20% - Accent1 6 2 2" xfId="3078" xr:uid="{00000000-0005-0000-0000-0000B8000000}"/>
    <cellStyle name="20% - Accent1 6 2 2 2" xfId="3079" xr:uid="{00000000-0005-0000-0000-0000B9000000}"/>
    <cellStyle name="20% - Accent1 6 2 2 3" xfId="3080" xr:uid="{00000000-0005-0000-0000-0000BA000000}"/>
    <cellStyle name="20% - Accent1 6 2 3" xfId="3081" xr:uid="{00000000-0005-0000-0000-0000BB000000}"/>
    <cellStyle name="20% - Accent1 6 2 4" xfId="3082" xr:uid="{00000000-0005-0000-0000-0000BC000000}"/>
    <cellStyle name="20% - Accent1 6 2 5" xfId="3077" xr:uid="{00000000-0005-0000-0000-0000BD000000}"/>
    <cellStyle name="20% - Accent1 6 3" xfId="54" xr:uid="{00000000-0005-0000-0000-0000BE000000}"/>
    <cellStyle name="20% - Accent1 6 3 2" xfId="3084" xr:uid="{00000000-0005-0000-0000-0000BF000000}"/>
    <cellStyle name="20% - Accent1 6 3 3" xfId="3085" xr:uid="{00000000-0005-0000-0000-0000C0000000}"/>
    <cellStyle name="20% - Accent1 6 3 4" xfId="3086" xr:uid="{00000000-0005-0000-0000-0000C1000000}"/>
    <cellStyle name="20% - Accent1 6 3 5" xfId="3083" xr:uid="{00000000-0005-0000-0000-0000C2000000}"/>
    <cellStyle name="20% - Accent1 6 4" xfId="55" xr:uid="{00000000-0005-0000-0000-0000C3000000}"/>
    <cellStyle name="20% - Accent1 6 4 2" xfId="3088" xr:uid="{00000000-0005-0000-0000-0000C4000000}"/>
    <cellStyle name="20% - Accent1 6 4 3" xfId="3087" xr:uid="{00000000-0005-0000-0000-0000C5000000}"/>
    <cellStyle name="20% - Accent1 6 5" xfId="3089" xr:uid="{00000000-0005-0000-0000-0000C6000000}"/>
    <cellStyle name="20% - Accent1 6 6" xfId="3090" xr:uid="{00000000-0005-0000-0000-0000C7000000}"/>
    <cellStyle name="20% - Accent1 6 7" xfId="3076" xr:uid="{00000000-0005-0000-0000-0000C8000000}"/>
    <cellStyle name="20% - Accent1 7" xfId="56" xr:uid="{00000000-0005-0000-0000-0000C9000000}"/>
    <cellStyle name="20% - Accent1 7 2" xfId="57" xr:uid="{00000000-0005-0000-0000-0000CA000000}"/>
    <cellStyle name="20% - Accent1 7 2 2" xfId="3093" xr:uid="{00000000-0005-0000-0000-0000CB000000}"/>
    <cellStyle name="20% - Accent1 7 2 2 2" xfId="3094" xr:uid="{00000000-0005-0000-0000-0000CC000000}"/>
    <cellStyle name="20% - Accent1 7 2 2 3" xfId="3095" xr:uid="{00000000-0005-0000-0000-0000CD000000}"/>
    <cellStyle name="20% - Accent1 7 2 3" xfId="3096" xr:uid="{00000000-0005-0000-0000-0000CE000000}"/>
    <cellStyle name="20% - Accent1 7 2 4" xfId="3097" xr:uid="{00000000-0005-0000-0000-0000CF000000}"/>
    <cellStyle name="20% - Accent1 7 2 5" xfId="3092" xr:uid="{00000000-0005-0000-0000-0000D0000000}"/>
    <cellStyle name="20% - Accent1 7 3" xfId="58" xr:uid="{00000000-0005-0000-0000-0000D1000000}"/>
    <cellStyle name="20% - Accent1 7 3 2" xfId="3099" xr:uid="{00000000-0005-0000-0000-0000D2000000}"/>
    <cellStyle name="20% - Accent1 7 3 3" xfId="3100" xr:uid="{00000000-0005-0000-0000-0000D3000000}"/>
    <cellStyle name="20% - Accent1 7 3 4" xfId="3101" xr:uid="{00000000-0005-0000-0000-0000D4000000}"/>
    <cellStyle name="20% - Accent1 7 3 5" xfId="3098" xr:uid="{00000000-0005-0000-0000-0000D5000000}"/>
    <cellStyle name="20% - Accent1 7 4" xfId="3102" xr:uid="{00000000-0005-0000-0000-0000D6000000}"/>
    <cellStyle name="20% - Accent1 7 5" xfId="3103" xr:uid="{00000000-0005-0000-0000-0000D7000000}"/>
    <cellStyle name="20% - Accent1 7 6" xfId="3091" xr:uid="{00000000-0005-0000-0000-0000D8000000}"/>
    <cellStyle name="20% - Accent1 8" xfId="59" xr:uid="{00000000-0005-0000-0000-0000D9000000}"/>
    <cellStyle name="20% - Accent1 8 2" xfId="60" xr:uid="{00000000-0005-0000-0000-0000DA000000}"/>
    <cellStyle name="20% - Accent1 8 2 2" xfId="3106" xr:uid="{00000000-0005-0000-0000-0000DB000000}"/>
    <cellStyle name="20% - Accent1 8 2 2 2" xfId="3107" xr:uid="{00000000-0005-0000-0000-0000DC000000}"/>
    <cellStyle name="20% - Accent1 8 2 2 3" xfId="3108" xr:uid="{00000000-0005-0000-0000-0000DD000000}"/>
    <cellStyle name="20% - Accent1 8 2 3" xfId="3109" xr:uid="{00000000-0005-0000-0000-0000DE000000}"/>
    <cellStyle name="20% - Accent1 8 2 4" xfId="3110" xr:uid="{00000000-0005-0000-0000-0000DF000000}"/>
    <cellStyle name="20% - Accent1 8 2 5" xfId="3105" xr:uid="{00000000-0005-0000-0000-0000E0000000}"/>
    <cellStyle name="20% - Accent1 8 3" xfId="3111" xr:uid="{00000000-0005-0000-0000-0000E1000000}"/>
    <cellStyle name="20% - Accent1 8 3 2" xfId="3112" xr:uid="{00000000-0005-0000-0000-0000E2000000}"/>
    <cellStyle name="20% - Accent1 8 3 3" xfId="3113" xr:uid="{00000000-0005-0000-0000-0000E3000000}"/>
    <cellStyle name="20% - Accent1 8 4" xfId="3114" xr:uid="{00000000-0005-0000-0000-0000E4000000}"/>
    <cellStyle name="20% - Accent1 8 5" xfId="3115" xr:uid="{00000000-0005-0000-0000-0000E5000000}"/>
    <cellStyle name="20% - Accent1 8 6" xfId="3104" xr:uid="{00000000-0005-0000-0000-0000E6000000}"/>
    <cellStyle name="20% - Accent1 9" xfId="61" xr:uid="{00000000-0005-0000-0000-0000E7000000}"/>
    <cellStyle name="20% - Accent1 9 2" xfId="62" xr:uid="{00000000-0005-0000-0000-0000E8000000}"/>
    <cellStyle name="20% - Accent1 9 2 2" xfId="3118" xr:uid="{00000000-0005-0000-0000-0000E9000000}"/>
    <cellStyle name="20% - Accent1 9 2 3" xfId="3117" xr:uid="{00000000-0005-0000-0000-0000EA000000}"/>
    <cellStyle name="20% - Accent1 9 3" xfId="63" xr:uid="{00000000-0005-0000-0000-0000EB000000}"/>
    <cellStyle name="20% - Accent1 9 3 2" xfId="3120" xr:uid="{00000000-0005-0000-0000-0000EC000000}"/>
    <cellStyle name="20% - Accent1 9 3 3" xfId="3119" xr:uid="{00000000-0005-0000-0000-0000ED000000}"/>
    <cellStyle name="20% - Accent1 9 4" xfId="64" xr:uid="{00000000-0005-0000-0000-0000EE000000}"/>
    <cellStyle name="20% - Accent1 9 4 2" xfId="3121" xr:uid="{00000000-0005-0000-0000-0000EF000000}"/>
    <cellStyle name="20% - Accent1 9 5" xfId="3122" xr:uid="{00000000-0005-0000-0000-0000F0000000}"/>
    <cellStyle name="20% - Accent1 9 6" xfId="3123" xr:uid="{00000000-0005-0000-0000-0000F1000000}"/>
    <cellStyle name="20% - Accent1 9 7" xfId="3116" xr:uid="{00000000-0005-0000-0000-0000F2000000}"/>
    <cellStyle name="20% - Accent2" xfId="65" builtinId="34" customBuiltin="1"/>
    <cellStyle name="20% - Accent2 10" xfId="66" xr:uid="{00000000-0005-0000-0000-0000F4000000}"/>
    <cellStyle name="20% - Accent2 10 2" xfId="3126" xr:uid="{00000000-0005-0000-0000-0000F5000000}"/>
    <cellStyle name="20% - Accent2 10 3" xfId="3125" xr:uid="{00000000-0005-0000-0000-0000F6000000}"/>
    <cellStyle name="20% - Accent2 11" xfId="67" xr:uid="{00000000-0005-0000-0000-0000F7000000}"/>
    <cellStyle name="20% - Accent2 11 2" xfId="3128" xr:uid="{00000000-0005-0000-0000-0000F8000000}"/>
    <cellStyle name="20% - Accent2 11 2 2" xfId="3129" xr:uid="{00000000-0005-0000-0000-0000F9000000}"/>
    <cellStyle name="20% - Accent2 11 2 3" xfId="3130" xr:uid="{00000000-0005-0000-0000-0000FA000000}"/>
    <cellStyle name="20% - Accent2 11 3" xfId="3131" xr:uid="{00000000-0005-0000-0000-0000FB000000}"/>
    <cellStyle name="20% - Accent2 11 4" xfId="3132" xr:uid="{00000000-0005-0000-0000-0000FC000000}"/>
    <cellStyle name="20% - Accent2 11 5" xfId="3127" xr:uid="{00000000-0005-0000-0000-0000FD000000}"/>
    <cellStyle name="20% - Accent2 12" xfId="68" xr:uid="{00000000-0005-0000-0000-0000FE000000}"/>
    <cellStyle name="20% - Accent2 12 2" xfId="3134" xr:uid="{00000000-0005-0000-0000-0000FF000000}"/>
    <cellStyle name="20% - Accent2 12 2 2" xfId="3135" xr:uid="{00000000-0005-0000-0000-000000010000}"/>
    <cellStyle name="20% - Accent2 12 2 3" xfId="3136" xr:uid="{00000000-0005-0000-0000-000001010000}"/>
    <cellStyle name="20% - Accent2 12 3" xfId="3137" xr:uid="{00000000-0005-0000-0000-000002010000}"/>
    <cellStyle name="20% - Accent2 12 4" xfId="3138" xr:uid="{00000000-0005-0000-0000-000003010000}"/>
    <cellStyle name="20% - Accent2 12 5" xfId="3133" xr:uid="{00000000-0005-0000-0000-000004010000}"/>
    <cellStyle name="20% - Accent2 13" xfId="69" xr:uid="{00000000-0005-0000-0000-000005010000}"/>
    <cellStyle name="20% - Accent2 13 2" xfId="3140" xr:uid="{00000000-0005-0000-0000-000006010000}"/>
    <cellStyle name="20% - Accent2 13 2 2" xfId="3141" xr:uid="{00000000-0005-0000-0000-000007010000}"/>
    <cellStyle name="20% - Accent2 13 2 3" xfId="3142" xr:uid="{00000000-0005-0000-0000-000008010000}"/>
    <cellStyle name="20% - Accent2 13 3" xfId="3143" xr:uid="{00000000-0005-0000-0000-000009010000}"/>
    <cellStyle name="20% - Accent2 13 4" xfId="3144" xr:uid="{00000000-0005-0000-0000-00000A010000}"/>
    <cellStyle name="20% - Accent2 13 5" xfId="3139" xr:uid="{00000000-0005-0000-0000-00000B010000}"/>
    <cellStyle name="20% - Accent2 14" xfId="70" xr:uid="{00000000-0005-0000-0000-00000C010000}"/>
    <cellStyle name="20% - Accent2 14 2" xfId="3146" xr:uid="{00000000-0005-0000-0000-00000D010000}"/>
    <cellStyle name="20% - Accent2 14 3" xfId="3145" xr:uid="{00000000-0005-0000-0000-00000E010000}"/>
    <cellStyle name="20% - Accent2 15" xfId="71" xr:uid="{00000000-0005-0000-0000-00000F010000}"/>
    <cellStyle name="20% - Accent2 15 2" xfId="3148" xr:uid="{00000000-0005-0000-0000-000010010000}"/>
    <cellStyle name="20% - Accent2 15 3" xfId="3149" xr:uid="{00000000-0005-0000-0000-000011010000}"/>
    <cellStyle name="20% - Accent2 15 4" xfId="3150" xr:uid="{00000000-0005-0000-0000-000012010000}"/>
    <cellStyle name="20% - Accent2 15 5" xfId="3147" xr:uid="{00000000-0005-0000-0000-000013010000}"/>
    <cellStyle name="20% - Accent2 16" xfId="3151" xr:uid="{00000000-0005-0000-0000-000014010000}"/>
    <cellStyle name="20% - Accent2 17" xfId="3152" xr:uid="{00000000-0005-0000-0000-000015010000}"/>
    <cellStyle name="20% - Accent2 18" xfId="3153" xr:uid="{00000000-0005-0000-0000-000016010000}"/>
    <cellStyle name="20% - Accent2 19" xfId="3124" xr:uid="{00000000-0005-0000-0000-000017010000}"/>
    <cellStyle name="20% - Accent2 2" xfId="72" xr:uid="{00000000-0005-0000-0000-000018010000}"/>
    <cellStyle name="20% - Accent2 2 2" xfId="73" xr:uid="{00000000-0005-0000-0000-000019010000}"/>
    <cellStyle name="20% - Accent2 2 2 2" xfId="74" xr:uid="{00000000-0005-0000-0000-00001A010000}"/>
    <cellStyle name="20% - Accent2 2 2 2 2" xfId="3157" xr:uid="{00000000-0005-0000-0000-00001B010000}"/>
    <cellStyle name="20% - Accent2 2 2 2 3" xfId="3156" xr:uid="{00000000-0005-0000-0000-00001C010000}"/>
    <cellStyle name="20% - Accent2 2 2 3" xfId="3158" xr:uid="{00000000-0005-0000-0000-00001D010000}"/>
    <cellStyle name="20% - Accent2 2 2 4" xfId="3155" xr:uid="{00000000-0005-0000-0000-00001E010000}"/>
    <cellStyle name="20% - Accent2 2 3" xfId="75" xr:uid="{00000000-0005-0000-0000-00001F010000}"/>
    <cellStyle name="20% - Accent2 2 3 2" xfId="76" xr:uid="{00000000-0005-0000-0000-000020010000}"/>
    <cellStyle name="20% - Accent2 2 3 2 2" xfId="77" xr:uid="{00000000-0005-0000-0000-000021010000}"/>
    <cellStyle name="20% - Accent2 2 3 2 2 2" xfId="3161" xr:uid="{00000000-0005-0000-0000-000022010000}"/>
    <cellStyle name="20% - Accent2 2 3 2 3" xfId="3162" xr:uid="{00000000-0005-0000-0000-000023010000}"/>
    <cellStyle name="20% - Accent2 2 3 2 4" xfId="3160" xr:uid="{00000000-0005-0000-0000-000024010000}"/>
    <cellStyle name="20% - Accent2 2 3 3" xfId="78" xr:uid="{00000000-0005-0000-0000-000025010000}"/>
    <cellStyle name="20% - Accent2 2 3 3 2" xfId="3163" xr:uid="{00000000-0005-0000-0000-000026010000}"/>
    <cellStyle name="20% - Accent2 2 3 4" xfId="79" xr:uid="{00000000-0005-0000-0000-000027010000}"/>
    <cellStyle name="20% - Accent2 2 3 4 2" xfId="3164" xr:uid="{00000000-0005-0000-0000-000028010000}"/>
    <cellStyle name="20% - Accent2 2 3 5" xfId="80" xr:uid="{00000000-0005-0000-0000-000029010000}"/>
    <cellStyle name="20% - Accent2 2 3 5 2" xfId="3165" xr:uid="{00000000-0005-0000-0000-00002A010000}"/>
    <cellStyle name="20% - Accent2 2 3 6" xfId="81" xr:uid="{00000000-0005-0000-0000-00002B010000}"/>
    <cellStyle name="20% - Accent2 2 3 6 2" xfId="3166" xr:uid="{00000000-0005-0000-0000-00002C010000}"/>
    <cellStyle name="20% - Accent2 2 3 7" xfId="3167" xr:uid="{00000000-0005-0000-0000-00002D010000}"/>
    <cellStyle name="20% - Accent2 2 3 8" xfId="3159" xr:uid="{00000000-0005-0000-0000-00002E010000}"/>
    <cellStyle name="20% - Accent2 2 4" xfId="82" xr:uid="{00000000-0005-0000-0000-00002F010000}"/>
    <cellStyle name="20% - Accent2 2 4 2" xfId="83" xr:uid="{00000000-0005-0000-0000-000030010000}"/>
    <cellStyle name="20% - Accent2 2 4 2 2" xfId="3170" xr:uid="{00000000-0005-0000-0000-000031010000}"/>
    <cellStyle name="20% - Accent2 2 4 2 3" xfId="3171" xr:uid="{00000000-0005-0000-0000-000032010000}"/>
    <cellStyle name="20% - Accent2 2 4 2 4" xfId="3172" xr:uid="{00000000-0005-0000-0000-000033010000}"/>
    <cellStyle name="20% - Accent2 2 4 2 5" xfId="3169" xr:uid="{00000000-0005-0000-0000-000034010000}"/>
    <cellStyle name="20% - Accent2 2 4 3" xfId="84" xr:uid="{00000000-0005-0000-0000-000035010000}"/>
    <cellStyle name="20% - Accent2 2 4 3 2" xfId="3174" xr:uid="{00000000-0005-0000-0000-000036010000}"/>
    <cellStyle name="20% - Accent2 2 4 3 3" xfId="3173" xr:uid="{00000000-0005-0000-0000-000037010000}"/>
    <cellStyle name="20% - Accent2 2 4 4" xfId="85" xr:uid="{00000000-0005-0000-0000-000038010000}"/>
    <cellStyle name="20% - Accent2 2 4 4 2" xfId="3175" xr:uid="{00000000-0005-0000-0000-000039010000}"/>
    <cellStyle name="20% - Accent2 2 4 5" xfId="86" xr:uid="{00000000-0005-0000-0000-00003A010000}"/>
    <cellStyle name="20% - Accent2 2 4 5 2" xfId="3176" xr:uid="{00000000-0005-0000-0000-00003B010000}"/>
    <cellStyle name="20% - Accent2 2 4 6" xfId="3177" xr:uid="{00000000-0005-0000-0000-00003C010000}"/>
    <cellStyle name="20% - Accent2 2 4 7" xfId="3168" xr:uid="{00000000-0005-0000-0000-00003D010000}"/>
    <cellStyle name="20% - Accent2 2 5" xfId="87" xr:uid="{00000000-0005-0000-0000-00003E010000}"/>
    <cellStyle name="20% - Accent2 2 5 2" xfId="88" xr:uid="{00000000-0005-0000-0000-00003F010000}"/>
    <cellStyle name="20% - Accent2 2 5 2 2" xfId="3180" xr:uid="{00000000-0005-0000-0000-000040010000}"/>
    <cellStyle name="20% - Accent2 2 5 2 3" xfId="3181" xr:uid="{00000000-0005-0000-0000-000041010000}"/>
    <cellStyle name="20% - Accent2 2 5 2 4" xfId="3179" xr:uid="{00000000-0005-0000-0000-000042010000}"/>
    <cellStyle name="20% - Accent2 2 5 3" xfId="89" xr:uid="{00000000-0005-0000-0000-000043010000}"/>
    <cellStyle name="20% - Accent2 2 5 3 2" xfId="3183" xr:uid="{00000000-0005-0000-0000-000044010000}"/>
    <cellStyle name="20% - Accent2 2 5 3 3" xfId="3182" xr:uid="{00000000-0005-0000-0000-000045010000}"/>
    <cellStyle name="20% - Accent2 2 5 4" xfId="3184" xr:uid="{00000000-0005-0000-0000-000046010000}"/>
    <cellStyle name="20% - Accent2 2 5 5" xfId="3185" xr:uid="{00000000-0005-0000-0000-000047010000}"/>
    <cellStyle name="20% - Accent2 2 5 6" xfId="3178" xr:uid="{00000000-0005-0000-0000-000048010000}"/>
    <cellStyle name="20% - Accent2 2 6" xfId="90" xr:uid="{00000000-0005-0000-0000-000049010000}"/>
    <cellStyle name="20% - Accent2 2 6 2" xfId="3187" xr:uid="{00000000-0005-0000-0000-00004A010000}"/>
    <cellStyle name="20% - Accent2 2 6 3" xfId="3188" xr:uid="{00000000-0005-0000-0000-00004B010000}"/>
    <cellStyle name="20% - Accent2 2 6 4" xfId="3186" xr:uid="{00000000-0005-0000-0000-00004C010000}"/>
    <cellStyle name="20% - Accent2 2 7" xfId="3189" xr:uid="{00000000-0005-0000-0000-00004D010000}"/>
    <cellStyle name="20% - Accent2 2 7 2" xfId="3190" xr:uid="{00000000-0005-0000-0000-00004E010000}"/>
    <cellStyle name="20% - Accent2 2 8" xfId="3191" xr:uid="{00000000-0005-0000-0000-00004F010000}"/>
    <cellStyle name="20% - Accent2 2 9" xfId="3154" xr:uid="{00000000-0005-0000-0000-000050010000}"/>
    <cellStyle name="20% - Accent2 20" xfId="20085" xr:uid="{00000000-0005-0000-0000-000051010000}"/>
    <cellStyle name="20% - Accent2 3" xfId="91" xr:uid="{00000000-0005-0000-0000-000052010000}"/>
    <cellStyle name="20% - Accent2 3 2" xfId="92" xr:uid="{00000000-0005-0000-0000-000053010000}"/>
    <cellStyle name="20% - Accent2 3 2 2" xfId="3194" xr:uid="{00000000-0005-0000-0000-000054010000}"/>
    <cellStyle name="20% - Accent2 3 2 3" xfId="3193" xr:uid="{00000000-0005-0000-0000-000055010000}"/>
    <cellStyle name="20% - Accent2 3 3" xfId="93" xr:uid="{00000000-0005-0000-0000-000056010000}"/>
    <cellStyle name="20% - Accent2 3 3 2" xfId="3196" xr:uid="{00000000-0005-0000-0000-000057010000}"/>
    <cellStyle name="20% - Accent2 3 3 2 2" xfId="3197" xr:uid="{00000000-0005-0000-0000-000058010000}"/>
    <cellStyle name="20% - Accent2 3 3 2 3" xfId="3198" xr:uid="{00000000-0005-0000-0000-000059010000}"/>
    <cellStyle name="20% - Accent2 3 3 3" xfId="3199" xr:uid="{00000000-0005-0000-0000-00005A010000}"/>
    <cellStyle name="20% - Accent2 3 3 4" xfId="3200" xr:uid="{00000000-0005-0000-0000-00005B010000}"/>
    <cellStyle name="20% - Accent2 3 3 5" xfId="3195" xr:uid="{00000000-0005-0000-0000-00005C010000}"/>
    <cellStyle name="20% - Accent2 3 4" xfId="94" xr:uid="{00000000-0005-0000-0000-00005D010000}"/>
    <cellStyle name="20% - Accent2 3 4 2" xfId="3202" xr:uid="{00000000-0005-0000-0000-00005E010000}"/>
    <cellStyle name="20% - Accent2 3 4 3" xfId="3203" xr:uid="{00000000-0005-0000-0000-00005F010000}"/>
    <cellStyle name="20% - Accent2 3 4 4" xfId="3204" xr:uid="{00000000-0005-0000-0000-000060010000}"/>
    <cellStyle name="20% - Accent2 3 4 5" xfId="3201" xr:uid="{00000000-0005-0000-0000-000061010000}"/>
    <cellStyle name="20% - Accent2 3 5" xfId="95" xr:uid="{00000000-0005-0000-0000-000062010000}"/>
    <cellStyle name="20% - Accent2 3 5 2" xfId="3206" xr:uid="{00000000-0005-0000-0000-000063010000}"/>
    <cellStyle name="20% - Accent2 3 5 3" xfId="3205" xr:uid="{00000000-0005-0000-0000-000064010000}"/>
    <cellStyle name="20% - Accent2 3 6" xfId="3207" xr:uid="{00000000-0005-0000-0000-000065010000}"/>
    <cellStyle name="20% - Accent2 3 7" xfId="3208" xr:uid="{00000000-0005-0000-0000-000066010000}"/>
    <cellStyle name="20% - Accent2 3 8" xfId="3192" xr:uid="{00000000-0005-0000-0000-000067010000}"/>
    <cellStyle name="20% - Accent2 4" xfId="96" xr:uid="{00000000-0005-0000-0000-000068010000}"/>
    <cellStyle name="20% - Accent2 4 2" xfId="97" xr:uid="{00000000-0005-0000-0000-000069010000}"/>
    <cellStyle name="20% - Accent2 4 2 2" xfId="98" xr:uid="{00000000-0005-0000-0000-00006A010000}"/>
    <cellStyle name="20% - Accent2 4 2 2 2" xfId="3212" xr:uid="{00000000-0005-0000-0000-00006B010000}"/>
    <cellStyle name="20% - Accent2 4 2 2 3" xfId="3213" xr:uid="{00000000-0005-0000-0000-00006C010000}"/>
    <cellStyle name="20% - Accent2 4 2 2 4" xfId="3214" xr:uid="{00000000-0005-0000-0000-00006D010000}"/>
    <cellStyle name="20% - Accent2 4 2 2 5" xfId="3211" xr:uid="{00000000-0005-0000-0000-00006E010000}"/>
    <cellStyle name="20% - Accent2 4 2 3" xfId="99" xr:uid="{00000000-0005-0000-0000-00006F010000}"/>
    <cellStyle name="20% - Accent2 4 2 3 2" xfId="3216" xr:uid="{00000000-0005-0000-0000-000070010000}"/>
    <cellStyle name="20% - Accent2 4 2 3 3" xfId="3215" xr:uid="{00000000-0005-0000-0000-000071010000}"/>
    <cellStyle name="20% - Accent2 4 2 4" xfId="100" xr:uid="{00000000-0005-0000-0000-000072010000}"/>
    <cellStyle name="20% - Accent2 4 2 4 2" xfId="3217" xr:uid="{00000000-0005-0000-0000-000073010000}"/>
    <cellStyle name="20% - Accent2 4 2 5" xfId="3218" xr:uid="{00000000-0005-0000-0000-000074010000}"/>
    <cellStyle name="20% - Accent2 4 2 6" xfId="3210" xr:uid="{00000000-0005-0000-0000-000075010000}"/>
    <cellStyle name="20% - Accent2 4 3" xfId="101" xr:uid="{00000000-0005-0000-0000-000076010000}"/>
    <cellStyle name="20% - Accent2 4 3 2" xfId="102" xr:uid="{00000000-0005-0000-0000-000077010000}"/>
    <cellStyle name="20% - Accent2 4 3 2 2" xfId="3221" xr:uid="{00000000-0005-0000-0000-000078010000}"/>
    <cellStyle name="20% - Accent2 4 3 2 3" xfId="3220" xr:uid="{00000000-0005-0000-0000-000079010000}"/>
    <cellStyle name="20% - Accent2 4 3 3" xfId="103" xr:uid="{00000000-0005-0000-0000-00007A010000}"/>
    <cellStyle name="20% - Accent2 4 3 3 2" xfId="3223" xr:uid="{00000000-0005-0000-0000-00007B010000}"/>
    <cellStyle name="20% - Accent2 4 3 3 3" xfId="3222" xr:uid="{00000000-0005-0000-0000-00007C010000}"/>
    <cellStyle name="20% - Accent2 4 3 4" xfId="104" xr:uid="{00000000-0005-0000-0000-00007D010000}"/>
    <cellStyle name="20% - Accent2 4 3 4 2" xfId="3224" xr:uid="{00000000-0005-0000-0000-00007E010000}"/>
    <cellStyle name="20% - Accent2 4 3 5" xfId="3225" xr:uid="{00000000-0005-0000-0000-00007F010000}"/>
    <cellStyle name="20% - Accent2 4 3 6" xfId="3219" xr:uid="{00000000-0005-0000-0000-000080010000}"/>
    <cellStyle name="20% - Accent2 4 4" xfId="105" xr:uid="{00000000-0005-0000-0000-000081010000}"/>
    <cellStyle name="20% - Accent2 4 4 2" xfId="3227" xr:uid="{00000000-0005-0000-0000-000082010000}"/>
    <cellStyle name="20% - Accent2 4 4 3" xfId="3226" xr:uid="{00000000-0005-0000-0000-000083010000}"/>
    <cellStyle name="20% - Accent2 4 5" xfId="3228" xr:uid="{00000000-0005-0000-0000-000084010000}"/>
    <cellStyle name="20% - Accent2 4 6" xfId="3229" xr:uid="{00000000-0005-0000-0000-000085010000}"/>
    <cellStyle name="20% - Accent2 4 7" xfId="3209" xr:uid="{00000000-0005-0000-0000-000086010000}"/>
    <cellStyle name="20% - Accent2 5" xfId="106" xr:uid="{00000000-0005-0000-0000-000087010000}"/>
    <cellStyle name="20% - Accent2 5 2" xfId="107" xr:uid="{00000000-0005-0000-0000-000088010000}"/>
    <cellStyle name="20% - Accent2 5 2 2" xfId="108" xr:uid="{00000000-0005-0000-0000-000089010000}"/>
    <cellStyle name="20% - Accent2 5 2 2 2" xfId="3233" xr:uid="{00000000-0005-0000-0000-00008A010000}"/>
    <cellStyle name="20% - Accent2 5 2 2 3" xfId="3234" xr:uid="{00000000-0005-0000-0000-00008B010000}"/>
    <cellStyle name="20% - Accent2 5 2 2 4" xfId="3235" xr:uid="{00000000-0005-0000-0000-00008C010000}"/>
    <cellStyle name="20% - Accent2 5 2 2 5" xfId="3232" xr:uid="{00000000-0005-0000-0000-00008D010000}"/>
    <cellStyle name="20% - Accent2 5 2 3" xfId="109" xr:uid="{00000000-0005-0000-0000-00008E010000}"/>
    <cellStyle name="20% - Accent2 5 2 3 2" xfId="3237" xr:uid="{00000000-0005-0000-0000-00008F010000}"/>
    <cellStyle name="20% - Accent2 5 2 3 3" xfId="3236" xr:uid="{00000000-0005-0000-0000-000090010000}"/>
    <cellStyle name="20% - Accent2 5 2 4" xfId="3238" xr:uid="{00000000-0005-0000-0000-000091010000}"/>
    <cellStyle name="20% - Accent2 5 2 5" xfId="3239" xr:uid="{00000000-0005-0000-0000-000092010000}"/>
    <cellStyle name="20% - Accent2 5 2 6" xfId="3231" xr:uid="{00000000-0005-0000-0000-000093010000}"/>
    <cellStyle name="20% - Accent2 5 3" xfId="110" xr:uid="{00000000-0005-0000-0000-000094010000}"/>
    <cellStyle name="20% - Accent2 5 3 2" xfId="111" xr:uid="{00000000-0005-0000-0000-000095010000}"/>
    <cellStyle name="20% - Accent2 5 3 2 2" xfId="3242" xr:uid="{00000000-0005-0000-0000-000096010000}"/>
    <cellStyle name="20% - Accent2 5 3 2 3" xfId="3241" xr:uid="{00000000-0005-0000-0000-000097010000}"/>
    <cellStyle name="20% - Accent2 5 3 3" xfId="112" xr:uid="{00000000-0005-0000-0000-000098010000}"/>
    <cellStyle name="20% - Accent2 5 3 3 2" xfId="3244" xr:uid="{00000000-0005-0000-0000-000099010000}"/>
    <cellStyle name="20% - Accent2 5 3 3 3" xfId="3243" xr:uid="{00000000-0005-0000-0000-00009A010000}"/>
    <cellStyle name="20% - Accent2 5 3 4" xfId="3245" xr:uid="{00000000-0005-0000-0000-00009B010000}"/>
    <cellStyle name="20% - Accent2 5 3 4 2" xfId="3246" xr:uid="{00000000-0005-0000-0000-00009C010000}"/>
    <cellStyle name="20% - Accent2 5 3 5" xfId="3247" xr:uid="{00000000-0005-0000-0000-00009D010000}"/>
    <cellStyle name="20% - Accent2 5 3 6" xfId="3240" xr:uid="{00000000-0005-0000-0000-00009E010000}"/>
    <cellStyle name="20% - Accent2 5 4" xfId="113" xr:uid="{00000000-0005-0000-0000-00009F010000}"/>
    <cellStyle name="20% - Accent2 5 4 2" xfId="114" xr:uid="{00000000-0005-0000-0000-0000A0010000}"/>
    <cellStyle name="20% - Accent2 5 4 2 2" xfId="3249" xr:uid="{00000000-0005-0000-0000-0000A1010000}"/>
    <cellStyle name="20% - Accent2 5 4 3" xfId="115" xr:uid="{00000000-0005-0000-0000-0000A2010000}"/>
    <cellStyle name="20% - Accent2 5 4 3 2" xfId="3250" xr:uid="{00000000-0005-0000-0000-0000A3010000}"/>
    <cellStyle name="20% - Accent2 5 4 4" xfId="3251" xr:uid="{00000000-0005-0000-0000-0000A4010000}"/>
    <cellStyle name="20% - Accent2 5 4 5" xfId="3252" xr:uid="{00000000-0005-0000-0000-0000A5010000}"/>
    <cellStyle name="20% - Accent2 5 4 6" xfId="3248" xr:uid="{00000000-0005-0000-0000-0000A6010000}"/>
    <cellStyle name="20% - Accent2 5 5" xfId="3253" xr:uid="{00000000-0005-0000-0000-0000A7010000}"/>
    <cellStyle name="20% - Accent2 5 6" xfId="3230" xr:uid="{00000000-0005-0000-0000-0000A8010000}"/>
    <cellStyle name="20% - Accent2 6" xfId="116" xr:uid="{00000000-0005-0000-0000-0000A9010000}"/>
    <cellStyle name="20% - Accent2 6 2" xfId="117" xr:uid="{00000000-0005-0000-0000-0000AA010000}"/>
    <cellStyle name="20% - Accent2 6 2 2" xfId="3256" xr:uid="{00000000-0005-0000-0000-0000AB010000}"/>
    <cellStyle name="20% - Accent2 6 2 2 2" xfId="3257" xr:uid="{00000000-0005-0000-0000-0000AC010000}"/>
    <cellStyle name="20% - Accent2 6 2 2 3" xfId="3258" xr:uid="{00000000-0005-0000-0000-0000AD010000}"/>
    <cellStyle name="20% - Accent2 6 2 3" xfId="3259" xr:uid="{00000000-0005-0000-0000-0000AE010000}"/>
    <cellStyle name="20% - Accent2 6 2 4" xfId="3260" xr:uid="{00000000-0005-0000-0000-0000AF010000}"/>
    <cellStyle name="20% - Accent2 6 2 5" xfId="3255" xr:uid="{00000000-0005-0000-0000-0000B0010000}"/>
    <cellStyle name="20% - Accent2 6 3" xfId="118" xr:uid="{00000000-0005-0000-0000-0000B1010000}"/>
    <cellStyle name="20% - Accent2 6 3 2" xfId="3262" xr:uid="{00000000-0005-0000-0000-0000B2010000}"/>
    <cellStyle name="20% - Accent2 6 3 3" xfId="3263" xr:uid="{00000000-0005-0000-0000-0000B3010000}"/>
    <cellStyle name="20% - Accent2 6 3 4" xfId="3264" xr:uid="{00000000-0005-0000-0000-0000B4010000}"/>
    <cellStyle name="20% - Accent2 6 3 5" xfId="3261" xr:uid="{00000000-0005-0000-0000-0000B5010000}"/>
    <cellStyle name="20% - Accent2 6 4" xfId="119" xr:uid="{00000000-0005-0000-0000-0000B6010000}"/>
    <cellStyle name="20% - Accent2 6 4 2" xfId="3266" xr:uid="{00000000-0005-0000-0000-0000B7010000}"/>
    <cellStyle name="20% - Accent2 6 4 3" xfId="3265" xr:uid="{00000000-0005-0000-0000-0000B8010000}"/>
    <cellStyle name="20% - Accent2 6 5" xfId="3267" xr:uid="{00000000-0005-0000-0000-0000B9010000}"/>
    <cellStyle name="20% - Accent2 6 6" xfId="3268" xr:uid="{00000000-0005-0000-0000-0000BA010000}"/>
    <cellStyle name="20% - Accent2 6 7" xfId="3254" xr:uid="{00000000-0005-0000-0000-0000BB010000}"/>
    <cellStyle name="20% - Accent2 7" xfId="120" xr:uid="{00000000-0005-0000-0000-0000BC010000}"/>
    <cellStyle name="20% - Accent2 7 2" xfId="121" xr:uid="{00000000-0005-0000-0000-0000BD010000}"/>
    <cellStyle name="20% - Accent2 7 2 2" xfId="3271" xr:uid="{00000000-0005-0000-0000-0000BE010000}"/>
    <cellStyle name="20% - Accent2 7 2 2 2" xfId="3272" xr:uid="{00000000-0005-0000-0000-0000BF010000}"/>
    <cellStyle name="20% - Accent2 7 2 2 3" xfId="3273" xr:uid="{00000000-0005-0000-0000-0000C0010000}"/>
    <cellStyle name="20% - Accent2 7 2 3" xfId="3274" xr:uid="{00000000-0005-0000-0000-0000C1010000}"/>
    <cellStyle name="20% - Accent2 7 2 4" xfId="3275" xr:uid="{00000000-0005-0000-0000-0000C2010000}"/>
    <cellStyle name="20% - Accent2 7 2 5" xfId="3270" xr:uid="{00000000-0005-0000-0000-0000C3010000}"/>
    <cellStyle name="20% - Accent2 7 3" xfId="122" xr:uid="{00000000-0005-0000-0000-0000C4010000}"/>
    <cellStyle name="20% - Accent2 7 3 2" xfId="3277" xr:uid="{00000000-0005-0000-0000-0000C5010000}"/>
    <cellStyle name="20% - Accent2 7 3 3" xfId="3278" xr:uid="{00000000-0005-0000-0000-0000C6010000}"/>
    <cellStyle name="20% - Accent2 7 3 4" xfId="3279" xr:uid="{00000000-0005-0000-0000-0000C7010000}"/>
    <cellStyle name="20% - Accent2 7 3 5" xfId="3276" xr:uid="{00000000-0005-0000-0000-0000C8010000}"/>
    <cellStyle name="20% - Accent2 7 4" xfId="3280" xr:uid="{00000000-0005-0000-0000-0000C9010000}"/>
    <cellStyle name="20% - Accent2 7 5" xfId="3281" xr:uid="{00000000-0005-0000-0000-0000CA010000}"/>
    <cellStyle name="20% - Accent2 7 6" xfId="3269" xr:uid="{00000000-0005-0000-0000-0000CB010000}"/>
    <cellStyle name="20% - Accent2 8" xfId="123" xr:uid="{00000000-0005-0000-0000-0000CC010000}"/>
    <cellStyle name="20% - Accent2 8 2" xfId="124" xr:uid="{00000000-0005-0000-0000-0000CD010000}"/>
    <cellStyle name="20% - Accent2 8 2 2" xfId="3284" xr:uid="{00000000-0005-0000-0000-0000CE010000}"/>
    <cellStyle name="20% - Accent2 8 2 2 2" xfId="3285" xr:uid="{00000000-0005-0000-0000-0000CF010000}"/>
    <cellStyle name="20% - Accent2 8 2 2 3" xfId="3286" xr:uid="{00000000-0005-0000-0000-0000D0010000}"/>
    <cellStyle name="20% - Accent2 8 2 3" xfId="3287" xr:uid="{00000000-0005-0000-0000-0000D1010000}"/>
    <cellStyle name="20% - Accent2 8 2 4" xfId="3288" xr:uid="{00000000-0005-0000-0000-0000D2010000}"/>
    <cellStyle name="20% - Accent2 8 2 5" xfId="3283" xr:uid="{00000000-0005-0000-0000-0000D3010000}"/>
    <cellStyle name="20% - Accent2 8 3" xfId="3289" xr:uid="{00000000-0005-0000-0000-0000D4010000}"/>
    <cellStyle name="20% - Accent2 8 3 2" xfId="3290" xr:uid="{00000000-0005-0000-0000-0000D5010000}"/>
    <cellStyle name="20% - Accent2 8 3 3" xfId="3291" xr:uid="{00000000-0005-0000-0000-0000D6010000}"/>
    <cellStyle name="20% - Accent2 8 4" xfId="3292" xr:uid="{00000000-0005-0000-0000-0000D7010000}"/>
    <cellStyle name="20% - Accent2 8 5" xfId="3293" xr:uid="{00000000-0005-0000-0000-0000D8010000}"/>
    <cellStyle name="20% - Accent2 8 6" xfId="3282" xr:uid="{00000000-0005-0000-0000-0000D9010000}"/>
    <cellStyle name="20% - Accent2 9" xfId="125" xr:uid="{00000000-0005-0000-0000-0000DA010000}"/>
    <cellStyle name="20% - Accent2 9 2" xfId="126" xr:uid="{00000000-0005-0000-0000-0000DB010000}"/>
    <cellStyle name="20% - Accent2 9 2 2" xfId="3296" xr:uid="{00000000-0005-0000-0000-0000DC010000}"/>
    <cellStyle name="20% - Accent2 9 2 3" xfId="3295" xr:uid="{00000000-0005-0000-0000-0000DD010000}"/>
    <cellStyle name="20% - Accent2 9 3" xfId="127" xr:uid="{00000000-0005-0000-0000-0000DE010000}"/>
    <cellStyle name="20% - Accent2 9 3 2" xfId="3298" xr:uid="{00000000-0005-0000-0000-0000DF010000}"/>
    <cellStyle name="20% - Accent2 9 3 3" xfId="3297" xr:uid="{00000000-0005-0000-0000-0000E0010000}"/>
    <cellStyle name="20% - Accent2 9 4" xfId="128" xr:uid="{00000000-0005-0000-0000-0000E1010000}"/>
    <cellStyle name="20% - Accent2 9 4 2" xfId="3299" xr:uid="{00000000-0005-0000-0000-0000E2010000}"/>
    <cellStyle name="20% - Accent2 9 5" xfId="3300" xr:uid="{00000000-0005-0000-0000-0000E3010000}"/>
    <cellStyle name="20% - Accent2 9 6" xfId="3301" xr:uid="{00000000-0005-0000-0000-0000E4010000}"/>
    <cellStyle name="20% - Accent2 9 7" xfId="3294" xr:uid="{00000000-0005-0000-0000-0000E5010000}"/>
    <cellStyle name="20% - Accent3" xfId="129" builtinId="38" customBuiltin="1"/>
    <cellStyle name="20% - Accent3 10" xfId="130" xr:uid="{00000000-0005-0000-0000-0000E7010000}"/>
    <cellStyle name="20% - Accent3 10 2" xfId="3304" xr:uid="{00000000-0005-0000-0000-0000E8010000}"/>
    <cellStyle name="20% - Accent3 10 3" xfId="3303" xr:uid="{00000000-0005-0000-0000-0000E9010000}"/>
    <cellStyle name="20% - Accent3 11" xfId="131" xr:uid="{00000000-0005-0000-0000-0000EA010000}"/>
    <cellStyle name="20% - Accent3 11 2" xfId="3306" xr:uid="{00000000-0005-0000-0000-0000EB010000}"/>
    <cellStyle name="20% - Accent3 11 2 2" xfId="3307" xr:uid="{00000000-0005-0000-0000-0000EC010000}"/>
    <cellStyle name="20% - Accent3 11 2 3" xfId="3308" xr:uid="{00000000-0005-0000-0000-0000ED010000}"/>
    <cellStyle name="20% - Accent3 11 3" xfId="3309" xr:uid="{00000000-0005-0000-0000-0000EE010000}"/>
    <cellStyle name="20% - Accent3 11 4" xfId="3310" xr:uid="{00000000-0005-0000-0000-0000EF010000}"/>
    <cellStyle name="20% - Accent3 11 5" xfId="3305" xr:uid="{00000000-0005-0000-0000-0000F0010000}"/>
    <cellStyle name="20% - Accent3 12" xfId="132" xr:uid="{00000000-0005-0000-0000-0000F1010000}"/>
    <cellStyle name="20% - Accent3 12 2" xfId="3312" xr:uid="{00000000-0005-0000-0000-0000F2010000}"/>
    <cellStyle name="20% - Accent3 12 2 2" xfId="3313" xr:uid="{00000000-0005-0000-0000-0000F3010000}"/>
    <cellStyle name="20% - Accent3 12 2 3" xfId="3314" xr:uid="{00000000-0005-0000-0000-0000F4010000}"/>
    <cellStyle name="20% - Accent3 12 3" xfId="3315" xr:uid="{00000000-0005-0000-0000-0000F5010000}"/>
    <cellStyle name="20% - Accent3 12 4" xfId="3316" xr:uid="{00000000-0005-0000-0000-0000F6010000}"/>
    <cellStyle name="20% - Accent3 12 5" xfId="3311" xr:uid="{00000000-0005-0000-0000-0000F7010000}"/>
    <cellStyle name="20% - Accent3 13" xfId="133" xr:uid="{00000000-0005-0000-0000-0000F8010000}"/>
    <cellStyle name="20% - Accent3 13 2" xfId="3318" xr:uid="{00000000-0005-0000-0000-0000F9010000}"/>
    <cellStyle name="20% - Accent3 13 2 2" xfId="3319" xr:uid="{00000000-0005-0000-0000-0000FA010000}"/>
    <cellStyle name="20% - Accent3 13 2 3" xfId="3320" xr:uid="{00000000-0005-0000-0000-0000FB010000}"/>
    <cellStyle name="20% - Accent3 13 3" xfId="3321" xr:uid="{00000000-0005-0000-0000-0000FC010000}"/>
    <cellStyle name="20% - Accent3 13 4" xfId="3322" xr:uid="{00000000-0005-0000-0000-0000FD010000}"/>
    <cellStyle name="20% - Accent3 13 5" xfId="3317" xr:uid="{00000000-0005-0000-0000-0000FE010000}"/>
    <cellStyle name="20% - Accent3 14" xfId="134" xr:uid="{00000000-0005-0000-0000-0000FF010000}"/>
    <cellStyle name="20% - Accent3 14 2" xfId="3324" xr:uid="{00000000-0005-0000-0000-000000020000}"/>
    <cellStyle name="20% - Accent3 14 3" xfId="3323" xr:uid="{00000000-0005-0000-0000-000001020000}"/>
    <cellStyle name="20% - Accent3 15" xfId="135" xr:uid="{00000000-0005-0000-0000-000002020000}"/>
    <cellStyle name="20% - Accent3 15 2" xfId="3326" xr:uid="{00000000-0005-0000-0000-000003020000}"/>
    <cellStyle name="20% - Accent3 15 3" xfId="3327" xr:uid="{00000000-0005-0000-0000-000004020000}"/>
    <cellStyle name="20% - Accent3 15 4" xfId="3328" xr:uid="{00000000-0005-0000-0000-000005020000}"/>
    <cellStyle name="20% - Accent3 15 5" xfId="3325" xr:uid="{00000000-0005-0000-0000-000006020000}"/>
    <cellStyle name="20% - Accent3 16" xfId="3329" xr:uid="{00000000-0005-0000-0000-000007020000}"/>
    <cellStyle name="20% - Accent3 17" xfId="3330" xr:uid="{00000000-0005-0000-0000-000008020000}"/>
    <cellStyle name="20% - Accent3 18" xfId="3331" xr:uid="{00000000-0005-0000-0000-000009020000}"/>
    <cellStyle name="20% - Accent3 19" xfId="3302" xr:uid="{00000000-0005-0000-0000-00000A020000}"/>
    <cellStyle name="20% - Accent3 2" xfId="136" xr:uid="{00000000-0005-0000-0000-00000B020000}"/>
    <cellStyle name="20% - Accent3 2 2" xfId="137" xr:uid="{00000000-0005-0000-0000-00000C020000}"/>
    <cellStyle name="20% - Accent3 2 2 2" xfId="138" xr:uid="{00000000-0005-0000-0000-00000D020000}"/>
    <cellStyle name="20% - Accent3 2 2 2 2" xfId="3335" xr:uid="{00000000-0005-0000-0000-00000E020000}"/>
    <cellStyle name="20% - Accent3 2 2 2 3" xfId="3334" xr:uid="{00000000-0005-0000-0000-00000F020000}"/>
    <cellStyle name="20% - Accent3 2 2 3" xfId="3336" xr:uid="{00000000-0005-0000-0000-000010020000}"/>
    <cellStyle name="20% - Accent3 2 2 4" xfId="3333" xr:uid="{00000000-0005-0000-0000-000011020000}"/>
    <cellStyle name="20% - Accent3 2 3" xfId="139" xr:uid="{00000000-0005-0000-0000-000012020000}"/>
    <cellStyle name="20% - Accent3 2 3 2" xfId="140" xr:uid="{00000000-0005-0000-0000-000013020000}"/>
    <cellStyle name="20% - Accent3 2 3 2 2" xfId="141" xr:uid="{00000000-0005-0000-0000-000014020000}"/>
    <cellStyle name="20% - Accent3 2 3 2 2 2" xfId="3339" xr:uid="{00000000-0005-0000-0000-000015020000}"/>
    <cellStyle name="20% - Accent3 2 3 2 3" xfId="3340" xr:uid="{00000000-0005-0000-0000-000016020000}"/>
    <cellStyle name="20% - Accent3 2 3 2 4" xfId="3338" xr:uid="{00000000-0005-0000-0000-000017020000}"/>
    <cellStyle name="20% - Accent3 2 3 3" xfId="142" xr:uid="{00000000-0005-0000-0000-000018020000}"/>
    <cellStyle name="20% - Accent3 2 3 3 2" xfId="3341" xr:uid="{00000000-0005-0000-0000-000019020000}"/>
    <cellStyle name="20% - Accent3 2 3 4" xfId="143" xr:uid="{00000000-0005-0000-0000-00001A020000}"/>
    <cellStyle name="20% - Accent3 2 3 4 2" xfId="3342" xr:uid="{00000000-0005-0000-0000-00001B020000}"/>
    <cellStyle name="20% - Accent3 2 3 5" xfId="144" xr:uid="{00000000-0005-0000-0000-00001C020000}"/>
    <cellStyle name="20% - Accent3 2 3 5 2" xfId="3343" xr:uid="{00000000-0005-0000-0000-00001D020000}"/>
    <cellStyle name="20% - Accent3 2 3 6" xfId="145" xr:uid="{00000000-0005-0000-0000-00001E020000}"/>
    <cellStyle name="20% - Accent3 2 3 6 2" xfId="3344" xr:uid="{00000000-0005-0000-0000-00001F020000}"/>
    <cellStyle name="20% - Accent3 2 3 7" xfId="3345" xr:uid="{00000000-0005-0000-0000-000020020000}"/>
    <cellStyle name="20% - Accent3 2 3 8" xfId="3337" xr:uid="{00000000-0005-0000-0000-000021020000}"/>
    <cellStyle name="20% - Accent3 2 4" xfId="146" xr:uid="{00000000-0005-0000-0000-000022020000}"/>
    <cellStyle name="20% - Accent3 2 4 2" xfId="147" xr:uid="{00000000-0005-0000-0000-000023020000}"/>
    <cellStyle name="20% - Accent3 2 4 2 2" xfId="3348" xr:uid="{00000000-0005-0000-0000-000024020000}"/>
    <cellStyle name="20% - Accent3 2 4 2 3" xfId="3349" xr:uid="{00000000-0005-0000-0000-000025020000}"/>
    <cellStyle name="20% - Accent3 2 4 2 4" xfId="3350" xr:uid="{00000000-0005-0000-0000-000026020000}"/>
    <cellStyle name="20% - Accent3 2 4 2 5" xfId="3347" xr:uid="{00000000-0005-0000-0000-000027020000}"/>
    <cellStyle name="20% - Accent3 2 4 3" xfId="148" xr:uid="{00000000-0005-0000-0000-000028020000}"/>
    <cellStyle name="20% - Accent3 2 4 3 2" xfId="3352" xr:uid="{00000000-0005-0000-0000-000029020000}"/>
    <cellStyle name="20% - Accent3 2 4 3 3" xfId="3351" xr:uid="{00000000-0005-0000-0000-00002A020000}"/>
    <cellStyle name="20% - Accent3 2 4 4" xfId="149" xr:uid="{00000000-0005-0000-0000-00002B020000}"/>
    <cellStyle name="20% - Accent3 2 4 4 2" xfId="3353" xr:uid="{00000000-0005-0000-0000-00002C020000}"/>
    <cellStyle name="20% - Accent3 2 4 5" xfId="150" xr:uid="{00000000-0005-0000-0000-00002D020000}"/>
    <cellStyle name="20% - Accent3 2 4 5 2" xfId="3354" xr:uid="{00000000-0005-0000-0000-00002E020000}"/>
    <cellStyle name="20% - Accent3 2 4 6" xfId="3355" xr:uid="{00000000-0005-0000-0000-00002F020000}"/>
    <cellStyle name="20% - Accent3 2 4 7" xfId="3346" xr:uid="{00000000-0005-0000-0000-000030020000}"/>
    <cellStyle name="20% - Accent3 2 5" xfId="151" xr:uid="{00000000-0005-0000-0000-000031020000}"/>
    <cellStyle name="20% - Accent3 2 5 2" xfId="152" xr:uid="{00000000-0005-0000-0000-000032020000}"/>
    <cellStyle name="20% - Accent3 2 5 2 2" xfId="3358" xr:uid="{00000000-0005-0000-0000-000033020000}"/>
    <cellStyle name="20% - Accent3 2 5 2 3" xfId="3359" xr:uid="{00000000-0005-0000-0000-000034020000}"/>
    <cellStyle name="20% - Accent3 2 5 2 4" xfId="3357" xr:uid="{00000000-0005-0000-0000-000035020000}"/>
    <cellStyle name="20% - Accent3 2 5 3" xfId="153" xr:uid="{00000000-0005-0000-0000-000036020000}"/>
    <cellStyle name="20% - Accent3 2 5 3 2" xfId="3361" xr:uid="{00000000-0005-0000-0000-000037020000}"/>
    <cellStyle name="20% - Accent3 2 5 3 3" xfId="3360" xr:uid="{00000000-0005-0000-0000-000038020000}"/>
    <cellStyle name="20% - Accent3 2 5 4" xfId="3362" xr:uid="{00000000-0005-0000-0000-000039020000}"/>
    <cellStyle name="20% - Accent3 2 5 5" xfId="3363" xr:uid="{00000000-0005-0000-0000-00003A020000}"/>
    <cellStyle name="20% - Accent3 2 5 6" xfId="3356" xr:uid="{00000000-0005-0000-0000-00003B020000}"/>
    <cellStyle name="20% - Accent3 2 6" xfId="154" xr:uid="{00000000-0005-0000-0000-00003C020000}"/>
    <cellStyle name="20% - Accent3 2 6 2" xfId="3365" xr:uid="{00000000-0005-0000-0000-00003D020000}"/>
    <cellStyle name="20% - Accent3 2 6 3" xfId="3366" xr:uid="{00000000-0005-0000-0000-00003E020000}"/>
    <cellStyle name="20% - Accent3 2 6 4" xfId="3364" xr:uid="{00000000-0005-0000-0000-00003F020000}"/>
    <cellStyle name="20% - Accent3 2 7" xfId="3367" xr:uid="{00000000-0005-0000-0000-000040020000}"/>
    <cellStyle name="20% - Accent3 2 7 2" xfId="3368" xr:uid="{00000000-0005-0000-0000-000041020000}"/>
    <cellStyle name="20% - Accent3 2 8" xfId="3369" xr:uid="{00000000-0005-0000-0000-000042020000}"/>
    <cellStyle name="20% - Accent3 2 9" xfId="3332" xr:uid="{00000000-0005-0000-0000-000043020000}"/>
    <cellStyle name="20% - Accent3 20" xfId="20086" xr:uid="{00000000-0005-0000-0000-000044020000}"/>
    <cellStyle name="20% - Accent3 3" xfId="155" xr:uid="{00000000-0005-0000-0000-000045020000}"/>
    <cellStyle name="20% - Accent3 3 2" xfId="156" xr:uid="{00000000-0005-0000-0000-000046020000}"/>
    <cellStyle name="20% - Accent3 3 2 2" xfId="3372" xr:uid="{00000000-0005-0000-0000-000047020000}"/>
    <cellStyle name="20% - Accent3 3 2 3" xfId="3371" xr:uid="{00000000-0005-0000-0000-000048020000}"/>
    <cellStyle name="20% - Accent3 3 3" xfId="157" xr:uid="{00000000-0005-0000-0000-000049020000}"/>
    <cellStyle name="20% - Accent3 3 3 2" xfId="3374" xr:uid="{00000000-0005-0000-0000-00004A020000}"/>
    <cellStyle name="20% - Accent3 3 3 2 2" xfId="3375" xr:uid="{00000000-0005-0000-0000-00004B020000}"/>
    <cellStyle name="20% - Accent3 3 3 2 3" xfId="3376" xr:uid="{00000000-0005-0000-0000-00004C020000}"/>
    <cellStyle name="20% - Accent3 3 3 3" xfId="3377" xr:uid="{00000000-0005-0000-0000-00004D020000}"/>
    <cellStyle name="20% - Accent3 3 3 4" xfId="3378" xr:uid="{00000000-0005-0000-0000-00004E020000}"/>
    <cellStyle name="20% - Accent3 3 3 5" xfId="3373" xr:uid="{00000000-0005-0000-0000-00004F020000}"/>
    <cellStyle name="20% - Accent3 3 4" xfId="158" xr:uid="{00000000-0005-0000-0000-000050020000}"/>
    <cellStyle name="20% - Accent3 3 4 2" xfId="3380" xr:uid="{00000000-0005-0000-0000-000051020000}"/>
    <cellStyle name="20% - Accent3 3 4 3" xfId="3381" xr:uid="{00000000-0005-0000-0000-000052020000}"/>
    <cellStyle name="20% - Accent3 3 4 4" xfId="3382" xr:uid="{00000000-0005-0000-0000-000053020000}"/>
    <cellStyle name="20% - Accent3 3 4 5" xfId="3379" xr:uid="{00000000-0005-0000-0000-000054020000}"/>
    <cellStyle name="20% - Accent3 3 5" xfId="159" xr:uid="{00000000-0005-0000-0000-000055020000}"/>
    <cellStyle name="20% - Accent3 3 5 2" xfId="3384" xr:uid="{00000000-0005-0000-0000-000056020000}"/>
    <cellStyle name="20% - Accent3 3 5 3" xfId="3383" xr:uid="{00000000-0005-0000-0000-000057020000}"/>
    <cellStyle name="20% - Accent3 3 6" xfId="3385" xr:uid="{00000000-0005-0000-0000-000058020000}"/>
    <cellStyle name="20% - Accent3 3 7" xfId="3386" xr:uid="{00000000-0005-0000-0000-000059020000}"/>
    <cellStyle name="20% - Accent3 3 8" xfId="3370" xr:uid="{00000000-0005-0000-0000-00005A020000}"/>
    <cellStyle name="20% - Accent3 4" xfId="160" xr:uid="{00000000-0005-0000-0000-00005B020000}"/>
    <cellStyle name="20% - Accent3 4 2" xfId="161" xr:uid="{00000000-0005-0000-0000-00005C020000}"/>
    <cellStyle name="20% - Accent3 4 2 2" xfId="162" xr:uid="{00000000-0005-0000-0000-00005D020000}"/>
    <cellStyle name="20% - Accent3 4 2 2 2" xfId="3390" xr:uid="{00000000-0005-0000-0000-00005E020000}"/>
    <cellStyle name="20% - Accent3 4 2 2 3" xfId="3391" xr:uid="{00000000-0005-0000-0000-00005F020000}"/>
    <cellStyle name="20% - Accent3 4 2 2 4" xfId="3392" xr:uid="{00000000-0005-0000-0000-000060020000}"/>
    <cellStyle name="20% - Accent3 4 2 2 5" xfId="3389" xr:uid="{00000000-0005-0000-0000-000061020000}"/>
    <cellStyle name="20% - Accent3 4 2 3" xfId="163" xr:uid="{00000000-0005-0000-0000-000062020000}"/>
    <cellStyle name="20% - Accent3 4 2 3 2" xfId="3394" xr:uid="{00000000-0005-0000-0000-000063020000}"/>
    <cellStyle name="20% - Accent3 4 2 3 3" xfId="3393" xr:uid="{00000000-0005-0000-0000-000064020000}"/>
    <cellStyle name="20% - Accent3 4 2 4" xfId="164" xr:uid="{00000000-0005-0000-0000-000065020000}"/>
    <cellStyle name="20% - Accent3 4 2 4 2" xfId="3395" xr:uid="{00000000-0005-0000-0000-000066020000}"/>
    <cellStyle name="20% - Accent3 4 2 5" xfId="3396" xr:uid="{00000000-0005-0000-0000-000067020000}"/>
    <cellStyle name="20% - Accent3 4 2 6" xfId="3388" xr:uid="{00000000-0005-0000-0000-000068020000}"/>
    <cellStyle name="20% - Accent3 4 3" xfId="165" xr:uid="{00000000-0005-0000-0000-000069020000}"/>
    <cellStyle name="20% - Accent3 4 3 2" xfId="166" xr:uid="{00000000-0005-0000-0000-00006A020000}"/>
    <cellStyle name="20% - Accent3 4 3 2 2" xfId="3399" xr:uid="{00000000-0005-0000-0000-00006B020000}"/>
    <cellStyle name="20% - Accent3 4 3 2 3" xfId="3398" xr:uid="{00000000-0005-0000-0000-00006C020000}"/>
    <cellStyle name="20% - Accent3 4 3 3" xfId="167" xr:uid="{00000000-0005-0000-0000-00006D020000}"/>
    <cellStyle name="20% - Accent3 4 3 3 2" xfId="3401" xr:uid="{00000000-0005-0000-0000-00006E020000}"/>
    <cellStyle name="20% - Accent3 4 3 3 3" xfId="3400" xr:uid="{00000000-0005-0000-0000-00006F020000}"/>
    <cellStyle name="20% - Accent3 4 3 4" xfId="168" xr:uid="{00000000-0005-0000-0000-000070020000}"/>
    <cellStyle name="20% - Accent3 4 3 4 2" xfId="3402" xr:uid="{00000000-0005-0000-0000-000071020000}"/>
    <cellStyle name="20% - Accent3 4 3 5" xfId="3403" xr:uid="{00000000-0005-0000-0000-000072020000}"/>
    <cellStyle name="20% - Accent3 4 3 6" xfId="3397" xr:uid="{00000000-0005-0000-0000-000073020000}"/>
    <cellStyle name="20% - Accent3 4 4" xfId="169" xr:uid="{00000000-0005-0000-0000-000074020000}"/>
    <cellStyle name="20% - Accent3 4 4 2" xfId="3405" xr:uid="{00000000-0005-0000-0000-000075020000}"/>
    <cellStyle name="20% - Accent3 4 4 3" xfId="3404" xr:uid="{00000000-0005-0000-0000-000076020000}"/>
    <cellStyle name="20% - Accent3 4 5" xfId="3406" xr:uid="{00000000-0005-0000-0000-000077020000}"/>
    <cellStyle name="20% - Accent3 4 6" xfId="3407" xr:uid="{00000000-0005-0000-0000-000078020000}"/>
    <cellStyle name="20% - Accent3 4 7" xfId="3387" xr:uid="{00000000-0005-0000-0000-000079020000}"/>
    <cellStyle name="20% - Accent3 5" xfId="170" xr:uid="{00000000-0005-0000-0000-00007A020000}"/>
    <cellStyle name="20% - Accent3 5 2" xfId="171" xr:uid="{00000000-0005-0000-0000-00007B020000}"/>
    <cellStyle name="20% - Accent3 5 2 2" xfId="172" xr:uid="{00000000-0005-0000-0000-00007C020000}"/>
    <cellStyle name="20% - Accent3 5 2 2 2" xfId="3411" xr:uid="{00000000-0005-0000-0000-00007D020000}"/>
    <cellStyle name="20% - Accent3 5 2 2 3" xfId="3412" xr:uid="{00000000-0005-0000-0000-00007E020000}"/>
    <cellStyle name="20% - Accent3 5 2 2 4" xfId="3413" xr:uid="{00000000-0005-0000-0000-00007F020000}"/>
    <cellStyle name="20% - Accent3 5 2 2 5" xfId="3410" xr:uid="{00000000-0005-0000-0000-000080020000}"/>
    <cellStyle name="20% - Accent3 5 2 3" xfId="173" xr:uid="{00000000-0005-0000-0000-000081020000}"/>
    <cellStyle name="20% - Accent3 5 2 3 2" xfId="3415" xr:uid="{00000000-0005-0000-0000-000082020000}"/>
    <cellStyle name="20% - Accent3 5 2 3 3" xfId="3414" xr:uid="{00000000-0005-0000-0000-000083020000}"/>
    <cellStyle name="20% - Accent3 5 2 4" xfId="3416" xr:uid="{00000000-0005-0000-0000-000084020000}"/>
    <cellStyle name="20% - Accent3 5 2 5" xfId="3417" xr:uid="{00000000-0005-0000-0000-000085020000}"/>
    <cellStyle name="20% - Accent3 5 2 6" xfId="3409" xr:uid="{00000000-0005-0000-0000-000086020000}"/>
    <cellStyle name="20% - Accent3 5 3" xfId="174" xr:uid="{00000000-0005-0000-0000-000087020000}"/>
    <cellStyle name="20% - Accent3 5 3 2" xfId="175" xr:uid="{00000000-0005-0000-0000-000088020000}"/>
    <cellStyle name="20% - Accent3 5 3 2 2" xfId="3420" xr:uid="{00000000-0005-0000-0000-000089020000}"/>
    <cellStyle name="20% - Accent3 5 3 2 3" xfId="3419" xr:uid="{00000000-0005-0000-0000-00008A020000}"/>
    <cellStyle name="20% - Accent3 5 3 3" xfId="176" xr:uid="{00000000-0005-0000-0000-00008B020000}"/>
    <cellStyle name="20% - Accent3 5 3 3 2" xfId="3422" xr:uid="{00000000-0005-0000-0000-00008C020000}"/>
    <cellStyle name="20% - Accent3 5 3 3 3" xfId="3421" xr:uid="{00000000-0005-0000-0000-00008D020000}"/>
    <cellStyle name="20% - Accent3 5 3 4" xfId="3423" xr:uid="{00000000-0005-0000-0000-00008E020000}"/>
    <cellStyle name="20% - Accent3 5 3 4 2" xfId="3424" xr:uid="{00000000-0005-0000-0000-00008F020000}"/>
    <cellStyle name="20% - Accent3 5 3 5" xfId="3425" xr:uid="{00000000-0005-0000-0000-000090020000}"/>
    <cellStyle name="20% - Accent3 5 3 6" xfId="3418" xr:uid="{00000000-0005-0000-0000-000091020000}"/>
    <cellStyle name="20% - Accent3 5 4" xfId="177" xr:uid="{00000000-0005-0000-0000-000092020000}"/>
    <cellStyle name="20% - Accent3 5 4 2" xfId="178" xr:uid="{00000000-0005-0000-0000-000093020000}"/>
    <cellStyle name="20% - Accent3 5 4 2 2" xfId="3427" xr:uid="{00000000-0005-0000-0000-000094020000}"/>
    <cellStyle name="20% - Accent3 5 4 3" xfId="179" xr:uid="{00000000-0005-0000-0000-000095020000}"/>
    <cellStyle name="20% - Accent3 5 4 3 2" xfId="3428" xr:uid="{00000000-0005-0000-0000-000096020000}"/>
    <cellStyle name="20% - Accent3 5 4 4" xfId="3429" xr:uid="{00000000-0005-0000-0000-000097020000}"/>
    <cellStyle name="20% - Accent3 5 4 5" xfId="3430" xr:uid="{00000000-0005-0000-0000-000098020000}"/>
    <cellStyle name="20% - Accent3 5 4 6" xfId="3426" xr:uid="{00000000-0005-0000-0000-000099020000}"/>
    <cellStyle name="20% - Accent3 5 5" xfId="3431" xr:uid="{00000000-0005-0000-0000-00009A020000}"/>
    <cellStyle name="20% - Accent3 5 6" xfId="3408" xr:uid="{00000000-0005-0000-0000-00009B020000}"/>
    <cellStyle name="20% - Accent3 6" xfId="180" xr:uid="{00000000-0005-0000-0000-00009C020000}"/>
    <cellStyle name="20% - Accent3 6 2" xfId="181" xr:uid="{00000000-0005-0000-0000-00009D020000}"/>
    <cellStyle name="20% - Accent3 6 2 2" xfId="3434" xr:uid="{00000000-0005-0000-0000-00009E020000}"/>
    <cellStyle name="20% - Accent3 6 2 2 2" xfId="3435" xr:uid="{00000000-0005-0000-0000-00009F020000}"/>
    <cellStyle name="20% - Accent3 6 2 2 3" xfId="3436" xr:uid="{00000000-0005-0000-0000-0000A0020000}"/>
    <cellStyle name="20% - Accent3 6 2 3" xfId="3437" xr:uid="{00000000-0005-0000-0000-0000A1020000}"/>
    <cellStyle name="20% - Accent3 6 2 4" xfId="3438" xr:uid="{00000000-0005-0000-0000-0000A2020000}"/>
    <cellStyle name="20% - Accent3 6 2 5" xfId="3433" xr:uid="{00000000-0005-0000-0000-0000A3020000}"/>
    <cellStyle name="20% - Accent3 6 3" xfId="182" xr:uid="{00000000-0005-0000-0000-0000A4020000}"/>
    <cellStyle name="20% - Accent3 6 3 2" xfId="3440" xr:uid="{00000000-0005-0000-0000-0000A5020000}"/>
    <cellStyle name="20% - Accent3 6 3 3" xfId="3441" xr:uid="{00000000-0005-0000-0000-0000A6020000}"/>
    <cellStyle name="20% - Accent3 6 3 4" xfId="3442" xr:uid="{00000000-0005-0000-0000-0000A7020000}"/>
    <cellStyle name="20% - Accent3 6 3 5" xfId="3439" xr:uid="{00000000-0005-0000-0000-0000A8020000}"/>
    <cellStyle name="20% - Accent3 6 4" xfId="183" xr:uid="{00000000-0005-0000-0000-0000A9020000}"/>
    <cellStyle name="20% - Accent3 6 4 2" xfId="3444" xr:uid="{00000000-0005-0000-0000-0000AA020000}"/>
    <cellStyle name="20% - Accent3 6 4 3" xfId="3443" xr:uid="{00000000-0005-0000-0000-0000AB020000}"/>
    <cellStyle name="20% - Accent3 6 5" xfId="3445" xr:uid="{00000000-0005-0000-0000-0000AC020000}"/>
    <cellStyle name="20% - Accent3 6 6" xfId="3446" xr:uid="{00000000-0005-0000-0000-0000AD020000}"/>
    <cellStyle name="20% - Accent3 6 7" xfId="3432" xr:uid="{00000000-0005-0000-0000-0000AE020000}"/>
    <cellStyle name="20% - Accent3 7" xfId="184" xr:uid="{00000000-0005-0000-0000-0000AF020000}"/>
    <cellStyle name="20% - Accent3 7 2" xfId="185" xr:uid="{00000000-0005-0000-0000-0000B0020000}"/>
    <cellStyle name="20% - Accent3 7 2 2" xfId="3449" xr:uid="{00000000-0005-0000-0000-0000B1020000}"/>
    <cellStyle name="20% - Accent3 7 2 2 2" xfId="3450" xr:uid="{00000000-0005-0000-0000-0000B2020000}"/>
    <cellStyle name="20% - Accent3 7 2 2 3" xfId="3451" xr:uid="{00000000-0005-0000-0000-0000B3020000}"/>
    <cellStyle name="20% - Accent3 7 2 3" xfId="3452" xr:uid="{00000000-0005-0000-0000-0000B4020000}"/>
    <cellStyle name="20% - Accent3 7 2 4" xfId="3453" xr:uid="{00000000-0005-0000-0000-0000B5020000}"/>
    <cellStyle name="20% - Accent3 7 2 5" xfId="3448" xr:uid="{00000000-0005-0000-0000-0000B6020000}"/>
    <cellStyle name="20% - Accent3 7 3" xfId="186" xr:uid="{00000000-0005-0000-0000-0000B7020000}"/>
    <cellStyle name="20% - Accent3 7 3 2" xfId="3455" xr:uid="{00000000-0005-0000-0000-0000B8020000}"/>
    <cellStyle name="20% - Accent3 7 3 3" xfId="3456" xr:uid="{00000000-0005-0000-0000-0000B9020000}"/>
    <cellStyle name="20% - Accent3 7 3 4" xfId="3457" xr:uid="{00000000-0005-0000-0000-0000BA020000}"/>
    <cellStyle name="20% - Accent3 7 3 5" xfId="3454" xr:uid="{00000000-0005-0000-0000-0000BB020000}"/>
    <cellStyle name="20% - Accent3 7 4" xfId="3458" xr:uid="{00000000-0005-0000-0000-0000BC020000}"/>
    <cellStyle name="20% - Accent3 7 5" xfId="3459" xr:uid="{00000000-0005-0000-0000-0000BD020000}"/>
    <cellStyle name="20% - Accent3 7 6" xfId="3447" xr:uid="{00000000-0005-0000-0000-0000BE020000}"/>
    <cellStyle name="20% - Accent3 8" xfId="187" xr:uid="{00000000-0005-0000-0000-0000BF020000}"/>
    <cellStyle name="20% - Accent3 8 2" xfId="188" xr:uid="{00000000-0005-0000-0000-0000C0020000}"/>
    <cellStyle name="20% - Accent3 8 2 2" xfId="3462" xr:uid="{00000000-0005-0000-0000-0000C1020000}"/>
    <cellStyle name="20% - Accent3 8 2 2 2" xfId="3463" xr:uid="{00000000-0005-0000-0000-0000C2020000}"/>
    <cellStyle name="20% - Accent3 8 2 2 3" xfId="3464" xr:uid="{00000000-0005-0000-0000-0000C3020000}"/>
    <cellStyle name="20% - Accent3 8 2 3" xfId="3465" xr:uid="{00000000-0005-0000-0000-0000C4020000}"/>
    <cellStyle name="20% - Accent3 8 2 4" xfId="3466" xr:uid="{00000000-0005-0000-0000-0000C5020000}"/>
    <cellStyle name="20% - Accent3 8 2 5" xfId="3461" xr:uid="{00000000-0005-0000-0000-0000C6020000}"/>
    <cellStyle name="20% - Accent3 8 3" xfId="3467" xr:uid="{00000000-0005-0000-0000-0000C7020000}"/>
    <cellStyle name="20% - Accent3 8 3 2" xfId="3468" xr:uid="{00000000-0005-0000-0000-0000C8020000}"/>
    <cellStyle name="20% - Accent3 8 3 3" xfId="3469" xr:uid="{00000000-0005-0000-0000-0000C9020000}"/>
    <cellStyle name="20% - Accent3 8 4" xfId="3470" xr:uid="{00000000-0005-0000-0000-0000CA020000}"/>
    <cellStyle name="20% - Accent3 8 5" xfId="3471" xr:uid="{00000000-0005-0000-0000-0000CB020000}"/>
    <cellStyle name="20% - Accent3 8 6" xfId="3460" xr:uid="{00000000-0005-0000-0000-0000CC020000}"/>
    <cellStyle name="20% - Accent3 9" xfId="189" xr:uid="{00000000-0005-0000-0000-0000CD020000}"/>
    <cellStyle name="20% - Accent3 9 2" xfId="190" xr:uid="{00000000-0005-0000-0000-0000CE020000}"/>
    <cellStyle name="20% - Accent3 9 2 2" xfId="3474" xr:uid="{00000000-0005-0000-0000-0000CF020000}"/>
    <cellStyle name="20% - Accent3 9 2 3" xfId="3473" xr:uid="{00000000-0005-0000-0000-0000D0020000}"/>
    <cellStyle name="20% - Accent3 9 3" xfId="191" xr:uid="{00000000-0005-0000-0000-0000D1020000}"/>
    <cellStyle name="20% - Accent3 9 3 2" xfId="3476" xr:uid="{00000000-0005-0000-0000-0000D2020000}"/>
    <cellStyle name="20% - Accent3 9 3 3" xfId="3475" xr:uid="{00000000-0005-0000-0000-0000D3020000}"/>
    <cellStyle name="20% - Accent3 9 4" xfId="192" xr:uid="{00000000-0005-0000-0000-0000D4020000}"/>
    <cellStyle name="20% - Accent3 9 4 2" xfId="3477" xr:uid="{00000000-0005-0000-0000-0000D5020000}"/>
    <cellStyle name="20% - Accent3 9 5" xfId="3478" xr:uid="{00000000-0005-0000-0000-0000D6020000}"/>
    <cellStyle name="20% - Accent3 9 6" xfId="3479" xr:uid="{00000000-0005-0000-0000-0000D7020000}"/>
    <cellStyle name="20% - Accent3 9 7" xfId="3472" xr:uid="{00000000-0005-0000-0000-0000D8020000}"/>
    <cellStyle name="20% - Accent4" xfId="193" builtinId="42" customBuiltin="1"/>
    <cellStyle name="20% - Accent4 10" xfId="194" xr:uid="{00000000-0005-0000-0000-0000DA020000}"/>
    <cellStyle name="20% - Accent4 10 2" xfId="3482" xr:uid="{00000000-0005-0000-0000-0000DB020000}"/>
    <cellStyle name="20% - Accent4 10 3" xfId="3481" xr:uid="{00000000-0005-0000-0000-0000DC020000}"/>
    <cellStyle name="20% - Accent4 11" xfId="195" xr:uid="{00000000-0005-0000-0000-0000DD020000}"/>
    <cellStyle name="20% - Accent4 11 2" xfId="3484" xr:uid="{00000000-0005-0000-0000-0000DE020000}"/>
    <cellStyle name="20% - Accent4 11 2 2" xfId="3485" xr:uid="{00000000-0005-0000-0000-0000DF020000}"/>
    <cellStyle name="20% - Accent4 11 2 3" xfId="3486" xr:uid="{00000000-0005-0000-0000-0000E0020000}"/>
    <cellStyle name="20% - Accent4 11 3" xfId="3487" xr:uid="{00000000-0005-0000-0000-0000E1020000}"/>
    <cellStyle name="20% - Accent4 11 4" xfId="3488" xr:uid="{00000000-0005-0000-0000-0000E2020000}"/>
    <cellStyle name="20% - Accent4 11 5" xfId="3483" xr:uid="{00000000-0005-0000-0000-0000E3020000}"/>
    <cellStyle name="20% - Accent4 12" xfId="196" xr:uid="{00000000-0005-0000-0000-0000E4020000}"/>
    <cellStyle name="20% - Accent4 12 2" xfId="3490" xr:uid="{00000000-0005-0000-0000-0000E5020000}"/>
    <cellStyle name="20% - Accent4 12 2 2" xfId="3491" xr:uid="{00000000-0005-0000-0000-0000E6020000}"/>
    <cellStyle name="20% - Accent4 12 2 3" xfId="3492" xr:uid="{00000000-0005-0000-0000-0000E7020000}"/>
    <cellStyle name="20% - Accent4 12 3" xfId="3493" xr:uid="{00000000-0005-0000-0000-0000E8020000}"/>
    <cellStyle name="20% - Accent4 12 4" xfId="3494" xr:uid="{00000000-0005-0000-0000-0000E9020000}"/>
    <cellStyle name="20% - Accent4 12 5" xfId="3489" xr:uid="{00000000-0005-0000-0000-0000EA020000}"/>
    <cellStyle name="20% - Accent4 13" xfId="197" xr:uid="{00000000-0005-0000-0000-0000EB020000}"/>
    <cellStyle name="20% - Accent4 13 2" xfId="3496" xr:uid="{00000000-0005-0000-0000-0000EC020000}"/>
    <cellStyle name="20% - Accent4 13 2 2" xfId="3497" xr:uid="{00000000-0005-0000-0000-0000ED020000}"/>
    <cellStyle name="20% - Accent4 13 2 3" xfId="3498" xr:uid="{00000000-0005-0000-0000-0000EE020000}"/>
    <cellStyle name="20% - Accent4 13 3" xfId="3499" xr:uid="{00000000-0005-0000-0000-0000EF020000}"/>
    <cellStyle name="20% - Accent4 13 4" xfId="3500" xr:uid="{00000000-0005-0000-0000-0000F0020000}"/>
    <cellStyle name="20% - Accent4 13 5" xfId="3495" xr:uid="{00000000-0005-0000-0000-0000F1020000}"/>
    <cellStyle name="20% - Accent4 14" xfId="198" xr:uid="{00000000-0005-0000-0000-0000F2020000}"/>
    <cellStyle name="20% - Accent4 14 2" xfId="3502" xr:uid="{00000000-0005-0000-0000-0000F3020000}"/>
    <cellStyle name="20% - Accent4 14 3" xfId="3501" xr:uid="{00000000-0005-0000-0000-0000F4020000}"/>
    <cellStyle name="20% - Accent4 15" xfId="199" xr:uid="{00000000-0005-0000-0000-0000F5020000}"/>
    <cellStyle name="20% - Accent4 15 2" xfId="3504" xr:uid="{00000000-0005-0000-0000-0000F6020000}"/>
    <cellStyle name="20% - Accent4 15 3" xfId="3505" xr:uid="{00000000-0005-0000-0000-0000F7020000}"/>
    <cellStyle name="20% - Accent4 15 4" xfId="3506" xr:uid="{00000000-0005-0000-0000-0000F8020000}"/>
    <cellStyle name="20% - Accent4 15 5" xfId="3503" xr:uid="{00000000-0005-0000-0000-0000F9020000}"/>
    <cellStyle name="20% - Accent4 16" xfId="3507" xr:uid="{00000000-0005-0000-0000-0000FA020000}"/>
    <cellStyle name="20% - Accent4 17" xfId="3508" xr:uid="{00000000-0005-0000-0000-0000FB020000}"/>
    <cellStyle name="20% - Accent4 18" xfId="3509" xr:uid="{00000000-0005-0000-0000-0000FC020000}"/>
    <cellStyle name="20% - Accent4 19" xfId="3480" xr:uid="{00000000-0005-0000-0000-0000FD020000}"/>
    <cellStyle name="20% - Accent4 2" xfId="200" xr:uid="{00000000-0005-0000-0000-0000FE020000}"/>
    <cellStyle name="20% - Accent4 2 2" xfId="201" xr:uid="{00000000-0005-0000-0000-0000FF020000}"/>
    <cellStyle name="20% - Accent4 2 2 2" xfId="202" xr:uid="{00000000-0005-0000-0000-000000030000}"/>
    <cellStyle name="20% - Accent4 2 2 2 2" xfId="3513" xr:uid="{00000000-0005-0000-0000-000001030000}"/>
    <cellStyle name="20% - Accent4 2 2 2 3" xfId="3512" xr:uid="{00000000-0005-0000-0000-000002030000}"/>
    <cellStyle name="20% - Accent4 2 2 3" xfId="3514" xr:uid="{00000000-0005-0000-0000-000003030000}"/>
    <cellStyle name="20% - Accent4 2 2 4" xfId="3511" xr:uid="{00000000-0005-0000-0000-000004030000}"/>
    <cellStyle name="20% - Accent4 2 3" xfId="203" xr:uid="{00000000-0005-0000-0000-000005030000}"/>
    <cellStyle name="20% - Accent4 2 3 2" xfId="204" xr:uid="{00000000-0005-0000-0000-000006030000}"/>
    <cellStyle name="20% - Accent4 2 3 2 2" xfId="205" xr:uid="{00000000-0005-0000-0000-000007030000}"/>
    <cellStyle name="20% - Accent4 2 3 2 2 2" xfId="3517" xr:uid="{00000000-0005-0000-0000-000008030000}"/>
    <cellStyle name="20% - Accent4 2 3 2 3" xfId="3518" xr:uid="{00000000-0005-0000-0000-000009030000}"/>
    <cellStyle name="20% - Accent4 2 3 2 4" xfId="3516" xr:uid="{00000000-0005-0000-0000-00000A030000}"/>
    <cellStyle name="20% - Accent4 2 3 3" xfId="206" xr:uid="{00000000-0005-0000-0000-00000B030000}"/>
    <cellStyle name="20% - Accent4 2 3 3 2" xfId="3519" xr:uid="{00000000-0005-0000-0000-00000C030000}"/>
    <cellStyle name="20% - Accent4 2 3 4" xfId="207" xr:uid="{00000000-0005-0000-0000-00000D030000}"/>
    <cellStyle name="20% - Accent4 2 3 4 2" xfId="3520" xr:uid="{00000000-0005-0000-0000-00000E030000}"/>
    <cellStyle name="20% - Accent4 2 3 5" xfId="208" xr:uid="{00000000-0005-0000-0000-00000F030000}"/>
    <cellStyle name="20% - Accent4 2 3 5 2" xfId="3521" xr:uid="{00000000-0005-0000-0000-000010030000}"/>
    <cellStyle name="20% - Accent4 2 3 6" xfId="209" xr:uid="{00000000-0005-0000-0000-000011030000}"/>
    <cellStyle name="20% - Accent4 2 3 6 2" xfId="3522" xr:uid="{00000000-0005-0000-0000-000012030000}"/>
    <cellStyle name="20% - Accent4 2 3 7" xfId="3523" xr:uid="{00000000-0005-0000-0000-000013030000}"/>
    <cellStyle name="20% - Accent4 2 3 8" xfId="3515" xr:uid="{00000000-0005-0000-0000-000014030000}"/>
    <cellStyle name="20% - Accent4 2 4" xfId="210" xr:uid="{00000000-0005-0000-0000-000015030000}"/>
    <cellStyle name="20% - Accent4 2 4 2" xfId="211" xr:uid="{00000000-0005-0000-0000-000016030000}"/>
    <cellStyle name="20% - Accent4 2 4 2 2" xfId="3526" xr:uid="{00000000-0005-0000-0000-000017030000}"/>
    <cellStyle name="20% - Accent4 2 4 2 3" xfId="3527" xr:uid="{00000000-0005-0000-0000-000018030000}"/>
    <cellStyle name="20% - Accent4 2 4 2 4" xfId="3528" xr:uid="{00000000-0005-0000-0000-000019030000}"/>
    <cellStyle name="20% - Accent4 2 4 2 5" xfId="3525" xr:uid="{00000000-0005-0000-0000-00001A030000}"/>
    <cellStyle name="20% - Accent4 2 4 3" xfId="212" xr:uid="{00000000-0005-0000-0000-00001B030000}"/>
    <cellStyle name="20% - Accent4 2 4 3 2" xfId="3530" xr:uid="{00000000-0005-0000-0000-00001C030000}"/>
    <cellStyle name="20% - Accent4 2 4 3 3" xfId="3529" xr:uid="{00000000-0005-0000-0000-00001D030000}"/>
    <cellStyle name="20% - Accent4 2 4 4" xfId="213" xr:uid="{00000000-0005-0000-0000-00001E030000}"/>
    <cellStyle name="20% - Accent4 2 4 4 2" xfId="3531" xr:uid="{00000000-0005-0000-0000-00001F030000}"/>
    <cellStyle name="20% - Accent4 2 4 5" xfId="214" xr:uid="{00000000-0005-0000-0000-000020030000}"/>
    <cellStyle name="20% - Accent4 2 4 5 2" xfId="3532" xr:uid="{00000000-0005-0000-0000-000021030000}"/>
    <cellStyle name="20% - Accent4 2 4 6" xfId="3533" xr:uid="{00000000-0005-0000-0000-000022030000}"/>
    <cellStyle name="20% - Accent4 2 4 7" xfId="3524" xr:uid="{00000000-0005-0000-0000-000023030000}"/>
    <cellStyle name="20% - Accent4 2 5" xfId="215" xr:uid="{00000000-0005-0000-0000-000024030000}"/>
    <cellStyle name="20% - Accent4 2 5 2" xfId="216" xr:uid="{00000000-0005-0000-0000-000025030000}"/>
    <cellStyle name="20% - Accent4 2 5 2 2" xfId="3536" xr:uid="{00000000-0005-0000-0000-000026030000}"/>
    <cellStyle name="20% - Accent4 2 5 2 3" xfId="3537" xr:uid="{00000000-0005-0000-0000-000027030000}"/>
    <cellStyle name="20% - Accent4 2 5 2 4" xfId="3535" xr:uid="{00000000-0005-0000-0000-000028030000}"/>
    <cellStyle name="20% - Accent4 2 5 3" xfId="217" xr:uid="{00000000-0005-0000-0000-000029030000}"/>
    <cellStyle name="20% - Accent4 2 5 3 2" xfId="3539" xr:uid="{00000000-0005-0000-0000-00002A030000}"/>
    <cellStyle name="20% - Accent4 2 5 3 3" xfId="3538" xr:uid="{00000000-0005-0000-0000-00002B030000}"/>
    <cellStyle name="20% - Accent4 2 5 4" xfId="3540" xr:uid="{00000000-0005-0000-0000-00002C030000}"/>
    <cellStyle name="20% - Accent4 2 5 5" xfId="3541" xr:uid="{00000000-0005-0000-0000-00002D030000}"/>
    <cellStyle name="20% - Accent4 2 5 6" xfId="3534" xr:uid="{00000000-0005-0000-0000-00002E030000}"/>
    <cellStyle name="20% - Accent4 2 6" xfId="218" xr:uid="{00000000-0005-0000-0000-00002F030000}"/>
    <cellStyle name="20% - Accent4 2 6 2" xfId="3543" xr:uid="{00000000-0005-0000-0000-000030030000}"/>
    <cellStyle name="20% - Accent4 2 6 3" xfId="3544" xr:uid="{00000000-0005-0000-0000-000031030000}"/>
    <cellStyle name="20% - Accent4 2 6 4" xfId="3542" xr:uid="{00000000-0005-0000-0000-000032030000}"/>
    <cellStyle name="20% - Accent4 2 7" xfId="3545" xr:uid="{00000000-0005-0000-0000-000033030000}"/>
    <cellStyle name="20% - Accent4 2 7 2" xfId="3546" xr:uid="{00000000-0005-0000-0000-000034030000}"/>
    <cellStyle name="20% - Accent4 2 8" xfId="3547" xr:uid="{00000000-0005-0000-0000-000035030000}"/>
    <cellStyle name="20% - Accent4 2 9" xfId="3510" xr:uid="{00000000-0005-0000-0000-000036030000}"/>
    <cellStyle name="20% - Accent4 20" xfId="20087" xr:uid="{00000000-0005-0000-0000-000037030000}"/>
    <cellStyle name="20% - Accent4 3" xfId="219" xr:uid="{00000000-0005-0000-0000-000038030000}"/>
    <cellStyle name="20% - Accent4 3 2" xfId="220" xr:uid="{00000000-0005-0000-0000-000039030000}"/>
    <cellStyle name="20% - Accent4 3 2 2" xfId="3550" xr:uid="{00000000-0005-0000-0000-00003A030000}"/>
    <cellStyle name="20% - Accent4 3 2 3" xfId="3549" xr:uid="{00000000-0005-0000-0000-00003B030000}"/>
    <cellStyle name="20% - Accent4 3 3" xfId="221" xr:uid="{00000000-0005-0000-0000-00003C030000}"/>
    <cellStyle name="20% - Accent4 3 3 2" xfId="3552" xr:uid="{00000000-0005-0000-0000-00003D030000}"/>
    <cellStyle name="20% - Accent4 3 3 2 2" xfId="3553" xr:uid="{00000000-0005-0000-0000-00003E030000}"/>
    <cellStyle name="20% - Accent4 3 3 2 3" xfId="3554" xr:uid="{00000000-0005-0000-0000-00003F030000}"/>
    <cellStyle name="20% - Accent4 3 3 3" xfId="3555" xr:uid="{00000000-0005-0000-0000-000040030000}"/>
    <cellStyle name="20% - Accent4 3 3 4" xfId="3556" xr:uid="{00000000-0005-0000-0000-000041030000}"/>
    <cellStyle name="20% - Accent4 3 3 5" xfId="3551" xr:uid="{00000000-0005-0000-0000-000042030000}"/>
    <cellStyle name="20% - Accent4 3 4" xfId="222" xr:uid="{00000000-0005-0000-0000-000043030000}"/>
    <cellStyle name="20% - Accent4 3 4 2" xfId="3558" xr:uid="{00000000-0005-0000-0000-000044030000}"/>
    <cellStyle name="20% - Accent4 3 4 3" xfId="3559" xr:uid="{00000000-0005-0000-0000-000045030000}"/>
    <cellStyle name="20% - Accent4 3 4 4" xfId="3560" xr:uid="{00000000-0005-0000-0000-000046030000}"/>
    <cellStyle name="20% - Accent4 3 4 5" xfId="3557" xr:uid="{00000000-0005-0000-0000-000047030000}"/>
    <cellStyle name="20% - Accent4 3 5" xfId="223" xr:uid="{00000000-0005-0000-0000-000048030000}"/>
    <cellStyle name="20% - Accent4 3 5 2" xfId="3562" xr:uid="{00000000-0005-0000-0000-000049030000}"/>
    <cellStyle name="20% - Accent4 3 5 3" xfId="3561" xr:uid="{00000000-0005-0000-0000-00004A030000}"/>
    <cellStyle name="20% - Accent4 3 6" xfId="3563" xr:uid="{00000000-0005-0000-0000-00004B030000}"/>
    <cellStyle name="20% - Accent4 3 7" xfId="3564" xr:uid="{00000000-0005-0000-0000-00004C030000}"/>
    <cellStyle name="20% - Accent4 3 8" xfId="3548" xr:uid="{00000000-0005-0000-0000-00004D030000}"/>
    <cellStyle name="20% - Accent4 4" xfId="224" xr:uid="{00000000-0005-0000-0000-00004E030000}"/>
    <cellStyle name="20% - Accent4 4 2" xfId="225" xr:uid="{00000000-0005-0000-0000-00004F030000}"/>
    <cellStyle name="20% - Accent4 4 2 2" xfId="226" xr:uid="{00000000-0005-0000-0000-000050030000}"/>
    <cellStyle name="20% - Accent4 4 2 2 2" xfId="3568" xr:uid="{00000000-0005-0000-0000-000051030000}"/>
    <cellStyle name="20% - Accent4 4 2 2 3" xfId="3569" xr:uid="{00000000-0005-0000-0000-000052030000}"/>
    <cellStyle name="20% - Accent4 4 2 2 4" xfId="3570" xr:uid="{00000000-0005-0000-0000-000053030000}"/>
    <cellStyle name="20% - Accent4 4 2 2 5" xfId="3567" xr:uid="{00000000-0005-0000-0000-000054030000}"/>
    <cellStyle name="20% - Accent4 4 2 3" xfId="227" xr:uid="{00000000-0005-0000-0000-000055030000}"/>
    <cellStyle name="20% - Accent4 4 2 3 2" xfId="3572" xr:uid="{00000000-0005-0000-0000-000056030000}"/>
    <cellStyle name="20% - Accent4 4 2 3 3" xfId="3571" xr:uid="{00000000-0005-0000-0000-000057030000}"/>
    <cellStyle name="20% - Accent4 4 2 4" xfId="228" xr:uid="{00000000-0005-0000-0000-000058030000}"/>
    <cellStyle name="20% - Accent4 4 2 4 2" xfId="3573" xr:uid="{00000000-0005-0000-0000-000059030000}"/>
    <cellStyle name="20% - Accent4 4 2 5" xfId="3574" xr:uid="{00000000-0005-0000-0000-00005A030000}"/>
    <cellStyle name="20% - Accent4 4 2 6" xfId="3566" xr:uid="{00000000-0005-0000-0000-00005B030000}"/>
    <cellStyle name="20% - Accent4 4 3" xfId="229" xr:uid="{00000000-0005-0000-0000-00005C030000}"/>
    <cellStyle name="20% - Accent4 4 3 2" xfId="230" xr:uid="{00000000-0005-0000-0000-00005D030000}"/>
    <cellStyle name="20% - Accent4 4 3 2 2" xfId="3577" xr:uid="{00000000-0005-0000-0000-00005E030000}"/>
    <cellStyle name="20% - Accent4 4 3 2 3" xfId="3576" xr:uid="{00000000-0005-0000-0000-00005F030000}"/>
    <cellStyle name="20% - Accent4 4 3 3" xfId="231" xr:uid="{00000000-0005-0000-0000-000060030000}"/>
    <cellStyle name="20% - Accent4 4 3 3 2" xfId="3579" xr:uid="{00000000-0005-0000-0000-000061030000}"/>
    <cellStyle name="20% - Accent4 4 3 3 3" xfId="3578" xr:uid="{00000000-0005-0000-0000-000062030000}"/>
    <cellStyle name="20% - Accent4 4 3 4" xfId="232" xr:uid="{00000000-0005-0000-0000-000063030000}"/>
    <cellStyle name="20% - Accent4 4 3 4 2" xfId="3580" xr:uid="{00000000-0005-0000-0000-000064030000}"/>
    <cellStyle name="20% - Accent4 4 3 5" xfId="3581" xr:uid="{00000000-0005-0000-0000-000065030000}"/>
    <cellStyle name="20% - Accent4 4 3 6" xfId="3575" xr:uid="{00000000-0005-0000-0000-000066030000}"/>
    <cellStyle name="20% - Accent4 4 4" xfId="233" xr:uid="{00000000-0005-0000-0000-000067030000}"/>
    <cellStyle name="20% - Accent4 4 4 2" xfId="3583" xr:uid="{00000000-0005-0000-0000-000068030000}"/>
    <cellStyle name="20% - Accent4 4 4 3" xfId="3582" xr:uid="{00000000-0005-0000-0000-000069030000}"/>
    <cellStyle name="20% - Accent4 4 5" xfId="3584" xr:uid="{00000000-0005-0000-0000-00006A030000}"/>
    <cellStyle name="20% - Accent4 4 6" xfId="3585" xr:uid="{00000000-0005-0000-0000-00006B030000}"/>
    <cellStyle name="20% - Accent4 4 7" xfId="3565" xr:uid="{00000000-0005-0000-0000-00006C030000}"/>
    <cellStyle name="20% - Accent4 5" xfId="234" xr:uid="{00000000-0005-0000-0000-00006D030000}"/>
    <cellStyle name="20% - Accent4 5 2" xfId="235" xr:uid="{00000000-0005-0000-0000-00006E030000}"/>
    <cellStyle name="20% - Accent4 5 2 2" xfId="236" xr:uid="{00000000-0005-0000-0000-00006F030000}"/>
    <cellStyle name="20% - Accent4 5 2 2 2" xfId="3589" xr:uid="{00000000-0005-0000-0000-000070030000}"/>
    <cellStyle name="20% - Accent4 5 2 2 3" xfId="3590" xr:uid="{00000000-0005-0000-0000-000071030000}"/>
    <cellStyle name="20% - Accent4 5 2 2 4" xfId="3591" xr:uid="{00000000-0005-0000-0000-000072030000}"/>
    <cellStyle name="20% - Accent4 5 2 2 5" xfId="3588" xr:uid="{00000000-0005-0000-0000-000073030000}"/>
    <cellStyle name="20% - Accent4 5 2 3" xfId="237" xr:uid="{00000000-0005-0000-0000-000074030000}"/>
    <cellStyle name="20% - Accent4 5 2 3 2" xfId="3593" xr:uid="{00000000-0005-0000-0000-000075030000}"/>
    <cellStyle name="20% - Accent4 5 2 3 3" xfId="3592" xr:uid="{00000000-0005-0000-0000-000076030000}"/>
    <cellStyle name="20% - Accent4 5 2 4" xfId="3594" xr:uid="{00000000-0005-0000-0000-000077030000}"/>
    <cellStyle name="20% - Accent4 5 2 5" xfId="3595" xr:uid="{00000000-0005-0000-0000-000078030000}"/>
    <cellStyle name="20% - Accent4 5 2 6" xfId="3587" xr:uid="{00000000-0005-0000-0000-000079030000}"/>
    <cellStyle name="20% - Accent4 5 3" xfId="238" xr:uid="{00000000-0005-0000-0000-00007A030000}"/>
    <cellStyle name="20% - Accent4 5 3 2" xfId="239" xr:uid="{00000000-0005-0000-0000-00007B030000}"/>
    <cellStyle name="20% - Accent4 5 3 2 2" xfId="3598" xr:uid="{00000000-0005-0000-0000-00007C030000}"/>
    <cellStyle name="20% - Accent4 5 3 2 3" xfId="3597" xr:uid="{00000000-0005-0000-0000-00007D030000}"/>
    <cellStyle name="20% - Accent4 5 3 3" xfId="240" xr:uid="{00000000-0005-0000-0000-00007E030000}"/>
    <cellStyle name="20% - Accent4 5 3 3 2" xfId="3600" xr:uid="{00000000-0005-0000-0000-00007F030000}"/>
    <cellStyle name="20% - Accent4 5 3 3 3" xfId="3599" xr:uid="{00000000-0005-0000-0000-000080030000}"/>
    <cellStyle name="20% - Accent4 5 3 4" xfId="3601" xr:uid="{00000000-0005-0000-0000-000081030000}"/>
    <cellStyle name="20% - Accent4 5 3 4 2" xfId="3602" xr:uid="{00000000-0005-0000-0000-000082030000}"/>
    <cellStyle name="20% - Accent4 5 3 5" xfId="3603" xr:uid="{00000000-0005-0000-0000-000083030000}"/>
    <cellStyle name="20% - Accent4 5 3 6" xfId="3596" xr:uid="{00000000-0005-0000-0000-000084030000}"/>
    <cellStyle name="20% - Accent4 5 4" xfId="241" xr:uid="{00000000-0005-0000-0000-000085030000}"/>
    <cellStyle name="20% - Accent4 5 4 2" xfId="242" xr:uid="{00000000-0005-0000-0000-000086030000}"/>
    <cellStyle name="20% - Accent4 5 4 2 2" xfId="3605" xr:uid="{00000000-0005-0000-0000-000087030000}"/>
    <cellStyle name="20% - Accent4 5 4 3" xfId="243" xr:uid="{00000000-0005-0000-0000-000088030000}"/>
    <cellStyle name="20% - Accent4 5 4 3 2" xfId="3606" xr:uid="{00000000-0005-0000-0000-000089030000}"/>
    <cellStyle name="20% - Accent4 5 4 4" xfId="3607" xr:uid="{00000000-0005-0000-0000-00008A030000}"/>
    <cellStyle name="20% - Accent4 5 4 5" xfId="3608" xr:uid="{00000000-0005-0000-0000-00008B030000}"/>
    <cellStyle name="20% - Accent4 5 4 6" xfId="3604" xr:uid="{00000000-0005-0000-0000-00008C030000}"/>
    <cellStyle name="20% - Accent4 5 5" xfId="3609" xr:uid="{00000000-0005-0000-0000-00008D030000}"/>
    <cellStyle name="20% - Accent4 5 6" xfId="3586" xr:uid="{00000000-0005-0000-0000-00008E030000}"/>
    <cellStyle name="20% - Accent4 6" xfId="244" xr:uid="{00000000-0005-0000-0000-00008F030000}"/>
    <cellStyle name="20% - Accent4 6 2" xfId="245" xr:uid="{00000000-0005-0000-0000-000090030000}"/>
    <cellStyle name="20% - Accent4 6 2 2" xfId="3612" xr:uid="{00000000-0005-0000-0000-000091030000}"/>
    <cellStyle name="20% - Accent4 6 2 2 2" xfId="3613" xr:uid="{00000000-0005-0000-0000-000092030000}"/>
    <cellStyle name="20% - Accent4 6 2 2 3" xfId="3614" xr:uid="{00000000-0005-0000-0000-000093030000}"/>
    <cellStyle name="20% - Accent4 6 2 3" xfId="3615" xr:uid="{00000000-0005-0000-0000-000094030000}"/>
    <cellStyle name="20% - Accent4 6 2 4" xfId="3616" xr:uid="{00000000-0005-0000-0000-000095030000}"/>
    <cellStyle name="20% - Accent4 6 2 5" xfId="3611" xr:uid="{00000000-0005-0000-0000-000096030000}"/>
    <cellStyle name="20% - Accent4 6 3" xfId="246" xr:uid="{00000000-0005-0000-0000-000097030000}"/>
    <cellStyle name="20% - Accent4 6 3 2" xfId="3618" xr:uid="{00000000-0005-0000-0000-000098030000}"/>
    <cellStyle name="20% - Accent4 6 3 3" xfId="3619" xr:uid="{00000000-0005-0000-0000-000099030000}"/>
    <cellStyle name="20% - Accent4 6 3 4" xfId="3620" xr:uid="{00000000-0005-0000-0000-00009A030000}"/>
    <cellStyle name="20% - Accent4 6 3 5" xfId="3617" xr:uid="{00000000-0005-0000-0000-00009B030000}"/>
    <cellStyle name="20% - Accent4 6 4" xfId="247" xr:uid="{00000000-0005-0000-0000-00009C030000}"/>
    <cellStyle name="20% - Accent4 6 4 2" xfId="3622" xr:uid="{00000000-0005-0000-0000-00009D030000}"/>
    <cellStyle name="20% - Accent4 6 4 3" xfId="3621" xr:uid="{00000000-0005-0000-0000-00009E030000}"/>
    <cellStyle name="20% - Accent4 6 5" xfId="3623" xr:uid="{00000000-0005-0000-0000-00009F030000}"/>
    <cellStyle name="20% - Accent4 6 6" xfId="3624" xr:uid="{00000000-0005-0000-0000-0000A0030000}"/>
    <cellStyle name="20% - Accent4 6 7" xfId="3610" xr:uid="{00000000-0005-0000-0000-0000A1030000}"/>
    <cellStyle name="20% - Accent4 7" xfId="248" xr:uid="{00000000-0005-0000-0000-0000A2030000}"/>
    <cellStyle name="20% - Accent4 7 2" xfId="249" xr:uid="{00000000-0005-0000-0000-0000A3030000}"/>
    <cellStyle name="20% - Accent4 7 2 2" xfId="3627" xr:uid="{00000000-0005-0000-0000-0000A4030000}"/>
    <cellStyle name="20% - Accent4 7 2 2 2" xfId="3628" xr:uid="{00000000-0005-0000-0000-0000A5030000}"/>
    <cellStyle name="20% - Accent4 7 2 2 3" xfId="3629" xr:uid="{00000000-0005-0000-0000-0000A6030000}"/>
    <cellStyle name="20% - Accent4 7 2 3" xfId="3630" xr:uid="{00000000-0005-0000-0000-0000A7030000}"/>
    <cellStyle name="20% - Accent4 7 2 4" xfId="3631" xr:uid="{00000000-0005-0000-0000-0000A8030000}"/>
    <cellStyle name="20% - Accent4 7 2 5" xfId="3626" xr:uid="{00000000-0005-0000-0000-0000A9030000}"/>
    <cellStyle name="20% - Accent4 7 3" xfId="250" xr:uid="{00000000-0005-0000-0000-0000AA030000}"/>
    <cellStyle name="20% - Accent4 7 3 2" xfId="3633" xr:uid="{00000000-0005-0000-0000-0000AB030000}"/>
    <cellStyle name="20% - Accent4 7 3 3" xfId="3634" xr:uid="{00000000-0005-0000-0000-0000AC030000}"/>
    <cellStyle name="20% - Accent4 7 3 4" xfId="3635" xr:uid="{00000000-0005-0000-0000-0000AD030000}"/>
    <cellStyle name="20% - Accent4 7 3 5" xfId="3632" xr:uid="{00000000-0005-0000-0000-0000AE030000}"/>
    <cellStyle name="20% - Accent4 7 4" xfId="3636" xr:uid="{00000000-0005-0000-0000-0000AF030000}"/>
    <cellStyle name="20% - Accent4 7 5" xfId="3637" xr:uid="{00000000-0005-0000-0000-0000B0030000}"/>
    <cellStyle name="20% - Accent4 7 6" xfId="3625" xr:uid="{00000000-0005-0000-0000-0000B1030000}"/>
    <cellStyle name="20% - Accent4 8" xfId="251" xr:uid="{00000000-0005-0000-0000-0000B2030000}"/>
    <cellStyle name="20% - Accent4 8 2" xfId="252" xr:uid="{00000000-0005-0000-0000-0000B3030000}"/>
    <cellStyle name="20% - Accent4 8 2 2" xfId="3640" xr:uid="{00000000-0005-0000-0000-0000B4030000}"/>
    <cellStyle name="20% - Accent4 8 2 2 2" xfId="3641" xr:uid="{00000000-0005-0000-0000-0000B5030000}"/>
    <cellStyle name="20% - Accent4 8 2 2 3" xfId="3642" xr:uid="{00000000-0005-0000-0000-0000B6030000}"/>
    <cellStyle name="20% - Accent4 8 2 3" xfId="3643" xr:uid="{00000000-0005-0000-0000-0000B7030000}"/>
    <cellStyle name="20% - Accent4 8 2 4" xfId="3644" xr:uid="{00000000-0005-0000-0000-0000B8030000}"/>
    <cellStyle name="20% - Accent4 8 2 5" xfId="3639" xr:uid="{00000000-0005-0000-0000-0000B9030000}"/>
    <cellStyle name="20% - Accent4 8 3" xfId="3645" xr:uid="{00000000-0005-0000-0000-0000BA030000}"/>
    <cellStyle name="20% - Accent4 8 3 2" xfId="3646" xr:uid="{00000000-0005-0000-0000-0000BB030000}"/>
    <cellStyle name="20% - Accent4 8 3 3" xfId="3647" xr:uid="{00000000-0005-0000-0000-0000BC030000}"/>
    <cellStyle name="20% - Accent4 8 4" xfId="3648" xr:uid="{00000000-0005-0000-0000-0000BD030000}"/>
    <cellStyle name="20% - Accent4 8 5" xfId="3649" xr:uid="{00000000-0005-0000-0000-0000BE030000}"/>
    <cellStyle name="20% - Accent4 8 6" xfId="3638" xr:uid="{00000000-0005-0000-0000-0000BF030000}"/>
    <cellStyle name="20% - Accent4 9" xfId="253" xr:uid="{00000000-0005-0000-0000-0000C0030000}"/>
    <cellStyle name="20% - Accent4 9 2" xfId="254" xr:uid="{00000000-0005-0000-0000-0000C1030000}"/>
    <cellStyle name="20% - Accent4 9 2 2" xfId="3652" xr:uid="{00000000-0005-0000-0000-0000C2030000}"/>
    <cellStyle name="20% - Accent4 9 2 3" xfId="3651" xr:uid="{00000000-0005-0000-0000-0000C3030000}"/>
    <cellStyle name="20% - Accent4 9 3" xfId="255" xr:uid="{00000000-0005-0000-0000-0000C4030000}"/>
    <cellStyle name="20% - Accent4 9 3 2" xfId="3654" xr:uid="{00000000-0005-0000-0000-0000C5030000}"/>
    <cellStyle name="20% - Accent4 9 3 3" xfId="3653" xr:uid="{00000000-0005-0000-0000-0000C6030000}"/>
    <cellStyle name="20% - Accent4 9 4" xfId="256" xr:uid="{00000000-0005-0000-0000-0000C7030000}"/>
    <cellStyle name="20% - Accent4 9 4 2" xfId="3655" xr:uid="{00000000-0005-0000-0000-0000C8030000}"/>
    <cellStyle name="20% - Accent4 9 5" xfId="3656" xr:uid="{00000000-0005-0000-0000-0000C9030000}"/>
    <cellStyle name="20% - Accent4 9 6" xfId="3657" xr:uid="{00000000-0005-0000-0000-0000CA030000}"/>
    <cellStyle name="20% - Accent4 9 7" xfId="3650" xr:uid="{00000000-0005-0000-0000-0000CB030000}"/>
    <cellStyle name="20% - Accent5" xfId="257" builtinId="46" customBuiltin="1"/>
    <cellStyle name="20% - Accent5 10" xfId="258" xr:uid="{00000000-0005-0000-0000-0000CD030000}"/>
    <cellStyle name="20% - Accent5 10 2" xfId="3660" xr:uid="{00000000-0005-0000-0000-0000CE030000}"/>
    <cellStyle name="20% - Accent5 10 3" xfId="3659" xr:uid="{00000000-0005-0000-0000-0000CF030000}"/>
    <cellStyle name="20% - Accent5 11" xfId="259" xr:uid="{00000000-0005-0000-0000-0000D0030000}"/>
    <cellStyle name="20% - Accent5 11 2" xfId="3662" xr:uid="{00000000-0005-0000-0000-0000D1030000}"/>
    <cellStyle name="20% - Accent5 11 2 2" xfId="3663" xr:uid="{00000000-0005-0000-0000-0000D2030000}"/>
    <cellStyle name="20% - Accent5 11 2 3" xfId="3664" xr:uid="{00000000-0005-0000-0000-0000D3030000}"/>
    <cellStyle name="20% - Accent5 11 3" xfId="3665" xr:uid="{00000000-0005-0000-0000-0000D4030000}"/>
    <cellStyle name="20% - Accent5 11 4" xfId="3666" xr:uid="{00000000-0005-0000-0000-0000D5030000}"/>
    <cellStyle name="20% - Accent5 11 5" xfId="3661" xr:uid="{00000000-0005-0000-0000-0000D6030000}"/>
    <cellStyle name="20% - Accent5 12" xfId="260" xr:uid="{00000000-0005-0000-0000-0000D7030000}"/>
    <cellStyle name="20% - Accent5 12 2" xfId="3668" xr:uid="{00000000-0005-0000-0000-0000D8030000}"/>
    <cellStyle name="20% - Accent5 12 2 2" xfId="3669" xr:uid="{00000000-0005-0000-0000-0000D9030000}"/>
    <cellStyle name="20% - Accent5 12 2 3" xfId="3670" xr:uid="{00000000-0005-0000-0000-0000DA030000}"/>
    <cellStyle name="20% - Accent5 12 3" xfId="3671" xr:uid="{00000000-0005-0000-0000-0000DB030000}"/>
    <cellStyle name="20% - Accent5 12 4" xfId="3672" xr:uid="{00000000-0005-0000-0000-0000DC030000}"/>
    <cellStyle name="20% - Accent5 12 5" xfId="3667" xr:uid="{00000000-0005-0000-0000-0000DD030000}"/>
    <cellStyle name="20% - Accent5 13" xfId="261" xr:uid="{00000000-0005-0000-0000-0000DE030000}"/>
    <cellStyle name="20% - Accent5 13 2" xfId="3674" xr:uid="{00000000-0005-0000-0000-0000DF030000}"/>
    <cellStyle name="20% - Accent5 13 2 2" xfId="3675" xr:uid="{00000000-0005-0000-0000-0000E0030000}"/>
    <cellStyle name="20% - Accent5 13 2 3" xfId="3676" xr:uid="{00000000-0005-0000-0000-0000E1030000}"/>
    <cellStyle name="20% - Accent5 13 3" xfId="3677" xr:uid="{00000000-0005-0000-0000-0000E2030000}"/>
    <cellStyle name="20% - Accent5 13 4" xfId="3678" xr:uid="{00000000-0005-0000-0000-0000E3030000}"/>
    <cellStyle name="20% - Accent5 13 5" xfId="3673" xr:uid="{00000000-0005-0000-0000-0000E4030000}"/>
    <cellStyle name="20% - Accent5 14" xfId="262" xr:uid="{00000000-0005-0000-0000-0000E5030000}"/>
    <cellStyle name="20% - Accent5 14 2" xfId="3680" xr:uid="{00000000-0005-0000-0000-0000E6030000}"/>
    <cellStyle name="20% - Accent5 14 3" xfId="3679" xr:uid="{00000000-0005-0000-0000-0000E7030000}"/>
    <cellStyle name="20% - Accent5 15" xfId="263" xr:uid="{00000000-0005-0000-0000-0000E8030000}"/>
    <cellStyle name="20% - Accent5 15 2" xfId="3682" xr:uid="{00000000-0005-0000-0000-0000E9030000}"/>
    <cellStyle name="20% - Accent5 15 3" xfId="3683" xr:uid="{00000000-0005-0000-0000-0000EA030000}"/>
    <cellStyle name="20% - Accent5 15 4" xfId="3684" xr:uid="{00000000-0005-0000-0000-0000EB030000}"/>
    <cellStyle name="20% - Accent5 15 5" xfId="3681" xr:uid="{00000000-0005-0000-0000-0000EC030000}"/>
    <cellStyle name="20% - Accent5 16" xfId="3685" xr:uid="{00000000-0005-0000-0000-0000ED030000}"/>
    <cellStyle name="20% - Accent5 17" xfId="3686" xr:uid="{00000000-0005-0000-0000-0000EE030000}"/>
    <cellStyle name="20% - Accent5 18" xfId="3687" xr:uid="{00000000-0005-0000-0000-0000EF030000}"/>
    <cellStyle name="20% - Accent5 19" xfId="3658" xr:uid="{00000000-0005-0000-0000-0000F0030000}"/>
    <cellStyle name="20% - Accent5 2" xfId="264" xr:uid="{00000000-0005-0000-0000-0000F1030000}"/>
    <cellStyle name="20% - Accent5 2 2" xfId="265" xr:uid="{00000000-0005-0000-0000-0000F2030000}"/>
    <cellStyle name="20% - Accent5 2 2 2" xfId="266" xr:uid="{00000000-0005-0000-0000-0000F3030000}"/>
    <cellStyle name="20% - Accent5 2 2 2 2" xfId="3691" xr:uid="{00000000-0005-0000-0000-0000F4030000}"/>
    <cellStyle name="20% - Accent5 2 2 2 3" xfId="3690" xr:uid="{00000000-0005-0000-0000-0000F5030000}"/>
    <cellStyle name="20% - Accent5 2 2 3" xfId="3692" xr:uid="{00000000-0005-0000-0000-0000F6030000}"/>
    <cellStyle name="20% - Accent5 2 2 4" xfId="3689" xr:uid="{00000000-0005-0000-0000-0000F7030000}"/>
    <cellStyle name="20% - Accent5 2 3" xfId="267" xr:uid="{00000000-0005-0000-0000-0000F8030000}"/>
    <cellStyle name="20% - Accent5 2 3 2" xfId="268" xr:uid="{00000000-0005-0000-0000-0000F9030000}"/>
    <cellStyle name="20% - Accent5 2 3 2 2" xfId="269" xr:uid="{00000000-0005-0000-0000-0000FA030000}"/>
    <cellStyle name="20% - Accent5 2 3 2 2 2" xfId="3695" xr:uid="{00000000-0005-0000-0000-0000FB030000}"/>
    <cellStyle name="20% - Accent5 2 3 2 3" xfId="3696" xr:uid="{00000000-0005-0000-0000-0000FC030000}"/>
    <cellStyle name="20% - Accent5 2 3 2 4" xfId="3694" xr:uid="{00000000-0005-0000-0000-0000FD030000}"/>
    <cellStyle name="20% - Accent5 2 3 3" xfId="270" xr:uid="{00000000-0005-0000-0000-0000FE030000}"/>
    <cellStyle name="20% - Accent5 2 3 3 2" xfId="3697" xr:uid="{00000000-0005-0000-0000-0000FF030000}"/>
    <cellStyle name="20% - Accent5 2 3 4" xfId="271" xr:uid="{00000000-0005-0000-0000-000000040000}"/>
    <cellStyle name="20% - Accent5 2 3 4 2" xfId="3698" xr:uid="{00000000-0005-0000-0000-000001040000}"/>
    <cellStyle name="20% - Accent5 2 3 5" xfId="272" xr:uid="{00000000-0005-0000-0000-000002040000}"/>
    <cellStyle name="20% - Accent5 2 3 5 2" xfId="3699" xr:uid="{00000000-0005-0000-0000-000003040000}"/>
    <cellStyle name="20% - Accent5 2 3 6" xfId="273" xr:uid="{00000000-0005-0000-0000-000004040000}"/>
    <cellStyle name="20% - Accent5 2 3 6 2" xfId="3700" xr:uid="{00000000-0005-0000-0000-000005040000}"/>
    <cellStyle name="20% - Accent5 2 3 7" xfId="3701" xr:uid="{00000000-0005-0000-0000-000006040000}"/>
    <cellStyle name="20% - Accent5 2 3 8" xfId="3693" xr:uid="{00000000-0005-0000-0000-000007040000}"/>
    <cellStyle name="20% - Accent5 2 4" xfId="274" xr:uid="{00000000-0005-0000-0000-000008040000}"/>
    <cellStyle name="20% - Accent5 2 4 2" xfId="275" xr:uid="{00000000-0005-0000-0000-000009040000}"/>
    <cellStyle name="20% - Accent5 2 4 2 2" xfId="3704" xr:uid="{00000000-0005-0000-0000-00000A040000}"/>
    <cellStyle name="20% - Accent5 2 4 2 3" xfId="3705" xr:uid="{00000000-0005-0000-0000-00000B040000}"/>
    <cellStyle name="20% - Accent5 2 4 2 4" xfId="3706" xr:uid="{00000000-0005-0000-0000-00000C040000}"/>
    <cellStyle name="20% - Accent5 2 4 2 5" xfId="3703" xr:uid="{00000000-0005-0000-0000-00000D040000}"/>
    <cellStyle name="20% - Accent5 2 4 3" xfId="276" xr:uid="{00000000-0005-0000-0000-00000E040000}"/>
    <cellStyle name="20% - Accent5 2 4 3 2" xfId="3708" xr:uid="{00000000-0005-0000-0000-00000F040000}"/>
    <cellStyle name="20% - Accent5 2 4 3 3" xfId="3707" xr:uid="{00000000-0005-0000-0000-000010040000}"/>
    <cellStyle name="20% - Accent5 2 4 4" xfId="277" xr:uid="{00000000-0005-0000-0000-000011040000}"/>
    <cellStyle name="20% - Accent5 2 4 4 2" xfId="3709" xr:uid="{00000000-0005-0000-0000-000012040000}"/>
    <cellStyle name="20% - Accent5 2 4 5" xfId="278" xr:uid="{00000000-0005-0000-0000-000013040000}"/>
    <cellStyle name="20% - Accent5 2 4 5 2" xfId="3710" xr:uid="{00000000-0005-0000-0000-000014040000}"/>
    <cellStyle name="20% - Accent5 2 4 6" xfId="3711" xr:uid="{00000000-0005-0000-0000-000015040000}"/>
    <cellStyle name="20% - Accent5 2 4 7" xfId="3702" xr:uid="{00000000-0005-0000-0000-000016040000}"/>
    <cellStyle name="20% - Accent5 2 5" xfId="279" xr:uid="{00000000-0005-0000-0000-000017040000}"/>
    <cellStyle name="20% - Accent5 2 5 2" xfId="280" xr:uid="{00000000-0005-0000-0000-000018040000}"/>
    <cellStyle name="20% - Accent5 2 5 2 2" xfId="3714" xr:uid="{00000000-0005-0000-0000-000019040000}"/>
    <cellStyle name="20% - Accent5 2 5 2 3" xfId="3715" xr:uid="{00000000-0005-0000-0000-00001A040000}"/>
    <cellStyle name="20% - Accent5 2 5 2 4" xfId="3713" xr:uid="{00000000-0005-0000-0000-00001B040000}"/>
    <cellStyle name="20% - Accent5 2 5 3" xfId="281" xr:uid="{00000000-0005-0000-0000-00001C040000}"/>
    <cellStyle name="20% - Accent5 2 5 3 2" xfId="3717" xr:uid="{00000000-0005-0000-0000-00001D040000}"/>
    <cellStyle name="20% - Accent5 2 5 3 3" xfId="3716" xr:uid="{00000000-0005-0000-0000-00001E040000}"/>
    <cellStyle name="20% - Accent5 2 5 4" xfId="3718" xr:uid="{00000000-0005-0000-0000-00001F040000}"/>
    <cellStyle name="20% - Accent5 2 5 5" xfId="3719" xr:uid="{00000000-0005-0000-0000-000020040000}"/>
    <cellStyle name="20% - Accent5 2 5 6" xfId="3712" xr:uid="{00000000-0005-0000-0000-000021040000}"/>
    <cellStyle name="20% - Accent5 2 6" xfId="282" xr:uid="{00000000-0005-0000-0000-000022040000}"/>
    <cellStyle name="20% - Accent5 2 6 2" xfId="3721" xr:uid="{00000000-0005-0000-0000-000023040000}"/>
    <cellStyle name="20% - Accent5 2 6 3" xfId="3722" xr:uid="{00000000-0005-0000-0000-000024040000}"/>
    <cellStyle name="20% - Accent5 2 6 4" xfId="3720" xr:uid="{00000000-0005-0000-0000-000025040000}"/>
    <cellStyle name="20% - Accent5 2 7" xfId="3723" xr:uid="{00000000-0005-0000-0000-000026040000}"/>
    <cellStyle name="20% - Accent5 2 7 2" xfId="3724" xr:uid="{00000000-0005-0000-0000-000027040000}"/>
    <cellStyle name="20% - Accent5 2 8" xfId="3725" xr:uid="{00000000-0005-0000-0000-000028040000}"/>
    <cellStyle name="20% - Accent5 2 9" xfId="3688" xr:uid="{00000000-0005-0000-0000-000029040000}"/>
    <cellStyle name="20% - Accent5 20" xfId="20088" xr:uid="{00000000-0005-0000-0000-00002A040000}"/>
    <cellStyle name="20% - Accent5 3" xfId="283" xr:uid="{00000000-0005-0000-0000-00002B040000}"/>
    <cellStyle name="20% - Accent5 3 2" xfId="284" xr:uid="{00000000-0005-0000-0000-00002C040000}"/>
    <cellStyle name="20% - Accent5 3 2 2" xfId="3728" xr:uid="{00000000-0005-0000-0000-00002D040000}"/>
    <cellStyle name="20% - Accent5 3 2 3" xfId="3727" xr:uid="{00000000-0005-0000-0000-00002E040000}"/>
    <cellStyle name="20% - Accent5 3 3" xfId="285" xr:uid="{00000000-0005-0000-0000-00002F040000}"/>
    <cellStyle name="20% - Accent5 3 3 2" xfId="3730" xr:uid="{00000000-0005-0000-0000-000030040000}"/>
    <cellStyle name="20% - Accent5 3 3 2 2" xfId="3731" xr:uid="{00000000-0005-0000-0000-000031040000}"/>
    <cellStyle name="20% - Accent5 3 3 2 3" xfId="3732" xr:uid="{00000000-0005-0000-0000-000032040000}"/>
    <cellStyle name="20% - Accent5 3 3 3" xfId="3733" xr:uid="{00000000-0005-0000-0000-000033040000}"/>
    <cellStyle name="20% - Accent5 3 3 4" xfId="3734" xr:uid="{00000000-0005-0000-0000-000034040000}"/>
    <cellStyle name="20% - Accent5 3 3 5" xfId="3729" xr:uid="{00000000-0005-0000-0000-000035040000}"/>
    <cellStyle name="20% - Accent5 3 4" xfId="286" xr:uid="{00000000-0005-0000-0000-000036040000}"/>
    <cellStyle name="20% - Accent5 3 4 2" xfId="3736" xr:uid="{00000000-0005-0000-0000-000037040000}"/>
    <cellStyle name="20% - Accent5 3 4 3" xfId="3737" xr:uid="{00000000-0005-0000-0000-000038040000}"/>
    <cellStyle name="20% - Accent5 3 4 4" xfId="3738" xr:uid="{00000000-0005-0000-0000-000039040000}"/>
    <cellStyle name="20% - Accent5 3 4 5" xfId="3735" xr:uid="{00000000-0005-0000-0000-00003A040000}"/>
    <cellStyle name="20% - Accent5 3 5" xfId="287" xr:uid="{00000000-0005-0000-0000-00003B040000}"/>
    <cellStyle name="20% - Accent5 3 5 2" xfId="3740" xr:uid="{00000000-0005-0000-0000-00003C040000}"/>
    <cellStyle name="20% - Accent5 3 5 3" xfId="3739" xr:uid="{00000000-0005-0000-0000-00003D040000}"/>
    <cellStyle name="20% - Accent5 3 6" xfId="3741" xr:uid="{00000000-0005-0000-0000-00003E040000}"/>
    <cellStyle name="20% - Accent5 3 7" xfId="3742" xr:uid="{00000000-0005-0000-0000-00003F040000}"/>
    <cellStyle name="20% - Accent5 3 8" xfId="3726" xr:uid="{00000000-0005-0000-0000-000040040000}"/>
    <cellStyle name="20% - Accent5 4" xfId="288" xr:uid="{00000000-0005-0000-0000-000041040000}"/>
    <cellStyle name="20% - Accent5 4 2" xfId="289" xr:uid="{00000000-0005-0000-0000-000042040000}"/>
    <cellStyle name="20% - Accent5 4 2 2" xfId="290" xr:uid="{00000000-0005-0000-0000-000043040000}"/>
    <cellStyle name="20% - Accent5 4 2 2 2" xfId="3746" xr:uid="{00000000-0005-0000-0000-000044040000}"/>
    <cellStyle name="20% - Accent5 4 2 2 3" xfId="3747" xr:uid="{00000000-0005-0000-0000-000045040000}"/>
    <cellStyle name="20% - Accent5 4 2 2 4" xfId="3748" xr:uid="{00000000-0005-0000-0000-000046040000}"/>
    <cellStyle name="20% - Accent5 4 2 2 5" xfId="3745" xr:uid="{00000000-0005-0000-0000-000047040000}"/>
    <cellStyle name="20% - Accent5 4 2 3" xfId="291" xr:uid="{00000000-0005-0000-0000-000048040000}"/>
    <cellStyle name="20% - Accent5 4 2 3 2" xfId="3750" xr:uid="{00000000-0005-0000-0000-000049040000}"/>
    <cellStyle name="20% - Accent5 4 2 3 3" xfId="3749" xr:uid="{00000000-0005-0000-0000-00004A040000}"/>
    <cellStyle name="20% - Accent5 4 2 4" xfId="292" xr:uid="{00000000-0005-0000-0000-00004B040000}"/>
    <cellStyle name="20% - Accent5 4 2 4 2" xfId="3751" xr:uid="{00000000-0005-0000-0000-00004C040000}"/>
    <cellStyle name="20% - Accent5 4 2 5" xfId="3752" xr:uid="{00000000-0005-0000-0000-00004D040000}"/>
    <cellStyle name="20% - Accent5 4 2 6" xfId="3744" xr:uid="{00000000-0005-0000-0000-00004E040000}"/>
    <cellStyle name="20% - Accent5 4 3" xfId="293" xr:uid="{00000000-0005-0000-0000-00004F040000}"/>
    <cellStyle name="20% - Accent5 4 3 2" xfId="294" xr:uid="{00000000-0005-0000-0000-000050040000}"/>
    <cellStyle name="20% - Accent5 4 3 2 2" xfId="3755" xr:uid="{00000000-0005-0000-0000-000051040000}"/>
    <cellStyle name="20% - Accent5 4 3 2 3" xfId="3754" xr:uid="{00000000-0005-0000-0000-000052040000}"/>
    <cellStyle name="20% - Accent5 4 3 3" xfId="295" xr:uid="{00000000-0005-0000-0000-000053040000}"/>
    <cellStyle name="20% - Accent5 4 3 3 2" xfId="3757" xr:uid="{00000000-0005-0000-0000-000054040000}"/>
    <cellStyle name="20% - Accent5 4 3 3 3" xfId="3756" xr:uid="{00000000-0005-0000-0000-000055040000}"/>
    <cellStyle name="20% - Accent5 4 3 4" xfId="296" xr:uid="{00000000-0005-0000-0000-000056040000}"/>
    <cellStyle name="20% - Accent5 4 3 4 2" xfId="3758" xr:uid="{00000000-0005-0000-0000-000057040000}"/>
    <cellStyle name="20% - Accent5 4 3 5" xfId="3759" xr:uid="{00000000-0005-0000-0000-000058040000}"/>
    <cellStyle name="20% - Accent5 4 3 6" xfId="3753" xr:uid="{00000000-0005-0000-0000-000059040000}"/>
    <cellStyle name="20% - Accent5 4 4" xfId="297" xr:uid="{00000000-0005-0000-0000-00005A040000}"/>
    <cellStyle name="20% - Accent5 4 4 2" xfId="3761" xr:uid="{00000000-0005-0000-0000-00005B040000}"/>
    <cellStyle name="20% - Accent5 4 4 3" xfId="3760" xr:uid="{00000000-0005-0000-0000-00005C040000}"/>
    <cellStyle name="20% - Accent5 4 5" xfId="3762" xr:uid="{00000000-0005-0000-0000-00005D040000}"/>
    <cellStyle name="20% - Accent5 4 6" xfId="3763" xr:uid="{00000000-0005-0000-0000-00005E040000}"/>
    <cellStyle name="20% - Accent5 4 7" xfId="3743" xr:uid="{00000000-0005-0000-0000-00005F040000}"/>
    <cellStyle name="20% - Accent5 5" xfId="298" xr:uid="{00000000-0005-0000-0000-000060040000}"/>
    <cellStyle name="20% - Accent5 5 2" xfId="299" xr:uid="{00000000-0005-0000-0000-000061040000}"/>
    <cellStyle name="20% - Accent5 5 2 2" xfId="300" xr:uid="{00000000-0005-0000-0000-000062040000}"/>
    <cellStyle name="20% - Accent5 5 2 2 2" xfId="3767" xr:uid="{00000000-0005-0000-0000-000063040000}"/>
    <cellStyle name="20% - Accent5 5 2 2 3" xfId="3768" xr:uid="{00000000-0005-0000-0000-000064040000}"/>
    <cellStyle name="20% - Accent5 5 2 2 4" xfId="3769" xr:uid="{00000000-0005-0000-0000-000065040000}"/>
    <cellStyle name="20% - Accent5 5 2 2 5" xfId="3766" xr:uid="{00000000-0005-0000-0000-000066040000}"/>
    <cellStyle name="20% - Accent5 5 2 3" xfId="301" xr:uid="{00000000-0005-0000-0000-000067040000}"/>
    <cellStyle name="20% - Accent5 5 2 3 2" xfId="3771" xr:uid="{00000000-0005-0000-0000-000068040000}"/>
    <cellStyle name="20% - Accent5 5 2 3 3" xfId="3770" xr:uid="{00000000-0005-0000-0000-000069040000}"/>
    <cellStyle name="20% - Accent5 5 2 4" xfId="3772" xr:uid="{00000000-0005-0000-0000-00006A040000}"/>
    <cellStyle name="20% - Accent5 5 2 5" xfId="3773" xr:uid="{00000000-0005-0000-0000-00006B040000}"/>
    <cellStyle name="20% - Accent5 5 2 6" xfId="3765" xr:uid="{00000000-0005-0000-0000-00006C040000}"/>
    <cellStyle name="20% - Accent5 5 3" xfId="302" xr:uid="{00000000-0005-0000-0000-00006D040000}"/>
    <cellStyle name="20% - Accent5 5 3 2" xfId="303" xr:uid="{00000000-0005-0000-0000-00006E040000}"/>
    <cellStyle name="20% - Accent5 5 3 2 2" xfId="3776" xr:uid="{00000000-0005-0000-0000-00006F040000}"/>
    <cellStyle name="20% - Accent5 5 3 2 3" xfId="3775" xr:uid="{00000000-0005-0000-0000-000070040000}"/>
    <cellStyle name="20% - Accent5 5 3 3" xfId="304" xr:uid="{00000000-0005-0000-0000-000071040000}"/>
    <cellStyle name="20% - Accent5 5 3 3 2" xfId="3778" xr:uid="{00000000-0005-0000-0000-000072040000}"/>
    <cellStyle name="20% - Accent5 5 3 3 3" xfId="3777" xr:uid="{00000000-0005-0000-0000-000073040000}"/>
    <cellStyle name="20% - Accent5 5 3 4" xfId="3779" xr:uid="{00000000-0005-0000-0000-000074040000}"/>
    <cellStyle name="20% - Accent5 5 3 4 2" xfId="3780" xr:uid="{00000000-0005-0000-0000-000075040000}"/>
    <cellStyle name="20% - Accent5 5 3 5" xfId="3781" xr:uid="{00000000-0005-0000-0000-000076040000}"/>
    <cellStyle name="20% - Accent5 5 3 6" xfId="3774" xr:uid="{00000000-0005-0000-0000-000077040000}"/>
    <cellStyle name="20% - Accent5 5 4" xfId="305" xr:uid="{00000000-0005-0000-0000-000078040000}"/>
    <cellStyle name="20% - Accent5 5 4 2" xfId="306" xr:uid="{00000000-0005-0000-0000-000079040000}"/>
    <cellStyle name="20% - Accent5 5 4 2 2" xfId="3783" xr:uid="{00000000-0005-0000-0000-00007A040000}"/>
    <cellStyle name="20% - Accent5 5 4 3" xfId="307" xr:uid="{00000000-0005-0000-0000-00007B040000}"/>
    <cellStyle name="20% - Accent5 5 4 3 2" xfId="3784" xr:uid="{00000000-0005-0000-0000-00007C040000}"/>
    <cellStyle name="20% - Accent5 5 4 4" xfId="3785" xr:uid="{00000000-0005-0000-0000-00007D040000}"/>
    <cellStyle name="20% - Accent5 5 4 5" xfId="3786" xr:uid="{00000000-0005-0000-0000-00007E040000}"/>
    <cellStyle name="20% - Accent5 5 4 6" xfId="3782" xr:uid="{00000000-0005-0000-0000-00007F040000}"/>
    <cellStyle name="20% - Accent5 5 5" xfId="3787" xr:uid="{00000000-0005-0000-0000-000080040000}"/>
    <cellStyle name="20% - Accent5 5 6" xfId="3764" xr:uid="{00000000-0005-0000-0000-000081040000}"/>
    <cellStyle name="20% - Accent5 6" xfId="308" xr:uid="{00000000-0005-0000-0000-000082040000}"/>
    <cellStyle name="20% - Accent5 6 2" xfId="309" xr:uid="{00000000-0005-0000-0000-000083040000}"/>
    <cellStyle name="20% - Accent5 6 2 2" xfId="3790" xr:uid="{00000000-0005-0000-0000-000084040000}"/>
    <cellStyle name="20% - Accent5 6 2 2 2" xfId="3791" xr:uid="{00000000-0005-0000-0000-000085040000}"/>
    <cellStyle name="20% - Accent5 6 2 2 3" xfId="3792" xr:uid="{00000000-0005-0000-0000-000086040000}"/>
    <cellStyle name="20% - Accent5 6 2 3" xfId="3793" xr:uid="{00000000-0005-0000-0000-000087040000}"/>
    <cellStyle name="20% - Accent5 6 2 4" xfId="3794" xr:uid="{00000000-0005-0000-0000-000088040000}"/>
    <cellStyle name="20% - Accent5 6 2 5" xfId="3789" xr:uid="{00000000-0005-0000-0000-000089040000}"/>
    <cellStyle name="20% - Accent5 6 3" xfId="310" xr:uid="{00000000-0005-0000-0000-00008A040000}"/>
    <cellStyle name="20% - Accent5 6 3 2" xfId="3796" xr:uid="{00000000-0005-0000-0000-00008B040000}"/>
    <cellStyle name="20% - Accent5 6 3 3" xfId="3797" xr:uid="{00000000-0005-0000-0000-00008C040000}"/>
    <cellStyle name="20% - Accent5 6 3 4" xfId="3798" xr:uid="{00000000-0005-0000-0000-00008D040000}"/>
    <cellStyle name="20% - Accent5 6 3 5" xfId="3795" xr:uid="{00000000-0005-0000-0000-00008E040000}"/>
    <cellStyle name="20% - Accent5 6 4" xfId="311" xr:uid="{00000000-0005-0000-0000-00008F040000}"/>
    <cellStyle name="20% - Accent5 6 4 2" xfId="3800" xr:uid="{00000000-0005-0000-0000-000090040000}"/>
    <cellStyle name="20% - Accent5 6 4 3" xfId="3799" xr:uid="{00000000-0005-0000-0000-000091040000}"/>
    <cellStyle name="20% - Accent5 6 5" xfId="3801" xr:uid="{00000000-0005-0000-0000-000092040000}"/>
    <cellStyle name="20% - Accent5 6 6" xfId="3802" xr:uid="{00000000-0005-0000-0000-000093040000}"/>
    <cellStyle name="20% - Accent5 6 7" xfId="3788" xr:uid="{00000000-0005-0000-0000-000094040000}"/>
    <cellStyle name="20% - Accent5 7" xfId="312" xr:uid="{00000000-0005-0000-0000-000095040000}"/>
    <cellStyle name="20% - Accent5 7 2" xfId="313" xr:uid="{00000000-0005-0000-0000-000096040000}"/>
    <cellStyle name="20% - Accent5 7 2 2" xfId="3805" xr:uid="{00000000-0005-0000-0000-000097040000}"/>
    <cellStyle name="20% - Accent5 7 2 2 2" xfId="3806" xr:uid="{00000000-0005-0000-0000-000098040000}"/>
    <cellStyle name="20% - Accent5 7 2 2 3" xfId="3807" xr:uid="{00000000-0005-0000-0000-000099040000}"/>
    <cellStyle name="20% - Accent5 7 2 3" xfId="3808" xr:uid="{00000000-0005-0000-0000-00009A040000}"/>
    <cellStyle name="20% - Accent5 7 2 4" xfId="3809" xr:uid="{00000000-0005-0000-0000-00009B040000}"/>
    <cellStyle name="20% - Accent5 7 2 5" xfId="3804" xr:uid="{00000000-0005-0000-0000-00009C040000}"/>
    <cellStyle name="20% - Accent5 7 3" xfId="314" xr:uid="{00000000-0005-0000-0000-00009D040000}"/>
    <cellStyle name="20% - Accent5 7 3 2" xfId="3811" xr:uid="{00000000-0005-0000-0000-00009E040000}"/>
    <cellStyle name="20% - Accent5 7 3 3" xfId="3812" xr:uid="{00000000-0005-0000-0000-00009F040000}"/>
    <cellStyle name="20% - Accent5 7 3 4" xfId="3813" xr:uid="{00000000-0005-0000-0000-0000A0040000}"/>
    <cellStyle name="20% - Accent5 7 3 5" xfId="3810" xr:uid="{00000000-0005-0000-0000-0000A1040000}"/>
    <cellStyle name="20% - Accent5 7 4" xfId="3814" xr:uid="{00000000-0005-0000-0000-0000A2040000}"/>
    <cellStyle name="20% - Accent5 7 5" xfId="3815" xr:uid="{00000000-0005-0000-0000-0000A3040000}"/>
    <cellStyle name="20% - Accent5 7 6" xfId="3803" xr:uid="{00000000-0005-0000-0000-0000A4040000}"/>
    <cellStyle name="20% - Accent5 8" xfId="315" xr:uid="{00000000-0005-0000-0000-0000A5040000}"/>
    <cellStyle name="20% - Accent5 8 2" xfId="316" xr:uid="{00000000-0005-0000-0000-0000A6040000}"/>
    <cellStyle name="20% - Accent5 8 2 2" xfId="3818" xr:uid="{00000000-0005-0000-0000-0000A7040000}"/>
    <cellStyle name="20% - Accent5 8 2 2 2" xfId="3819" xr:uid="{00000000-0005-0000-0000-0000A8040000}"/>
    <cellStyle name="20% - Accent5 8 2 2 3" xfId="3820" xr:uid="{00000000-0005-0000-0000-0000A9040000}"/>
    <cellStyle name="20% - Accent5 8 2 3" xfId="3821" xr:uid="{00000000-0005-0000-0000-0000AA040000}"/>
    <cellStyle name="20% - Accent5 8 2 4" xfId="3822" xr:uid="{00000000-0005-0000-0000-0000AB040000}"/>
    <cellStyle name="20% - Accent5 8 2 5" xfId="3817" xr:uid="{00000000-0005-0000-0000-0000AC040000}"/>
    <cellStyle name="20% - Accent5 8 3" xfId="3823" xr:uid="{00000000-0005-0000-0000-0000AD040000}"/>
    <cellStyle name="20% - Accent5 8 3 2" xfId="3824" xr:uid="{00000000-0005-0000-0000-0000AE040000}"/>
    <cellStyle name="20% - Accent5 8 3 3" xfId="3825" xr:uid="{00000000-0005-0000-0000-0000AF040000}"/>
    <cellStyle name="20% - Accent5 8 4" xfId="3826" xr:uid="{00000000-0005-0000-0000-0000B0040000}"/>
    <cellStyle name="20% - Accent5 8 5" xfId="3827" xr:uid="{00000000-0005-0000-0000-0000B1040000}"/>
    <cellStyle name="20% - Accent5 8 6" xfId="3816" xr:uid="{00000000-0005-0000-0000-0000B2040000}"/>
    <cellStyle name="20% - Accent5 9" xfId="317" xr:uid="{00000000-0005-0000-0000-0000B3040000}"/>
    <cellStyle name="20% - Accent5 9 2" xfId="318" xr:uid="{00000000-0005-0000-0000-0000B4040000}"/>
    <cellStyle name="20% - Accent5 9 2 2" xfId="3830" xr:uid="{00000000-0005-0000-0000-0000B5040000}"/>
    <cellStyle name="20% - Accent5 9 2 3" xfId="3829" xr:uid="{00000000-0005-0000-0000-0000B6040000}"/>
    <cellStyle name="20% - Accent5 9 3" xfId="319" xr:uid="{00000000-0005-0000-0000-0000B7040000}"/>
    <cellStyle name="20% - Accent5 9 3 2" xfId="3832" xr:uid="{00000000-0005-0000-0000-0000B8040000}"/>
    <cellStyle name="20% - Accent5 9 3 3" xfId="3831" xr:uid="{00000000-0005-0000-0000-0000B9040000}"/>
    <cellStyle name="20% - Accent5 9 4" xfId="320" xr:uid="{00000000-0005-0000-0000-0000BA040000}"/>
    <cellStyle name="20% - Accent5 9 4 2" xfId="3833" xr:uid="{00000000-0005-0000-0000-0000BB040000}"/>
    <cellStyle name="20% - Accent5 9 5" xfId="3834" xr:uid="{00000000-0005-0000-0000-0000BC040000}"/>
    <cellStyle name="20% - Accent5 9 6" xfId="3835" xr:uid="{00000000-0005-0000-0000-0000BD040000}"/>
    <cellStyle name="20% - Accent5 9 7" xfId="3828" xr:uid="{00000000-0005-0000-0000-0000BE040000}"/>
    <cellStyle name="20% - Accent6" xfId="321" builtinId="50" customBuiltin="1"/>
    <cellStyle name="20% - Accent6 10" xfId="322" xr:uid="{00000000-0005-0000-0000-0000C0040000}"/>
    <cellStyle name="20% - Accent6 10 2" xfId="3838" xr:uid="{00000000-0005-0000-0000-0000C1040000}"/>
    <cellStyle name="20% - Accent6 10 3" xfId="3837" xr:uid="{00000000-0005-0000-0000-0000C2040000}"/>
    <cellStyle name="20% - Accent6 11" xfId="323" xr:uid="{00000000-0005-0000-0000-0000C3040000}"/>
    <cellStyle name="20% - Accent6 11 2" xfId="3840" xr:uid="{00000000-0005-0000-0000-0000C4040000}"/>
    <cellStyle name="20% - Accent6 11 2 2" xfId="3841" xr:uid="{00000000-0005-0000-0000-0000C5040000}"/>
    <cellStyle name="20% - Accent6 11 2 3" xfId="3842" xr:uid="{00000000-0005-0000-0000-0000C6040000}"/>
    <cellStyle name="20% - Accent6 11 3" xfId="3843" xr:uid="{00000000-0005-0000-0000-0000C7040000}"/>
    <cellStyle name="20% - Accent6 11 4" xfId="3844" xr:uid="{00000000-0005-0000-0000-0000C8040000}"/>
    <cellStyle name="20% - Accent6 11 5" xfId="3839" xr:uid="{00000000-0005-0000-0000-0000C9040000}"/>
    <cellStyle name="20% - Accent6 12" xfId="324" xr:uid="{00000000-0005-0000-0000-0000CA040000}"/>
    <cellStyle name="20% - Accent6 12 2" xfId="3846" xr:uid="{00000000-0005-0000-0000-0000CB040000}"/>
    <cellStyle name="20% - Accent6 12 2 2" xfId="3847" xr:uid="{00000000-0005-0000-0000-0000CC040000}"/>
    <cellStyle name="20% - Accent6 12 2 3" xfId="3848" xr:uid="{00000000-0005-0000-0000-0000CD040000}"/>
    <cellStyle name="20% - Accent6 12 3" xfId="3849" xr:uid="{00000000-0005-0000-0000-0000CE040000}"/>
    <cellStyle name="20% - Accent6 12 4" xfId="3850" xr:uid="{00000000-0005-0000-0000-0000CF040000}"/>
    <cellStyle name="20% - Accent6 12 5" xfId="3845" xr:uid="{00000000-0005-0000-0000-0000D0040000}"/>
    <cellStyle name="20% - Accent6 13" xfId="325" xr:uid="{00000000-0005-0000-0000-0000D1040000}"/>
    <cellStyle name="20% - Accent6 13 2" xfId="3852" xr:uid="{00000000-0005-0000-0000-0000D2040000}"/>
    <cellStyle name="20% - Accent6 13 2 2" xfId="3853" xr:uid="{00000000-0005-0000-0000-0000D3040000}"/>
    <cellStyle name="20% - Accent6 13 2 3" xfId="3854" xr:uid="{00000000-0005-0000-0000-0000D4040000}"/>
    <cellStyle name="20% - Accent6 13 3" xfId="3855" xr:uid="{00000000-0005-0000-0000-0000D5040000}"/>
    <cellStyle name="20% - Accent6 13 4" xfId="3856" xr:uid="{00000000-0005-0000-0000-0000D6040000}"/>
    <cellStyle name="20% - Accent6 13 5" xfId="3851" xr:uid="{00000000-0005-0000-0000-0000D7040000}"/>
    <cellStyle name="20% - Accent6 14" xfId="326" xr:uid="{00000000-0005-0000-0000-0000D8040000}"/>
    <cellStyle name="20% - Accent6 14 2" xfId="3858" xr:uid="{00000000-0005-0000-0000-0000D9040000}"/>
    <cellStyle name="20% - Accent6 14 3" xfId="3857" xr:uid="{00000000-0005-0000-0000-0000DA040000}"/>
    <cellStyle name="20% - Accent6 15" xfId="327" xr:uid="{00000000-0005-0000-0000-0000DB040000}"/>
    <cellStyle name="20% - Accent6 15 2" xfId="3860" xr:uid="{00000000-0005-0000-0000-0000DC040000}"/>
    <cellStyle name="20% - Accent6 15 3" xfId="3861" xr:uid="{00000000-0005-0000-0000-0000DD040000}"/>
    <cellStyle name="20% - Accent6 15 4" xfId="3862" xr:uid="{00000000-0005-0000-0000-0000DE040000}"/>
    <cellStyle name="20% - Accent6 15 5" xfId="3859" xr:uid="{00000000-0005-0000-0000-0000DF040000}"/>
    <cellStyle name="20% - Accent6 16" xfId="3863" xr:uid="{00000000-0005-0000-0000-0000E0040000}"/>
    <cellStyle name="20% - Accent6 17" xfId="3864" xr:uid="{00000000-0005-0000-0000-0000E1040000}"/>
    <cellStyle name="20% - Accent6 18" xfId="3865" xr:uid="{00000000-0005-0000-0000-0000E2040000}"/>
    <cellStyle name="20% - Accent6 19" xfId="3836" xr:uid="{00000000-0005-0000-0000-0000E3040000}"/>
    <cellStyle name="20% - Accent6 2" xfId="328" xr:uid="{00000000-0005-0000-0000-0000E4040000}"/>
    <cellStyle name="20% - Accent6 2 2" xfId="329" xr:uid="{00000000-0005-0000-0000-0000E5040000}"/>
    <cellStyle name="20% - Accent6 2 2 2" xfId="330" xr:uid="{00000000-0005-0000-0000-0000E6040000}"/>
    <cellStyle name="20% - Accent6 2 2 2 2" xfId="3869" xr:uid="{00000000-0005-0000-0000-0000E7040000}"/>
    <cellStyle name="20% - Accent6 2 2 2 3" xfId="3868" xr:uid="{00000000-0005-0000-0000-0000E8040000}"/>
    <cellStyle name="20% - Accent6 2 2 3" xfId="3870" xr:uid="{00000000-0005-0000-0000-0000E9040000}"/>
    <cellStyle name="20% - Accent6 2 2 4" xfId="3867" xr:uid="{00000000-0005-0000-0000-0000EA040000}"/>
    <cellStyle name="20% - Accent6 2 3" xfId="331" xr:uid="{00000000-0005-0000-0000-0000EB040000}"/>
    <cellStyle name="20% - Accent6 2 3 2" xfId="332" xr:uid="{00000000-0005-0000-0000-0000EC040000}"/>
    <cellStyle name="20% - Accent6 2 3 2 2" xfId="333" xr:uid="{00000000-0005-0000-0000-0000ED040000}"/>
    <cellStyle name="20% - Accent6 2 3 2 2 2" xfId="3873" xr:uid="{00000000-0005-0000-0000-0000EE040000}"/>
    <cellStyle name="20% - Accent6 2 3 2 3" xfId="3874" xr:uid="{00000000-0005-0000-0000-0000EF040000}"/>
    <cellStyle name="20% - Accent6 2 3 2 4" xfId="3872" xr:uid="{00000000-0005-0000-0000-0000F0040000}"/>
    <cellStyle name="20% - Accent6 2 3 3" xfId="334" xr:uid="{00000000-0005-0000-0000-0000F1040000}"/>
    <cellStyle name="20% - Accent6 2 3 3 2" xfId="3875" xr:uid="{00000000-0005-0000-0000-0000F2040000}"/>
    <cellStyle name="20% - Accent6 2 3 4" xfId="335" xr:uid="{00000000-0005-0000-0000-0000F3040000}"/>
    <cellStyle name="20% - Accent6 2 3 4 2" xfId="3876" xr:uid="{00000000-0005-0000-0000-0000F4040000}"/>
    <cellStyle name="20% - Accent6 2 3 5" xfId="336" xr:uid="{00000000-0005-0000-0000-0000F5040000}"/>
    <cellStyle name="20% - Accent6 2 3 5 2" xfId="3877" xr:uid="{00000000-0005-0000-0000-0000F6040000}"/>
    <cellStyle name="20% - Accent6 2 3 6" xfId="337" xr:uid="{00000000-0005-0000-0000-0000F7040000}"/>
    <cellStyle name="20% - Accent6 2 3 6 2" xfId="3878" xr:uid="{00000000-0005-0000-0000-0000F8040000}"/>
    <cellStyle name="20% - Accent6 2 3 7" xfId="3879" xr:uid="{00000000-0005-0000-0000-0000F9040000}"/>
    <cellStyle name="20% - Accent6 2 3 8" xfId="3871" xr:uid="{00000000-0005-0000-0000-0000FA040000}"/>
    <cellStyle name="20% - Accent6 2 4" xfId="338" xr:uid="{00000000-0005-0000-0000-0000FB040000}"/>
    <cellStyle name="20% - Accent6 2 4 2" xfId="339" xr:uid="{00000000-0005-0000-0000-0000FC040000}"/>
    <cellStyle name="20% - Accent6 2 4 2 2" xfId="3882" xr:uid="{00000000-0005-0000-0000-0000FD040000}"/>
    <cellStyle name="20% - Accent6 2 4 2 3" xfId="3883" xr:uid="{00000000-0005-0000-0000-0000FE040000}"/>
    <cellStyle name="20% - Accent6 2 4 2 4" xfId="3884" xr:uid="{00000000-0005-0000-0000-0000FF040000}"/>
    <cellStyle name="20% - Accent6 2 4 2 5" xfId="3881" xr:uid="{00000000-0005-0000-0000-000000050000}"/>
    <cellStyle name="20% - Accent6 2 4 3" xfId="340" xr:uid="{00000000-0005-0000-0000-000001050000}"/>
    <cellStyle name="20% - Accent6 2 4 3 2" xfId="3886" xr:uid="{00000000-0005-0000-0000-000002050000}"/>
    <cellStyle name="20% - Accent6 2 4 3 3" xfId="3885" xr:uid="{00000000-0005-0000-0000-000003050000}"/>
    <cellStyle name="20% - Accent6 2 4 4" xfId="341" xr:uid="{00000000-0005-0000-0000-000004050000}"/>
    <cellStyle name="20% - Accent6 2 4 4 2" xfId="3887" xr:uid="{00000000-0005-0000-0000-000005050000}"/>
    <cellStyle name="20% - Accent6 2 4 5" xfId="342" xr:uid="{00000000-0005-0000-0000-000006050000}"/>
    <cellStyle name="20% - Accent6 2 4 5 2" xfId="3888" xr:uid="{00000000-0005-0000-0000-000007050000}"/>
    <cellStyle name="20% - Accent6 2 4 6" xfId="3889" xr:uid="{00000000-0005-0000-0000-000008050000}"/>
    <cellStyle name="20% - Accent6 2 4 7" xfId="3880" xr:uid="{00000000-0005-0000-0000-000009050000}"/>
    <cellStyle name="20% - Accent6 2 5" xfId="343" xr:uid="{00000000-0005-0000-0000-00000A050000}"/>
    <cellStyle name="20% - Accent6 2 5 2" xfId="344" xr:uid="{00000000-0005-0000-0000-00000B050000}"/>
    <cellStyle name="20% - Accent6 2 5 2 2" xfId="3892" xr:uid="{00000000-0005-0000-0000-00000C050000}"/>
    <cellStyle name="20% - Accent6 2 5 2 3" xfId="3893" xr:uid="{00000000-0005-0000-0000-00000D050000}"/>
    <cellStyle name="20% - Accent6 2 5 2 4" xfId="3891" xr:uid="{00000000-0005-0000-0000-00000E050000}"/>
    <cellStyle name="20% - Accent6 2 5 3" xfId="345" xr:uid="{00000000-0005-0000-0000-00000F050000}"/>
    <cellStyle name="20% - Accent6 2 5 3 2" xfId="3895" xr:uid="{00000000-0005-0000-0000-000010050000}"/>
    <cellStyle name="20% - Accent6 2 5 3 3" xfId="3894" xr:uid="{00000000-0005-0000-0000-000011050000}"/>
    <cellStyle name="20% - Accent6 2 5 4" xfId="3896" xr:uid="{00000000-0005-0000-0000-000012050000}"/>
    <cellStyle name="20% - Accent6 2 5 5" xfId="3897" xr:uid="{00000000-0005-0000-0000-000013050000}"/>
    <cellStyle name="20% - Accent6 2 5 6" xfId="3890" xr:uid="{00000000-0005-0000-0000-000014050000}"/>
    <cellStyle name="20% - Accent6 2 6" xfId="346" xr:uid="{00000000-0005-0000-0000-000015050000}"/>
    <cellStyle name="20% - Accent6 2 6 2" xfId="3899" xr:uid="{00000000-0005-0000-0000-000016050000}"/>
    <cellStyle name="20% - Accent6 2 6 3" xfId="3900" xr:uid="{00000000-0005-0000-0000-000017050000}"/>
    <cellStyle name="20% - Accent6 2 6 4" xfId="3898" xr:uid="{00000000-0005-0000-0000-000018050000}"/>
    <cellStyle name="20% - Accent6 2 7" xfId="3901" xr:uid="{00000000-0005-0000-0000-000019050000}"/>
    <cellStyle name="20% - Accent6 2 7 2" xfId="3902" xr:uid="{00000000-0005-0000-0000-00001A050000}"/>
    <cellStyle name="20% - Accent6 2 8" xfId="3903" xr:uid="{00000000-0005-0000-0000-00001B050000}"/>
    <cellStyle name="20% - Accent6 2 9" xfId="3866" xr:uid="{00000000-0005-0000-0000-00001C050000}"/>
    <cellStyle name="20% - Accent6 20" xfId="20089" xr:uid="{00000000-0005-0000-0000-00001D050000}"/>
    <cellStyle name="20% - Accent6 3" xfId="347" xr:uid="{00000000-0005-0000-0000-00001E050000}"/>
    <cellStyle name="20% - Accent6 3 2" xfId="348" xr:uid="{00000000-0005-0000-0000-00001F050000}"/>
    <cellStyle name="20% - Accent6 3 2 2" xfId="3906" xr:uid="{00000000-0005-0000-0000-000020050000}"/>
    <cellStyle name="20% - Accent6 3 2 3" xfId="3905" xr:uid="{00000000-0005-0000-0000-000021050000}"/>
    <cellStyle name="20% - Accent6 3 3" xfId="349" xr:uid="{00000000-0005-0000-0000-000022050000}"/>
    <cellStyle name="20% - Accent6 3 3 2" xfId="3908" xr:uid="{00000000-0005-0000-0000-000023050000}"/>
    <cellStyle name="20% - Accent6 3 3 2 2" xfId="3909" xr:uid="{00000000-0005-0000-0000-000024050000}"/>
    <cellStyle name="20% - Accent6 3 3 2 3" xfId="3910" xr:uid="{00000000-0005-0000-0000-000025050000}"/>
    <cellStyle name="20% - Accent6 3 3 3" xfId="3911" xr:uid="{00000000-0005-0000-0000-000026050000}"/>
    <cellStyle name="20% - Accent6 3 3 4" xfId="3912" xr:uid="{00000000-0005-0000-0000-000027050000}"/>
    <cellStyle name="20% - Accent6 3 3 5" xfId="3907" xr:uid="{00000000-0005-0000-0000-000028050000}"/>
    <cellStyle name="20% - Accent6 3 4" xfId="350" xr:uid="{00000000-0005-0000-0000-000029050000}"/>
    <cellStyle name="20% - Accent6 3 4 2" xfId="3914" xr:uid="{00000000-0005-0000-0000-00002A050000}"/>
    <cellStyle name="20% - Accent6 3 4 3" xfId="3915" xr:uid="{00000000-0005-0000-0000-00002B050000}"/>
    <cellStyle name="20% - Accent6 3 4 4" xfId="3916" xr:uid="{00000000-0005-0000-0000-00002C050000}"/>
    <cellStyle name="20% - Accent6 3 4 5" xfId="3913" xr:uid="{00000000-0005-0000-0000-00002D050000}"/>
    <cellStyle name="20% - Accent6 3 5" xfId="351" xr:uid="{00000000-0005-0000-0000-00002E050000}"/>
    <cellStyle name="20% - Accent6 3 5 2" xfId="3918" xr:uid="{00000000-0005-0000-0000-00002F050000}"/>
    <cellStyle name="20% - Accent6 3 5 3" xfId="3917" xr:uid="{00000000-0005-0000-0000-000030050000}"/>
    <cellStyle name="20% - Accent6 3 6" xfId="3919" xr:uid="{00000000-0005-0000-0000-000031050000}"/>
    <cellStyle name="20% - Accent6 3 7" xfId="3920" xr:uid="{00000000-0005-0000-0000-000032050000}"/>
    <cellStyle name="20% - Accent6 3 8" xfId="3904" xr:uid="{00000000-0005-0000-0000-000033050000}"/>
    <cellStyle name="20% - Accent6 4" xfId="352" xr:uid="{00000000-0005-0000-0000-000034050000}"/>
    <cellStyle name="20% - Accent6 4 2" xfId="353" xr:uid="{00000000-0005-0000-0000-000035050000}"/>
    <cellStyle name="20% - Accent6 4 2 2" xfId="354" xr:uid="{00000000-0005-0000-0000-000036050000}"/>
    <cellStyle name="20% - Accent6 4 2 2 2" xfId="3924" xr:uid="{00000000-0005-0000-0000-000037050000}"/>
    <cellStyle name="20% - Accent6 4 2 2 3" xfId="3925" xr:uid="{00000000-0005-0000-0000-000038050000}"/>
    <cellStyle name="20% - Accent6 4 2 2 4" xfId="3926" xr:uid="{00000000-0005-0000-0000-000039050000}"/>
    <cellStyle name="20% - Accent6 4 2 2 5" xfId="3923" xr:uid="{00000000-0005-0000-0000-00003A050000}"/>
    <cellStyle name="20% - Accent6 4 2 3" xfId="355" xr:uid="{00000000-0005-0000-0000-00003B050000}"/>
    <cellStyle name="20% - Accent6 4 2 3 2" xfId="3928" xr:uid="{00000000-0005-0000-0000-00003C050000}"/>
    <cellStyle name="20% - Accent6 4 2 3 3" xfId="3927" xr:uid="{00000000-0005-0000-0000-00003D050000}"/>
    <cellStyle name="20% - Accent6 4 2 4" xfId="356" xr:uid="{00000000-0005-0000-0000-00003E050000}"/>
    <cellStyle name="20% - Accent6 4 2 4 2" xfId="3929" xr:uid="{00000000-0005-0000-0000-00003F050000}"/>
    <cellStyle name="20% - Accent6 4 2 5" xfId="3930" xr:uid="{00000000-0005-0000-0000-000040050000}"/>
    <cellStyle name="20% - Accent6 4 2 6" xfId="3922" xr:uid="{00000000-0005-0000-0000-000041050000}"/>
    <cellStyle name="20% - Accent6 4 3" xfId="357" xr:uid="{00000000-0005-0000-0000-000042050000}"/>
    <cellStyle name="20% - Accent6 4 3 2" xfId="358" xr:uid="{00000000-0005-0000-0000-000043050000}"/>
    <cellStyle name="20% - Accent6 4 3 2 2" xfId="3933" xr:uid="{00000000-0005-0000-0000-000044050000}"/>
    <cellStyle name="20% - Accent6 4 3 2 3" xfId="3932" xr:uid="{00000000-0005-0000-0000-000045050000}"/>
    <cellStyle name="20% - Accent6 4 3 3" xfId="359" xr:uid="{00000000-0005-0000-0000-000046050000}"/>
    <cellStyle name="20% - Accent6 4 3 3 2" xfId="3935" xr:uid="{00000000-0005-0000-0000-000047050000}"/>
    <cellStyle name="20% - Accent6 4 3 3 3" xfId="3934" xr:uid="{00000000-0005-0000-0000-000048050000}"/>
    <cellStyle name="20% - Accent6 4 3 4" xfId="360" xr:uid="{00000000-0005-0000-0000-000049050000}"/>
    <cellStyle name="20% - Accent6 4 3 4 2" xfId="3936" xr:uid="{00000000-0005-0000-0000-00004A050000}"/>
    <cellStyle name="20% - Accent6 4 3 5" xfId="3937" xr:uid="{00000000-0005-0000-0000-00004B050000}"/>
    <cellStyle name="20% - Accent6 4 3 6" xfId="3931" xr:uid="{00000000-0005-0000-0000-00004C050000}"/>
    <cellStyle name="20% - Accent6 4 4" xfId="361" xr:uid="{00000000-0005-0000-0000-00004D050000}"/>
    <cellStyle name="20% - Accent6 4 4 2" xfId="3939" xr:uid="{00000000-0005-0000-0000-00004E050000}"/>
    <cellStyle name="20% - Accent6 4 4 3" xfId="3938" xr:uid="{00000000-0005-0000-0000-00004F050000}"/>
    <cellStyle name="20% - Accent6 4 5" xfId="3940" xr:uid="{00000000-0005-0000-0000-000050050000}"/>
    <cellStyle name="20% - Accent6 4 6" xfId="3941" xr:uid="{00000000-0005-0000-0000-000051050000}"/>
    <cellStyle name="20% - Accent6 4 7" xfId="3921" xr:uid="{00000000-0005-0000-0000-000052050000}"/>
    <cellStyle name="20% - Accent6 5" xfId="362" xr:uid="{00000000-0005-0000-0000-000053050000}"/>
    <cellStyle name="20% - Accent6 5 2" xfId="363" xr:uid="{00000000-0005-0000-0000-000054050000}"/>
    <cellStyle name="20% - Accent6 5 2 2" xfId="364" xr:uid="{00000000-0005-0000-0000-000055050000}"/>
    <cellStyle name="20% - Accent6 5 2 2 2" xfId="3945" xr:uid="{00000000-0005-0000-0000-000056050000}"/>
    <cellStyle name="20% - Accent6 5 2 2 3" xfId="3946" xr:uid="{00000000-0005-0000-0000-000057050000}"/>
    <cellStyle name="20% - Accent6 5 2 2 4" xfId="3947" xr:uid="{00000000-0005-0000-0000-000058050000}"/>
    <cellStyle name="20% - Accent6 5 2 2 5" xfId="3944" xr:uid="{00000000-0005-0000-0000-000059050000}"/>
    <cellStyle name="20% - Accent6 5 2 3" xfId="365" xr:uid="{00000000-0005-0000-0000-00005A050000}"/>
    <cellStyle name="20% - Accent6 5 2 3 2" xfId="3949" xr:uid="{00000000-0005-0000-0000-00005B050000}"/>
    <cellStyle name="20% - Accent6 5 2 3 3" xfId="3948" xr:uid="{00000000-0005-0000-0000-00005C050000}"/>
    <cellStyle name="20% - Accent6 5 2 4" xfId="3950" xr:uid="{00000000-0005-0000-0000-00005D050000}"/>
    <cellStyle name="20% - Accent6 5 2 5" xfId="3951" xr:uid="{00000000-0005-0000-0000-00005E050000}"/>
    <cellStyle name="20% - Accent6 5 2 6" xfId="3943" xr:uid="{00000000-0005-0000-0000-00005F050000}"/>
    <cellStyle name="20% - Accent6 5 3" xfId="366" xr:uid="{00000000-0005-0000-0000-000060050000}"/>
    <cellStyle name="20% - Accent6 5 3 2" xfId="367" xr:uid="{00000000-0005-0000-0000-000061050000}"/>
    <cellStyle name="20% - Accent6 5 3 2 2" xfId="3954" xr:uid="{00000000-0005-0000-0000-000062050000}"/>
    <cellStyle name="20% - Accent6 5 3 2 3" xfId="3953" xr:uid="{00000000-0005-0000-0000-000063050000}"/>
    <cellStyle name="20% - Accent6 5 3 3" xfId="368" xr:uid="{00000000-0005-0000-0000-000064050000}"/>
    <cellStyle name="20% - Accent6 5 3 3 2" xfId="3956" xr:uid="{00000000-0005-0000-0000-000065050000}"/>
    <cellStyle name="20% - Accent6 5 3 3 3" xfId="3955" xr:uid="{00000000-0005-0000-0000-000066050000}"/>
    <cellStyle name="20% - Accent6 5 3 4" xfId="3957" xr:uid="{00000000-0005-0000-0000-000067050000}"/>
    <cellStyle name="20% - Accent6 5 3 4 2" xfId="3958" xr:uid="{00000000-0005-0000-0000-000068050000}"/>
    <cellStyle name="20% - Accent6 5 3 5" xfId="3959" xr:uid="{00000000-0005-0000-0000-000069050000}"/>
    <cellStyle name="20% - Accent6 5 3 6" xfId="3952" xr:uid="{00000000-0005-0000-0000-00006A050000}"/>
    <cellStyle name="20% - Accent6 5 4" xfId="369" xr:uid="{00000000-0005-0000-0000-00006B050000}"/>
    <cellStyle name="20% - Accent6 5 4 2" xfId="370" xr:uid="{00000000-0005-0000-0000-00006C050000}"/>
    <cellStyle name="20% - Accent6 5 4 2 2" xfId="3961" xr:uid="{00000000-0005-0000-0000-00006D050000}"/>
    <cellStyle name="20% - Accent6 5 4 3" xfId="371" xr:uid="{00000000-0005-0000-0000-00006E050000}"/>
    <cellStyle name="20% - Accent6 5 4 3 2" xfId="3962" xr:uid="{00000000-0005-0000-0000-00006F050000}"/>
    <cellStyle name="20% - Accent6 5 4 4" xfId="3963" xr:uid="{00000000-0005-0000-0000-000070050000}"/>
    <cellStyle name="20% - Accent6 5 4 5" xfId="3964" xr:uid="{00000000-0005-0000-0000-000071050000}"/>
    <cellStyle name="20% - Accent6 5 4 6" xfId="3960" xr:uid="{00000000-0005-0000-0000-000072050000}"/>
    <cellStyle name="20% - Accent6 5 5" xfId="3965" xr:uid="{00000000-0005-0000-0000-000073050000}"/>
    <cellStyle name="20% - Accent6 5 6" xfId="3942" xr:uid="{00000000-0005-0000-0000-000074050000}"/>
    <cellStyle name="20% - Accent6 6" xfId="372" xr:uid="{00000000-0005-0000-0000-000075050000}"/>
    <cellStyle name="20% - Accent6 6 2" xfId="373" xr:uid="{00000000-0005-0000-0000-000076050000}"/>
    <cellStyle name="20% - Accent6 6 2 2" xfId="3968" xr:uid="{00000000-0005-0000-0000-000077050000}"/>
    <cellStyle name="20% - Accent6 6 2 2 2" xfId="3969" xr:uid="{00000000-0005-0000-0000-000078050000}"/>
    <cellStyle name="20% - Accent6 6 2 2 3" xfId="3970" xr:uid="{00000000-0005-0000-0000-000079050000}"/>
    <cellStyle name="20% - Accent6 6 2 3" xfId="3971" xr:uid="{00000000-0005-0000-0000-00007A050000}"/>
    <cellStyle name="20% - Accent6 6 2 4" xfId="3972" xr:uid="{00000000-0005-0000-0000-00007B050000}"/>
    <cellStyle name="20% - Accent6 6 2 5" xfId="3967" xr:uid="{00000000-0005-0000-0000-00007C050000}"/>
    <cellStyle name="20% - Accent6 6 3" xfId="374" xr:uid="{00000000-0005-0000-0000-00007D050000}"/>
    <cellStyle name="20% - Accent6 6 3 2" xfId="3974" xr:uid="{00000000-0005-0000-0000-00007E050000}"/>
    <cellStyle name="20% - Accent6 6 3 3" xfId="3975" xr:uid="{00000000-0005-0000-0000-00007F050000}"/>
    <cellStyle name="20% - Accent6 6 3 4" xfId="3976" xr:uid="{00000000-0005-0000-0000-000080050000}"/>
    <cellStyle name="20% - Accent6 6 3 5" xfId="3973" xr:uid="{00000000-0005-0000-0000-000081050000}"/>
    <cellStyle name="20% - Accent6 6 4" xfId="375" xr:uid="{00000000-0005-0000-0000-000082050000}"/>
    <cellStyle name="20% - Accent6 6 4 2" xfId="3978" xr:uid="{00000000-0005-0000-0000-000083050000}"/>
    <cellStyle name="20% - Accent6 6 4 3" xfId="3977" xr:uid="{00000000-0005-0000-0000-000084050000}"/>
    <cellStyle name="20% - Accent6 6 5" xfId="3979" xr:uid="{00000000-0005-0000-0000-000085050000}"/>
    <cellStyle name="20% - Accent6 6 6" xfId="3980" xr:uid="{00000000-0005-0000-0000-000086050000}"/>
    <cellStyle name="20% - Accent6 6 7" xfId="3966" xr:uid="{00000000-0005-0000-0000-000087050000}"/>
    <cellStyle name="20% - Accent6 7" xfId="376" xr:uid="{00000000-0005-0000-0000-000088050000}"/>
    <cellStyle name="20% - Accent6 7 2" xfId="377" xr:uid="{00000000-0005-0000-0000-000089050000}"/>
    <cellStyle name="20% - Accent6 7 2 2" xfId="3983" xr:uid="{00000000-0005-0000-0000-00008A050000}"/>
    <cellStyle name="20% - Accent6 7 2 2 2" xfId="3984" xr:uid="{00000000-0005-0000-0000-00008B050000}"/>
    <cellStyle name="20% - Accent6 7 2 2 3" xfId="3985" xr:uid="{00000000-0005-0000-0000-00008C050000}"/>
    <cellStyle name="20% - Accent6 7 2 3" xfId="3986" xr:uid="{00000000-0005-0000-0000-00008D050000}"/>
    <cellStyle name="20% - Accent6 7 2 4" xfId="3987" xr:uid="{00000000-0005-0000-0000-00008E050000}"/>
    <cellStyle name="20% - Accent6 7 2 5" xfId="3982" xr:uid="{00000000-0005-0000-0000-00008F050000}"/>
    <cellStyle name="20% - Accent6 7 3" xfId="378" xr:uid="{00000000-0005-0000-0000-000090050000}"/>
    <cellStyle name="20% - Accent6 7 3 2" xfId="3989" xr:uid="{00000000-0005-0000-0000-000091050000}"/>
    <cellStyle name="20% - Accent6 7 3 3" xfId="3990" xr:uid="{00000000-0005-0000-0000-000092050000}"/>
    <cellStyle name="20% - Accent6 7 3 4" xfId="3991" xr:uid="{00000000-0005-0000-0000-000093050000}"/>
    <cellStyle name="20% - Accent6 7 3 5" xfId="3988" xr:uid="{00000000-0005-0000-0000-000094050000}"/>
    <cellStyle name="20% - Accent6 7 4" xfId="3992" xr:uid="{00000000-0005-0000-0000-000095050000}"/>
    <cellStyle name="20% - Accent6 7 5" xfId="3993" xr:uid="{00000000-0005-0000-0000-000096050000}"/>
    <cellStyle name="20% - Accent6 7 6" xfId="3981" xr:uid="{00000000-0005-0000-0000-000097050000}"/>
    <cellStyle name="20% - Accent6 8" xfId="379" xr:uid="{00000000-0005-0000-0000-000098050000}"/>
    <cellStyle name="20% - Accent6 8 2" xfId="380" xr:uid="{00000000-0005-0000-0000-000099050000}"/>
    <cellStyle name="20% - Accent6 8 2 2" xfId="3996" xr:uid="{00000000-0005-0000-0000-00009A050000}"/>
    <cellStyle name="20% - Accent6 8 2 2 2" xfId="3997" xr:uid="{00000000-0005-0000-0000-00009B050000}"/>
    <cellStyle name="20% - Accent6 8 2 2 3" xfId="3998" xr:uid="{00000000-0005-0000-0000-00009C050000}"/>
    <cellStyle name="20% - Accent6 8 2 3" xfId="3999" xr:uid="{00000000-0005-0000-0000-00009D050000}"/>
    <cellStyle name="20% - Accent6 8 2 4" xfId="4000" xr:uid="{00000000-0005-0000-0000-00009E050000}"/>
    <cellStyle name="20% - Accent6 8 2 5" xfId="3995" xr:uid="{00000000-0005-0000-0000-00009F050000}"/>
    <cellStyle name="20% - Accent6 8 3" xfId="4001" xr:uid="{00000000-0005-0000-0000-0000A0050000}"/>
    <cellStyle name="20% - Accent6 8 3 2" xfId="4002" xr:uid="{00000000-0005-0000-0000-0000A1050000}"/>
    <cellStyle name="20% - Accent6 8 3 3" xfId="4003" xr:uid="{00000000-0005-0000-0000-0000A2050000}"/>
    <cellStyle name="20% - Accent6 8 4" xfId="4004" xr:uid="{00000000-0005-0000-0000-0000A3050000}"/>
    <cellStyle name="20% - Accent6 8 5" xfId="4005" xr:uid="{00000000-0005-0000-0000-0000A4050000}"/>
    <cellStyle name="20% - Accent6 8 6" xfId="3994" xr:uid="{00000000-0005-0000-0000-0000A5050000}"/>
    <cellStyle name="20% - Accent6 9" xfId="381" xr:uid="{00000000-0005-0000-0000-0000A6050000}"/>
    <cellStyle name="20% - Accent6 9 2" xfId="382" xr:uid="{00000000-0005-0000-0000-0000A7050000}"/>
    <cellStyle name="20% - Accent6 9 2 2" xfId="4008" xr:uid="{00000000-0005-0000-0000-0000A8050000}"/>
    <cellStyle name="20% - Accent6 9 2 3" xfId="4007" xr:uid="{00000000-0005-0000-0000-0000A9050000}"/>
    <cellStyle name="20% - Accent6 9 3" xfId="383" xr:uid="{00000000-0005-0000-0000-0000AA050000}"/>
    <cellStyle name="20% - Accent6 9 3 2" xfId="4010" xr:uid="{00000000-0005-0000-0000-0000AB050000}"/>
    <cellStyle name="20% - Accent6 9 3 3" xfId="4009" xr:uid="{00000000-0005-0000-0000-0000AC050000}"/>
    <cellStyle name="20% - Accent6 9 4" xfId="384" xr:uid="{00000000-0005-0000-0000-0000AD050000}"/>
    <cellStyle name="20% - Accent6 9 4 2" xfId="4011" xr:uid="{00000000-0005-0000-0000-0000AE050000}"/>
    <cellStyle name="20% - Accent6 9 5" xfId="4012" xr:uid="{00000000-0005-0000-0000-0000AF050000}"/>
    <cellStyle name="20% - Accent6 9 6" xfId="4013" xr:uid="{00000000-0005-0000-0000-0000B0050000}"/>
    <cellStyle name="20% - Accent6 9 7" xfId="4006" xr:uid="{00000000-0005-0000-0000-0000B1050000}"/>
    <cellStyle name="40% - Accent1" xfId="385" builtinId="31" customBuiltin="1"/>
    <cellStyle name="40% - Accent1 10" xfId="386" xr:uid="{00000000-0005-0000-0000-0000B3050000}"/>
    <cellStyle name="40% - Accent1 10 2" xfId="4016" xr:uid="{00000000-0005-0000-0000-0000B4050000}"/>
    <cellStyle name="40% - Accent1 10 3" xfId="4015" xr:uid="{00000000-0005-0000-0000-0000B5050000}"/>
    <cellStyle name="40% - Accent1 11" xfId="387" xr:uid="{00000000-0005-0000-0000-0000B6050000}"/>
    <cellStyle name="40% - Accent1 11 2" xfId="4018" xr:uid="{00000000-0005-0000-0000-0000B7050000}"/>
    <cellStyle name="40% - Accent1 11 2 2" xfId="4019" xr:uid="{00000000-0005-0000-0000-0000B8050000}"/>
    <cellStyle name="40% - Accent1 11 2 3" xfId="4020" xr:uid="{00000000-0005-0000-0000-0000B9050000}"/>
    <cellStyle name="40% - Accent1 11 3" xfId="4021" xr:uid="{00000000-0005-0000-0000-0000BA050000}"/>
    <cellStyle name="40% - Accent1 11 4" xfId="4022" xr:uid="{00000000-0005-0000-0000-0000BB050000}"/>
    <cellStyle name="40% - Accent1 11 5" xfId="4017" xr:uid="{00000000-0005-0000-0000-0000BC050000}"/>
    <cellStyle name="40% - Accent1 12" xfId="388" xr:uid="{00000000-0005-0000-0000-0000BD050000}"/>
    <cellStyle name="40% - Accent1 12 2" xfId="4024" xr:uid="{00000000-0005-0000-0000-0000BE050000}"/>
    <cellStyle name="40% - Accent1 12 2 2" xfId="4025" xr:uid="{00000000-0005-0000-0000-0000BF050000}"/>
    <cellStyle name="40% - Accent1 12 2 3" xfId="4026" xr:uid="{00000000-0005-0000-0000-0000C0050000}"/>
    <cellStyle name="40% - Accent1 12 3" xfId="4027" xr:uid="{00000000-0005-0000-0000-0000C1050000}"/>
    <cellStyle name="40% - Accent1 12 4" xfId="4028" xr:uid="{00000000-0005-0000-0000-0000C2050000}"/>
    <cellStyle name="40% - Accent1 12 5" xfId="4023" xr:uid="{00000000-0005-0000-0000-0000C3050000}"/>
    <cellStyle name="40% - Accent1 13" xfId="389" xr:uid="{00000000-0005-0000-0000-0000C4050000}"/>
    <cellStyle name="40% - Accent1 13 2" xfId="4030" xr:uid="{00000000-0005-0000-0000-0000C5050000}"/>
    <cellStyle name="40% - Accent1 13 2 2" xfId="4031" xr:uid="{00000000-0005-0000-0000-0000C6050000}"/>
    <cellStyle name="40% - Accent1 13 2 3" xfId="4032" xr:uid="{00000000-0005-0000-0000-0000C7050000}"/>
    <cellStyle name="40% - Accent1 13 3" xfId="4033" xr:uid="{00000000-0005-0000-0000-0000C8050000}"/>
    <cellStyle name="40% - Accent1 13 4" xfId="4034" xr:uid="{00000000-0005-0000-0000-0000C9050000}"/>
    <cellStyle name="40% - Accent1 13 5" xfId="4029" xr:uid="{00000000-0005-0000-0000-0000CA050000}"/>
    <cellStyle name="40% - Accent1 14" xfId="390" xr:uid="{00000000-0005-0000-0000-0000CB050000}"/>
    <cellStyle name="40% - Accent1 14 2" xfId="4036" xr:uid="{00000000-0005-0000-0000-0000CC050000}"/>
    <cellStyle name="40% - Accent1 14 3" xfId="4035" xr:uid="{00000000-0005-0000-0000-0000CD050000}"/>
    <cellStyle name="40% - Accent1 15" xfId="391" xr:uid="{00000000-0005-0000-0000-0000CE050000}"/>
    <cellStyle name="40% - Accent1 15 2" xfId="4038" xr:uid="{00000000-0005-0000-0000-0000CF050000}"/>
    <cellStyle name="40% - Accent1 15 3" xfId="4039" xr:uid="{00000000-0005-0000-0000-0000D0050000}"/>
    <cellStyle name="40% - Accent1 15 4" xfId="4040" xr:uid="{00000000-0005-0000-0000-0000D1050000}"/>
    <cellStyle name="40% - Accent1 15 5" xfId="4037" xr:uid="{00000000-0005-0000-0000-0000D2050000}"/>
    <cellStyle name="40% - Accent1 16" xfId="4041" xr:uid="{00000000-0005-0000-0000-0000D3050000}"/>
    <cellStyle name="40% - Accent1 17" xfId="4042" xr:uid="{00000000-0005-0000-0000-0000D4050000}"/>
    <cellStyle name="40% - Accent1 18" xfId="4043" xr:uid="{00000000-0005-0000-0000-0000D5050000}"/>
    <cellStyle name="40% - Accent1 19" xfId="4014" xr:uid="{00000000-0005-0000-0000-0000D6050000}"/>
    <cellStyle name="40% - Accent1 2" xfId="392" xr:uid="{00000000-0005-0000-0000-0000D7050000}"/>
    <cellStyle name="40% - Accent1 2 2" xfId="393" xr:uid="{00000000-0005-0000-0000-0000D8050000}"/>
    <cellStyle name="40% - Accent1 2 2 2" xfId="394" xr:uid="{00000000-0005-0000-0000-0000D9050000}"/>
    <cellStyle name="40% - Accent1 2 2 2 2" xfId="4047" xr:uid="{00000000-0005-0000-0000-0000DA050000}"/>
    <cellStyle name="40% - Accent1 2 2 2 3" xfId="4046" xr:uid="{00000000-0005-0000-0000-0000DB050000}"/>
    <cellStyle name="40% - Accent1 2 2 3" xfId="4048" xr:uid="{00000000-0005-0000-0000-0000DC050000}"/>
    <cellStyle name="40% - Accent1 2 2 4" xfId="4045" xr:uid="{00000000-0005-0000-0000-0000DD050000}"/>
    <cellStyle name="40% - Accent1 2 3" xfId="395" xr:uid="{00000000-0005-0000-0000-0000DE050000}"/>
    <cellStyle name="40% - Accent1 2 3 2" xfId="396" xr:uid="{00000000-0005-0000-0000-0000DF050000}"/>
    <cellStyle name="40% - Accent1 2 3 2 2" xfId="397" xr:uid="{00000000-0005-0000-0000-0000E0050000}"/>
    <cellStyle name="40% - Accent1 2 3 2 2 2" xfId="4051" xr:uid="{00000000-0005-0000-0000-0000E1050000}"/>
    <cellStyle name="40% - Accent1 2 3 2 3" xfId="4052" xr:uid="{00000000-0005-0000-0000-0000E2050000}"/>
    <cellStyle name="40% - Accent1 2 3 2 4" xfId="4050" xr:uid="{00000000-0005-0000-0000-0000E3050000}"/>
    <cellStyle name="40% - Accent1 2 3 3" xfId="398" xr:uid="{00000000-0005-0000-0000-0000E4050000}"/>
    <cellStyle name="40% - Accent1 2 3 3 2" xfId="4053" xr:uid="{00000000-0005-0000-0000-0000E5050000}"/>
    <cellStyle name="40% - Accent1 2 3 4" xfId="399" xr:uid="{00000000-0005-0000-0000-0000E6050000}"/>
    <cellStyle name="40% - Accent1 2 3 4 2" xfId="4054" xr:uid="{00000000-0005-0000-0000-0000E7050000}"/>
    <cellStyle name="40% - Accent1 2 3 5" xfId="400" xr:uid="{00000000-0005-0000-0000-0000E8050000}"/>
    <cellStyle name="40% - Accent1 2 3 5 2" xfId="4055" xr:uid="{00000000-0005-0000-0000-0000E9050000}"/>
    <cellStyle name="40% - Accent1 2 3 6" xfId="401" xr:uid="{00000000-0005-0000-0000-0000EA050000}"/>
    <cellStyle name="40% - Accent1 2 3 6 2" xfId="4056" xr:uid="{00000000-0005-0000-0000-0000EB050000}"/>
    <cellStyle name="40% - Accent1 2 3 7" xfId="4057" xr:uid="{00000000-0005-0000-0000-0000EC050000}"/>
    <cellStyle name="40% - Accent1 2 3 8" xfId="4049" xr:uid="{00000000-0005-0000-0000-0000ED050000}"/>
    <cellStyle name="40% - Accent1 2 4" xfId="402" xr:uid="{00000000-0005-0000-0000-0000EE050000}"/>
    <cellStyle name="40% - Accent1 2 4 2" xfId="403" xr:uid="{00000000-0005-0000-0000-0000EF050000}"/>
    <cellStyle name="40% - Accent1 2 4 2 2" xfId="4060" xr:uid="{00000000-0005-0000-0000-0000F0050000}"/>
    <cellStyle name="40% - Accent1 2 4 2 3" xfId="4061" xr:uid="{00000000-0005-0000-0000-0000F1050000}"/>
    <cellStyle name="40% - Accent1 2 4 2 4" xfId="4062" xr:uid="{00000000-0005-0000-0000-0000F2050000}"/>
    <cellStyle name="40% - Accent1 2 4 2 5" xfId="4059" xr:uid="{00000000-0005-0000-0000-0000F3050000}"/>
    <cellStyle name="40% - Accent1 2 4 3" xfId="404" xr:uid="{00000000-0005-0000-0000-0000F4050000}"/>
    <cellStyle name="40% - Accent1 2 4 3 2" xfId="4064" xr:uid="{00000000-0005-0000-0000-0000F5050000}"/>
    <cellStyle name="40% - Accent1 2 4 3 3" xfId="4063" xr:uid="{00000000-0005-0000-0000-0000F6050000}"/>
    <cellStyle name="40% - Accent1 2 4 4" xfId="405" xr:uid="{00000000-0005-0000-0000-0000F7050000}"/>
    <cellStyle name="40% - Accent1 2 4 4 2" xfId="4065" xr:uid="{00000000-0005-0000-0000-0000F8050000}"/>
    <cellStyle name="40% - Accent1 2 4 5" xfId="406" xr:uid="{00000000-0005-0000-0000-0000F9050000}"/>
    <cellStyle name="40% - Accent1 2 4 5 2" xfId="4066" xr:uid="{00000000-0005-0000-0000-0000FA050000}"/>
    <cellStyle name="40% - Accent1 2 4 6" xfId="4067" xr:uid="{00000000-0005-0000-0000-0000FB050000}"/>
    <cellStyle name="40% - Accent1 2 4 7" xfId="4058" xr:uid="{00000000-0005-0000-0000-0000FC050000}"/>
    <cellStyle name="40% - Accent1 2 5" xfId="407" xr:uid="{00000000-0005-0000-0000-0000FD050000}"/>
    <cellStyle name="40% - Accent1 2 5 2" xfId="408" xr:uid="{00000000-0005-0000-0000-0000FE050000}"/>
    <cellStyle name="40% - Accent1 2 5 2 2" xfId="4070" xr:uid="{00000000-0005-0000-0000-0000FF050000}"/>
    <cellStyle name="40% - Accent1 2 5 2 3" xfId="4071" xr:uid="{00000000-0005-0000-0000-000000060000}"/>
    <cellStyle name="40% - Accent1 2 5 2 4" xfId="4069" xr:uid="{00000000-0005-0000-0000-000001060000}"/>
    <cellStyle name="40% - Accent1 2 5 3" xfId="409" xr:uid="{00000000-0005-0000-0000-000002060000}"/>
    <cellStyle name="40% - Accent1 2 5 3 2" xfId="4073" xr:uid="{00000000-0005-0000-0000-000003060000}"/>
    <cellStyle name="40% - Accent1 2 5 3 3" xfId="4072" xr:uid="{00000000-0005-0000-0000-000004060000}"/>
    <cellStyle name="40% - Accent1 2 5 4" xfId="4074" xr:uid="{00000000-0005-0000-0000-000005060000}"/>
    <cellStyle name="40% - Accent1 2 5 5" xfId="4075" xr:uid="{00000000-0005-0000-0000-000006060000}"/>
    <cellStyle name="40% - Accent1 2 5 6" xfId="4068" xr:uid="{00000000-0005-0000-0000-000007060000}"/>
    <cellStyle name="40% - Accent1 2 6" xfId="410" xr:uid="{00000000-0005-0000-0000-000008060000}"/>
    <cellStyle name="40% - Accent1 2 6 2" xfId="4077" xr:uid="{00000000-0005-0000-0000-000009060000}"/>
    <cellStyle name="40% - Accent1 2 6 3" xfId="4078" xr:uid="{00000000-0005-0000-0000-00000A060000}"/>
    <cellStyle name="40% - Accent1 2 6 4" xfId="4076" xr:uid="{00000000-0005-0000-0000-00000B060000}"/>
    <cellStyle name="40% - Accent1 2 7" xfId="4079" xr:uid="{00000000-0005-0000-0000-00000C060000}"/>
    <cellStyle name="40% - Accent1 2 7 2" xfId="4080" xr:uid="{00000000-0005-0000-0000-00000D060000}"/>
    <cellStyle name="40% - Accent1 2 8" xfId="4081" xr:uid="{00000000-0005-0000-0000-00000E060000}"/>
    <cellStyle name="40% - Accent1 2 9" xfId="4044" xr:uid="{00000000-0005-0000-0000-00000F060000}"/>
    <cellStyle name="40% - Accent1 20" xfId="20090" xr:uid="{00000000-0005-0000-0000-000010060000}"/>
    <cellStyle name="40% - Accent1 3" xfId="411" xr:uid="{00000000-0005-0000-0000-000011060000}"/>
    <cellStyle name="40% - Accent1 3 2" xfId="412" xr:uid="{00000000-0005-0000-0000-000012060000}"/>
    <cellStyle name="40% - Accent1 3 2 2" xfId="4084" xr:uid="{00000000-0005-0000-0000-000013060000}"/>
    <cellStyle name="40% - Accent1 3 2 3" xfId="4083" xr:uid="{00000000-0005-0000-0000-000014060000}"/>
    <cellStyle name="40% - Accent1 3 3" xfId="413" xr:uid="{00000000-0005-0000-0000-000015060000}"/>
    <cellStyle name="40% - Accent1 3 3 2" xfId="4086" xr:uid="{00000000-0005-0000-0000-000016060000}"/>
    <cellStyle name="40% - Accent1 3 3 2 2" xfId="4087" xr:uid="{00000000-0005-0000-0000-000017060000}"/>
    <cellStyle name="40% - Accent1 3 3 2 3" xfId="4088" xr:uid="{00000000-0005-0000-0000-000018060000}"/>
    <cellStyle name="40% - Accent1 3 3 3" xfId="4089" xr:uid="{00000000-0005-0000-0000-000019060000}"/>
    <cellStyle name="40% - Accent1 3 3 4" xfId="4090" xr:uid="{00000000-0005-0000-0000-00001A060000}"/>
    <cellStyle name="40% - Accent1 3 3 5" xfId="4085" xr:uid="{00000000-0005-0000-0000-00001B060000}"/>
    <cellStyle name="40% - Accent1 3 4" xfId="414" xr:uid="{00000000-0005-0000-0000-00001C060000}"/>
    <cellStyle name="40% - Accent1 3 4 2" xfId="4092" xr:uid="{00000000-0005-0000-0000-00001D060000}"/>
    <cellStyle name="40% - Accent1 3 4 3" xfId="4093" xr:uid="{00000000-0005-0000-0000-00001E060000}"/>
    <cellStyle name="40% - Accent1 3 4 4" xfId="4094" xr:uid="{00000000-0005-0000-0000-00001F060000}"/>
    <cellStyle name="40% - Accent1 3 4 5" xfId="4091" xr:uid="{00000000-0005-0000-0000-000020060000}"/>
    <cellStyle name="40% - Accent1 3 5" xfId="415" xr:uid="{00000000-0005-0000-0000-000021060000}"/>
    <cellStyle name="40% - Accent1 3 5 2" xfId="4096" xr:uid="{00000000-0005-0000-0000-000022060000}"/>
    <cellStyle name="40% - Accent1 3 5 3" xfId="4095" xr:uid="{00000000-0005-0000-0000-000023060000}"/>
    <cellStyle name="40% - Accent1 3 6" xfId="4097" xr:uid="{00000000-0005-0000-0000-000024060000}"/>
    <cellStyle name="40% - Accent1 3 7" xfId="4098" xr:uid="{00000000-0005-0000-0000-000025060000}"/>
    <cellStyle name="40% - Accent1 3 8" xfId="4082" xr:uid="{00000000-0005-0000-0000-000026060000}"/>
    <cellStyle name="40% - Accent1 4" xfId="416" xr:uid="{00000000-0005-0000-0000-000027060000}"/>
    <cellStyle name="40% - Accent1 4 2" xfId="417" xr:uid="{00000000-0005-0000-0000-000028060000}"/>
    <cellStyle name="40% - Accent1 4 2 2" xfId="418" xr:uid="{00000000-0005-0000-0000-000029060000}"/>
    <cellStyle name="40% - Accent1 4 2 2 2" xfId="4102" xr:uid="{00000000-0005-0000-0000-00002A060000}"/>
    <cellStyle name="40% - Accent1 4 2 2 3" xfId="4103" xr:uid="{00000000-0005-0000-0000-00002B060000}"/>
    <cellStyle name="40% - Accent1 4 2 2 4" xfId="4104" xr:uid="{00000000-0005-0000-0000-00002C060000}"/>
    <cellStyle name="40% - Accent1 4 2 2 5" xfId="4101" xr:uid="{00000000-0005-0000-0000-00002D060000}"/>
    <cellStyle name="40% - Accent1 4 2 3" xfId="419" xr:uid="{00000000-0005-0000-0000-00002E060000}"/>
    <cellStyle name="40% - Accent1 4 2 3 2" xfId="4106" xr:uid="{00000000-0005-0000-0000-00002F060000}"/>
    <cellStyle name="40% - Accent1 4 2 3 3" xfId="4105" xr:uid="{00000000-0005-0000-0000-000030060000}"/>
    <cellStyle name="40% - Accent1 4 2 4" xfId="420" xr:uid="{00000000-0005-0000-0000-000031060000}"/>
    <cellStyle name="40% - Accent1 4 2 4 2" xfId="4107" xr:uid="{00000000-0005-0000-0000-000032060000}"/>
    <cellStyle name="40% - Accent1 4 2 5" xfId="4108" xr:uid="{00000000-0005-0000-0000-000033060000}"/>
    <cellStyle name="40% - Accent1 4 2 6" xfId="4100" xr:uid="{00000000-0005-0000-0000-000034060000}"/>
    <cellStyle name="40% - Accent1 4 3" xfId="421" xr:uid="{00000000-0005-0000-0000-000035060000}"/>
    <cellStyle name="40% - Accent1 4 3 2" xfId="422" xr:uid="{00000000-0005-0000-0000-000036060000}"/>
    <cellStyle name="40% - Accent1 4 3 2 2" xfId="4111" xr:uid="{00000000-0005-0000-0000-000037060000}"/>
    <cellStyle name="40% - Accent1 4 3 2 3" xfId="4110" xr:uid="{00000000-0005-0000-0000-000038060000}"/>
    <cellStyle name="40% - Accent1 4 3 3" xfId="423" xr:uid="{00000000-0005-0000-0000-000039060000}"/>
    <cellStyle name="40% - Accent1 4 3 3 2" xfId="4113" xr:uid="{00000000-0005-0000-0000-00003A060000}"/>
    <cellStyle name="40% - Accent1 4 3 3 3" xfId="4112" xr:uid="{00000000-0005-0000-0000-00003B060000}"/>
    <cellStyle name="40% - Accent1 4 3 4" xfId="424" xr:uid="{00000000-0005-0000-0000-00003C060000}"/>
    <cellStyle name="40% - Accent1 4 3 4 2" xfId="4114" xr:uid="{00000000-0005-0000-0000-00003D060000}"/>
    <cellStyle name="40% - Accent1 4 3 5" xfId="4115" xr:uid="{00000000-0005-0000-0000-00003E060000}"/>
    <cellStyle name="40% - Accent1 4 3 6" xfId="4109" xr:uid="{00000000-0005-0000-0000-00003F060000}"/>
    <cellStyle name="40% - Accent1 4 4" xfId="425" xr:uid="{00000000-0005-0000-0000-000040060000}"/>
    <cellStyle name="40% - Accent1 4 4 2" xfId="4117" xr:uid="{00000000-0005-0000-0000-000041060000}"/>
    <cellStyle name="40% - Accent1 4 4 3" xfId="4116" xr:uid="{00000000-0005-0000-0000-000042060000}"/>
    <cellStyle name="40% - Accent1 4 5" xfId="4118" xr:uid="{00000000-0005-0000-0000-000043060000}"/>
    <cellStyle name="40% - Accent1 4 6" xfId="4119" xr:uid="{00000000-0005-0000-0000-000044060000}"/>
    <cellStyle name="40% - Accent1 4 7" xfId="4099" xr:uid="{00000000-0005-0000-0000-000045060000}"/>
    <cellStyle name="40% - Accent1 5" xfId="426" xr:uid="{00000000-0005-0000-0000-000046060000}"/>
    <cellStyle name="40% - Accent1 5 2" xfId="427" xr:uid="{00000000-0005-0000-0000-000047060000}"/>
    <cellStyle name="40% - Accent1 5 2 2" xfId="428" xr:uid="{00000000-0005-0000-0000-000048060000}"/>
    <cellStyle name="40% - Accent1 5 2 2 2" xfId="4123" xr:uid="{00000000-0005-0000-0000-000049060000}"/>
    <cellStyle name="40% - Accent1 5 2 2 3" xfId="4124" xr:uid="{00000000-0005-0000-0000-00004A060000}"/>
    <cellStyle name="40% - Accent1 5 2 2 4" xfId="4125" xr:uid="{00000000-0005-0000-0000-00004B060000}"/>
    <cellStyle name="40% - Accent1 5 2 2 5" xfId="4122" xr:uid="{00000000-0005-0000-0000-00004C060000}"/>
    <cellStyle name="40% - Accent1 5 2 3" xfId="429" xr:uid="{00000000-0005-0000-0000-00004D060000}"/>
    <cellStyle name="40% - Accent1 5 2 3 2" xfId="4127" xr:uid="{00000000-0005-0000-0000-00004E060000}"/>
    <cellStyle name="40% - Accent1 5 2 3 3" xfId="4126" xr:uid="{00000000-0005-0000-0000-00004F060000}"/>
    <cellStyle name="40% - Accent1 5 2 4" xfId="4128" xr:uid="{00000000-0005-0000-0000-000050060000}"/>
    <cellStyle name="40% - Accent1 5 2 5" xfId="4129" xr:uid="{00000000-0005-0000-0000-000051060000}"/>
    <cellStyle name="40% - Accent1 5 2 6" xfId="4121" xr:uid="{00000000-0005-0000-0000-000052060000}"/>
    <cellStyle name="40% - Accent1 5 3" xfId="430" xr:uid="{00000000-0005-0000-0000-000053060000}"/>
    <cellStyle name="40% - Accent1 5 3 2" xfId="431" xr:uid="{00000000-0005-0000-0000-000054060000}"/>
    <cellStyle name="40% - Accent1 5 3 2 2" xfId="4132" xr:uid="{00000000-0005-0000-0000-000055060000}"/>
    <cellStyle name="40% - Accent1 5 3 2 3" xfId="4131" xr:uid="{00000000-0005-0000-0000-000056060000}"/>
    <cellStyle name="40% - Accent1 5 3 3" xfId="432" xr:uid="{00000000-0005-0000-0000-000057060000}"/>
    <cellStyle name="40% - Accent1 5 3 3 2" xfId="4134" xr:uid="{00000000-0005-0000-0000-000058060000}"/>
    <cellStyle name="40% - Accent1 5 3 3 3" xfId="4133" xr:uid="{00000000-0005-0000-0000-000059060000}"/>
    <cellStyle name="40% - Accent1 5 3 4" xfId="4135" xr:uid="{00000000-0005-0000-0000-00005A060000}"/>
    <cellStyle name="40% - Accent1 5 3 4 2" xfId="4136" xr:uid="{00000000-0005-0000-0000-00005B060000}"/>
    <cellStyle name="40% - Accent1 5 3 5" xfId="4137" xr:uid="{00000000-0005-0000-0000-00005C060000}"/>
    <cellStyle name="40% - Accent1 5 3 6" xfId="4130" xr:uid="{00000000-0005-0000-0000-00005D060000}"/>
    <cellStyle name="40% - Accent1 5 4" xfId="433" xr:uid="{00000000-0005-0000-0000-00005E060000}"/>
    <cellStyle name="40% - Accent1 5 4 2" xfId="434" xr:uid="{00000000-0005-0000-0000-00005F060000}"/>
    <cellStyle name="40% - Accent1 5 4 2 2" xfId="4139" xr:uid="{00000000-0005-0000-0000-000060060000}"/>
    <cellStyle name="40% - Accent1 5 4 3" xfId="435" xr:uid="{00000000-0005-0000-0000-000061060000}"/>
    <cellStyle name="40% - Accent1 5 4 3 2" xfId="4140" xr:uid="{00000000-0005-0000-0000-000062060000}"/>
    <cellStyle name="40% - Accent1 5 4 4" xfId="4141" xr:uid="{00000000-0005-0000-0000-000063060000}"/>
    <cellStyle name="40% - Accent1 5 4 5" xfId="4142" xr:uid="{00000000-0005-0000-0000-000064060000}"/>
    <cellStyle name="40% - Accent1 5 4 6" xfId="4138" xr:uid="{00000000-0005-0000-0000-000065060000}"/>
    <cellStyle name="40% - Accent1 5 5" xfId="4143" xr:uid="{00000000-0005-0000-0000-000066060000}"/>
    <cellStyle name="40% - Accent1 5 6" xfId="4120" xr:uid="{00000000-0005-0000-0000-000067060000}"/>
    <cellStyle name="40% - Accent1 6" xfId="436" xr:uid="{00000000-0005-0000-0000-000068060000}"/>
    <cellStyle name="40% - Accent1 6 2" xfId="437" xr:uid="{00000000-0005-0000-0000-000069060000}"/>
    <cellStyle name="40% - Accent1 6 2 2" xfId="4146" xr:uid="{00000000-0005-0000-0000-00006A060000}"/>
    <cellStyle name="40% - Accent1 6 2 2 2" xfId="4147" xr:uid="{00000000-0005-0000-0000-00006B060000}"/>
    <cellStyle name="40% - Accent1 6 2 2 3" xfId="4148" xr:uid="{00000000-0005-0000-0000-00006C060000}"/>
    <cellStyle name="40% - Accent1 6 2 3" xfId="4149" xr:uid="{00000000-0005-0000-0000-00006D060000}"/>
    <cellStyle name="40% - Accent1 6 2 4" xfId="4150" xr:uid="{00000000-0005-0000-0000-00006E060000}"/>
    <cellStyle name="40% - Accent1 6 2 5" xfId="4145" xr:uid="{00000000-0005-0000-0000-00006F060000}"/>
    <cellStyle name="40% - Accent1 6 3" xfId="438" xr:uid="{00000000-0005-0000-0000-000070060000}"/>
    <cellStyle name="40% - Accent1 6 3 2" xfId="4152" xr:uid="{00000000-0005-0000-0000-000071060000}"/>
    <cellStyle name="40% - Accent1 6 3 3" xfId="4153" xr:uid="{00000000-0005-0000-0000-000072060000}"/>
    <cellStyle name="40% - Accent1 6 3 4" xfId="4154" xr:uid="{00000000-0005-0000-0000-000073060000}"/>
    <cellStyle name="40% - Accent1 6 3 5" xfId="4151" xr:uid="{00000000-0005-0000-0000-000074060000}"/>
    <cellStyle name="40% - Accent1 6 4" xfId="439" xr:uid="{00000000-0005-0000-0000-000075060000}"/>
    <cellStyle name="40% - Accent1 6 4 2" xfId="4156" xr:uid="{00000000-0005-0000-0000-000076060000}"/>
    <cellStyle name="40% - Accent1 6 4 3" xfId="4155" xr:uid="{00000000-0005-0000-0000-000077060000}"/>
    <cellStyle name="40% - Accent1 6 5" xfId="4157" xr:uid="{00000000-0005-0000-0000-000078060000}"/>
    <cellStyle name="40% - Accent1 6 6" xfId="4158" xr:uid="{00000000-0005-0000-0000-000079060000}"/>
    <cellStyle name="40% - Accent1 6 7" xfId="4144" xr:uid="{00000000-0005-0000-0000-00007A060000}"/>
    <cellStyle name="40% - Accent1 7" xfId="440" xr:uid="{00000000-0005-0000-0000-00007B060000}"/>
    <cellStyle name="40% - Accent1 7 2" xfId="441" xr:uid="{00000000-0005-0000-0000-00007C060000}"/>
    <cellStyle name="40% - Accent1 7 2 2" xfId="4161" xr:uid="{00000000-0005-0000-0000-00007D060000}"/>
    <cellStyle name="40% - Accent1 7 2 2 2" xfId="4162" xr:uid="{00000000-0005-0000-0000-00007E060000}"/>
    <cellStyle name="40% - Accent1 7 2 2 3" xfId="4163" xr:uid="{00000000-0005-0000-0000-00007F060000}"/>
    <cellStyle name="40% - Accent1 7 2 3" xfId="4164" xr:uid="{00000000-0005-0000-0000-000080060000}"/>
    <cellStyle name="40% - Accent1 7 2 4" xfId="4165" xr:uid="{00000000-0005-0000-0000-000081060000}"/>
    <cellStyle name="40% - Accent1 7 2 5" xfId="4160" xr:uid="{00000000-0005-0000-0000-000082060000}"/>
    <cellStyle name="40% - Accent1 7 3" xfId="442" xr:uid="{00000000-0005-0000-0000-000083060000}"/>
    <cellStyle name="40% - Accent1 7 3 2" xfId="4167" xr:uid="{00000000-0005-0000-0000-000084060000}"/>
    <cellStyle name="40% - Accent1 7 3 3" xfId="4168" xr:uid="{00000000-0005-0000-0000-000085060000}"/>
    <cellStyle name="40% - Accent1 7 3 4" xfId="4169" xr:uid="{00000000-0005-0000-0000-000086060000}"/>
    <cellStyle name="40% - Accent1 7 3 5" xfId="4166" xr:uid="{00000000-0005-0000-0000-000087060000}"/>
    <cellStyle name="40% - Accent1 7 4" xfId="4170" xr:uid="{00000000-0005-0000-0000-000088060000}"/>
    <cellStyle name="40% - Accent1 7 5" xfId="4171" xr:uid="{00000000-0005-0000-0000-000089060000}"/>
    <cellStyle name="40% - Accent1 7 6" xfId="4159" xr:uid="{00000000-0005-0000-0000-00008A060000}"/>
    <cellStyle name="40% - Accent1 8" xfId="443" xr:uid="{00000000-0005-0000-0000-00008B060000}"/>
    <cellStyle name="40% - Accent1 8 2" xfId="444" xr:uid="{00000000-0005-0000-0000-00008C060000}"/>
    <cellStyle name="40% - Accent1 8 2 2" xfId="4174" xr:uid="{00000000-0005-0000-0000-00008D060000}"/>
    <cellStyle name="40% - Accent1 8 2 2 2" xfId="4175" xr:uid="{00000000-0005-0000-0000-00008E060000}"/>
    <cellStyle name="40% - Accent1 8 2 2 3" xfId="4176" xr:uid="{00000000-0005-0000-0000-00008F060000}"/>
    <cellStyle name="40% - Accent1 8 2 3" xfId="4177" xr:uid="{00000000-0005-0000-0000-000090060000}"/>
    <cellStyle name="40% - Accent1 8 2 4" xfId="4178" xr:uid="{00000000-0005-0000-0000-000091060000}"/>
    <cellStyle name="40% - Accent1 8 2 5" xfId="4173" xr:uid="{00000000-0005-0000-0000-000092060000}"/>
    <cellStyle name="40% - Accent1 8 3" xfId="4179" xr:uid="{00000000-0005-0000-0000-000093060000}"/>
    <cellStyle name="40% - Accent1 8 3 2" xfId="4180" xr:uid="{00000000-0005-0000-0000-000094060000}"/>
    <cellStyle name="40% - Accent1 8 3 3" xfId="4181" xr:uid="{00000000-0005-0000-0000-000095060000}"/>
    <cellStyle name="40% - Accent1 8 4" xfId="4182" xr:uid="{00000000-0005-0000-0000-000096060000}"/>
    <cellStyle name="40% - Accent1 8 5" xfId="4183" xr:uid="{00000000-0005-0000-0000-000097060000}"/>
    <cellStyle name="40% - Accent1 8 6" xfId="4172" xr:uid="{00000000-0005-0000-0000-000098060000}"/>
    <cellStyle name="40% - Accent1 9" xfId="445" xr:uid="{00000000-0005-0000-0000-000099060000}"/>
    <cellStyle name="40% - Accent1 9 2" xfId="446" xr:uid="{00000000-0005-0000-0000-00009A060000}"/>
    <cellStyle name="40% - Accent1 9 2 2" xfId="4186" xr:uid="{00000000-0005-0000-0000-00009B060000}"/>
    <cellStyle name="40% - Accent1 9 2 3" xfId="4185" xr:uid="{00000000-0005-0000-0000-00009C060000}"/>
    <cellStyle name="40% - Accent1 9 3" xfId="447" xr:uid="{00000000-0005-0000-0000-00009D060000}"/>
    <cellStyle name="40% - Accent1 9 3 2" xfId="4188" xr:uid="{00000000-0005-0000-0000-00009E060000}"/>
    <cellStyle name="40% - Accent1 9 3 3" xfId="4187" xr:uid="{00000000-0005-0000-0000-00009F060000}"/>
    <cellStyle name="40% - Accent1 9 4" xfId="448" xr:uid="{00000000-0005-0000-0000-0000A0060000}"/>
    <cellStyle name="40% - Accent1 9 4 2" xfId="4189" xr:uid="{00000000-0005-0000-0000-0000A1060000}"/>
    <cellStyle name="40% - Accent1 9 5" xfId="4190" xr:uid="{00000000-0005-0000-0000-0000A2060000}"/>
    <cellStyle name="40% - Accent1 9 6" xfId="4191" xr:uid="{00000000-0005-0000-0000-0000A3060000}"/>
    <cellStyle name="40% - Accent1 9 7" xfId="4184" xr:uid="{00000000-0005-0000-0000-0000A4060000}"/>
    <cellStyle name="40% - Accent2" xfId="449" builtinId="35" customBuiltin="1"/>
    <cellStyle name="40% - Accent2 10" xfId="450" xr:uid="{00000000-0005-0000-0000-0000A6060000}"/>
    <cellStyle name="40% - Accent2 10 2" xfId="4194" xr:uid="{00000000-0005-0000-0000-0000A7060000}"/>
    <cellStyle name="40% - Accent2 10 3" xfId="4193" xr:uid="{00000000-0005-0000-0000-0000A8060000}"/>
    <cellStyle name="40% - Accent2 11" xfId="451" xr:uid="{00000000-0005-0000-0000-0000A9060000}"/>
    <cellStyle name="40% - Accent2 11 2" xfId="4196" xr:uid="{00000000-0005-0000-0000-0000AA060000}"/>
    <cellStyle name="40% - Accent2 11 2 2" xfId="4197" xr:uid="{00000000-0005-0000-0000-0000AB060000}"/>
    <cellStyle name="40% - Accent2 11 2 3" xfId="4198" xr:uid="{00000000-0005-0000-0000-0000AC060000}"/>
    <cellStyle name="40% - Accent2 11 3" xfId="4199" xr:uid="{00000000-0005-0000-0000-0000AD060000}"/>
    <cellStyle name="40% - Accent2 11 4" xfId="4200" xr:uid="{00000000-0005-0000-0000-0000AE060000}"/>
    <cellStyle name="40% - Accent2 11 5" xfId="4195" xr:uid="{00000000-0005-0000-0000-0000AF060000}"/>
    <cellStyle name="40% - Accent2 12" xfId="452" xr:uid="{00000000-0005-0000-0000-0000B0060000}"/>
    <cellStyle name="40% - Accent2 12 2" xfId="4202" xr:uid="{00000000-0005-0000-0000-0000B1060000}"/>
    <cellStyle name="40% - Accent2 12 2 2" xfId="4203" xr:uid="{00000000-0005-0000-0000-0000B2060000}"/>
    <cellStyle name="40% - Accent2 12 2 3" xfId="4204" xr:uid="{00000000-0005-0000-0000-0000B3060000}"/>
    <cellStyle name="40% - Accent2 12 3" xfId="4205" xr:uid="{00000000-0005-0000-0000-0000B4060000}"/>
    <cellStyle name="40% - Accent2 12 4" xfId="4206" xr:uid="{00000000-0005-0000-0000-0000B5060000}"/>
    <cellStyle name="40% - Accent2 12 5" xfId="4201" xr:uid="{00000000-0005-0000-0000-0000B6060000}"/>
    <cellStyle name="40% - Accent2 13" xfId="453" xr:uid="{00000000-0005-0000-0000-0000B7060000}"/>
    <cellStyle name="40% - Accent2 13 2" xfId="4208" xr:uid="{00000000-0005-0000-0000-0000B8060000}"/>
    <cellStyle name="40% - Accent2 13 2 2" xfId="4209" xr:uid="{00000000-0005-0000-0000-0000B9060000}"/>
    <cellStyle name="40% - Accent2 13 2 3" xfId="4210" xr:uid="{00000000-0005-0000-0000-0000BA060000}"/>
    <cellStyle name="40% - Accent2 13 3" xfId="4211" xr:uid="{00000000-0005-0000-0000-0000BB060000}"/>
    <cellStyle name="40% - Accent2 13 4" xfId="4212" xr:uid="{00000000-0005-0000-0000-0000BC060000}"/>
    <cellStyle name="40% - Accent2 13 5" xfId="4207" xr:uid="{00000000-0005-0000-0000-0000BD060000}"/>
    <cellStyle name="40% - Accent2 14" xfId="454" xr:uid="{00000000-0005-0000-0000-0000BE060000}"/>
    <cellStyle name="40% - Accent2 14 2" xfId="4214" xr:uid="{00000000-0005-0000-0000-0000BF060000}"/>
    <cellStyle name="40% - Accent2 14 3" xfId="4213" xr:uid="{00000000-0005-0000-0000-0000C0060000}"/>
    <cellStyle name="40% - Accent2 15" xfId="455" xr:uid="{00000000-0005-0000-0000-0000C1060000}"/>
    <cellStyle name="40% - Accent2 15 2" xfId="4216" xr:uid="{00000000-0005-0000-0000-0000C2060000}"/>
    <cellStyle name="40% - Accent2 15 3" xfId="4217" xr:uid="{00000000-0005-0000-0000-0000C3060000}"/>
    <cellStyle name="40% - Accent2 15 4" xfId="4218" xr:uid="{00000000-0005-0000-0000-0000C4060000}"/>
    <cellStyle name="40% - Accent2 15 5" xfId="4215" xr:uid="{00000000-0005-0000-0000-0000C5060000}"/>
    <cellStyle name="40% - Accent2 16" xfId="4219" xr:uid="{00000000-0005-0000-0000-0000C6060000}"/>
    <cellStyle name="40% - Accent2 17" xfId="4220" xr:uid="{00000000-0005-0000-0000-0000C7060000}"/>
    <cellStyle name="40% - Accent2 18" xfId="4221" xr:uid="{00000000-0005-0000-0000-0000C8060000}"/>
    <cellStyle name="40% - Accent2 19" xfId="4192" xr:uid="{00000000-0005-0000-0000-0000C9060000}"/>
    <cellStyle name="40% - Accent2 2" xfId="456" xr:uid="{00000000-0005-0000-0000-0000CA060000}"/>
    <cellStyle name="40% - Accent2 2 2" xfId="457" xr:uid="{00000000-0005-0000-0000-0000CB060000}"/>
    <cellStyle name="40% - Accent2 2 2 2" xfId="458" xr:uid="{00000000-0005-0000-0000-0000CC060000}"/>
    <cellStyle name="40% - Accent2 2 2 2 2" xfId="4225" xr:uid="{00000000-0005-0000-0000-0000CD060000}"/>
    <cellStyle name="40% - Accent2 2 2 2 3" xfId="4224" xr:uid="{00000000-0005-0000-0000-0000CE060000}"/>
    <cellStyle name="40% - Accent2 2 2 3" xfId="4226" xr:uid="{00000000-0005-0000-0000-0000CF060000}"/>
    <cellStyle name="40% - Accent2 2 2 4" xfId="4223" xr:uid="{00000000-0005-0000-0000-0000D0060000}"/>
    <cellStyle name="40% - Accent2 2 3" xfId="459" xr:uid="{00000000-0005-0000-0000-0000D1060000}"/>
    <cellStyle name="40% - Accent2 2 3 2" xfId="460" xr:uid="{00000000-0005-0000-0000-0000D2060000}"/>
    <cellStyle name="40% - Accent2 2 3 2 2" xfId="461" xr:uid="{00000000-0005-0000-0000-0000D3060000}"/>
    <cellStyle name="40% - Accent2 2 3 2 2 2" xfId="4229" xr:uid="{00000000-0005-0000-0000-0000D4060000}"/>
    <cellStyle name="40% - Accent2 2 3 2 3" xfId="4230" xr:uid="{00000000-0005-0000-0000-0000D5060000}"/>
    <cellStyle name="40% - Accent2 2 3 2 4" xfId="4228" xr:uid="{00000000-0005-0000-0000-0000D6060000}"/>
    <cellStyle name="40% - Accent2 2 3 3" xfId="462" xr:uid="{00000000-0005-0000-0000-0000D7060000}"/>
    <cellStyle name="40% - Accent2 2 3 3 2" xfId="4231" xr:uid="{00000000-0005-0000-0000-0000D8060000}"/>
    <cellStyle name="40% - Accent2 2 3 4" xfId="463" xr:uid="{00000000-0005-0000-0000-0000D9060000}"/>
    <cellStyle name="40% - Accent2 2 3 4 2" xfId="4232" xr:uid="{00000000-0005-0000-0000-0000DA060000}"/>
    <cellStyle name="40% - Accent2 2 3 5" xfId="464" xr:uid="{00000000-0005-0000-0000-0000DB060000}"/>
    <cellStyle name="40% - Accent2 2 3 5 2" xfId="4233" xr:uid="{00000000-0005-0000-0000-0000DC060000}"/>
    <cellStyle name="40% - Accent2 2 3 6" xfId="465" xr:uid="{00000000-0005-0000-0000-0000DD060000}"/>
    <cellStyle name="40% - Accent2 2 3 6 2" xfId="4234" xr:uid="{00000000-0005-0000-0000-0000DE060000}"/>
    <cellStyle name="40% - Accent2 2 3 7" xfId="4235" xr:uid="{00000000-0005-0000-0000-0000DF060000}"/>
    <cellStyle name="40% - Accent2 2 3 8" xfId="4227" xr:uid="{00000000-0005-0000-0000-0000E0060000}"/>
    <cellStyle name="40% - Accent2 2 4" xfId="466" xr:uid="{00000000-0005-0000-0000-0000E1060000}"/>
    <cellStyle name="40% - Accent2 2 4 2" xfId="467" xr:uid="{00000000-0005-0000-0000-0000E2060000}"/>
    <cellStyle name="40% - Accent2 2 4 2 2" xfId="4238" xr:uid="{00000000-0005-0000-0000-0000E3060000}"/>
    <cellStyle name="40% - Accent2 2 4 2 3" xfId="4239" xr:uid="{00000000-0005-0000-0000-0000E4060000}"/>
    <cellStyle name="40% - Accent2 2 4 2 4" xfId="4240" xr:uid="{00000000-0005-0000-0000-0000E5060000}"/>
    <cellStyle name="40% - Accent2 2 4 2 5" xfId="4237" xr:uid="{00000000-0005-0000-0000-0000E6060000}"/>
    <cellStyle name="40% - Accent2 2 4 3" xfId="468" xr:uid="{00000000-0005-0000-0000-0000E7060000}"/>
    <cellStyle name="40% - Accent2 2 4 3 2" xfId="4242" xr:uid="{00000000-0005-0000-0000-0000E8060000}"/>
    <cellStyle name="40% - Accent2 2 4 3 3" xfId="4241" xr:uid="{00000000-0005-0000-0000-0000E9060000}"/>
    <cellStyle name="40% - Accent2 2 4 4" xfId="469" xr:uid="{00000000-0005-0000-0000-0000EA060000}"/>
    <cellStyle name="40% - Accent2 2 4 4 2" xfId="4243" xr:uid="{00000000-0005-0000-0000-0000EB060000}"/>
    <cellStyle name="40% - Accent2 2 4 5" xfId="470" xr:uid="{00000000-0005-0000-0000-0000EC060000}"/>
    <cellStyle name="40% - Accent2 2 4 5 2" xfId="4244" xr:uid="{00000000-0005-0000-0000-0000ED060000}"/>
    <cellStyle name="40% - Accent2 2 4 6" xfId="4245" xr:uid="{00000000-0005-0000-0000-0000EE060000}"/>
    <cellStyle name="40% - Accent2 2 4 7" xfId="4236" xr:uid="{00000000-0005-0000-0000-0000EF060000}"/>
    <cellStyle name="40% - Accent2 2 5" xfId="471" xr:uid="{00000000-0005-0000-0000-0000F0060000}"/>
    <cellStyle name="40% - Accent2 2 5 2" xfId="472" xr:uid="{00000000-0005-0000-0000-0000F1060000}"/>
    <cellStyle name="40% - Accent2 2 5 2 2" xfId="4248" xr:uid="{00000000-0005-0000-0000-0000F2060000}"/>
    <cellStyle name="40% - Accent2 2 5 2 3" xfId="4249" xr:uid="{00000000-0005-0000-0000-0000F3060000}"/>
    <cellStyle name="40% - Accent2 2 5 2 4" xfId="4247" xr:uid="{00000000-0005-0000-0000-0000F4060000}"/>
    <cellStyle name="40% - Accent2 2 5 3" xfId="473" xr:uid="{00000000-0005-0000-0000-0000F5060000}"/>
    <cellStyle name="40% - Accent2 2 5 3 2" xfId="4251" xr:uid="{00000000-0005-0000-0000-0000F6060000}"/>
    <cellStyle name="40% - Accent2 2 5 3 3" xfId="4250" xr:uid="{00000000-0005-0000-0000-0000F7060000}"/>
    <cellStyle name="40% - Accent2 2 5 4" xfId="4252" xr:uid="{00000000-0005-0000-0000-0000F8060000}"/>
    <cellStyle name="40% - Accent2 2 5 5" xfId="4253" xr:uid="{00000000-0005-0000-0000-0000F9060000}"/>
    <cellStyle name="40% - Accent2 2 5 6" xfId="4246" xr:uid="{00000000-0005-0000-0000-0000FA060000}"/>
    <cellStyle name="40% - Accent2 2 6" xfId="474" xr:uid="{00000000-0005-0000-0000-0000FB060000}"/>
    <cellStyle name="40% - Accent2 2 6 2" xfId="4255" xr:uid="{00000000-0005-0000-0000-0000FC060000}"/>
    <cellStyle name="40% - Accent2 2 6 3" xfId="4256" xr:uid="{00000000-0005-0000-0000-0000FD060000}"/>
    <cellStyle name="40% - Accent2 2 6 4" xfId="4254" xr:uid="{00000000-0005-0000-0000-0000FE060000}"/>
    <cellStyle name="40% - Accent2 2 7" xfId="4257" xr:uid="{00000000-0005-0000-0000-0000FF060000}"/>
    <cellStyle name="40% - Accent2 2 7 2" xfId="4258" xr:uid="{00000000-0005-0000-0000-000000070000}"/>
    <cellStyle name="40% - Accent2 2 8" xfId="4259" xr:uid="{00000000-0005-0000-0000-000001070000}"/>
    <cellStyle name="40% - Accent2 2 9" xfId="4222" xr:uid="{00000000-0005-0000-0000-000002070000}"/>
    <cellStyle name="40% - Accent2 20" xfId="20091" xr:uid="{00000000-0005-0000-0000-000003070000}"/>
    <cellStyle name="40% - Accent2 3" xfId="475" xr:uid="{00000000-0005-0000-0000-000004070000}"/>
    <cellStyle name="40% - Accent2 3 2" xfId="476" xr:uid="{00000000-0005-0000-0000-000005070000}"/>
    <cellStyle name="40% - Accent2 3 2 2" xfId="4262" xr:uid="{00000000-0005-0000-0000-000006070000}"/>
    <cellStyle name="40% - Accent2 3 2 3" xfId="4261" xr:uid="{00000000-0005-0000-0000-000007070000}"/>
    <cellStyle name="40% - Accent2 3 3" xfId="477" xr:uid="{00000000-0005-0000-0000-000008070000}"/>
    <cellStyle name="40% - Accent2 3 3 2" xfId="4264" xr:uid="{00000000-0005-0000-0000-000009070000}"/>
    <cellStyle name="40% - Accent2 3 3 2 2" xfId="4265" xr:uid="{00000000-0005-0000-0000-00000A070000}"/>
    <cellStyle name="40% - Accent2 3 3 2 3" xfId="4266" xr:uid="{00000000-0005-0000-0000-00000B070000}"/>
    <cellStyle name="40% - Accent2 3 3 3" xfId="4267" xr:uid="{00000000-0005-0000-0000-00000C070000}"/>
    <cellStyle name="40% - Accent2 3 3 4" xfId="4268" xr:uid="{00000000-0005-0000-0000-00000D070000}"/>
    <cellStyle name="40% - Accent2 3 3 5" xfId="4263" xr:uid="{00000000-0005-0000-0000-00000E070000}"/>
    <cellStyle name="40% - Accent2 3 4" xfId="478" xr:uid="{00000000-0005-0000-0000-00000F070000}"/>
    <cellStyle name="40% - Accent2 3 4 2" xfId="4270" xr:uid="{00000000-0005-0000-0000-000010070000}"/>
    <cellStyle name="40% - Accent2 3 4 3" xfId="4271" xr:uid="{00000000-0005-0000-0000-000011070000}"/>
    <cellStyle name="40% - Accent2 3 4 4" xfId="4272" xr:uid="{00000000-0005-0000-0000-000012070000}"/>
    <cellStyle name="40% - Accent2 3 4 5" xfId="4269" xr:uid="{00000000-0005-0000-0000-000013070000}"/>
    <cellStyle name="40% - Accent2 3 5" xfId="479" xr:uid="{00000000-0005-0000-0000-000014070000}"/>
    <cellStyle name="40% - Accent2 3 5 2" xfId="4274" xr:uid="{00000000-0005-0000-0000-000015070000}"/>
    <cellStyle name="40% - Accent2 3 5 3" xfId="4273" xr:uid="{00000000-0005-0000-0000-000016070000}"/>
    <cellStyle name="40% - Accent2 3 6" xfId="4275" xr:uid="{00000000-0005-0000-0000-000017070000}"/>
    <cellStyle name="40% - Accent2 3 7" xfId="4276" xr:uid="{00000000-0005-0000-0000-000018070000}"/>
    <cellStyle name="40% - Accent2 3 8" xfId="4260" xr:uid="{00000000-0005-0000-0000-000019070000}"/>
    <cellStyle name="40% - Accent2 4" xfId="480" xr:uid="{00000000-0005-0000-0000-00001A070000}"/>
    <cellStyle name="40% - Accent2 4 2" xfId="481" xr:uid="{00000000-0005-0000-0000-00001B070000}"/>
    <cellStyle name="40% - Accent2 4 2 2" xfId="482" xr:uid="{00000000-0005-0000-0000-00001C070000}"/>
    <cellStyle name="40% - Accent2 4 2 2 2" xfId="4280" xr:uid="{00000000-0005-0000-0000-00001D070000}"/>
    <cellStyle name="40% - Accent2 4 2 2 3" xfId="4281" xr:uid="{00000000-0005-0000-0000-00001E070000}"/>
    <cellStyle name="40% - Accent2 4 2 2 4" xfId="4282" xr:uid="{00000000-0005-0000-0000-00001F070000}"/>
    <cellStyle name="40% - Accent2 4 2 2 5" xfId="4279" xr:uid="{00000000-0005-0000-0000-000020070000}"/>
    <cellStyle name="40% - Accent2 4 2 3" xfId="483" xr:uid="{00000000-0005-0000-0000-000021070000}"/>
    <cellStyle name="40% - Accent2 4 2 3 2" xfId="4284" xr:uid="{00000000-0005-0000-0000-000022070000}"/>
    <cellStyle name="40% - Accent2 4 2 3 3" xfId="4283" xr:uid="{00000000-0005-0000-0000-000023070000}"/>
    <cellStyle name="40% - Accent2 4 2 4" xfId="484" xr:uid="{00000000-0005-0000-0000-000024070000}"/>
    <cellStyle name="40% - Accent2 4 2 4 2" xfId="4285" xr:uid="{00000000-0005-0000-0000-000025070000}"/>
    <cellStyle name="40% - Accent2 4 2 5" xfId="4286" xr:uid="{00000000-0005-0000-0000-000026070000}"/>
    <cellStyle name="40% - Accent2 4 2 6" xfId="4278" xr:uid="{00000000-0005-0000-0000-000027070000}"/>
    <cellStyle name="40% - Accent2 4 3" xfId="485" xr:uid="{00000000-0005-0000-0000-000028070000}"/>
    <cellStyle name="40% - Accent2 4 3 2" xfId="486" xr:uid="{00000000-0005-0000-0000-000029070000}"/>
    <cellStyle name="40% - Accent2 4 3 2 2" xfId="4289" xr:uid="{00000000-0005-0000-0000-00002A070000}"/>
    <cellStyle name="40% - Accent2 4 3 2 3" xfId="4288" xr:uid="{00000000-0005-0000-0000-00002B070000}"/>
    <cellStyle name="40% - Accent2 4 3 3" xfId="487" xr:uid="{00000000-0005-0000-0000-00002C070000}"/>
    <cellStyle name="40% - Accent2 4 3 3 2" xfId="4291" xr:uid="{00000000-0005-0000-0000-00002D070000}"/>
    <cellStyle name="40% - Accent2 4 3 3 3" xfId="4290" xr:uid="{00000000-0005-0000-0000-00002E070000}"/>
    <cellStyle name="40% - Accent2 4 3 4" xfId="488" xr:uid="{00000000-0005-0000-0000-00002F070000}"/>
    <cellStyle name="40% - Accent2 4 3 4 2" xfId="4292" xr:uid="{00000000-0005-0000-0000-000030070000}"/>
    <cellStyle name="40% - Accent2 4 3 5" xfId="4293" xr:uid="{00000000-0005-0000-0000-000031070000}"/>
    <cellStyle name="40% - Accent2 4 3 6" xfId="4287" xr:uid="{00000000-0005-0000-0000-000032070000}"/>
    <cellStyle name="40% - Accent2 4 4" xfId="489" xr:uid="{00000000-0005-0000-0000-000033070000}"/>
    <cellStyle name="40% - Accent2 4 4 2" xfId="4295" xr:uid="{00000000-0005-0000-0000-000034070000}"/>
    <cellStyle name="40% - Accent2 4 4 3" xfId="4294" xr:uid="{00000000-0005-0000-0000-000035070000}"/>
    <cellStyle name="40% - Accent2 4 5" xfId="4296" xr:uid="{00000000-0005-0000-0000-000036070000}"/>
    <cellStyle name="40% - Accent2 4 6" xfId="4297" xr:uid="{00000000-0005-0000-0000-000037070000}"/>
    <cellStyle name="40% - Accent2 4 7" xfId="4277" xr:uid="{00000000-0005-0000-0000-000038070000}"/>
    <cellStyle name="40% - Accent2 5" xfId="490" xr:uid="{00000000-0005-0000-0000-000039070000}"/>
    <cellStyle name="40% - Accent2 5 2" xfId="491" xr:uid="{00000000-0005-0000-0000-00003A070000}"/>
    <cellStyle name="40% - Accent2 5 2 2" xfId="492" xr:uid="{00000000-0005-0000-0000-00003B070000}"/>
    <cellStyle name="40% - Accent2 5 2 2 2" xfId="4301" xr:uid="{00000000-0005-0000-0000-00003C070000}"/>
    <cellStyle name="40% - Accent2 5 2 2 3" xfId="4302" xr:uid="{00000000-0005-0000-0000-00003D070000}"/>
    <cellStyle name="40% - Accent2 5 2 2 4" xfId="4303" xr:uid="{00000000-0005-0000-0000-00003E070000}"/>
    <cellStyle name="40% - Accent2 5 2 2 5" xfId="4300" xr:uid="{00000000-0005-0000-0000-00003F070000}"/>
    <cellStyle name="40% - Accent2 5 2 3" xfId="493" xr:uid="{00000000-0005-0000-0000-000040070000}"/>
    <cellStyle name="40% - Accent2 5 2 3 2" xfId="4305" xr:uid="{00000000-0005-0000-0000-000041070000}"/>
    <cellStyle name="40% - Accent2 5 2 3 3" xfId="4304" xr:uid="{00000000-0005-0000-0000-000042070000}"/>
    <cellStyle name="40% - Accent2 5 2 4" xfId="4306" xr:uid="{00000000-0005-0000-0000-000043070000}"/>
    <cellStyle name="40% - Accent2 5 2 5" xfId="4307" xr:uid="{00000000-0005-0000-0000-000044070000}"/>
    <cellStyle name="40% - Accent2 5 2 6" xfId="4299" xr:uid="{00000000-0005-0000-0000-000045070000}"/>
    <cellStyle name="40% - Accent2 5 3" xfId="494" xr:uid="{00000000-0005-0000-0000-000046070000}"/>
    <cellStyle name="40% - Accent2 5 3 2" xfId="495" xr:uid="{00000000-0005-0000-0000-000047070000}"/>
    <cellStyle name="40% - Accent2 5 3 2 2" xfId="4310" xr:uid="{00000000-0005-0000-0000-000048070000}"/>
    <cellStyle name="40% - Accent2 5 3 2 3" xfId="4309" xr:uid="{00000000-0005-0000-0000-000049070000}"/>
    <cellStyle name="40% - Accent2 5 3 3" xfId="496" xr:uid="{00000000-0005-0000-0000-00004A070000}"/>
    <cellStyle name="40% - Accent2 5 3 3 2" xfId="4312" xr:uid="{00000000-0005-0000-0000-00004B070000}"/>
    <cellStyle name="40% - Accent2 5 3 3 3" xfId="4311" xr:uid="{00000000-0005-0000-0000-00004C070000}"/>
    <cellStyle name="40% - Accent2 5 3 4" xfId="4313" xr:uid="{00000000-0005-0000-0000-00004D070000}"/>
    <cellStyle name="40% - Accent2 5 3 4 2" xfId="4314" xr:uid="{00000000-0005-0000-0000-00004E070000}"/>
    <cellStyle name="40% - Accent2 5 3 5" xfId="4315" xr:uid="{00000000-0005-0000-0000-00004F070000}"/>
    <cellStyle name="40% - Accent2 5 3 6" xfId="4308" xr:uid="{00000000-0005-0000-0000-000050070000}"/>
    <cellStyle name="40% - Accent2 5 4" xfId="497" xr:uid="{00000000-0005-0000-0000-000051070000}"/>
    <cellStyle name="40% - Accent2 5 4 2" xfId="498" xr:uid="{00000000-0005-0000-0000-000052070000}"/>
    <cellStyle name="40% - Accent2 5 4 2 2" xfId="4317" xr:uid="{00000000-0005-0000-0000-000053070000}"/>
    <cellStyle name="40% - Accent2 5 4 3" xfId="499" xr:uid="{00000000-0005-0000-0000-000054070000}"/>
    <cellStyle name="40% - Accent2 5 4 3 2" xfId="4318" xr:uid="{00000000-0005-0000-0000-000055070000}"/>
    <cellStyle name="40% - Accent2 5 4 4" xfId="4319" xr:uid="{00000000-0005-0000-0000-000056070000}"/>
    <cellStyle name="40% - Accent2 5 4 5" xfId="4320" xr:uid="{00000000-0005-0000-0000-000057070000}"/>
    <cellStyle name="40% - Accent2 5 4 6" xfId="4316" xr:uid="{00000000-0005-0000-0000-000058070000}"/>
    <cellStyle name="40% - Accent2 5 5" xfId="4321" xr:uid="{00000000-0005-0000-0000-000059070000}"/>
    <cellStyle name="40% - Accent2 5 6" xfId="4298" xr:uid="{00000000-0005-0000-0000-00005A070000}"/>
    <cellStyle name="40% - Accent2 6" xfId="500" xr:uid="{00000000-0005-0000-0000-00005B070000}"/>
    <cellStyle name="40% - Accent2 6 2" xfId="501" xr:uid="{00000000-0005-0000-0000-00005C070000}"/>
    <cellStyle name="40% - Accent2 6 2 2" xfId="4324" xr:uid="{00000000-0005-0000-0000-00005D070000}"/>
    <cellStyle name="40% - Accent2 6 2 2 2" xfId="4325" xr:uid="{00000000-0005-0000-0000-00005E070000}"/>
    <cellStyle name="40% - Accent2 6 2 2 3" xfId="4326" xr:uid="{00000000-0005-0000-0000-00005F070000}"/>
    <cellStyle name="40% - Accent2 6 2 3" xfId="4327" xr:uid="{00000000-0005-0000-0000-000060070000}"/>
    <cellStyle name="40% - Accent2 6 2 4" xfId="4328" xr:uid="{00000000-0005-0000-0000-000061070000}"/>
    <cellStyle name="40% - Accent2 6 2 5" xfId="4323" xr:uid="{00000000-0005-0000-0000-000062070000}"/>
    <cellStyle name="40% - Accent2 6 3" xfId="502" xr:uid="{00000000-0005-0000-0000-000063070000}"/>
    <cellStyle name="40% - Accent2 6 3 2" xfId="4330" xr:uid="{00000000-0005-0000-0000-000064070000}"/>
    <cellStyle name="40% - Accent2 6 3 3" xfId="4331" xr:uid="{00000000-0005-0000-0000-000065070000}"/>
    <cellStyle name="40% - Accent2 6 3 4" xfId="4332" xr:uid="{00000000-0005-0000-0000-000066070000}"/>
    <cellStyle name="40% - Accent2 6 3 5" xfId="4329" xr:uid="{00000000-0005-0000-0000-000067070000}"/>
    <cellStyle name="40% - Accent2 6 4" xfId="503" xr:uid="{00000000-0005-0000-0000-000068070000}"/>
    <cellStyle name="40% - Accent2 6 4 2" xfId="4334" xr:uid="{00000000-0005-0000-0000-000069070000}"/>
    <cellStyle name="40% - Accent2 6 4 3" xfId="4333" xr:uid="{00000000-0005-0000-0000-00006A070000}"/>
    <cellStyle name="40% - Accent2 6 5" xfId="4335" xr:uid="{00000000-0005-0000-0000-00006B070000}"/>
    <cellStyle name="40% - Accent2 6 6" xfId="4336" xr:uid="{00000000-0005-0000-0000-00006C070000}"/>
    <cellStyle name="40% - Accent2 6 7" xfId="4322" xr:uid="{00000000-0005-0000-0000-00006D070000}"/>
    <cellStyle name="40% - Accent2 7" xfId="504" xr:uid="{00000000-0005-0000-0000-00006E070000}"/>
    <cellStyle name="40% - Accent2 7 2" xfId="505" xr:uid="{00000000-0005-0000-0000-00006F070000}"/>
    <cellStyle name="40% - Accent2 7 2 2" xfId="4339" xr:uid="{00000000-0005-0000-0000-000070070000}"/>
    <cellStyle name="40% - Accent2 7 2 2 2" xfId="4340" xr:uid="{00000000-0005-0000-0000-000071070000}"/>
    <cellStyle name="40% - Accent2 7 2 2 3" xfId="4341" xr:uid="{00000000-0005-0000-0000-000072070000}"/>
    <cellStyle name="40% - Accent2 7 2 3" xfId="4342" xr:uid="{00000000-0005-0000-0000-000073070000}"/>
    <cellStyle name="40% - Accent2 7 2 4" xfId="4343" xr:uid="{00000000-0005-0000-0000-000074070000}"/>
    <cellStyle name="40% - Accent2 7 2 5" xfId="4338" xr:uid="{00000000-0005-0000-0000-000075070000}"/>
    <cellStyle name="40% - Accent2 7 3" xfId="506" xr:uid="{00000000-0005-0000-0000-000076070000}"/>
    <cellStyle name="40% - Accent2 7 3 2" xfId="4345" xr:uid="{00000000-0005-0000-0000-000077070000}"/>
    <cellStyle name="40% - Accent2 7 3 3" xfId="4346" xr:uid="{00000000-0005-0000-0000-000078070000}"/>
    <cellStyle name="40% - Accent2 7 3 4" xfId="4347" xr:uid="{00000000-0005-0000-0000-000079070000}"/>
    <cellStyle name="40% - Accent2 7 3 5" xfId="4344" xr:uid="{00000000-0005-0000-0000-00007A070000}"/>
    <cellStyle name="40% - Accent2 7 4" xfId="4348" xr:uid="{00000000-0005-0000-0000-00007B070000}"/>
    <cellStyle name="40% - Accent2 7 5" xfId="4349" xr:uid="{00000000-0005-0000-0000-00007C070000}"/>
    <cellStyle name="40% - Accent2 7 6" xfId="4337" xr:uid="{00000000-0005-0000-0000-00007D070000}"/>
    <cellStyle name="40% - Accent2 8" xfId="507" xr:uid="{00000000-0005-0000-0000-00007E070000}"/>
    <cellStyle name="40% - Accent2 8 2" xfId="508" xr:uid="{00000000-0005-0000-0000-00007F070000}"/>
    <cellStyle name="40% - Accent2 8 2 2" xfId="4352" xr:uid="{00000000-0005-0000-0000-000080070000}"/>
    <cellStyle name="40% - Accent2 8 2 2 2" xfId="4353" xr:uid="{00000000-0005-0000-0000-000081070000}"/>
    <cellStyle name="40% - Accent2 8 2 2 3" xfId="4354" xr:uid="{00000000-0005-0000-0000-000082070000}"/>
    <cellStyle name="40% - Accent2 8 2 3" xfId="4355" xr:uid="{00000000-0005-0000-0000-000083070000}"/>
    <cellStyle name="40% - Accent2 8 2 4" xfId="4356" xr:uid="{00000000-0005-0000-0000-000084070000}"/>
    <cellStyle name="40% - Accent2 8 2 5" xfId="4351" xr:uid="{00000000-0005-0000-0000-000085070000}"/>
    <cellStyle name="40% - Accent2 8 3" xfId="4357" xr:uid="{00000000-0005-0000-0000-000086070000}"/>
    <cellStyle name="40% - Accent2 8 3 2" xfId="4358" xr:uid="{00000000-0005-0000-0000-000087070000}"/>
    <cellStyle name="40% - Accent2 8 3 3" xfId="4359" xr:uid="{00000000-0005-0000-0000-000088070000}"/>
    <cellStyle name="40% - Accent2 8 4" xfId="4360" xr:uid="{00000000-0005-0000-0000-000089070000}"/>
    <cellStyle name="40% - Accent2 8 5" xfId="4361" xr:uid="{00000000-0005-0000-0000-00008A070000}"/>
    <cellStyle name="40% - Accent2 8 6" xfId="4350" xr:uid="{00000000-0005-0000-0000-00008B070000}"/>
    <cellStyle name="40% - Accent2 9" xfId="509" xr:uid="{00000000-0005-0000-0000-00008C070000}"/>
    <cellStyle name="40% - Accent2 9 2" xfId="510" xr:uid="{00000000-0005-0000-0000-00008D070000}"/>
    <cellStyle name="40% - Accent2 9 2 2" xfId="4364" xr:uid="{00000000-0005-0000-0000-00008E070000}"/>
    <cellStyle name="40% - Accent2 9 2 3" xfId="4363" xr:uid="{00000000-0005-0000-0000-00008F070000}"/>
    <cellStyle name="40% - Accent2 9 3" xfId="511" xr:uid="{00000000-0005-0000-0000-000090070000}"/>
    <cellStyle name="40% - Accent2 9 3 2" xfId="4366" xr:uid="{00000000-0005-0000-0000-000091070000}"/>
    <cellStyle name="40% - Accent2 9 3 3" xfId="4365" xr:uid="{00000000-0005-0000-0000-000092070000}"/>
    <cellStyle name="40% - Accent2 9 4" xfId="512" xr:uid="{00000000-0005-0000-0000-000093070000}"/>
    <cellStyle name="40% - Accent2 9 4 2" xfId="4367" xr:uid="{00000000-0005-0000-0000-000094070000}"/>
    <cellStyle name="40% - Accent2 9 5" xfId="4368" xr:uid="{00000000-0005-0000-0000-000095070000}"/>
    <cellStyle name="40% - Accent2 9 6" xfId="4369" xr:uid="{00000000-0005-0000-0000-000096070000}"/>
    <cellStyle name="40% - Accent2 9 7" xfId="4362" xr:uid="{00000000-0005-0000-0000-000097070000}"/>
    <cellStyle name="40% - Accent3" xfId="513" builtinId="39" customBuiltin="1"/>
    <cellStyle name="40% - Accent3 10" xfId="514" xr:uid="{00000000-0005-0000-0000-000099070000}"/>
    <cellStyle name="40% - Accent3 10 2" xfId="4372" xr:uid="{00000000-0005-0000-0000-00009A070000}"/>
    <cellStyle name="40% - Accent3 10 3" xfId="4371" xr:uid="{00000000-0005-0000-0000-00009B070000}"/>
    <cellStyle name="40% - Accent3 11" xfId="515" xr:uid="{00000000-0005-0000-0000-00009C070000}"/>
    <cellStyle name="40% - Accent3 11 2" xfId="4374" xr:uid="{00000000-0005-0000-0000-00009D070000}"/>
    <cellStyle name="40% - Accent3 11 2 2" xfId="4375" xr:uid="{00000000-0005-0000-0000-00009E070000}"/>
    <cellStyle name="40% - Accent3 11 2 3" xfId="4376" xr:uid="{00000000-0005-0000-0000-00009F070000}"/>
    <cellStyle name="40% - Accent3 11 3" xfId="4377" xr:uid="{00000000-0005-0000-0000-0000A0070000}"/>
    <cellStyle name="40% - Accent3 11 4" xfId="4378" xr:uid="{00000000-0005-0000-0000-0000A1070000}"/>
    <cellStyle name="40% - Accent3 11 5" xfId="4373" xr:uid="{00000000-0005-0000-0000-0000A2070000}"/>
    <cellStyle name="40% - Accent3 12" xfId="516" xr:uid="{00000000-0005-0000-0000-0000A3070000}"/>
    <cellStyle name="40% - Accent3 12 2" xfId="4380" xr:uid="{00000000-0005-0000-0000-0000A4070000}"/>
    <cellStyle name="40% - Accent3 12 2 2" xfId="4381" xr:uid="{00000000-0005-0000-0000-0000A5070000}"/>
    <cellStyle name="40% - Accent3 12 2 3" xfId="4382" xr:uid="{00000000-0005-0000-0000-0000A6070000}"/>
    <cellStyle name="40% - Accent3 12 3" xfId="4383" xr:uid="{00000000-0005-0000-0000-0000A7070000}"/>
    <cellStyle name="40% - Accent3 12 4" xfId="4384" xr:uid="{00000000-0005-0000-0000-0000A8070000}"/>
    <cellStyle name="40% - Accent3 12 5" xfId="4379" xr:uid="{00000000-0005-0000-0000-0000A9070000}"/>
    <cellStyle name="40% - Accent3 13" xfId="517" xr:uid="{00000000-0005-0000-0000-0000AA070000}"/>
    <cellStyle name="40% - Accent3 13 2" xfId="4386" xr:uid="{00000000-0005-0000-0000-0000AB070000}"/>
    <cellStyle name="40% - Accent3 13 2 2" xfId="4387" xr:uid="{00000000-0005-0000-0000-0000AC070000}"/>
    <cellStyle name="40% - Accent3 13 2 3" xfId="4388" xr:uid="{00000000-0005-0000-0000-0000AD070000}"/>
    <cellStyle name="40% - Accent3 13 3" xfId="4389" xr:uid="{00000000-0005-0000-0000-0000AE070000}"/>
    <cellStyle name="40% - Accent3 13 4" xfId="4390" xr:uid="{00000000-0005-0000-0000-0000AF070000}"/>
    <cellStyle name="40% - Accent3 13 5" xfId="4385" xr:uid="{00000000-0005-0000-0000-0000B0070000}"/>
    <cellStyle name="40% - Accent3 14" xfId="518" xr:uid="{00000000-0005-0000-0000-0000B1070000}"/>
    <cellStyle name="40% - Accent3 14 2" xfId="4392" xr:uid="{00000000-0005-0000-0000-0000B2070000}"/>
    <cellStyle name="40% - Accent3 14 3" xfId="4391" xr:uid="{00000000-0005-0000-0000-0000B3070000}"/>
    <cellStyle name="40% - Accent3 15" xfId="519" xr:uid="{00000000-0005-0000-0000-0000B4070000}"/>
    <cellStyle name="40% - Accent3 15 2" xfId="4394" xr:uid="{00000000-0005-0000-0000-0000B5070000}"/>
    <cellStyle name="40% - Accent3 15 3" xfId="4395" xr:uid="{00000000-0005-0000-0000-0000B6070000}"/>
    <cellStyle name="40% - Accent3 15 4" xfId="4396" xr:uid="{00000000-0005-0000-0000-0000B7070000}"/>
    <cellStyle name="40% - Accent3 15 5" xfId="4393" xr:uid="{00000000-0005-0000-0000-0000B8070000}"/>
    <cellStyle name="40% - Accent3 16" xfId="4397" xr:uid="{00000000-0005-0000-0000-0000B9070000}"/>
    <cellStyle name="40% - Accent3 17" xfId="4398" xr:uid="{00000000-0005-0000-0000-0000BA070000}"/>
    <cellStyle name="40% - Accent3 18" xfId="4399" xr:uid="{00000000-0005-0000-0000-0000BB070000}"/>
    <cellStyle name="40% - Accent3 19" xfId="4370" xr:uid="{00000000-0005-0000-0000-0000BC070000}"/>
    <cellStyle name="40% - Accent3 2" xfId="520" xr:uid="{00000000-0005-0000-0000-0000BD070000}"/>
    <cellStyle name="40% - Accent3 2 2" xfId="521" xr:uid="{00000000-0005-0000-0000-0000BE070000}"/>
    <cellStyle name="40% - Accent3 2 2 2" xfId="522" xr:uid="{00000000-0005-0000-0000-0000BF070000}"/>
    <cellStyle name="40% - Accent3 2 2 2 2" xfId="4403" xr:uid="{00000000-0005-0000-0000-0000C0070000}"/>
    <cellStyle name="40% - Accent3 2 2 2 3" xfId="4402" xr:uid="{00000000-0005-0000-0000-0000C1070000}"/>
    <cellStyle name="40% - Accent3 2 2 3" xfId="4404" xr:uid="{00000000-0005-0000-0000-0000C2070000}"/>
    <cellStyle name="40% - Accent3 2 2 4" xfId="4401" xr:uid="{00000000-0005-0000-0000-0000C3070000}"/>
    <cellStyle name="40% - Accent3 2 3" xfId="523" xr:uid="{00000000-0005-0000-0000-0000C4070000}"/>
    <cellStyle name="40% - Accent3 2 3 2" xfId="524" xr:uid="{00000000-0005-0000-0000-0000C5070000}"/>
    <cellStyle name="40% - Accent3 2 3 2 2" xfId="525" xr:uid="{00000000-0005-0000-0000-0000C6070000}"/>
    <cellStyle name="40% - Accent3 2 3 2 2 2" xfId="4407" xr:uid="{00000000-0005-0000-0000-0000C7070000}"/>
    <cellStyle name="40% - Accent3 2 3 2 3" xfId="4408" xr:uid="{00000000-0005-0000-0000-0000C8070000}"/>
    <cellStyle name="40% - Accent3 2 3 2 4" xfId="4406" xr:uid="{00000000-0005-0000-0000-0000C9070000}"/>
    <cellStyle name="40% - Accent3 2 3 3" xfId="526" xr:uid="{00000000-0005-0000-0000-0000CA070000}"/>
    <cellStyle name="40% - Accent3 2 3 3 2" xfId="4409" xr:uid="{00000000-0005-0000-0000-0000CB070000}"/>
    <cellStyle name="40% - Accent3 2 3 4" xfId="527" xr:uid="{00000000-0005-0000-0000-0000CC070000}"/>
    <cellStyle name="40% - Accent3 2 3 4 2" xfId="4410" xr:uid="{00000000-0005-0000-0000-0000CD070000}"/>
    <cellStyle name="40% - Accent3 2 3 5" xfId="528" xr:uid="{00000000-0005-0000-0000-0000CE070000}"/>
    <cellStyle name="40% - Accent3 2 3 5 2" xfId="4411" xr:uid="{00000000-0005-0000-0000-0000CF070000}"/>
    <cellStyle name="40% - Accent3 2 3 6" xfId="529" xr:uid="{00000000-0005-0000-0000-0000D0070000}"/>
    <cellStyle name="40% - Accent3 2 3 6 2" xfId="4412" xr:uid="{00000000-0005-0000-0000-0000D1070000}"/>
    <cellStyle name="40% - Accent3 2 3 7" xfId="4413" xr:uid="{00000000-0005-0000-0000-0000D2070000}"/>
    <cellStyle name="40% - Accent3 2 3 8" xfId="4405" xr:uid="{00000000-0005-0000-0000-0000D3070000}"/>
    <cellStyle name="40% - Accent3 2 4" xfId="530" xr:uid="{00000000-0005-0000-0000-0000D4070000}"/>
    <cellStyle name="40% - Accent3 2 4 2" xfId="531" xr:uid="{00000000-0005-0000-0000-0000D5070000}"/>
    <cellStyle name="40% - Accent3 2 4 2 2" xfId="4416" xr:uid="{00000000-0005-0000-0000-0000D6070000}"/>
    <cellStyle name="40% - Accent3 2 4 2 3" xfId="4417" xr:uid="{00000000-0005-0000-0000-0000D7070000}"/>
    <cellStyle name="40% - Accent3 2 4 2 4" xfId="4418" xr:uid="{00000000-0005-0000-0000-0000D8070000}"/>
    <cellStyle name="40% - Accent3 2 4 2 5" xfId="4415" xr:uid="{00000000-0005-0000-0000-0000D9070000}"/>
    <cellStyle name="40% - Accent3 2 4 3" xfId="532" xr:uid="{00000000-0005-0000-0000-0000DA070000}"/>
    <cellStyle name="40% - Accent3 2 4 3 2" xfId="4420" xr:uid="{00000000-0005-0000-0000-0000DB070000}"/>
    <cellStyle name="40% - Accent3 2 4 3 3" xfId="4419" xr:uid="{00000000-0005-0000-0000-0000DC070000}"/>
    <cellStyle name="40% - Accent3 2 4 4" xfId="533" xr:uid="{00000000-0005-0000-0000-0000DD070000}"/>
    <cellStyle name="40% - Accent3 2 4 4 2" xfId="4421" xr:uid="{00000000-0005-0000-0000-0000DE070000}"/>
    <cellStyle name="40% - Accent3 2 4 5" xfId="534" xr:uid="{00000000-0005-0000-0000-0000DF070000}"/>
    <cellStyle name="40% - Accent3 2 4 5 2" xfId="4422" xr:uid="{00000000-0005-0000-0000-0000E0070000}"/>
    <cellStyle name="40% - Accent3 2 4 6" xfId="4423" xr:uid="{00000000-0005-0000-0000-0000E1070000}"/>
    <cellStyle name="40% - Accent3 2 4 7" xfId="4414" xr:uid="{00000000-0005-0000-0000-0000E2070000}"/>
    <cellStyle name="40% - Accent3 2 5" xfId="535" xr:uid="{00000000-0005-0000-0000-0000E3070000}"/>
    <cellStyle name="40% - Accent3 2 5 2" xfId="536" xr:uid="{00000000-0005-0000-0000-0000E4070000}"/>
    <cellStyle name="40% - Accent3 2 5 2 2" xfId="4426" xr:uid="{00000000-0005-0000-0000-0000E5070000}"/>
    <cellStyle name="40% - Accent3 2 5 2 3" xfId="4427" xr:uid="{00000000-0005-0000-0000-0000E6070000}"/>
    <cellStyle name="40% - Accent3 2 5 2 4" xfId="4425" xr:uid="{00000000-0005-0000-0000-0000E7070000}"/>
    <cellStyle name="40% - Accent3 2 5 3" xfId="537" xr:uid="{00000000-0005-0000-0000-0000E8070000}"/>
    <cellStyle name="40% - Accent3 2 5 3 2" xfId="4429" xr:uid="{00000000-0005-0000-0000-0000E9070000}"/>
    <cellStyle name="40% - Accent3 2 5 3 3" xfId="4428" xr:uid="{00000000-0005-0000-0000-0000EA070000}"/>
    <cellStyle name="40% - Accent3 2 5 4" xfId="4430" xr:uid="{00000000-0005-0000-0000-0000EB070000}"/>
    <cellStyle name="40% - Accent3 2 5 5" xfId="4431" xr:uid="{00000000-0005-0000-0000-0000EC070000}"/>
    <cellStyle name="40% - Accent3 2 5 6" xfId="4424" xr:uid="{00000000-0005-0000-0000-0000ED070000}"/>
    <cellStyle name="40% - Accent3 2 6" xfId="538" xr:uid="{00000000-0005-0000-0000-0000EE070000}"/>
    <cellStyle name="40% - Accent3 2 6 2" xfId="4433" xr:uid="{00000000-0005-0000-0000-0000EF070000}"/>
    <cellStyle name="40% - Accent3 2 6 3" xfId="4434" xr:uid="{00000000-0005-0000-0000-0000F0070000}"/>
    <cellStyle name="40% - Accent3 2 6 4" xfId="4432" xr:uid="{00000000-0005-0000-0000-0000F1070000}"/>
    <cellStyle name="40% - Accent3 2 7" xfId="4435" xr:uid="{00000000-0005-0000-0000-0000F2070000}"/>
    <cellStyle name="40% - Accent3 2 7 2" xfId="4436" xr:uid="{00000000-0005-0000-0000-0000F3070000}"/>
    <cellStyle name="40% - Accent3 2 8" xfId="4437" xr:uid="{00000000-0005-0000-0000-0000F4070000}"/>
    <cellStyle name="40% - Accent3 2 9" xfId="4400" xr:uid="{00000000-0005-0000-0000-0000F5070000}"/>
    <cellStyle name="40% - Accent3 20" xfId="20092" xr:uid="{00000000-0005-0000-0000-0000F6070000}"/>
    <cellStyle name="40% - Accent3 3" xfId="539" xr:uid="{00000000-0005-0000-0000-0000F7070000}"/>
    <cellStyle name="40% - Accent3 3 2" xfId="540" xr:uid="{00000000-0005-0000-0000-0000F8070000}"/>
    <cellStyle name="40% - Accent3 3 2 2" xfId="4440" xr:uid="{00000000-0005-0000-0000-0000F9070000}"/>
    <cellStyle name="40% - Accent3 3 2 3" xfId="4439" xr:uid="{00000000-0005-0000-0000-0000FA070000}"/>
    <cellStyle name="40% - Accent3 3 3" xfId="541" xr:uid="{00000000-0005-0000-0000-0000FB070000}"/>
    <cellStyle name="40% - Accent3 3 3 2" xfId="4442" xr:uid="{00000000-0005-0000-0000-0000FC070000}"/>
    <cellStyle name="40% - Accent3 3 3 2 2" xfId="4443" xr:uid="{00000000-0005-0000-0000-0000FD070000}"/>
    <cellStyle name="40% - Accent3 3 3 2 3" xfId="4444" xr:uid="{00000000-0005-0000-0000-0000FE070000}"/>
    <cellStyle name="40% - Accent3 3 3 3" xfId="4445" xr:uid="{00000000-0005-0000-0000-0000FF070000}"/>
    <cellStyle name="40% - Accent3 3 3 4" xfId="4446" xr:uid="{00000000-0005-0000-0000-000000080000}"/>
    <cellStyle name="40% - Accent3 3 3 5" xfId="4441" xr:uid="{00000000-0005-0000-0000-000001080000}"/>
    <cellStyle name="40% - Accent3 3 4" xfId="542" xr:uid="{00000000-0005-0000-0000-000002080000}"/>
    <cellStyle name="40% - Accent3 3 4 2" xfId="4448" xr:uid="{00000000-0005-0000-0000-000003080000}"/>
    <cellStyle name="40% - Accent3 3 4 3" xfId="4449" xr:uid="{00000000-0005-0000-0000-000004080000}"/>
    <cellStyle name="40% - Accent3 3 4 4" xfId="4450" xr:uid="{00000000-0005-0000-0000-000005080000}"/>
    <cellStyle name="40% - Accent3 3 4 5" xfId="4447" xr:uid="{00000000-0005-0000-0000-000006080000}"/>
    <cellStyle name="40% - Accent3 3 5" xfId="543" xr:uid="{00000000-0005-0000-0000-000007080000}"/>
    <cellStyle name="40% - Accent3 3 5 2" xfId="4452" xr:uid="{00000000-0005-0000-0000-000008080000}"/>
    <cellStyle name="40% - Accent3 3 5 3" xfId="4451" xr:uid="{00000000-0005-0000-0000-000009080000}"/>
    <cellStyle name="40% - Accent3 3 6" xfId="4453" xr:uid="{00000000-0005-0000-0000-00000A080000}"/>
    <cellStyle name="40% - Accent3 3 7" xfId="4454" xr:uid="{00000000-0005-0000-0000-00000B080000}"/>
    <cellStyle name="40% - Accent3 3 8" xfId="4438" xr:uid="{00000000-0005-0000-0000-00000C080000}"/>
    <cellStyle name="40% - Accent3 4" xfId="544" xr:uid="{00000000-0005-0000-0000-00000D080000}"/>
    <cellStyle name="40% - Accent3 4 2" xfId="545" xr:uid="{00000000-0005-0000-0000-00000E080000}"/>
    <cellStyle name="40% - Accent3 4 2 2" xfId="546" xr:uid="{00000000-0005-0000-0000-00000F080000}"/>
    <cellStyle name="40% - Accent3 4 2 2 2" xfId="4458" xr:uid="{00000000-0005-0000-0000-000010080000}"/>
    <cellStyle name="40% - Accent3 4 2 2 3" xfId="4459" xr:uid="{00000000-0005-0000-0000-000011080000}"/>
    <cellStyle name="40% - Accent3 4 2 2 4" xfId="4460" xr:uid="{00000000-0005-0000-0000-000012080000}"/>
    <cellStyle name="40% - Accent3 4 2 2 5" xfId="4457" xr:uid="{00000000-0005-0000-0000-000013080000}"/>
    <cellStyle name="40% - Accent3 4 2 3" xfId="547" xr:uid="{00000000-0005-0000-0000-000014080000}"/>
    <cellStyle name="40% - Accent3 4 2 3 2" xfId="4462" xr:uid="{00000000-0005-0000-0000-000015080000}"/>
    <cellStyle name="40% - Accent3 4 2 3 3" xfId="4461" xr:uid="{00000000-0005-0000-0000-000016080000}"/>
    <cellStyle name="40% - Accent3 4 2 4" xfId="548" xr:uid="{00000000-0005-0000-0000-000017080000}"/>
    <cellStyle name="40% - Accent3 4 2 4 2" xfId="4463" xr:uid="{00000000-0005-0000-0000-000018080000}"/>
    <cellStyle name="40% - Accent3 4 2 5" xfId="4464" xr:uid="{00000000-0005-0000-0000-000019080000}"/>
    <cellStyle name="40% - Accent3 4 2 6" xfId="4456" xr:uid="{00000000-0005-0000-0000-00001A080000}"/>
    <cellStyle name="40% - Accent3 4 3" xfId="549" xr:uid="{00000000-0005-0000-0000-00001B080000}"/>
    <cellStyle name="40% - Accent3 4 3 2" xfId="550" xr:uid="{00000000-0005-0000-0000-00001C080000}"/>
    <cellStyle name="40% - Accent3 4 3 2 2" xfId="4467" xr:uid="{00000000-0005-0000-0000-00001D080000}"/>
    <cellStyle name="40% - Accent3 4 3 2 3" xfId="4466" xr:uid="{00000000-0005-0000-0000-00001E080000}"/>
    <cellStyle name="40% - Accent3 4 3 3" xfId="551" xr:uid="{00000000-0005-0000-0000-00001F080000}"/>
    <cellStyle name="40% - Accent3 4 3 3 2" xfId="4469" xr:uid="{00000000-0005-0000-0000-000020080000}"/>
    <cellStyle name="40% - Accent3 4 3 3 3" xfId="4468" xr:uid="{00000000-0005-0000-0000-000021080000}"/>
    <cellStyle name="40% - Accent3 4 3 4" xfId="552" xr:uid="{00000000-0005-0000-0000-000022080000}"/>
    <cellStyle name="40% - Accent3 4 3 4 2" xfId="4470" xr:uid="{00000000-0005-0000-0000-000023080000}"/>
    <cellStyle name="40% - Accent3 4 3 5" xfId="4471" xr:uid="{00000000-0005-0000-0000-000024080000}"/>
    <cellStyle name="40% - Accent3 4 3 6" xfId="4465" xr:uid="{00000000-0005-0000-0000-000025080000}"/>
    <cellStyle name="40% - Accent3 4 4" xfId="553" xr:uid="{00000000-0005-0000-0000-000026080000}"/>
    <cellStyle name="40% - Accent3 4 4 2" xfId="4473" xr:uid="{00000000-0005-0000-0000-000027080000}"/>
    <cellStyle name="40% - Accent3 4 4 3" xfId="4472" xr:uid="{00000000-0005-0000-0000-000028080000}"/>
    <cellStyle name="40% - Accent3 4 5" xfId="4474" xr:uid="{00000000-0005-0000-0000-000029080000}"/>
    <cellStyle name="40% - Accent3 4 6" xfId="4475" xr:uid="{00000000-0005-0000-0000-00002A080000}"/>
    <cellStyle name="40% - Accent3 4 7" xfId="4455" xr:uid="{00000000-0005-0000-0000-00002B080000}"/>
    <cellStyle name="40% - Accent3 5" xfId="554" xr:uid="{00000000-0005-0000-0000-00002C080000}"/>
    <cellStyle name="40% - Accent3 5 2" xfId="555" xr:uid="{00000000-0005-0000-0000-00002D080000}"/>
    <cellStyle name="40% - Accent3 5 2 2" xfId="556" xr:uid="{00000000-0005-0000-0000-00002E080000}"/>
    <cellStyle name="40% - Accent3 5 2 2 2" xfId="4479" xr:uid="{00000000-0005-0000-0000-00002F080000}"/>
    <cellStyle name="40% - Accent3 5 2 2 3" xfId="4480" xr:uid="{00000000-0005-0000-0000-000030080000}"/>
    <cellStyle name="40% - Accent3 5 2 2 4" xfId="4481" xr:uid="{00000000-0005-0000-0000-000031080000}"/>
    <cellStyle name="40% - Accent3 5 2 2 5" xfId="4478" xr:uid="{00000000-0005-0000-0000-000032080000}"/>
    <cellStyle name="40% - Accent3 5 2 3" xfId="557" xr:uid="{00000000-0005-0000-0000-000033080000}"/>
    <cellStyle name="40% - Accent3 5 2 3 2" xfId="4483" xr:uid="{00000000-0005-0000-0000-000034080000}"/>
    <cellStyle name="40% - Accent3 5 2 3 3" xfId="4482" xr:uid="{00000000-0005-0000-0000-000035080000}"/>
    <cellStyle name="40% - Accent3 5 2 4" xfId="4484" xr:uid="{00000000-0005-0000-0000-000036080000}"/>
    <cellStyle name="40% - Accent3 5 2 5" xfId="4485" xr:uid="{00000000-0005-0000-0000-000037080000}"/>
    <cellStyle name="40% - Accent3 5 2 6" xfId="4477" xr:uid="{00000000-0005-0000-0000-000038080000}"/>
    <cellStyle name="40% - Accent3 5 3" xfId="558" xr:uid="{00000000-0005-0000-0000-000039080000}"/>
    <cellStyle name="40% - Accent3 5 3 2" xfId="559" xr:uid="{00000000-0005-0000-0000-00003A080000}"/>
    <cellStyle name="40% - Accent3 5 3 2 2" xfId="4488" xr:uid="{00000000-0005-0000-0000-00003B080000}"/>
    <cellStyle name="40% - Accent3 5 3 2 3" xfId="4487" xr:uid="{00000000-0005-0000-0000-00003C080000}"/>
    <cellStyle name="40% - Accent3 5 3 3" xfId="560" xr:uid="{00000000-0005-0000-0000-00003D080000}"/>
    <cellStyle name="40% - Accent3 5 3 3 2" xfId="4490" xr:uid="{00000000-0005-0000-0000-00003E080000}"/>
    <cellStyle name="40% - Accent3 5 3 3 3" xfId="4489" xr:uid="{00000000-0005-0000-0000-00003F080000}"/>
    <cellStyle name="40% - Accent3 5 3 4" xfId="4491" xr:uid="{00000000-0005-0000-0000-000040080000}"/>
    <cellStyle name="40% - Accent3 5 3 4 2" xfId="4492" xr:uid="{00000000-0005-0000-0000-000041080000}"/>
    <cellStyle name="40% - Accent3 5 3 5" xfId="4493" xr:uid="{00000000-0005-0000-0000-000042080000}"/>
    <cellStyle name="40% - Accent3 5 3 6" xfId="4486" xr:uid="{00000000-0005-0000-0000-000043080000}"/>
    <cellStyle name="40% - Accent3 5 4" xfId="561" xr:uid="{00000000-0005-0000-0000-000044080000}"/>
    <cellStyle name="40% - Accent3 5 4 2" xfId="562" xr:uid="{00000000-0005-0000-0000-000045080000}"/>
    <cellStyle name="40% - Accent3 5 4 2 2" xfId="4495" xr:uid="{00000000-0005-0000-0000-000046080000}"/>
    <cellStyle name="40% - Accent3 5 4 3" xfId="563" xr:uid="{00000000-0005-0000-0000-000047080000}"/>
    <cellStyle name="40% - Accent3 5 4 3 2" xfId="4496" xr:uid="{00000000-0005-0000-0000-000048080000}"/>
    <cellStyle name="40% - Accent3 5 4 4" xfId="4497" xr:uid="{00000000-0005-0000-0000-000049080000}"/>
    <cellStyle name="40% - Accent3 5 4 5" xfId="4498" xr:uid="{00000000-0005-0000-0000-00004A080000}"/>
    <cellStyle name="40% - Accent3 5 4 6" xfId="4494" xr:uid="{00000000-0005-0000-0000-00004B080000}"/>
    <cellStyle name="40% - Accent3 5 5" xfId="4499" xr:uid="{00000000-0005-0000-0000-00004C080000}"/>
    <cellStyle name="40% - Accent3 5 6" xfId="4476" xr:uid="{00000000-0005-0000-0000-00004D080000}"/>
    <cellStyle name="40% - Accent3 6" xfId="564" xr:uid="{00000000-0005-0000-0000-00004E080000}"/>
    <cellStyle name="40% - Accent3 6 2" xfId="565" xr:uid="{00000000-0005-0000-0000-00004F080000}"/>
    <cellStyle name="40% - Accent3 6 2 2" xfId="4502" xr:uid="{00000000-0005-0000-0000-000050080000}"/>
    <cellStyle name="40% - Accent3 6 2 2 2" xfId="4503" xr:uid="{00000000-0005-0000-0000-000051080000}"/>
    <cellStyle name="40% - Accent3 6 2 2 3" xfId="4504" xr:uid="{00000000-0005-0000-0000-000052080000}"/>
    <cellStyle name="40% - Accent3 6 2 3" xfId="4505" xr:uid="{00000000-0005-0000-0000-000053080000}"/>
    <cellStyle name="40% - Accent3 6 2 4" xfId="4506" xr:uid="{00000000-0005-0000-0000-000054080000}"/>
    <cellStyle name="40% - Accent3 6 2 5" xfId="4501" xr:uid="{00000000-0005-0000-0000-000055080000}"/>
    <cellStyle name="40% - Accent3 6 3" xfId="566" xr:uid="{00000000-0005-0000-0000-000056080000}"/>
    <cellStyle name="40% - Accent3 6 3 2" xfId="4508" xr:uid="{00000000-0005-0000-0000-000057080000}"/>
    <cellStyle name="40% - Accent3 6 3 3" xfId="4509" xr:uid="{00000000-0005-0000-0000-000058080000}"/>
    <cellStyle name="40% - Accent3 6 3 4" xfId="4510" xr:uid="{00000000-0005-0000-0000-000059080000}"/>
    <cellStyle name="40% - Accent3 6 3 5" xfId="4507" xr:uid="{00000000-0005-0000-0000-00005A080000}"/>
    <cellStyle name="40% - Accent3 6 4" xfId="567" xr:uid="{00000000-0005-0000-0000-00005B080000}"/>
    <cellStyle name="40% - Accent3 6 4 2" xfId="4512" xr:uid="{00000000-0005-0000-0000-00005C080000}"/>
    <cellStyle name="40% - Accent3 6 4 3" xfId="4511" xr:uid="{00000000-0005-0000-0000-00005D080000}"/>
    <cellStyle name="40% - Accent3 6 5" xfId="4513" xr:uid="{00000000-0005-0000-0000-00005E080000}"/>
    <cellStyle name="40% - Accent3 6 6" xfId="4514" xr:uid="{00000000-0005-0000-0000-00005F080000}"/>
    <cellStyle name="40% - Accent3 6 7" xfId="4500" xr:uid="{00000000-0005-0000-0000-000060080000}"/>
    <cellStyle name="40% - Accent3 7" xfId="568" xr:uid="{00000000-0005-0000-0000-000061080000}"/>
    <cellStyle name="40% - Accent3 7 2" xfId="569" xr:uid="{00000000-0005-0000-0000-000062080000}"/>
    <cellStyle name="40% - Accent3 7 2 2" xfId="4517" xr:uid="{00000000-0005-0000-0000-000063080000}"/>
    <cellStyle name="40% - Accent3 7 2 2 2" xfId="4518" xr:uid="{00000000-0005-0000-0000-000064080000}"/>
    <cellStyle name="40% - Accent3 7 2 2 3" xfId="4519" xr:uid="{00000000-0005-0000-0000-000065080000}"/>
    <cellStyle name="40% - Accent3 7 2 3" xfId="4520" xr:uid="{00000000-0005-0000-0000-000066080000}"/>
    <cellStyle name="40% - Accent3 7 2 4" xfId="4521" xr:uid="{00000000-0005-0000-0000-000067080000}"/>
    <cellStyle name="40% - Accent3 7 2 5" xfId="4516" xr:uid="{00000000-0005-0000-0000-000068080000}"/>
    <cellStyle name="40% - Accent3 7 3" xfId="570" xr:uid="{00000000-0005-0000-0000-000069080000}"/>
    <cellStyle name="40% - Accent3 7 3 2" xfId="4523" xr:uid="{00000000-0005-0000-0000-00006A080000}"/>
    <cellStyle name="40% - Accent3 7 3 3" xfId="4524" xr:uid="{00000000-0005-0000-0000-00006B080000}"/>
    <cellStyle name="40% - Accent3 7 3 4" xfId="4525" xr:uid="{00000000-0005-0000-0000-00006C080000}"/>
    <cellStyle name="40% - Accent3 7 3 5" xfId="4522" xr:uid="{00000000-0005-0000-0000-00006D080000}"/>
    <cellStyle name="40% - Accent3 7 4" xfId="4526" xr:uid="{00000000-0005-0000-0000-00006E080000}"/>
    <cellStyle name="40% - Accent3 7 5" xfId="4527" xr:uid="{00000000-0005-0000-0000-00006F080000}"/>
    <cellStyle name="40% - Accent3 7 6" xfId="4515" xr:uid="{00000000-0005-0000-0000-000070080000}"/>
    <cellStyle name="40% - Accent3 8" xfId="571" xr:uid="{00000000-0005-0000-0000-000071080000}"/>
    <cellStyle name="40% - Accent3 8 2" xfId="572" xr:uid="{00000000-0005-0000-0000-000072080000}"/>
    <cellStyle name="40% - Accent3 8 2 2" xfId="4530" xr:uid="{00000000-0005-0000-0000-000073080000}"/>
    <cellStyle name="40% - Accent3 8 2 2 2" xfId="4531" xr:uid="{00000000-0005-0000-0000-000074080000}"/>
    <cellStyle name="40% - Accent3 8 2 2 3" xfId="4532" xr:uid="{00000000-0005-0000-0000-000075080000}"/>
    <cellStyle name="40% - Accent3 8 2 3" xfId="4533" xr:uid="{00000000-0005-0000-0000-000076080000}"/>
    <cellStyle name="40% - Accent3 8 2 4" xfId="4534" xr:uid="{00000000-0005-0000-0000-000077080000}"/>
    <cellStyle name="40% - Accent3 8 2 5" xfId="4529" xr:uid="{00000000-0005-0000-0000-000078080000}"/>
    <cellStyle name="40% - Accent3 8 3" xfId="4535" xr:uid="{00000000-0005-0000-0000-000079080000}"/>
    <cellStyle name="40% - Accent3 8 3 2" xfId="4536" xr:uid="{00000000-0005-0000-0000-00007A080000}"/>
    <cellStyle name="40% - Accent3 8 3 3" xfId="4537" xr:uid="{00000000-0005-0000-0000-00007B080000}"/>
    <cellStyle name="40% - Accent3 8 4" xfId="4538" xr:uid="{00000000-0005-0000-0000-00007C080000}"/>
    <cellStyle name="40% - Accent3 8 5" xfId="4539" xr:uid="{00000000-0005-0000-0000-00007D080000}"/>
    <cellStyle name="40% - Accent3 8 6" xfId="4528" xr:uid="{00000000-0005-0000-0000-00007E080000}"/>
    <cellStyle name="40% - Accent3 9" xfId="573" xr:uid="{00000000-0005-0000-0000-00007F080000}"/>
    <cellStyle name="40% - Accent3 9 2" xfId="574" xr:uid="{00000000-0005-0000-0000-000080080000}"/>
    <cellStyle name="40% - Accent3 9 2 2" xfId="4542" xr:uid="{00000000-0005-0000-0000-000081080000}"/>
    <cellStyle name="40% - Accent3 9 2 3" xfId="4541" xr:uid="{00000000-0005-0000-0000-000082080000}"/>
    <cellStyle name="40% - Accent3 9 3" xfId="575" xr:uid="{00000000-0005-0000-0000-000083080000}"/>
    <cellStyle name="40% - Accent3 9 3 2" xfId="4544" xr:uid="{00000000-0005-0000-0000-000084080000}"/>
    <cellStyle name="40% - Accent3 9 3 3" xfId="4543" xr:uid="{00000000-0005-0000-0000-000085080000}"/>
    <cellStyle name="40% - Accent3 9 4" xfId="576" xr:uid="{00000000-0005-0000-0000-000086080000}"/>
    <cellStyle name="40% - Accent3 9 4 2" xfId="4545" xr:uid="{00000000-0005-0000-0000-000087080000}"/>
    <cellStyle name="40% - Accent3 9 5" xfId="4546" xr:uid="{00000000-0005-0000-0000-000088080000}"/>
    <cellStyle name="40% - Accent3 9 6" xfId="4547" xr:uid="{00000000-0005-0000-0000-000089080000}"/>
    <cellStyle name="40% - Accent3 9 7" xfId="4540" xr:uid="{00000000-0005-0000-0000-00008A080000}"/>
    <cellStyle name="40% - Accent4" xfId="577" builtinId="43" customBuiltin="1"/>
    <cellStyle name="40% - Accent4 10" xfId="578" xr:uid="{00000000-0005-0000-0000-00008C080000}"/>
    <cellStyle name="40% - Accent4 10 2" xfId="4550" xr:uid="{00000000-0005-0000-0000-00008D080000}"/>
    <cellStyle name="40% - Accent4 10 3" xfId="4549" xr:uid="{00000000-0005-0000-0000-00008E080000}"/>
    <cellStyle name="40% - Accent4 11" xfId="579" xr:uid="{00000000-0005-0000-0000-00008F080000}"/>
    <cellStyle name="40% - Accent4 11 2" xfId="4552" xr:uid="{00000000-0005-0000-0000-000090080000}"/>
    <cellStyle name="40% - Accent4 11 2 2" xfId="4553" xr:uid="{00000000-0005-0000-0000-000091080000}"/>
    <cellStyle name="40% - Accent4 11 2 3" xfId="4554" xr:uid="{00000000-0005-0000-0000-000092080000}"/>
    <cellStyle name="40% - Accent4 11 3" xfId="4555" xr:uid="{00000000-0005-0000-0000-000093080000}"/>
    <cellStyle name="40% - Accent4 11 4" xfId="4556" xr:uid="{00000000-0005-0000-0000-000094080000}"/>
    <cellStyle name="40% - Accent4 11 5" xfId="4551" xr:uid="{00000000-0005-0000-0000-000095080000}"/>
    <cellStyle name="40% - Accent4 12" xfId="580" xr:uid="{00000000-0005-0000-0000-000096080000}"/>
    <cellStyle name="40% - Accent4 12 2" xfId="4558" xr:uid="{00000000-0005-0000-0000-000097080000}"/>
    <cellStyle name="40% - Accent4 12 2 2" xfId="4559" xr:uid="{00000000-0005-0000-0000-000098080000}"/>
    <cellStyle name="40% - Accent4 12 2 3" xfId="4560" xr:uid="{00000000-0005-0000-0000-000099080000}"/>
    <cellStyle name="40% - Accent4 12 3" xfId="4561" xr:uid="{00000000-0005-0000-0000-00009A080000}"/>
    <cellStyle name="40% - Accent4 12 4" xfId="4562" xr:uid="{00000000-0005-0000-0000-00009B080000}"/>
    <cellStyle name="40% - Accent4 12 5" xfId="4557" xr:uid="{00000000-0005-0000-0000-00009C080000}"/>
    <cellStyle name="40% - Accent4 13" xfId="581" xr:uid="{00000000-0005-0000-0000-00009D080000}"/>
    <cellStyle name="40% - Accent4 13 2" xfId="4564" xr:uid="{00000000-0005-0000-0000-00009E080000}"/>
    <cellStyle name="40% - Accent4 13 2 2" xfId="4565" xr:uid="{00000000-0005-0000-0000-00009F080000}"/>
    <cellStyle name="40% - Accent4 13 2 3" xfId="4566" xr:uid="{00000000-0005-0000-0000-0000A0080000}"/>
    <cellStyle name="40% - Accent4 13 3" xfId="4567" xr:uid="{00000000-0005-0000-0000-0000A1080000}"/>
    <cellStyle name="40% - Accent4 13 4" xfId="4568" xr:uid="{00000000-0005-0000-0000-0000A2080000}"/>
    <cellStyle name="40% - Accent4 13 5" xfId="4563" xr:uid="{00000000-0005-0000-0000-0000A3080000}"/>
    <cellStyle name="40% - Accent4 14" xfId="582" xr:uid="{00000000-0005-0000-0000-0000A4080000}"/>
    <cellStyle name="40% - Accent4 14 2" xfId="4570" xr:uid="{00000000-0005-0000-0000-0000A5080000}"/>
    <cellStyle name="40% - Accent4 14 3" xfId="4569" xr:uid="{00000000-0005-0000-0000-0000A6080000}"/>
    <cellStyle name="40% - Accent4 15" xfId="583" xr:uid="{00000000-0005-0000-0000-0000A7080000}"/>
    <cellStyle name="40% - Accent4 15 2" xfId="4572" xr:uid="{00000000-0005-0000-0000-0000A8080000}"/>
    <cellStyle name="40% - Accent4 15 3" xfId="4573" xr:uid="{00000000-0005-0000-0000-0000A9080000}"/>
    <cellStyle name="40% - Accent4 15 4" xfId="4574" xr:uid="{00000000-0005-0000-0000-0000AA080000}"/>
    <cellStyle name="40% - Accent4 15 5" xfId="4571" xr:uid="{00000000-0005-0000-0000-0000AB080000}"/>
    <cellStyle name="40% - Accent4 16" xfId="4575" xr:uid="{00000000-0005-0000-0000-0000AC080000}"/>
    <cellStyle name="40% - Accent4 17" xfId="4576" xr:uid="{00000000-0005-0000-0000-0000AD080000}"/>
    <cellStyle name="40% - Accent4 18" xfId="4577" xr:uid="{00000000-0005-0000-0000-0000AE080000}"/>
    <cellStyle name="40% - Accent4 19" xfId="4548" xr:uid="{00000000-0005-0000-0000-0000AF080000}"/>
    <cellStyle name="40% - Accent4 2" xfId="584" xr:uid="{00000000-0005-0000-0000-0000B0080000}"/>
    <cellStyle name="40% - Accent4 2 2" xfId="585" xr:uid="{00000000-0005-0000-0000-0000B1080000}"/>
    <cellStyle name="40% - Accent4 2 2 2" xfId="586" xr:uid="{00000000-0005-0000-0000-0000B2080000}"/>
    <cellStyle name="40% - Accent4 2 2 2 2" xfId="4581" xr:uid="{00000000-0005-0000-0000-0000B3080000}"/>
    <cellStyle name="40% - Accent4 2 2 2 3" xfId="4580" xr:uid="{00000000-0005-0000-0000-0000B4080000}"/>
    <cellStyle name="40% - Accent4 2 2 3" xfId="4582" xr:uid="{00000000-0005-0000-0000-0000B5080000}"/>
    <cellStyle name="40% - Accent4 2 2 4" xfId="4579" xr:uid="{00000000-0005-0000-0000-0000B6080000}"/>
    <cellStyle name="40% - Accent4 2 3" xfId="587" xr:uid="{00000000-0005-0000-0000-0000B7080000}"/>
    <cellStyle name="40% - Accent4 2 3 2" xfId="588" xr:uid="{00000000-0005-0000-0000-0000B8080000}"/>
    <cellStyle name="40% - Accent4 2 3 2 2" xfId="589" xr:uid="{00000000-0005-0000-0000-0000B9080000}"/>
    <cellStyle name="40% - Accent4 2 3 2 2 2" xfId="4585" xr:uid="{00000000-0005-0000-0000-0000BA080000}"/>
    <cellStyle name="40% - Accent4 2 3 2 3" xfId="4586" xr:uid="{00000000-0005-0000-0000-0000BB080000}"/>
    <cellStyle name="40% - Accent4 2 3 2 4" xfId="4584" xr:uid="{00000000-0005-0000-0000-0000BC080000}"/>
    <cellStyle name="40% - Accent4 2 3 3" xfId="590" xr:uid="{00000000-0005-0000-0000-0000BD080000}"/>
    <cellStyle name="40% - Accent4 2 3 3 2" xfId="4587" xr:uid="{00000000-0005-0000-0000-0000BE080000}"/>
    <cellStyle name="40% - Accent4 2 3 4" xfId="591" xr:uid="{00000000-0005-0000-0000-0000BF080000}"/>
    <cellStyle name="40% - Accent4 2 3 4 2" xfId="4588" xr:uid="{00000000-0005-0000-0000-0000C0080000}"/>
    <cellStyle name="40% - Accent4 2 3 5" xfId="592" xr:uid="{00000000-0005-0000-0000-0000C1080000}"/>
    <cellStyle name="40% - Accent4 2 3 5 2" xfId="4589" xr:uid="{00000000-0005-0000-0000-0000C2080000}"/>
    <cellStyle name="40% - Accent4 2 3 6" xfId="593" xr:uid="{00000000-0005-0000-0000-0000C3080000}"/>
    <cellStyle name="40% - Accent4 2 3 6 2" xfId="4590" xr:uid="{00000000-0005-0000-0000-0000C4080000}"/>
    <cellStyle name="40% - Accent4 2 3 7" xfId="4591" xr:uid="{00000000-0005-0000-0000-0000C5080000}"/>
    <cellStyle name="40% - Accent4 2 3 8" xfId="4583" xr:uid="{00000000-0005-0000-0000-0000C6080000}"/>
    <cellStyle name="40% - Accent4 2 4" xfId="594" xr:uid="{00000000-0005-0000-0000-0000C7080000}"/>
    <cellStyle name="40% - Accent4 2 4 2" xfId="595" xr:uid="{00000000-0005-0000-0000-0000C8080000}"/>
    <cellStyle name="40% - Accent4 2 4 2 2" xfId="4594" xr:uid="{00000000-0005-0000-0000-0000C9080000}"/>
    <cellStyle name="40% - Accent4 2 4 2 3" xfId="4595" xr:uid="{00000000-0005-0000-0000-0000CA080000}"/>
    <cellStyle name="40% - Accent4 2 4 2 4" xfId="4596" xr:uid="{00000000-0005-0000-0000-0000CB080000}"/>
    <cellStyle name="40% - Accent4 2 4 2 5" xfId="4593" xr:uid="{00000000-0005-0000-0000-0000CC080000}"/>
    <cellStyle name="40% - Accent4 2 4 3" xfId="596" xr:uid="{00000000-0005-0000-0000-0000CD080000}"/>
    <cellStyle name="40% - Accent4 2 4 3 2" xfId="4598" xr:uid="{00000000-0005-0000-0000-0000CE080000}"/>
    <cellStyle name="40% - Accent4 2 4 3 3" xfId="4597" xr:uid="{00000000-0005-0000-0000-0000CF080000}"/>
    <cellStyle name="40% - Accent4 2 4 4" xfId="597" xr:uid="{00000000-0005-0000-0000-0000D0080000}"/>
    <cellStyle name="40% - Accent4 2 4 4 2" xfId="4599" xr:uid="{00000000-0005-0000-0000-0000D1080000}"/>
    <cellStyle name="40% - Accent4 2 4 5" xfId="598" xr:uid="{00000000-0005-0000-0000-0000D2080000}"/>
    <cellStyle name="40% - Accent4 2 4 5 2" xfId="4600" xr:uid="{00000000-0005-0000-0000-0000D3080000}"/>
    <cellStyle name="40% - Accent4 2 4 6" xfId="4601" xr:uid="{00000000-0005-0000-0000-0000D4080000}"/>
    <cellStyle name="40% - Accent4 2 4 7" xfId="4592" xr:uid="{00000000-0005-0000-0000-0000D5080000}"/>
    <cellStyle name="40% - Accent4 2 5" xfId="599" xr:uid="{00000000-0005-0000-0000-0000D6080000}"/>
    <cellStyle name="40% - Accent4 2 5 2" xfId="600" xr:uid="{00000000-0005-0000-0000-0000D7080000}"/>
    <cellStyle name="40% - Accent4 2 5 2 2" xfId="4604" xr:uid="{00000000-0005-0000-0000-0000D8080000}"/>
    <cellStyle name="40% - Accent4 2 5 2 3" xfId="4605" xr:uid="{00000000-0005-0000-0000-0000D9080000}"/>
    <cellStyle name="40% - Accent4 2 5 2 4" xfId="4603" xr:uid="{00000000-0005-0000-0000-0000DA080000}"/>
    <cellStyle name="40% - Accent4 2 5 3" xfId="601" xr:uid="{00000000-0005-0000-0000-0000DB080000}"/>
    <cellStyle name="40% - Accent4 2 5 3 2" xfId="4607" xr:uid="{00000000-0005-0000-0000-0000DC080000}"/>
    <cellStyle name="40% - Accent4 2 5 3 3" xfId="4606" xr:uid="{00000000-0005-0000-0000-0000DD080000}"/>
    <cellStyle name="40% - Accent4 2 5 4" xfId="4608" xr:uid="{00000000-0005-0000-0000-0000DE080000}"/>
    <cellStyle name="40% - Accent4 2 5 5" xfId="4609" xr:uid="{00000000-0005-0000-0000-0000DF080000}"/>
    <cellStyle name="40% - Accent4 2 5 6" xfId="4602" xr:uid="{00000000-0005-0000-0000-0000E0080000}"/>
    <cellStyle name="40% - Accent4 2 6" xfId="602" xr:uid="{00000000-0005-0000-0000-0000E1080000}"/>
    <cellStyle name="40% - Accent4 2 6 2" xfId="4611" xr:uid="{00000000-0005-0000-0000-0000E2080000}"/>
    <cellStyle name="40% - Accent4 2 6 3" xfId="4612" xr:uid="{00000000-0005-0000-0000-0000E3080000}"/>
    <cellStyle name="40% - Accent4 2 6 4" xfId="4610" xr:uid="{00000000-0005-0000-0000-0000E4080000}"/>
    <cellStyle name="40% - Accent4 2 7" xfId="4613" xr:uid="{00000000-0005-0000-0000-0000E5080000}"/>
    <cellStyle name="40% - Accent4 2 7 2" xfId="4614" xr:uid="{00000000-0005-0000-0000-0000E6080000}"/>
    <cellStyle name="40% - Accent4 2 8" xfId="4615" xr:uid="{00000000-0005-0000-0000-0000E7080000}"/>
    <cellStyle name="40% - Accent4 2 9" xfId="4578" xr:uid="{00000000-0005-0000-0000-0000E8080000}"/>
    <cellStyle name="40% - Accent4 20" xfId="20093" xr:uid="{00000000-0005-0000-0000-0000E9080000}"/>
    <cellStyle name="40% - Accent4 3" xfId="603" xr:uid="{00000000-0005-0000-0000-0000EA080000}"/>
    <cellStyle name="40% - Accent4 3 2" xfId="604" xr:uid="{00000000-0005-0000-0000-0000EB080000}"/>
    <cellStyle name="40% - Accent4 3 2 2" xfId="4618" xr:uid="{00000000-0005-0000-0000-0000EC080000}"/>
    <cellStyle name="40% - Accent4 3 2 3" xfId="4617" xr:uid="{00000000-0005-0000-0000-0000ED080000}"/>
    <cellStyle name="40% - Accent4 3 3" xfId="605" xr:uid="{00000000-0005-0000-0000-0000EE080000}"/>
    <cellStyle name="40% - Accent4 3 3 2" xfId="4620" xr:uid="{00000000-0005-0000-0000-0000EF080000}"/>
    <cellStyle name="40% - Accent4 3 3 2 2" xfId="4621" xr:uid="{00000000-0005-0000-0000-0000F0080000}"/>
    <cellStyle name="40% - Accent4 3 3 2 3" xfId="4622" xr:uid="{00000000-0005-0000-0000-0000F1080000}"/>
    <cellStyle name="40% - Accent4 3 3 3" xfId="4623" xr:uid="{00000000-0005-0000-0000-0000F2080000}"/>
    <cellStyle name="40% - Accent4 3 3 4" xfId="4624" xr:uid="{00000000-0005-0000-0000-0000F3080000}"/>
    <cellStyle name="40% - Accent4 3 3 5" xfId="4619" xr:uid="{00000000-0005-0000-0000-0000F4080000}"/>
    <cellStyle name="40% - Accent4 3 4" xfId="606" xr:uid="{00000000-0005-0000-0000-0000F5080000}"/>
    <cellStyle name="40% - Accent4 3 4 2" xfId="4626" xr:uid="{00000000-0005-0000-0000-0000F6080000}"/>
    <cellStyle name="40% - Accent4 3 4 3" xfId="4627" xr:uid="{00000000-0005-0000-0000-0000F7080000}"/>
    <cellStyle name="40% - Accent4 3 4 4" xfId="4628" xr:uid="{00000000-0005-0000-0000-0000F8080000}"/>
    <cellStyle name="40% - Accent4 3 4 5" xfId="4625" xr:uid="{00000000-0005-0000-0000-0000F9080000}"/>
    <cellStyle name="40% - Accent4 3 5" xfId="607" xr:uid="{00000000-0005-0000-0000-0000FA080000}"/>
    <cellStyle name="40% - Accent4 3 5 2" xfId="4630" xr:uid="{00000000-0005-0000-0000-0000FB080000}"/>
    <cellStyle name="40% - Accent4 3 5 3" xfId="4629" xr:uid="{00000000-0005-0000-0000-0000FC080000}"/>
    <cellStyle name="40% - Accent4 3 6" xfId="4631" xr:uid="{00000000-0005-0000-0000-0000FD080000}"/>
    <cellStyle name="40% - Accent4 3 7" xfId="4632" xr:uid="{00000000-0005-0000-0000-0000FE080000}"/>
    <cellStyle name="40% - Accent4 3 8" xfId="4616" xr:uid="{00000000-0005-0000-0000-0000FF080000}"/>
    <cellStyle name="40% - Accent4 4" xfId="608" xr:uid="{00000000-0005-0000-0000-000000090000}"/>
    <cellStyle name="40% - Accent4 4 2" xfId="609" xr:uid="{00000000-0005-0000-0000-000001090000}"/>
    <cellStyle name="40% - Accent4 4 2 2" xfId="610" xr:uid="{00000000-0005-0000-0000-000002090000}"/>
    <cellStyle name="40% - Accent4 4 2 2 2" xfId="4636" xr:uid="{00000000-0005-0000-0000-000003090000}"/>
    <cellStyle name="40% - Accent4 4 2 2 3" xfId="4637" xr:uid="{00000000-0005-0000-0000-000004090000}"/>
    <cellStyle name="40% - Accent4 4 2 2 4" xfId="4638" xr:uid="{00000000-0005-0000-0000-000005090000}"/>
    <cellStyle name="40% - Accent4 4 2 2 5" xfId="4635" xr:uid="{00000000-0005-0000-0000-000006090000}"/>
    <cellStyle name="40% - Accent4 4 2 3" xfId="611" xr:uid="{00000000-0005-0000-0000-000007090000}"/>
    <cellStyle name="40% - Accent4 4 2 3 2" xfId="4640" xr:uid="{00000000-0005-0000-0000-000008090000}"/>
    <cellStyle name="40% - Accent4 4 2 3 3" xfId="4639" xr:uid="{00000000-0005-0000-0000-000009090000}"/>
    <cellStyle name="40% - Accent4 4 2 4" xfId="612" xr:uid="{00000000-0005-0000-0000-00000A090000}"/>
    <cellStyle name="40% - Accent4 4 2 4 2" xfId="4641" xr:uid="{00000000-0005-0000-0000-00000B090000}"/>
    <cellStyle name="40% - Accent4 4 2 5" xfId="4642" xr:uid="{00000000-0005-0000-0000-00000C090000}"/>
    <cellStyle name="40% - Accent4 4 2 6" xfId="4634" xr:uid="{00000000-0005-0000-0000-00000D090000}"/>
    <cellStyle name="40% - Accent4 4 3" xfId="613" xr:uid="{00000000-0005-0000-0000-00000E090000}"/>
    <cellStyle name="40% - Accent4 4 3 2" xfId="614" xr:uid="{00000000-0005-0000-0000-00000F090000}"/>
    <cellStyle name="40% - Accent4 4 3 2 2" xfId="4645" xr:uid="{00000000-0005-0000-0000-000010090000}"/>
    <cellStyle name="40% - Accent4 4 3 2 3" xfId="4644" xr:uid="{00000000-0005-0000-0000-000011090000}"/>
    <cellStyle name="40% - Accent4 4 3 3" xfId="615" xr:uid="{00000000-0005-0000-0000-000012090000}"/>
    <cellStyle name="40% - Accent4 4 3 3 2" xfId="4647" xr:uid="{00000000-0005-0000-0000-000013090000}"/>
    <cellStyle name="40% - Accent4 4 3 3 3" xfId="4646" xr:uid="{00000000-0005-0000-0000-000014090000}"/>
    <cellStyle name="40% - Accent4 4 3 4" xfId="616" xr:uid="{00000000-0005-0000-0000-000015090000}"/>
    <cellStyle name="40% - Accent4 4 3 4 2" xfId="4648" xr:uid="{00000000-0005-0000-0000-000016090000}"/>
    <cellStyle name="40% - Accent4 4 3 5" xfId="4649" xr:uid="{00000000-0005-0000-0000-000017090000}"/>
    <cellStyle name="40% - Accent4 4 3 6" xfId="4643" xr:uid="{00000000-0005-0000-0000-000018090000}"/>
    <cellStyle name="40% - Accent4 4 4" xfId="617" xr:uid="{00000000-0005-0000-0000-000019090000}"/>
    <cellStyle name="40% - Accent4 4 4 2" xfId="4651" xr:uid="{00000000-0005-0000-0000-00001A090000}"/>
    <cellStyle name="40% - Accent4 4 4 3" xfId="4650" xr:uid="{00000000-0005-0000-0000-00001B090000}"/>
    <cellStyle name="40% - Accent4 4 5" xfId="4652" xr:uid="{00000000-0005-0000-0000-00001C090000}"/>
    <cellStyle name="40% - Accent4 4 6" xfId="4653" xr:uid="{00000000-0005-0000-0000-00001D090000}"/>
    <cellStyle name="40% - Accent4 4 7" xfId="4633" xr:uid="{00000000-0005-0000-0000-00001E090000}"/>
    <cellStyle name="40% - Accent4 5" xfId="618" xr:uid="{00000000-0005-0000-0000-00001F090000}"/>
    <cellStyle name="40% - Accent4 5 2" xfId="619" xr:uid="{00000000-0005-0000-0000-000020090000}"/>
    <cellStyle name="40% - Accent4 5 2 2" xfId="620" xr:uid="{00000000-0005-0000-0000-000021090000}"/>
    <cellStyle name="40% - Accent4 5 2 2 2" xfId="4657" xr:uid="{00000000-0005-0000-0000-000022090000}"/>
    <cellStyle name="40% - Accent4 5 2 2 3" xfId="4658" xr:uid="{00000000-0005-0000-0000-000023090000}"/>
    <cellStyle name="40% - Accent4 5 2 2 4" xfId="4659" xr:uid="{00000000-0005-0000-0000-000024090000}"/>
    <cellStyle name="40% - Accent4 5 2 2 5" xfId="4656" xr:uid="{00000000-0005-0000-0000-000025090000}"/>
    <cellStyle name="40% - Accent4 5 2 3" xfId="621" xr:uid="{00000000-0005-0000-0000-000026090000}"/>
    <cellStyle name="40% - Accent4 5 2 3 2" xfId="4661" xr:uid="{00000000-0005-0000-0000-000027090000}"/>
    <cellStyle name="40% - Accent4 5 2 3 3" xfId="4660" xr:uid="{00000000-0005-0000-0000-000028090000}"/>
    <cellStyle name="40% - Accent4 5 2 4" xfId="4662" xr:uid="{00000000-0005-0000-0000-000029090000}"/>
    <cellStyle name="40% - Accent4 5 2 5" xfId="4663" xr:uid="{00000000-0005-0000-0000-00002A090000}"/>
    <cellStyle name="40% - Accent4 5 2 6" xfId="4655" xr:uid="{00000000-0005-0000-0000-00002B090000}"/>
    <cellStyle name="40% - Accent4 5 3" xfId="622" xr:uid="{00000000-0005-0000-0000-00002C090000}"/>
    <cellStyle name="40% - Accent4 5 3 2" xfId="623" xr:uid="{00000000-0005-0000-0000-00002D090000}"/>
    <cellStyle name="40% - Accent4 5 3 2 2" xfId="4666" xr:uid="{00000000-0005-0000-0000-00002E090000}"/>
    <cellStyle name="40% - Accent4 5 3 2 3" xfId="4665" xr:uid="{00000000-0005-0000-0000-00002F090000}"/>
    <cellStyle name="40% - Accent4 5 3 3" xfId="624" xr:uid="{00000000-0005-0000-0000-000030090000}"/>
    <cellStyle name="40% - Accent4 5 3 3 2" xfId="4668" xr:uid="{00000000-0005-0000-0000-000031090000}"/>
    <cellStyle name="40% - Accent4 5 3 3 3" xfId="4667" xr:uid="{00000000-0005-0000-0000-000032090000}"/>
    <cellStyle name="40% - Accent4 5 3 4" xfId="4669" xr:uid="{00000000-0005-0000-0000-000033090000}"/>
    <cellStyle name="40% - Accent4 5 3 4 2" xfId="4670" xr:uid="{00000000-0005-0000-0000-000034090000}"/>
    <cellStyle name="40% - Accent4 5 3 5" xfId="4671" xr:uid="{00000000-0005-0000-0000-000035090000}"/>
    <cellStyle name="40% - Accent4 5 3 6" xfId="4664" xr:uid="{00000000-0005-0000-0000-000036090000}"/>
    <cellStyle name="40% - Accent4 5 4" xfId="625" xr:uid="{00000000-0005-0000-0000-000037090000}"/>
    <cellStyle name="40% - Accent4 5 4 2" xfId="626" xr:uid="{00000000-0005-0000-0000-000038090000}"/>
    <cellStyle name="40% - Accent4 5 4 2 2" xfId="4673" xr:uid="{00000000-0005-0000-0000-000039090000}"/>
    <cellStyle name="40% - Accent4 5 4 3" xfId="627" xr:uid="{00000000-0005-0000-0000-00003A090000}"/>
    <cellStyle name="40% - Accent4 5 4 3 2" xfId="4674" xr:uid="{00000000-0005-0000-0000-00003B090000}"/>
    <cellStyle name="40% - Accent4 5 4 4" xfId="4675" xr:uid="{00000000-0005-0000-0000-00003C090000}"/>
    <cellStyle name="40% - Accent4 5 4 5" xfId="4676" xr:uid="{00000000-0005-0000-0000-00003D090000}"/>
    <cellStyle name="40% - Accent4 5 4 6" xfId="4672" xr:uid="{00000000-0005-0000-0000-00003E090000}"/>
    <cellStyle name="40% - Accent4 5 5" xfId="4677" xr:uid="{00000000-0005-0000-0000-00003F090000}"/>
    <cellStyle name="40% - Accent4 5 6" xfId="4654" xr:uid="{00000000-0005-0000-0000-000040090000}"/>
    <cellStyle name="40% - Accent4 6" xfId="628" xr:uid="{00000000-0005-0000-0000-000041090000}"/>
    <cellStyle name="40% - Accent4 6 2" xfId="629" xr:uid="{00000000-0005-0000-0000-000042090000}"/>
    <cellStyle name="40% - Accent4 6 2 2" xfId="4680" xr:uid="{00000000-0005-0000-0000-000043090000}"/>
    <cellStyle name="40% - Accent4 6 2 2 2" xfId="4681" xr:uid="{00000000-0005-0000-0000-000044090000}"/>
    <cellStyle name="40% - Accent4 6 2 2 3" xfId="4682" xr:uid="{00000000-0005-0000-0000-000045090000}"/>
    <cellStyle name="40% - Accent4 6 2 3" xfId="4683" xr:uid="{00000000-0005-0000-0000-000046090000}"/>
    <cellStyle name="40% - Accent4 6 2 4" xfId="4684" xr:uid="{00000000-0005-0000-0000-000047090000}"/>
    <cellStyle name="40% - Accent4 6 2 5" xfId="4679" xr:uid="{00000000-0005-0000-0000-000048090000}"/>
    <cellStyle name="40% - Accent4 6 3" xfId="630" xr:uid="{00000000-0005-0000-0000-000049090000}"/>
    <cellStyle name="40% - Accent4 6 3 2" xfId="4686" xr:uid="{00000000-0005-0000-0000-00004A090000}"/>
    <cellStyle name="40% - Accent4 6 3 3" xfId="4687" xr:uid="{00000000-0005-0000-0000-00004B090000}"/>
    <cellStyle name="40% - Accent4 6 3 4" xfId="4688" xr:uid="{00000000-0005-0000-0000-00004C090000}"/>
    <cellStyle name="40% - Accent4 6 3 5" xfId="4685" xr:uid="{00000000-0005-0000-0000-00004D090000}"/>
    <cellStyle name="40% - Accent4 6 4" xfId="631" xr:uid="{00000000-0005-0000-0000-00004E090000}"/>
    <cellStyle name="40% - Accent4 6 4 2" xfId="4690" xr:uid="{00000000-0005-0000-0000-00004F090000}"/>
    <cellStyle name="40% - Accent4 6 4 3" xfId="4689" xr:uid="{00000000-0005-0000-0000-000050090000}"/>
    <cellStyle name="40% - Accent4 6 5" xfId="4691" xr:uid="{00000000-0005-0000-0000-000051090000}"/>
    <cellStyle name="40% - Accent4 6 6" xfId="4692" xr:uid="{00000000-0005-0000-0000-000052090000}"/>
    <cellStyle name="40% - Accent4 6 7" xfId="4678" xr:uid="{00000000-0005-0000-0000-000053090000}"/>
    <cellStyle name="40% - Accent4 7" xfId="632" xr:uid="{00000000-0005-0000-0000-000054090000}"/>
    <cellStyle name="40% - Accent4 7 2" xfId="633" xr:uid="{00000000-0005-0000-0000-000055090000}"/>
    <cellStyle name="40% - Accent4 7 2 2" xfId="4695" xr:uid="{00000000-0005-0000-0000-000056090000}"/>
    <cellStyle name="40% - Accent4 7 2 2 2" xfId="4696" xr:uid="{00000000-0005-0000-0000-000057090000}"/>
    <cellStyle name="40% - Accent4 7 2 2 3" xfId="4697" xr:uid="{00000000-0005-0000-0000-000058090000}"/>
    <cellStyle name="40% - Accent4 7 2 3" xfId="4698" xr:uid="{00000000-0005-0000-0000-000059090000}"/>
    <cellStyle name="40% - Accent4 7 2 4" xfId="4699" xr:uid="{00000000-0005-0000-0000-00005A090000}"/>
    <cellStyle name="40% - Accent4 7 2 5" xfId="4694" xr:uid="{00000000-0005-0000-0000-00005B090000}"/>
    <cellStyle name="40% - Accent4 7 3" xfId="634" xr:uid="{00000000-0005-0000-0000-00005C090000}"/>
    <cellStyle name="40% - Accent4 7 3 2" xfId="4701" xr:uid="{00000000-0005-0000-0000-00005D090000}"/>
    <cellStyle name="40% - Accent4 7 3 3" xfId="4702" xr:uid="{00000000-0005-0000-0000-00005E090000}"/>
    <cellStyle name="40% - Accent4 7 3 4" xfId="4703" xr:uid="{00000000-0005-0000-0000-00005F090000}"/>
    <cellStyle name="40% - Accent4 7 3 5" xfId="4700" xr:uid="{00000000-0005-0000-0000-000060090000}"/>
    <cellStyle name="40% - Accent4 7 4" xfId="4704" xr:uid="{00000000-0005-0000-0000-000061090000}"/>
    <cellStyle name="40% - Accent4 7 5" xfId="4705" xr:uid="{00000000-0005-0000-0000-000062090000}"/>
    <cellStyle name="40% - Accent4 7 6" xfId="4693" xr:uid="{00000000-0005-0000-0000-000063090000}"/>
    <cellStyle name="40% - Accent4 8" xfId="635" xr:uid="{00000000-0005-0000-0000-000064090000}"/>
    <cellStyle name="40% - Accent4 8 2" xfId="636" xr:uid="{00000000-0005-0000-0000-000065090000}"/>
    <cellStyle name="40% - Accent4 8 2 2" xfId="4708" xr:uid="{00000000-0005-0000-0000-000066090000}"/>
    <cellStyle name="40% - Accent4 8 2 2 2" xfId="4709" xr:uid="{00000000-0005-0000-0000-000067090000}"/>
    <cellStyle name="40% - Accent4 8 2 2 3" xfId="4710" xr:uid="{00000000-0005-0000-0000-000068090000}"/>
    <cellStyle name="40% - Accent4 8 2 3" xfId="4711" xr:uid="{00000000-0005-0000-0000-000069090000}"/>
    <cellStyle name="40% - Accent4 8 2 4" xfId="4712" xr:uid="{00000000-0005-0000-0000-00006A090000}"/>
    <cellStyle name="40% - Accent4 8 2 5" xfId="4707" xr:uid="{00000000-0005-0000-0000-00006B090000}"/>
    <cellStyle name="40% - Accent4 8 3" xfId="4713" xr:uid="{00000000-0005-0000-0000-00006C090000}"/>
    <cellStyle name="40% - Accent4 8 3 2" xfId="4714" xr:uid="{00000000-0005-0000-0000-00006D090000}"/>
    <cellStyle name="40% - Accent4 8 3 3" xfId="4715" xr:uid="{00000000-0005-0000-0000-00006E090000}"/>
    <cellStyle name="40% - Accent4 8 4" xfId="4716" xr:uid="{00000000-0005-0000-0000-00006F090000}"/>
    <cellStyle name="40% - Accent4 8 5" xfId="4717" xr:uid="{00000000-0005-0000-0000-000070090000}"/>
    <cellStyle name="40% - Accent4 8 6" xfId="4706" xr:uid="{00000000-0005-0000-0000-000071090000}"/>
    <cellStyle name="40% - Accent4 9" xfId="637" xr:uid="{00000000-0005-0000-0000-000072090000}"/>
    <cellStyle name="40% - Accent4 9 2" xfId="638" xr:uid="{00000000-0005-0000-0000-000073090000}"/>
    <cellStyle name="40% - Accent4 9 2 2" xfId="4720" xr:uid="{00000000-0005-0000-0000-000074090000}"/>
    <cellStyle name="40% - Accent4 9 2 3" xfId="4719" xr:uid="{00000000-0005-0000-0000-000075090000}"/>
    <cellStyle name="40% - Accent4 9 3" xfId="639" xr:uid="{00000000-0005-0000-0000-000076090000}"/>
    <cellStyle name="40% - Accent4 9 3 2" xfId="4722" xr:uid="{00000000-0005-0000-0000-000077090000}"/>
    <cellStyle name="40% - Accent4 9 3 3" xfId="4721" xr:uid="{00000000-0005-0000-0000-000078090000}"/>
    <cellStyle name="40% - Accent4 9 4" xfId="640" xr:uid="{00000000-0005-0000-0000-000079090000}"/>
    <cellStyle name="40% - Accent4 9 4 2" xfId="4723" xr:uid="{00000000-0005-0000-0000-00007A090000}"/>
    <cellStyle name="40% - Accent4 9 5" xfId="4724" xr:uid="{00000000-0005-0000-0000-00007B090000}"/>
    <cellStyle name="40% - Accent4 9 6" xfId="4725" xr:uid="{00000000-0005-0000-0000-00007C090000}"/>
    <cellStyle name="40% - Accent4 9 7" xfId="4718" xr:uid="{00000000-0005-0000-0000-00007D090000}"/>
    <cellStyle name="40% - Accent5" xfId="641" builtinId="47" customBuiltin="1"/>
    <cellStyle name="40% - Accent5 10" xfId="642" xr:uid="{00000000-0005-0000-0000-00007F090000}"/>
    <cellStyle name="40% - Accent5 10 2" xfId="4728" xr:uid="{00000000-0005-0000-0000-000080090000}"/>
    <cellStyle name="40% - Accent5 10 3" xfId="4727" xr:uid="{00000000-0005-0000-0000-000081090000}"/>
    <cellStyle name="40% - Accent5 11" xfId="643" xr:uid="{00000000-0005-0000-0000-000082090000}"/>
    <cellStyle name="40% - Accent5 11 2" xfId="4730" xr:uid="{00000000-0005-0000-0000-000083090000}"/>
    <cellStyle name="40% - Accent5 11 2 2" xfId="4731" xr:uid="{00000000-0005-0000-0000-000084090000}"/>
    <cellStyle name="40% - Accent5 11 2 3" xfId="4732" xr:uid="{00000000-0005-0000-0000-000085090000}"/>
    <cellStyle name="40% - Accent5 11 3" xfId="4733" xr:uid="{00000000-0005-0000-0000-000086090000}"/>
    <cellStyle name="40% - Accent5 11 4" xfId="4734" xr:uid="{00000000-0005-0000-0000-000087090000}"/>
    <cellStyle name="40% - Accent5 11 5" xfId="4729" xr:uid="{00000000-0005-0000-0000-000088090000}"/>
    <cellStyle name="40% - Accent5 12" xfId="644" xr:uid="{00000000-0005-0000-0000-000089090000}"/>
    <cellStyle name="40% - Accent5 12 2" xfId="4736" xr:uid="{00000000-0005-0000-0000-00008A090000}"/>
    <cellStyle name="40% - Accent5 12 2 2" xfId="4737" xr:uid="{00000000-0005-0000-0000-00008B090000}"/>
    <cellStyle name="40% - Accent5 12 2 3" xfId="4738" xr:uid="{00000000-0005-0000-0000-00008C090000}"/>
    <cellStyle name="40% - Accent5 12 3" xfId="4739" xr:uid="{00000000-0005-0000-0000-00008D090000}"/>
    <cellStyle name="40% - Accent5 12 4" xfId="4740" xr:uid="{00000000-0005-0000-0000-00008E090000}"/>
    <cellStyle name="40% - Accent5 12 5" xfId="4735" xr:uid="{00000000-0005-0000-0000-00008F090000}"/>
    <cellStyle name="40% - Accent5 13" xfId="645" xr:uid="{00000000-0005-0000-0000-000090090000}"/>
    <cellStyle name="40% - Accent5 13 2" xfId="4742" xr:uid="{00000000-0005-0000-0000-000091090000}"/>
    <cellStyle name="40% - Accent5 13 2 2" xfId="4743" xr:uid="{00000000-0005-0000-0000-000092090000}"/>
    <cellStyle name="40% - Accent5 13 2 3" xfId="4744" xr:uid="{00000000-0005-0000-0000-000093090000}"/>
    <cellStyle name="40% - Accent5 13 3" xfId="4745" xr:uid="{00000000-0005-0000-0000-000094090000}"/>
    <cellStyle name="40% - Accent5 13 4" xfId="4746" xr:uid="{00000000-0005-0000-0000-000095090000}"/>
    <cellStyle name="40% - Accent5 13 5" xfId="4741" xr:uid="{00000000-0005-0000-0000-000096090000}"/>
    <cellStyle name="40% - Accent5 14" xfId="646" xr:uid="{00000000-0005-0000-0000-000097090000}"/>
    <cellStyle name="40% - Accent5 14 2" xfId="4748" xr:uid="{00000000-0005-0000-0000-000098090000}"/>
    <cellStyle name="40% - Accent5 14 3" xfId="4747" xr:uid="{00000000-0005-0000-0000-000099090000}"/>
    <cellStyle name="40% - Accent5 15" xfId="647" xr:uid="{00000000-0005-0000-0000-00009A090000}"/>
    <cellStyle name="40% - Accent5 15 2" xfId="4750" xr:uid="{00000000-0005-0000-0000-00009B090000}"/>
    <cellStyle name="40% - Accent5 15 3" xfId="4751" xr:uid="{00000000-0005-0000-0000-00009C090000}"/>
    <cellStyle name="40% - Accent5 15 4" xfId="4752" xr:uid="{00000000-0005-0000-0000-00009D090000}"/>
    <cellStyle name="40% - Accent5 15 5" xfId="4749" xr:uid="{00000000-0005-0000-0000-00009E090000}"/>
    <cellStyle name="40% - Accent5 16" xfId="4753" xr:uid="{00000000-0005-0000-0000-00009F090000}"/>
    <cellStyle name="40% - Accent5 17" xfId="4754" xr:uid="{00000000-0005-0000-0000-0000A0090000}"/>
    <cellStyle name="40% - Accent5 18" xfId="4755" xr:uid="{00000000-0005-0000-0000-0000A1090000}"/>
    <cellStyle name="40% - Accent5 19" xfId="4726" xr:uid="{00000000-0005-0000-0000-0000A2090000}"/>
    <cellStyle name="40% - Accent5 2" xfId="648" xr:uid="{00000000-0005-0000-0000-0000A3090000}"/>
    <cellStyle name="40% - Accent5 2 2" xfId="649" xr:uid="{00000000-0005-0000-0000-0000A4090000}"/>
    <cellStyle name="40% - Accent5 2 2 2" xfId="650" xr:uid="{00000000-0005-0000-0000-0000A5090000}"/>
    <cellStyle name="40% - Accent5 2 2 2 2" xfId="4759" xr:uid="{00000000-0005-0000-0000-0000A6090000}"/>
    <cellStyle name="40% - Accent5 2 2 2 3" xfId="4758" xr:uid="{00000000-0005-0000-0000-0000A7090000}"/>
    <cellStyle name="40% - Accent5 2 2 3" xfId="4760" xr:uid="{00000000-0005-0000-0000-0000A8090000}"/>
    <cellStyle name="40% - Accent5 2 2 4" xfId="4757" xr:uid="{00000000-0005-0000-0000-0000A9090000}"/>
    <cellStyle name="40% - Accent5 2 3" xfId="651" xr:uid="{00000000-0005-0000-0000-0000AA090000}"/>
    <cellStyle name="40% - Accent5 2 3 2" xfId="652" xr:uid="{00000000-0005-0000-0000-0000AB090000}"/>
    <cellStyle name="40% - Accent5 2 3 2 2" xfId="653" xr:uid="{00000000-0005-0000-0000-0000AC090000}"/>
    <cellStyle name="40% - Accent5 2 3 2 2 2" xfId="4763" xr:uid="{00000000-0005-0000-0000-0000AD090000}"/>
    <cellStyle name="40% - Accent5 2 3 2 3" xfId="4764" xr:uid="{00000000-0005-0000-0000-0000AE090000}"/>
    <cellStyle name="40% - Accent5 2 3 2 4" xfId="4762" xr:uid="{00000000-0005-0000-0000-0000AF090000}"/>
    <cellStyle name="40% - Accent5 2 3 3" xfId="654" xr:uid="{00000000-0005-0000-0000-0000B0090000}"/>
    <cellStyle name="40% - Accent5 2 3 3 2" xfId="4765" xr:uid="{00000000-0005-0000-0000-0000B1090000}"/>
    <cellStyle name="40% - Accent5 2 3 4" xfId="655" xr:uid="{00000000-0005-0000-0000-0000B2090000}"/>
    <cellStyle name="40% - Accent5 2 3 4 2" xfId="4766" xr:uid="{00000000-0005-0000-0000-0000B3090000}"/>
    <cellStyle name="40% - Accent5 2 3 5" xfId="656" xr:uid="{00000000-0005-0000-0000-0000B4090000}"/>
    <cellStyle name="40% - Accent5 2 3 5 2" xfId="4767" xr:uid="{00000000-0005-0000-0000-0000B5090000}"/>
    <cellStyle name="40% - Accent5 2 3 6" xfId="657" xr:uid="{00000000-0005-0000-0000-0000B6090000}"/>
    <cellStyle name="40% - Accent5 2 3 6 2" xfId="4768" xr:uid="{00000000-0005-0000-0000-0000B7090000}"/>
    <cellStyle name="40% - Accent5 2 3 7" xfId="4769" xr:uid="{00000000-0005-0000-0000-0000B8090000}"/>
    <cellStyle name="40% - Accent5 2 3 8" xfId="4761" xr:uid="{00000000-0005-0000-0000-0000B9090000}"/>
    <cellStyle name="40% - Accent5 2 4" xfId="658" xr:uid="{00000000-0005-0000-0000-0000BA090000}"/>
    <cellStyle name="40% - Accent5 2 4 2" xfId="659" xr:uid="{00000000-0005-0000-0000-0000BB090000}"/>
    <cellStyle name="40% - Accent5 2 4 2 2" xfId="4772" xr:uid="{00000000-0005-0000-0000-0000BC090000}"/>
    <cellStyle name="40% - Accent5 2 4 2 3" xfId="4773" xr:uid="{00000000-0005-0000-0000-0000BD090000}"/>
    <cellStyle name="40% - Accent5 2 4 2 4" xfId="4774" xr:uid="{00000000-0005-0000-0000-0000BE090000}"/>
    <cellStyle name="40% - Accent5 2 4 2 5" xfId="4771" xr:uid="{00000000-0005-0000-0000-0000BF090000}"/>
    <cellStyle name="40% - Accent5 2 4 3" xfId="660" xr:uid="{00000000-0005-0000-0000-0000C0090000}"/>
    <cellStyle name="40% - Accent5 2 4 3 2" xfId="4776" xr:uid="{00000000-0005-0000-0000-0000C1090000}"/>
    <cellStyle name="40% - Accent5 2 4 3 3" xfId="4775" xr:uid="{00000000-0005-0000-0000-0000C2090000}"/>
    <cellStyle name="40% - Accent5 2 4 4" xfId="661" xr:uid="{00000000-0005-0000-0000-0000C3090000}"/>
    <cellStyle name="40% - Accent5 2 4 4 2" xfId="4777" xr:uid="{00000000-0005-0000-0000-0000C4090000}"/>
    <cellStyle name="40% - Accent5 2 4 5" xfId="662" xr:uid="{00000000-0005-0000-0000-0000C5090000}"/>
    <cellStyle name="40% - Accent5 2 4 5 2" xfId="4778" xr:uid="{00000000-0005-0000-0000-0000C6090000}"/>
    <cellStyle name="40% - Accent5 2 4 6" xfId="4779" xr:uid="{00000000-0005-0000-0000-0000C7090000}"/>
    <cellStyle name="40% - Accent5 2 4 7" xfId="4770" xr:uid="{00000000-0005-0000-0000-0000C8090000}"/>
    <cellStyle name="40% - Accent5 2 5" xfId="663" xr:uid="{00000000-0005-0000-0000-0000C9090000}"/>
    <cellStyle name="40% - Accent5 2 5 2" xfId="664" xr:uid="{00000000-0005-0000-0000-0000CA090000}"/>
    <cellStyle name="40% - Accent5 2 5 2 2" xfId="4782" xr:uid="{00000000-0005-0000-0000-0000CB090000}"/>
    <cellStyle name="40% - Accent5 2 5 2 3" xfId="4783" xr:uid="{00000000-0005-0000-0000-0000CC090000}"/>
    <cellStyle name="40% - Accent5 2 5 2 4" xfId="4781" xr:uid="{00000000-0005-0000-0000-0000CD090000}"/>
    <cellStyle name="40% - Accent5 2 5 3" xfId="665" xr:uid="{00000000-0005-0000-0000-0000CE090000}"/>
    <cellStyle name="40% - Accent5 2 5 3 2" xfId="4785" xr:uid="{00000000-0005-0000-0000-0000CF090000}"/>
    <cellStyle name="40% - Accent5 2 5 3 3" xfId="4784" xr:uid="{00000000-0005-0000-0000-0000D0090000}"/>
    <cellStyle name="40% - Accent5 2 5 4" xfId="4786" xr:uid="{00000000-0005-0000-0000-0000D1090000}"/>
    <cellStyle name="40% - Accent5 2 5 5" xfId="4787" xr:uid="{00000000-0005-0000-0000-0000D2090000}"/>
    <cellStyle name="40% - Accent5 2 5 6" xfId="4780" xr:uid="{00000000-0005-0000-0000-0000D3090000}"/>
    <cellStyle name="40% - Accent5 2 6" xfId="666" xr:uid="{00000000-0005-0000-0000-0000D4090000}"/>
    <cellStyle name="40% - Accent5 2 6 2" xfId="4789" xr:uid="{00000000-0005-0000-0000-0000D5090000}"/>
    <cellStyle name="40% - Accent5 2 6 3" xfId="4790" xr:uid="{00000000-0005-0000-0000-0000D6090000}"/>
    <cellStyle name="40% - Accent5 2 6 4" xfId="4788" xr:uid="{00000000-0005-0000-0000-0000D7090000}"/>
    <cellStyle name="40% - Accent5 2 7" xfId="4791" xr:uid="{00000000-0005-0000-0000-0000D8090000}"/>
    <cellStyle name="40% - Accent5 2 7 2" xfId="4792" xr:uid="{00000000-0005-0000-0000-0000D9090000}"/>
    <cellStyle name="40% - Accent5 2 8" xfId="4793" xr:uid="{00000000-0005-0000-0000-0000DA090000}"/>
    <cellStyle name="40% - Accent5 2 9" xfId="4756" xr:uid="{00000000-0005-0000-0000-0000DB090000}"/>
    <cellStyle name="40% - Accent5 20" xfId="20094" xr:uid="{00000000-0005-0000-0000-0000DC090000}"/>
    <cellStyle name="40% - Accent5 3" xfId="667" xr:uid="{00000000-0005-0000-0000-0000DD090000}"/>
    <cellStyle name="40% - Accent5 3 2" xfId="668" xr:uid="{00000000-0005-0000-0000-0000DE090000}"/>
    <cellStyle name="40% - Accent5 3 2 2" xfId="4796" xr:uid="{00000000-0005-0000-0000-0000DF090000}"/>
    <cellStyle name="40% - Accent5 3 2 3" xfId="4795" xr:uid="{00000000-0005-0000-0000-0000E0090000}"/>
    <cellStyle name="40% - Accent5 3 3" xfId="669" xr:uid="{00000000-0005-0000-0000-0000E1090000}"/>
    <cellStyle name="40% - Accent5 3 3 2" xfId="4798" xr:uid="{00000000-0005-0000-0000-0000E2090000}"/>
    <cellStyle name="40% - Accent5 3 3 2 2" xfId="4799" xr:uid="{00000000-0005-0000-0000-0000E3090000}"/>
    <cellStyle name="40% - Accent5 3 3 2 3" xfId="4800" xr:uid="{00000000-0005-0000-0000-0000E4090000}"/>
    <cellStyle name="40% - Accent5 3 3 3" xfId="4801" xr:uid="{00000000-0005-0000-0000-0000E5090000}"/>
    <cellStyle name="40% - Accent5 3 3 4" xfId="4802" xr:uid="{00000000-0005-0000-0000-0000E6090000}"/>
    <cellStyle name="40% - Accent5 3 3 5" xfId="4797" xr:uid="{00000000-0005-0000-0000-0000E7090000}"/>
    <cellStyle name="40% - Accent5 3 4" xfId="670" xr:uid="{00000000-0005-0000-0000-0000E8090000}"/>
    <cellStyle name="40% - Accent5 3 4 2" xfId="4804" xr:uid="{00000000-0005-0000-0000-0000E9090000}"/>
    <cellStyle name="40% - Accent5 3 4 3" xfId="4805" xr:uid="{00000000-0005-0000-0000-0000EA090000}"/>
    <cellStyle name="40% - Accent5 3 4 4" xfId="4806" xr:uid="{00000000-0005-0000-0000-0000EB090000}"/>
    <cellStyle name="40% - Accent5 3 4 5" xfId="4803" xr:uid="{00000000-0005-0000-0000-0000EC090000}"/>
    <cellStyle name="40% - Accent5 3 5" xfId="671" xr:uid="{00000000-0005-0000-0000-0000ED090000}"/>
    <cellStyle name="40% - Accent5 3 5 2" xfId="4808" xr:uid="{00000000-0005-0000-0000-0000EE090000}"/>
    <cellStyle name="40% - Accent5 3 5 3" xfId="4807" xr:uid="{00000000-0005-0000-0000-0000EF090000}"/>
    <cellStyle name="40% - Accent5 3 6" xfId="4809" xr:uid="{00000000-0005-0000-0000-0000F0090000}"/>
    <cellStyle name="40% - Accent5 3 7" xfId="4810" xr:uid="{00000000-0005-0000-0000-0000F1090000}"/>
    <cellStyle name="40% - Accent5 3 8" xfId="4794" xr:uid="{00000000-0005-0000-0000-0000F2090000}"/>
    <cellStyle name="40% - Accent5 4" xfId="672" xr:uid="{00000000-0005-0000-0000-0000F3090000}"/>
    <cellStyle name="40% - Accent5 4 2" xfId="673" xr:uid="{00000000-0005-0000-0000-0000F4090000}"/>
    <cellStyle name="40% - Accent5 4 2 2" xfId="674" xr:uid="{00000000-0005-0000-0000-0000F5090000}"/>
    <cellStyle name="40% - Accent5 4 2 2 2" xfId="4814" xr:uid="{00000000-0005-0000-0000-0000F6090000}"/>
    <cellStyle name="40% - Accent5 4 2 2 3" xfId="4815" xr:uid="{00000000-0005-0000-0000-0000F7090000}"/>
    <cellStyle name="40% - Accent5 4 2 2 4" xfId="4816" xr:uid="{00000000-0005-0000-0000-0000F8090000}"/>
    <cellStyle name="40% - Accent5 4 2 2 5" xfId="4813" xr:uid="{00000000-0005-0000-0000-0000F9090000}"/>
    <cellStyle name="40% - Accent5 4 2 3" xfId="675" xr:uid="{00000000-0005-0000-0000-0000FA090000}"/>
    <cellStyle name="40% - Accent5 4 2 3 2" xfId="4818" xr:uid="{00000000-0005-0000-0000-0000FB090000}"/>
    <cellStyle name="40% - Accent5 4 2 3 3" xfId="4817" xr:uid="{00000000-0005-0000-0000-0000FC090000}"/>
    <cellStyle name="40% - Accent5 4 2 4" xfId="676" xr:uid="{00000000-0005-0000-0000-0000FD090000}"/>
    <cellStyle name="40% - Accent5 4 2 4 2" xfId="4819" xr:uid="{00000000-0005-0000-0000-0000FE090000}"/>
    <cellStyle name="40% - Accent5 4 2 5" xfId="4820" xr:uid="{00000000-0005-0000-0000-0000FF090000}"/>
    <cellStyle name="40% - Accent5 4 2 6" xfId="4812" xr:uid="{00000000-0005-0000-0000-0000000A0000}"/>
    <cellStyle name="40% - Accent5 4 3" xfId="677" xr:uid="{00000000-0005-0000-0000-0000010A0000}"/>
    <cellStyle name="40% - Accent5 4 3 2" xfId="678" xr:uid="{00000000-0005-0000-0000-0000020A0000}"/>
    <cellStyle name="40% - Accent5 4 3 2 2" xfId="4823" xr:uid="{00000000-0005-0000-0000-0000030A0000}"/>
    <cellStyle name="40% - Accent5 4 3 2 3" xfId="4822" xr:uid="{00000000-0005-0000-0000-0000040A0000}"/>
    <cellStyle name="40% - Accent5 4 3 3" xfId="679" xr:uid="{00000000-0005-0000-0000-0000050A0000}"/>
    <cellStyle name="40% - Accent5 4 3 3 2" xfId="4825" xr:uid="{00000000-0005-0000-0000-0000060A0000}"/>
    <cellStyle name="40% - Accent5 4 3 3 3" xfId="4824" xr:uid="{00000000-0005-0000-0000-0000070A0000}"/>
    <cellStyle name="40% - Accent5 4 3 4" xfId="680" xr:uid="{00000000-0005-0000-0000-0000080A0000}"/>
    <cellStyle name="40% - Accent5 4 3 4 2" xfId="4826" xr:uid="{00000000-0005-0000-0000-0000090A0000}"/>
    <cellStyle name="40% - Accent5 4 3 5" xfId="4827" xr:uid="{00000000-0005-0000-0000-00000A0A0000}"/>
    <cellStyle name="40% - Accent5 4 3 6" xfId="4821" xr:uid="{00000000-0005-0000-0000-00000B0A0000}"/>
    <cellStyle name="40% - Accent5 4 4" xfId="681" xr:uid="{00000000-0005-0000-0000-00000C0A0000}"/>
    <cellStyle name="40% - Accent5 4 4 2" xfId="4829" xr:uid="{00000000-0005-0000-0000-00000D0A0000}"/>
    <cellStyle name="40% - Accent5 4 4 3" xfId="4828" xr:uid="{00000000-0005-0000-0000-00000E0A0000}"/>
    <cellStyle name="40% - Accent5 4 5" xfId="4830" xr:uid="{00000000-0005-0000-0000-00000F0A0000}"/>
    <cellStyle name="40% - Accent5 4 6" xfId="4831" xr:uid="{00000000-0005-0000-0000-0000100A0000}"/>
    <cellStyle name="40% - Accent5 4 7" xfId="4811" xr:uid="{00000000-0005-0000-0000-0000110A0000}"/>
    <cellStyle name="40% - Accent5 5" xfId="682" xr:uid="{00000000-0005-0000-0000-0000120A0000}"/>
    <cellStyle name="40% - Accent5 5 2" xfId="683" xr:uid="{00000000-0005-0000-0000-0000130A0000}"/>
    <cellStyle name="40% - Accent5 5 2 2" xfId="684" xr:uid="{00000000-0005-0000-0000-0000140A0000}"/>
    <cellStyle name="40% - Accent5 5 2 2 2" xfId="4835" xr:uid="{00000000-0005-0000-0000-0000150A0000}"/>
    <cellStyle name="40% - Accent5 5 2 2 3" xfId="4836" xr:uid="{00000000-0005-0000-0000-0000160A0000}"/>
    <cellStyle name="40% - Accent5 5 2 2 4" xfId="4837" xr:uid="{00000000-0005-0000-0000-0000170A0000}"/>
    <cellStyle name="40% - Accent5 5 2 2 5" xfId="4834" xr:uid="{00000000-0005-0000-0000-0000180A0000}"/>
    <cellStyle name="40% - Accent5 5 2 3" xfId="685" xr:uid="{00000000-0005-0000-0000-0000190A0000}"/>
    <cellStyle name="40% - Accent5 5 2 3 2" xfId="4839" xr:uid="{00000000-0005-0000-0000-00001A0A0000}"/>
    <cellStyle name="40% - Accent5 5 2 3 3" xfId="4838" xr:uid="{00000000-0005-0000-0000-00001B0A0000}"/>
    <cellStyle name="40% - Accent5 5 2 4" xfId="4840" xr:uid="{00000000-0005-0000-0000-00001C0A0000}"/>
    <cellStyle name="40% - Accent5 5 2 5" xfId="4841" xr:uid="{00000000-0005-0000-0000-00001D0A0000}"/>
    <cellStyle name="40% - Accent5 5 2 6" xfId="4833" xr:uid="{00000000-0005-0000-0000-00001E0A0000}"/>
    <cellStyle name="40% - Accent5 5 3" xfId="686" xr:uid="{00000000-0005-0000-0000-00001F0A0000}"/>
    <cellStyle name="40% - Accent5 5 3 2" xfId="687" xr:uid="{00000000-0005-0000-0000-0000200A0000}"/>
    <cellStyle name="40% - Accent5 5 3 2 2" xfId="4844" xr:uid="{00000000-0005-0000-0000-0000210A0000}"/>
    <cellStyle name="40% - Accent5 5 3 2 3" xfId="4843" xr:uid="{00000000-0005-0000-0000-0000220A0000}"/>
    <cellStyle name="40% - Accent5 5 3 3" xfId="688" xr:uid="{00000000-0005-0000-0000-0000230A0000}"/>
    <cellStyle name="40% - Accent5 5 3 3 2" xfId="4846" xr:uid="{00000000-0005-0000-0000-0000240A0000}"/>
    <cellStyle name="40% - Accent5 5 3 3 3" xfId="4845" xr:uid="{00000000-0005-0000-0000-0000250A0000}"/>
    <cellStyle name="40% - Accent5 5 3 4" xfId="4847" xr:uid="{00000000-0005-0000-0000-0000260A0000}"/>
    <cellStyle name="40% - Accent5 5 3 4 2" xfId="4848" xr:uid="{00000000-0005-0000-0000-0000270A0000}"/>
    <cellStyle name="40% - Accent5 5 3 5" xfId="4849" xr:uid="{00000000-0005-0000-0000-0000280A0000}"/>
    <cellStyle name="40% - Accent5 5 3 6" xfId="4842" xr:uid="{00000000-0005-0000-0000-0000290A0000}"/>
    <cellStyle name="40% - Accent5 5 4" xfId="689" xr:uid="{00000000-0005-0000-0000-00002A0A0000}"/>
    <cellStyle name="40% - Accent5 5 4 2" xfId="690" xr:uid="{00000000-0005-0000-0000-00002B0A0000}"/>
    <cellStyle name="40% - Accent5 5 4 2 2" xfId="4851" xr:uid="{00000000-0005-0000-0000-00002C0A0000}"/>
    <cellStyle name="40% - Accent5 5 4 3" xfId="691" xr:uid="{00000000-0005-0000-0000-00002D0A0000}"/>
    <cellStyle name="40% - Accent5 5 4 3 2" xfId="4852" xr:uid="{00000000-0005-0000-0000-00002E0A0000}"/>
    <cellStyle name="40% - Accent5 5 4 4" xfId="4853" xr:uid="{00000000-0005-0000-0000-00002F0A0000}"/>
    <cellStyle name="40% - Accent5 5 4 5" xfId="4854" xr:uid="{00000000-0005-0000-0000-0000300A0000}"/>
    <cellStyle name="40% - Accent5 5 4 6" xfId="4850" xr:uid="{00000000-0005-0000-0000-0000310A0000}"/>
    <cellStyle name="40% - Accent5 5 5" xfId="4855" xr:uid="{00000000-0005-0000-0000-0000320A0000}"/>
    <cellStyle name="40% - Accent5 5 6" xfId="4832" xr:uid="{00000000-0005-0000-0000-0000330A0000}"/>
    <cellStyle name="40% - Accent5 6" xfId="692" xr:uid="{00000000-0005-0000-0000-0000340A0000}"/>
    <cellStyle name="40% - Accent5 6 2" xfId="693" xr:uid="{00000000-0005-0000-0000-0000350A0000}"/>
    <cellStyle name="40% - Accent5 6 2 2" xfId="4858" xr:uid="{00000000-0005-0000-0000-0000360A0000}"/>
    <cellStyle name="40% - Accent5 6 2 2 2" xfId="4859" xr:uid="{00000000-0005-0000-0000-0000370A0000}"/>
    <cellStyle name="40% - Accent5 6 2 2 3" xfId="4860" xr:uid="{00000000-0005-0000-0000-0000380A0000}"/>
    <cellStyle name="40% - Accent5 6 2 3" xfId="4861" xr:uid="{00000000-0005-0000-0000-0000390A0000}"/>
    <cellStyle name="40% - Accent5 6 2 4" xfId="4862" xr:uid="{00000000-0005-0000-0000-00003A0A0000}"/>
    <cellStyle name="40% - Accent5 6 2 5" xfId="4857" xr:uid="{00000000-0005-0000-0000-00003B0A0000}"/>
    <cellStyle name="40% - Accent5 6 3" xfId="694" xr:uid="{00000000-0005-0000-0000-00003C0A0000}"/>
    <cellStyle name="40% - Accent5 6 3 2" xfId="4864" xr:uid="{00000000-0005-0000-0000-00003D0A0000}"/>
    <cellStyle name="40% - Accent5 6 3 3" xfId="4865" xr:uid="{00000000-0005-0000-0000-00003E0A0000}"/>
    <cellStyle name="40% - Accent5 6 3 4" xfId="4866" xr:uid="{00000000-0005-0000-0000-00003F0A0000}"/>
    <cellStyle name="40% - Accent5 6 3 5" xfId="4863" xr:uid="{00000000-0005-0000-0000-0000400A0000}"/>
    <cellStyle name="40% - Accent5 6 4" xfId="695" xr:uid="{00000000-0005-0000-0000-0000410A0000}"/>
    <cellStyle name="40% - Accent5 6 4 2" xfId="4868" xr:uid="{00000000-0005-0000-0000-0000420A0000}"/>
    <cellStyle name="40% - Accent5 6 4 3" xfId="4867" xr:uid="{00000000-0005-0000-0000-0000430A0000}"/>
    <cellStyle name="40% - Accent5 6 5" xfId="4869" xr:uid="{00000000-0005-0000-0000-0000440A0000}"/>
    <cellStyle name="40% - Accent5 6 6" xfId="4870" xr:uid="{00000000-0005-0000-0000-0000450A0000}"/>
    <cellStyle name="40% - Accent5 6 7" xfId="4856" xr:uid="{00000000-0005-0000-0000-0000460A0000}"/>
    <cellStyle name="40% - Accent5 7" xfId="696" xr:uid="{00000000-0005-0000-0000-0000470A0000}"/>
    <cellStyle name="40% - Accent5 7 2" xfId="697" xr:uid="{00000000-0005-0000-0000-0000480A0000}"/>
    <cellStyle name="40% - Accent5 7 2 2" xfId="4873" xr:uid="{00000000-0005-0000-0000-0000490A0000}"/>
    <cellStyle name="40% - Accent5 7 2 2 2" xfId="4874" xr:uid="{00000000-0005-0000-0000-00004A0A0000}"/>
    <cellStyle name="40% - Accent5 7 2 2 3" xfId="4875" xr:uid="{00000000-0005-0000-0000-00004B0A0000}"/>
    <cellStyle name="40% - Accent5 7 2 3" xfId="4876" xr:uid="{00000000-0005-0000-0000-00004C0A0000}"/>
    <cellStyle name="40% - Accent5 7 2 4" xfId="4877" xr:uid="{00000000-0005-0000-0000-00004D0A0000}"/>
    <cellStyle name="40% - Accent5 7 2 5" xfId="4872" xr:uid="{00000000-0005-0000-0000-00004E0A0000}"/>
    <cellStyle name="40% - Accent5 7 3" xfId="698" xr:uid="{00000000-0005-0000-0000-00004F0A0000}"/>
    <cellStyle name="40% - Accent5 7 3 2" xfId="4879" xr:uid="{00000000-0005-0000-0000-0000500A0000}"/>
    <cellStyle name="40% - Accent5 7 3 3" xfId="4880" xr:uid="{00000000-0005-0000-0000-0000510A0000}"/>
    <cellStyle name="40% - Accent5 7 3 4" xfId="4881" xr:uid="{00000000-0005-0000-0000-0000520A0000}"/>
    <cellStyle name="40% - Accent5 7 3 5" xfId="4878" xr:uid="{00000000-0005-0000-0000-0000530A0000}"/>
    <cellStyle name="40% - Accent5 7 4" xfId="4882" xr:uid="{00000000-0005-0000-0000-0000540A0000}"/>
    <cellStyle name="40% - Accent5 7 5" xfId="4883" xr:uid="{00000000-0005-0000-0000-0000550A0000}"/>
    <cellStyle name="40% - Accent5 7 6" xfId="4871" xr:uid="{00000000-0005-0000-0000-0000560A0000}"/>
    <cellStyle name="40% - Accent5 8" xfId="699" xr:uid="{00000000-0005-0000-0000-0000570A0000}"/>
    <cellStyle name="40% - Accent5 8 2" xfId="700" xr:uid="{00000000-0005-0000-0000-0000580A0000}"/>
    <cellStyle name="40% - Accent5 8 2 2" xfId="4886" xr:uid="{00000000-0005-0000-0000-0000590A0000}"/>
    <cellStyle name="40% - Accent5 8 2 2 2" xfId="4887" xr:uid="{00000000-0005-0000-0000-00005A0A0000}"/>
    <cellStyle name="40% - Accent5 8 2 2 3" xfId="4888" xr:uid="{00000000-0005-0000-0000-00005B0A0000}"/>
    <cellStyle name="40% - Accent5 8 2 3" xfId="4889" xr:uid="{00000000-0005-0000-0000-00005C0A0000}"/>
    <cellStyle name="40% - Accent5 8 2 4" xfId="4890" xr:uid="{00000000-0005-0000-0000-00005D0A0000}"/>
    <cellStyle name="40% - Accent5 8 2 5" xfId="4885" xr:uid="{00000000-0005-0000-0000-00005E0A0000}"/>
    <cellStyle name="40% - Accent5 8 3" xfId="4891" xr:uid="{00000000-0005-0000-0000-00005F0A0000}"/>
    <cellStyle name="40% - Accent5 8 3 2" xfId="4892" xr:uid="{00000000-0005-0000-0000-0000600A0000}"/>
    <cellStyle name="40% - Accent5 8 3 3" xfId="4893" xr:uid="{00000000-0005-0000-0000-0000610A0000}"/>
    <cellStyle name="40% - Accent5 8 4" xfId="4894" xr:uid="{00000000-0005-0000-0000-0000620A0000}"/>
    <cellStyle name="40% - Accent5 8 5" xfId="4895" xr:uid="{00000000-0005-0000-0000-0000630A0000}"/>
    <cellStyle name="40% - Accent5 8 6" xfId="4884" xr:uid="{00000000-0005-0000-0000-0000640A0000}"/>
    <cellStyle name="40% - Accent5 9" xfId="701" xr:uid="{00000000-0005-0000-0000-0000650A0000}"/>
    <cellStyle name="40% - Accent5 9 2" xfId="702" xr:uid="{00000000-0005-0000-0000-0000660A0000}"/>
    <cellStyle name="40% - Accent5 9 2 2" xfId="4898" xr:uid="{00000000-0005-0000-0000-0000670A0000}"/>
    <cellStyle name="40% - Accent5 9 2 3" xfId="4897" xr:uid="{00000000-0005-0000-0000-0000680A0000}"/>
    <cellStyle name="40% - Accent5 9 3" xfId="703" xr:uid="{00000000-0005-0000-0000-0000690A0000}"/>
    <cellStyle name="40% - Accent5 9 3 2" xfId="4900" xr:uid="{00000000-0005-0000-0000-00006A0A0000}"/>
    <cellStyle name="40% - Accent5 9 3 3" xfId="4899" xr:uid="{00000000-0005-0000-0000-00006B0A0000}"/>
    <cellStyle name="40% - Accent5 9 4" xfId="704" xr:uid="{00000000-0005-0000-0000-00006C0A0000}"/>
    <cellStyle name="40% - Accent5 9 4 2" xfId="4901" xr:uid="{00000000-0005-0000-0000-00006D0A0000}"/>
    <cellStyle name="40% - Accent5 9 5" xfId="4902" xr:uid="{00000000-0005-0000-0000-00006E0A0000}"/>
    <cellStyle name="40% - Accent5 9 6" xfId="4903" xr:uid="{00000000-0005-0000-0000-00006F0A0000}"/>
    <cellStyle name="40% - Accent5 9 7" xfId="4896" xr:uid="{00000000-0005-0000-0000-0000700A0000}"/>
    <cellStyle name="40% - Accent6" xfId="705" builtinId="51" customBuiltin="1"/>
    <cellStyle name="40% - Accent6 10" xfId="706" xr:uid="{00000000-0005-0000-0000-0000720A0000}"/>
    <cellStyle name="40% - Accent6 10 2" xfId="4906" xr:uid="{00000000-0005-0000-0000-0000730A0000}"/>
    <cellStyle name="40% - Accent6 10 3" xfId="4905" xr:uid="{00000000-0005-0000-0000-0000740A0000}"/>
    <cellStyle name="40% - Accent6 11" xfId="707" xr:uid="{00000000-0005-0000-0000-0000750A0000}"/>
    <cellStyle name="40% - Accent6 11 2" xfId="4908" xr:uid="{00000000-0005-0000-0000-0000760A0000}"/>
    <cellStyle name="40% - Accent6 11 2 2" xfId="4909" xr:uid="{00000000-0005-0000-0000-0000770A0000}"/>
    <cellStyle name="40% - Accent6 11 2 3" xfId="4910" xr:uid="{00000000-0005-0000-0000-0000780A0000}"/>
    <cellStyle name="40% - Accent6 11 3" xfId="4911" xr:uid="{00000000-0005-0000-0000-0000790A0000}"/>
    <cellStyle name="40% - Accent6 11 4" xfId="4912" xr:uid="{00000000-0005-0000-0000-00007A0A0000}"/>
    <cellStyle name="40% - Accent6 11 5" xfId="4907" xr:uid="{00000000-0005-0000-0000-00007B0A0000}"/>
    <cellStyle name="40% - Accent6 12" xfId="708" xr:uid="{00000000-0005-0000-0000-00007C0A0000}"/>
    <cellStyle name="40% - Accent6 12 2" xfId="4914" xr:uid="{00000000-0005-0000-0000-00007D0A0000}"/>
    <cellStyle name="40% - Accent6 12 2 2" xfId="4915" xr:uid="{00000000-0005-0000-0000-00007E0A0000}"/>
    <cellStyle name="40% - Accent6 12 2 3" xfId="4916" xr:uid="{00000000-0005-0000-0000-00007F0A0000}"/>
    <cellStyle name="40% - Accent6 12 3" xfId="4917" xr:uid="{00000000-0005-0000-0000-0000800A0000}"/>
    <cellStyle name="40% - Accent6 12 4" xfId="4918" xr:uid="{00000000-0005-0000-0000-0000810A0000}"/>
    <cellStyle name="40% - Accent6 12 5" xfId="4913" xr:uid="{00000000-0005-0000-0000-0000820A0000}"/>
    <cellStyle name="40% - Accent6 13" xfId="709" xr:uid="{00000000-0005-0000-0000-0000830A0000}"/>
    <cellStyle name="40% - Accent6 13 2" xfId="4920" xr:uid="{00000000-0005-0000-0000-0000840A0000}"/>
    <cellStyle name="40% - Accent6 13 2 2" xfId="4921" xr:uid="{00000000-0005-0000-0000-0000850A0000}"/>
    <cellStyle name="40% - Accent6 13 2 3" xfId="4922" xr:uid="{00000000-0005-0000-0000-0000860A0000}"/>
    <cellStyle name="40% - Accent6 13 3" xfId="4923" xr:uid="{00000000-0005-0000-0000-0000870A0000}"/>
    <cellStyle name="40% - Accent6 13 4" xfId="4924" xr:uid="{00000000-0005-0000-0000-0000880A0000}"/>
    <cellStyle name="40% - Accent6 13 5" xfId="4919" xr:uid="{00000000-0005-0000-0000-0000890A0000}"/>
    <cellStyle name="40% - Accent6 14" xfId="710" xr:uid="{00000000-0005-0000-0000-00008A0A0000}"/>
    <cellStyle name="40% - Accent6 14 2" xfId="4926" xr:uid="{00000000-0005-0000-0000-00008B0A0000}"/>
    <cellStyle name="40% - Accent6 14 3" xfId="4925" xr:uid="{00000000-0005-0000-0000-00008C0A0000}"/>
    <cellStyle name="40% - Accent6 15" xfId="711" xr:uid="{00000000-0005-0000-0000-00008D0A0000}"/>
    <cellStyle name="40% - Accent6 15 2" xfId="4928" xr:uid="{00000000-0005-0000-0000-00008E0A0000}"/>
    <cellStyle name="40% - Accent6 15 3" xfId="4929" xr:uid="{00000000-0005-0000-0000-00008F0A0000}"/>
    <cellStyle name="40% - Accent6 15 4" xfId="4930" xr:uid="{00000000-0005-0000-0000-0000900A0000}"/>
    <cellStyle name="40% - Accent6 15 5" xfId="4927" xr:uid="{00000000-0005-0000-0000-0000910A0000}"/>
    <cellStyle name="40% - Accent6 16" xfId="4931" xr:uid="{00000000-0005-0000-0000-0000920A0000}"/>
    <cellStyle name="40% - Accent6 17" xfId="4932" xr:uid="{00000000-0005-0000-0000-0000930A0000}"/>
    <cellStyle name="40% - Accent6 18" xfId="4933" xr:uid="{00000000-0005-0000-0000-0000940A0000}"/>
    <cellStyle name="40% - Accent6 19" xfId="4904" xr:uid="{00000000-0005-0000-0000-0000950A0000}"/>
    <cellStyle name="40% - Accent6 2" xfId="712" xr:uid="{00000000-0005-0000-0000-0000960A0000}"/>
    <cellStyle name="40% - Accent6 2 2" xfId="713" xr:uid="{00000000-0005-0000-0000-0000970A0000}"/>
    <cellStyle name="40% - Accent6 2 2 2" xfId="714" xr:uid="{00000000-0005-0000-0000-0000980A0000}"/>
    <cellStyle name="40% - Accent6 2 2 2 2" xfId="4937" xr:uid="{00000000-0005-0000-0000-0000990A0000}"/>
    <cellStyle name="40% - Accent6 2 2 2 3" xfId="4936" xr:uid="{00000000-0005-0000-0000-00009A0A0000}"/>
    <cellStyle name="40% - Accent6 2 2 3" xfId="4938" xr:uid="{00000000-0005-0000-0000-00009B0A0000}"/>
    <cellStyle name="40% - Accent6 2 2 4" xfId="4935" xr:uid="{00000000-0005-0000-0000-00009C0A0000}"/>
    <cellStyle name="40% - Accent6 2 3" xfId="715" xr:uid="{00000000-0005-0000-0000-00009D0A0000}"/>
    <cellStyle name="40% - Accent6 2 3 2" xfId="716" xr:uid="{00000000-0005-0000-0000-00009E0A0000}"/>
    <cellStyle name="40% - Accent6 2 3 2 2" xfId="717" xr:uid="{00000000-0005-0000-0000-00009F0A0000}"/>
    <cellStyle name="40% - Accent6 2 3 2 2 2" xfId="4941" xr:uid="{00000000-0005-0000-0000-0000A00A0000}"/>
    <cellStyle name="40% - Accent6 2 3 2 3" xfId="4942" xr:uid="{00000000-0005-0000-0000-0000A10A0000}"/>
    <cellStyle name="40% - Accent6 2 3 2 4" xfId="4940" xr:uid="{00000000-0005-0000-0000-0000A20A0000}"/>
    <cellStyle name="40% - Accent6 2 3 3" xfId="718" xr:uid="{00000000-0005-0000-0000-0000A30A0000}"/>
    <cellStyle name="40% - Accent6 2 3 3 2" xfId="4943" xr:uid="{00000000-0005-0000-0000-0000A40A0000}"/>
    <cellStyle name="40% - Accent6 2 3 4" xfId="719" xr:uid="{00000000-0005-0000-0000-0000A50A0000}"/>
    <cellStyle name="40% - Accent6 2 3 4 2" xfId="4944" xr:uid="{00000000-0005-0000-0000-0000A60A0000}"/>
    <cellStyle name="40% - Accent6 2 3 5" xfId="720" xr:uid="{00000000-0005-0000-0000-0000A70A0000}"/>
    <cellStyle name="40% - Accent6 2 3 5 2" xfId="4945" xr:uid="{00000000-0005-0000-0000-0000A80A0000}"/>
    <cellStyle name="40% - Accent6 2 3 6" xfId="721" xr:uid="{00000000-0005-0000-0000-0000A90A0000}"/>
    <cellStyle name="40% - Accent6 2 3 6 2" xfId="4946" xr:uid="{00000000-0005-0000-0000-0000AA0A0000}"/>
    <cellStyle name="40% - Accent6 2 3 7" xfId="4947" xr:uid="{00000000-0005-0000-0000-0000AB0A0000}"/>
    <cellStyle name="40% - Accent6 2 3 8" xfId="4939" xr:uid="{00000000-0005-0000-0000-0000AC0A0000}"/>
    <cellStyle name="40% - Accent6 2 4" xfId="722" xr:uid="{00000000-0005-0000-0000-0000AD0A0000}"/>
    <cellStyle name="40% - Accent6 2 4 2" xfId="723" xr:uid="{00000000-0005-0000-0000-0000AE0A0000}"/>
    <cellStyle name="40% - Accent6 2 4 2 2" xfId="4950" xr:uid="{00000000-0005-0000-0000-0000AF0A0000}"/>
    <cellStyle name="40% - Accent6 2 4 2 3" xfId="4951" xr:uid="{00000000-0005-0000-0000-0000B00A0000}"/>
    <cellStyle name="40% - Accent6 2 4 2 4" xfId="4952" xr:uid="{00000000-0005-0000-0000-0000B10A0000}"/>
    <cellStyle name="40% - Accent6 2 4 2 5" xfId="4949" xr:uid="{00000000-0005-0000-0000-0000B20A0000}"/>
    <cellStyle name="40% - Accent6 2 4 3" xfId="724" xr:uid="{00000000-0005-0000-0000-0000B30A0000}"/>
    <cellStyle name="40% - Accent6 2 4 3 2" xfId="4954" xr:uid="{00000000-0005-0000-0000-0000B40A0000}"/>
    <cellStyle name="40% - Accent6 2 4 3 3" xfId="4953" xr:uid="{00000000-0005-0000-0000-0000B50A0000}"/>
    <cellStyle name="40% - Accent6 2 4 4" xfId="725" xr:uid="{00000000-0005-0000-0000-0000B60A0000}"/>
    <cellStyle name="40% - Accent6 2 4 4 2" xfId="4955" xr:uid="{00000000-0005-0000-0000-0000B70A0000}"/>
    <cellStyle name="40% - Accent6 2 4 5" xfId="726" xr:uid="{00000000-0005-0000-0000-0000B80A0000}"/>
    <cellStyle name="40% - Accent6 2 4 5 2" xfId="4956" xr:uid="{00000000-0005-0000-0000-0000B90A0000}"/>
    <cellStyle name="40% - Accent6 2 4 6" xfId="4957" xr:uid="{00000000-0005-0000-0000-0000BA0A0000}"/>
    <cellStyle name="40% - Accent6 2 4 7" xfId="4948" xr:uid="{00000000-0005-0000-0000-0000BB0A0000}"/>
    <cellStyle name="40% - Accent6 2 5" xfId="727" xr:uid="{00000000-0005-0000-0000-0000BC0A0000}"/>
    <cellStyle name="40% - Accent6 2 5 2" xfId="728" xr:uid="{00000000-0005-0000-0000-0000BD0A0000}"/>
    <cellStyle name="40% - Accent6 2 5 2 2" xfId="4960" xr:uid="{00000000-0005-0000-0000-0000BE0A0000}"/>
    <cellStyle name="40% - Accent6 2 5 2 3" xfId="4961" xr:uid="{00000000-0005-0000-0000-0000BF0A0000}"/>
    <cellStyle name="40% - Accent6 2 5 2 4" xfId="4959" xr:uid="{00000000-0005-0000-0000-0000C00A0000}"/>
    <cellStyle name="40% - Accent6 2 5 3" xfId="729" xr:uid="{00000000-0005-0000-0000-0000C10A0000}"/>
    <cellStyle name="40% - Accent6 2 5 3 2" xfId="4963" xr:uid="{00000000-0005-0000-0000-0000C20A0000}"/>
    <cellStyle name="40% - Accent6 2 5 3 3" xfId="4962" xr:uid="{00000000-0005-0000-0000-0000C30A0000}"/>
    <cellStyle name="40% - Accent6 2 5 4" xfId="4964" xr:uid="{00000000-0005-0000-0000-0000C40A0000}"/>
    <cellStyle name="40% - Accent6 2 5 5" xfId="4965" xr:uid="{00000000-0005-0000-0000-0000C50A0000}"/>
    <cellStyle name="40% - Accent6 2 5 6" xfId="4958" xr:uid="{00000000-0005-0000-0000-0000C60A0000}"/>
    <cellStyle name="40% - Accent6 2 6" xfId="730" xr:uid="{00000000-0005-0000-0000-0000C70A0000}"/>
    <cellStyle name="40% - Accent6 2 6 2" xfId="4967" xr:uid="{00000000-0005-0000-0000-0000C80A0000}"/>
    <cellStyle name="40% - Accent6 2 6 3" xfId="4968" xr:uid="{00000000-0005-0000-0000-0000C90A0000}"/>
    <cellStyle name="40% - Accent6 2 6 4" xfId="4966" xr:uid="{00000000-0005-0000-0000-0000CA0A0000}"/>
    <cellStyle name="40% - Accent6 2 7" xfId="4969" xr:uid="{00000000-0005-0000-0000-0000CB0A0000}"/>
    <cellStyle name="40% - Accent6 2 7 2" xfId="4970" xr:uid="{00000000-0005-0000-0000-0000CC0A0000}"/>
    <cellStyle name="40% - Accent6 2 8" xfId="4971" xr:uid="{00000000-0005-0000-0000-0000CD0A0000}"/>
    <cellStyle name="40% - Accent6 2 9" xfId="4934" xr:uid="{00000000-0005-0000-0000-0000CE0A0000}"/>
    <cellStyle name="40% - Accent6 20" xfId="20095" xr:uid="{00000000-0005-0000-0000-0000CF0A0000}"/>
    <cellStyle name="40% - Accent6 3" xfId="731" xr:uid="{00000000-0005-0000-0000-0000D00A0000}"/>
    <cellStyle name="40% - Accent6 3 2" xfId="732" xr:uid="{00000000-0005-0000-0000-0000D10A0000}"/>
    <cellStyle name="40% - Accent6 3 2 2" xfId="4974" xr:uid="{00000000-0005-0000-0000-0000D20A0000}"/>
    <cellStyle name="40% - Accent6 3 2 3" xfId="4973" xr:uid="{00000000-0005-0000-0000-0000D30A0000}"/>
    <cellStyle name="40% - Accent6 3 3" xfId="733" xr:uid="{00000000-0005-0000-0000-0000D40A0000}"/>
    <cellStyle name="40% - Accent6 3 3 2" xfId="4976" xr:uid="{00000000-0005-0000-0000-0000D50A0000}"/>
    <cellStyle name="40% - Accent6 3 3 2 2" xfId="4977" xr:uid="{00000000-0005-0000-0000-0000D60A0000}"/>
    <cellStyle name="40% - Accent6 3 3 2 3" xfId="4978" xr:uid="{00000000-0005-0000-0000-0000D70A0000}"/>
    <cellStyle name="40% - Accent6 3 3 3" xfId="4979" xr:uid="{00000000-0005-0000-0000-0000D80A0000}"/>
    <cellStyle name="40% - Accent6 3 3 4" xfId="4980" xr:uid="{00000000-0005-0000-0000-0000D90A0000}"/>
    <cellStyle name="40% - Accent6 3 3 5" xfId="4975" xr:uid="{00000000-0005-0000-0000-0000DA0A0000}"/>
    <cellStyle name="40% - Accent6 3 4" xfId="734" xr:uid="{00000000-0005-0000-0000-0000DB0A0000}"/>
    <cellStyle name="40% - Accent6 3 4 2" xfId="4982" xr:uid="{00000000-0005-0000-0000-0000DC0A0000}"/>
    <cellStyle name="40% - Accent6 3 4 3" xfId="4983" xr:uid="{00000000-0005-0000-0000-0000DD0A0000}"/>
    <cellStyle name="40% - Accent6 3 4 4" xfId="4984" xr:uid="{00000000-0005-0000-0000-0000DE0A0000}"/>
    <cellStyle name="40% - Accent6 3 4 5" xfId="4981" xr:uid="{00000000-0005-0000-0000-0000DF0A0000}"/>
    <cellStyle name="40% - Accent6 3 5" xfId="735" xr:uid="{00000000-0005-0000-0000-0000E00A0000}"/>
    <cellStyle name="40% - Accent6 3 5 2" xfId="4986" xr:uid="{00000000-0005-0000-0000-0000E10A0000}"/>
    <cellStyle name="40% - Accent6 3 5 3" xfId="4985" xr:uid="{00000000-0005-0000-0000-0000E20A0000}"/>
    <cellStyle name="40% - Accent6 3 6" xfId="4987" xr:uid="{00000000-0005-0000-0000-0000E30A0000}"/>
    <cellStyle name="40% - Accent6 3 7" xfId="4988" xr:uid="{00000000-0005-0000-0000-0000E40A0000}"/>
    <cellStyle name="40% - Accent6 3 8" xfId="4972" xr:uid="{00000000-0005-0000-0000-0000E50A0000}"/>
    <cellStyle name="40% - Accent6 4" xfId="736" xr:uid="{00000000-0005-0000-0000-0000E60A0000}"/>
    <cellStyle name="40% - Accent6 4 2" xfId="737" xr:uid="{00000000-0005-0000-0000-0000E70A0000}"/>
    <cellStyle name="40% - Accent6 4 2 2" xfId="738" xr:uid="{00000000-0005-0000-0000-0000E80A0000}"/>
    <cellStyle name="40% - Accent6 4 2 2 2" xfId="4992" xr:uid="{00000000-0005-0000-0000-0000E90A0000}"/>
    <cellStyle name="40% - Accent6 4 2 2 3" xfId="4993" xr:uid="{00000000-0005-0000-0000-0000EA0A0000}"/>
    <cellStyle name="40% - Accent6 4 2 2 4" xfId="4994" xr:uid="{00000000-0005-0000-0000-0000EB0A0000}"/>
    <cellStyle name="40% - Accent6 4 2 2 5" xfId="4991" xr:uid="{00000000-0005-0000-0000-0000EC0A0000}"/>
    <cellStyle name="40% - Accent6 4 2 3" xfId="739" xr:uid="{00000000-0005-0000-0000-0000ED0A0000}"/>
    <cellStyle name="40% - Accent6 4 2 3 2" xfId="4996" xr:uid="{00000000-0005-0000-0000-0000EE0A0000}"/>
    <cellStyle name="40% - Accent6 4 2 3 3" xfId="4995" xr:uid="{00000000-0005-0000-0000-0000EF0A0000}"/>
    <cellStyle name="40% - Accent6 4 2 4" xfId="740" xr:uid="{00000000-0005-0000-0000-0000F00A0000}"/>
    <cellStyle name="40% - Accent6 4 2 4 2" xfId="4997" xr:uid="{00000000-0005-0000-0000-0000F10A0000}"/>
    <cellStyle name="40% - Accent6 4 2 5" xfId="4998" xr:uid="{00000000-0005-0000-0000-0000F20A0000}"/>
    <cellStyle name="40% - Accent6 4 2 6" xfId="4990" xr:uid="{00000000-0005-0000-0000-0000F30A0000}"/>
    <cellStyle name="40% - Accent6 4 3" xfId="741" xr:uid="{00000000-0005-0000-0000-0000F40A0000}"/>
    <cellStyle name="40% - Accent6 4 3 2" xfId="742" xr:uid="{00000000-0005-0000-0000-0000F50A0000}"/>
    <cellStyle name="40% - Accent6 4 3 2 2" xfId="5001" xr:uid="{00000000-0005-0000-0000-0000F60A0000}"/>
    <cellStyle name="40% - Accent6 4 3 2 3" xfId="5000" xr:uid="{00000000-0005-0000-0000-0000F70A0000}"/>
    <cellStyle name="40% - Accent6 4 3 3" xfId="743" xr:uid="{00000000-0005-0000-0000-0000F80A0000}"/>
    <cellStyle name="40% - Accent6 4 3 3 2" xfId="5003" xr:uid="{00000000-0005-0000-0000-0000F90A0000}"/>
    <cellStyle name="40% - Accent6 4 3 3 3" xfId="5002" xr:uid="{00000000-0005-0000-0000-0000FA0A0000}"/>
    <cellStyle name="40% - Accent6 4 3 4" xfId="744" xr:uid="{00000000-0005-0000-0000-0000FB0A0000}"/>
    <cellStyle name="40% - Accent6 4 3 4 2" xfId="5004" xr:uid="{00000000-0005-0000-0000-0000FC0A0000}"/>
    <cellStyle name="40% - Accent6 4 3 5" xfId="5005" xr:uid="{00000000-0005-0000-0000-0000FD0A0000}"/>
    <cellStyle name="40% - Accent6 4 3 6" xfId="4999" xr:uid="{00000000-0005-0000-0000-0000FE0A0000}"/>
    <cellStyle name="40% - Accent6 4 4" xfId="745" xr:uid="{00000000-0005-0000-0000-0000FF0A0000}"/>
    <cellStyle name="40% - Accent6 4 4 2" xfId="5007" xr:uid="{00000000-0005-0000-0000-0000000B0000}"/>
    <cellStyle name="40% - Accent6 4 4 3" xfId="5006" xr:uid="{00000000-0005-0000-0000-0000010B0000}"/>
    <cellStyle name="40% - Accent6 4 5" xfId="5008" xr:uid="{00000000-0005-0000-0000-0000020B0000}"/>
    <cellStyle name="40% - Accent6 4 6" xfId="5009" xr:uid="{00000000-0005-0000-0000-0000030B0000}"/>
    <cellStyle name="40% - Accent6 4 7" xfId="4989" xr:uid="{00000000-0005-0000-0000-0000040B0000}"/>
    <cellStyle name="40% - Accent6 5" xfId="746" xr:uid="{00000000-0005-0000-0000-0000050B0000}"/>
    <cellStyle name="40% - Accent6 5 2" xfId="747" xr:uid="{00000000-0005-0000-0000-0000060B0000}"/>
    <cellStyle name="40% - Accent6 5 2 2" xfId="748" xr:uid="{00000000-0005-0000-0000-0000070B0000}"/>
    <cellStyle name="40% - Accent6 5 2 2 2" xfId="5013" xr:uid="{00000000-0005-0000-0000-0000080B0000}"/>
    <cellStyle name="40% - Accent6 5 2 2 3" xfId="5014" xr:uid="{00000000-0005-0000-0000-0000090B0000}"/>
    <cellStyle name="40% - Accent6 5 2 2 4" xfId="5015" xr:uid="{00000000-0005-0000-0000-00000A0B0000}"/>
    <cellStyle name="40% - Accent6 5 2 2 5" xfId="5012" xr:uid="{00000000-0005-0000-0000-00000B0B0000}"/>
    <cellStyle name="40% - Accent6 5 2 3" xfId="749" xr:uid="{00000000-0005-0000-0000-00000C0B0000}"/>
    <cellStyle name="40% - Accent6 5 2 3 2" xfId="5017" xr:uid="{00000000-0005-0000-0000-00000D0B0000}"/>
    <cellStyle name="40% - Accent6 5 2 3 3" xfId="5016" xr:uid="{00000000-0005-0000-0000-00000E0B0000}"/>
    <cellStyle name="40% - Accent6 5 2 4" xfId="5018" xr:uid="{00000000-0005-0000-0000-00000F0B0000}"/>
    <cellStyle name="40% - Accent6 5 2 5" xfId="5019" xr:uid="{00000000-0005-0000-0000-0000100B0000}"/>
    <cellStyle name="40% - Accent6 5 2 6" xfId="5011" xr:uid="{00000000-0005-0000-0000-0000110B0000}"/>
    <cellStyle name="40% - Accent6 5 3" xfId="750" xr:uid="{00000000-0005-0000-0000-0000120B0000}"/>
    <cellStyle name="40% - Accent6 5 3 2" xfId="751" xr:uid="{00000000-0005-0000-0000-0000130B0000}"/>
    <cellStyle name="40% - Accent6 5 3 2 2" xfId="5022" xr:uid="{00000000-0005-0000-0000-0000140B0000}"/>
    <cellStyle name="40% - Accent6 5 3 2 3" xfId="5021" xr:uid="{00000000-0005-0000-0000-0000150B0000}"/>
    <cellStyle name="40% - Accent6 5 3 3" xfId="752" xr:uid="{00000000-0005-0000-0000-0000160B0000}"/>
    <cellStyle name="40% - Accent6 5 3 3 2" xfId="5024" xr:uid="{00000000-0005-0000-0000-0000170B0000}"/>
    <cellStyle name="40% - Accent6 5 3 3 3" xfId="5023" xr:uid="{00000000-0005-0000-0000-0000180B0000}"/>
    <cellStyle name="40% - Accent6 5 3 4" xfId="5025" xr:uid="{00000000-0005-0000-0000-0000190B0000}"/>
    <cellStyle name="40% - Accent6 5 3 4 2" xfId="5026" xr:uid="{00000000-0005-0000-0000-00001A0B0000}"/>
    <cellStyle name="40% - Accent6 5 3 5" xfId="5027" xr:uid="{00000000-0005-0000-0000-00001B0B0000}"/>
    <cellStyle name="40% - Accent6 5 3 6" xfId="5020" xr:uid="{00000000-0005-0000-0000-00001C0B0000}"/>
    <cellStyle name="40% - Accent6 5 4" xfId="753" xr:uid="{00000000-0005-0000-0000-00001D0B0000}"/>
    <cellStyle name="40% - Accent6 5 4 2" xfId="754" xr:uid="{00000000-0005-0000-0000-00001E0B0000}"/>
    <cellStyle name="40% - Accent6 5 4 2 2" xfId="5029" xr:uid="{00000000-0005-0000-0000-00001F0B0000}"/>
    <cellStyle name="40% - Accent6 5 4 3" xfId="755" xr:uid="{00000000-0005-0000-0000-0000200B0000}"/>
    <cellStyle name="40% - Accent6 5 4 3 2" xfId="5030" xr:uid="{00000000-0005-0000-0000-0000210B0000}"/>
    <cellStyle name="40% - Accent6 5 4 4" xfId="5031" xr:uid="{00000000-0005-0000-0000-0000220B0000}"/>
    <cellStyle name="40% - Accent6 5 4 5" xfId="5032" xr:uid="{00000000-0005-0000-0000-0000230B0000}"/>
    <cellStyle name="40% - Accent6 5 4 6" xfId="5028" xr:uid="{00000000-0005-0000-0000-0000240B0000}"/>
    <cellStyle name="40% - Accent6 5 5" xfId="5033" xr:uid="{00000000-0005-0000-0000-0000250B0000}"/>
    <cellStyle name="40% - Accent6 5 6" xfId="5010" xr:uid="{00000000-0005-0000-0000-0000260B0000}"/>
    <cellStyle name="40% - Accent6 6" xfId="756" xr:uid="{00000000-0005-0000-0000-0000270B0000}"/>
    <cellStyle name="40% - Accent6 6 2" xfId="757" xr:uid="{00000000-0005-0000-0000-0000280B0000}"/>
    <cellStyle name="40% - Accent6 6 2 2" xfId="5036" xr:uid="{00000000-0005-0000-0000-0000290B0000}"/>
    <cellStyle name="40% - Accent6 6 2 2 2" xfId="5037" xr:uid="{00000000-0005-0000-0000-00002A0B0000}"/>
    <cellStyle name="40% - Accent6 6 2 2 3" xfId="5038" xr:uid="{00000000-0005-0000-0000-00002B0B0000}"/>
    <cellStyle name="40% - Accent6 6 2 3" xfId="5039" xr:uid="{00000000-0005-0000-0000-00002C0B0000}"/>
    <cellStyle name="40% - Accent6 6 2 4" xfId="5040" xr:uid="{00000000-0005-0000-0000-00002D0B0000}"/>
    <cellStyle name="40% - Accent6 6 2 5" xfId="5035" xr:uid="{00000000-0005-0000-0000-00002E0B0000}"/>
    <cellStyle name="40% - Accent6 6 3" xfId="758" xr:uid="{00000000-0005-0000-0000-00002F0B0000}"/>
    <cellStyle name="40% - Accent6 6 3 2" xfId="5042" xr:uid="{00000000-0005-0000-0000-0000300B0000}"/>
    <cellStyle name="40% - Accent6 6 3 3" xfId="5043" xr:uid="{00000000-0005-0000-0000-0000310B0000}"/>
    <cellStyle name="40% - Accent6 6 3 4" xfId="5044" xr:uid="{00000000-0005-0000-0000-0000320B0000}"/>
    <cellStyle name="40% - Accent6 6 3 5" xfId="5041" xr:uid="{00000000-0005-0000-0000-0000330B0000}"/>
    <cellStyle name="40% - Accent6 6 4" xfId="759" xr:uid="{00000000-0005-0000-0000-0000340B0000}"/>
    <cellStyle name="40% - Accent6 6 4 2" xfId="5046" xr:uid="{00000000-0005-0000-0000-0000350B0000}"/>
    <cellStyle name="40% - Accent6 6 4 3" xfId="5045" xr:uid="{00000000-0005-0000-0000-0000360B0000}"/>
    <cellStyle name="40% - Accent6 6 5" xfId="5047" xr:uid="{00000000-0005-0000-0000-0000370B0000}"/>
    <cellStyle name="40% - Accent6 6 6" xfId="5048" xr:uid="{00000000-0005-0000-0000-0000380B0000}"/>
    <cellStyle name="40% - Accent6 6 7" xfId="5034" xr:uid="{00000000-0005-0000-0000-0000390B0000}"/>
    <cellStyle name="40% - Accent6 7" xfId="760" xr:uid="{00000000-0005-0000-0000-00003A0B0000}"/>
    <cellStyle name="40% - Accent6 7 2" xfId="761" xr:uid="{00000000-0005-0000-0000-00003B0B0000}"/>
    <cellStyle name="40% - Accent6 7 2 2" xfId="5051" xr:uid="{00000000-0005-0000-0000-00003C0B0000}"/>
    <cellStyle name="40% - Accent6 7 2 2 2" xfId="5052" xr:uid="{00000000-0005-0000-0000-00003D0B0000}"/>
    <cellStyle name="40% - Accent6 7 2 2 3" xfId="5053" xr:uid="{00000000-0005-0000-0000-00003E0B0000}"/>
    <cellStyle name="40% - Accent6 7 2 3" xfId="5054" xr:uid="{00000000-0005-0000-0000-00003F0B0000}"/>
    <cellStyle name="40% - Accent6 7 2 4" xfId="5055" xr:uid="{00000000-0005-0000-0000-0000400B0000}"/>
    <cellStyle name="40% - Accent6 7 2 5" xfId="5050" xr:uid="{00000000-0005-0000-0000-0000410B0000}"/>
    <cellStyle name="40% - Accent6 7 3" xfId="762" xr:uid="{00000000-0005-0000-0000-0000420B0000}"/>
    <cellStyle name="40% - Accent6 7 3 2" xfId="5057" xr:uid="{00000000-0005-0000-0000-0000430B0000}"/>
    <cellStyle name="40% - Accent6 7 3 3" xfId="5058" xr:uid="{00000000-0005-0000-0000-0000440B0000}"/>
    <cellStyle name="40% - Accent6 7 3 4" xfId="5059" xr:uid="{00000000-0005-0000-0000-0000450B0000}"/>
    <cellStyle name="40% - Accent6 7 3 5" xfId="5056" xr:uid="{00000000-0005-0000-0000-0000460B0000}"/>
    <cellStyle name="40% - Accent6 7 4" xfId="5060" xr:uid="{00000000-0005-0000-0000-0000470B0000}"/>
    <cellStyle name="40% - Accent6 7 5" xfId="5061" xr:uid="{00000000-0005-0000-0000-0000480B0000}"/>
    <cellStyle name="40% - Accent6 7 6" xfId="5049" xr:uid="{00000000-0005-0000-0000-0000490B0000}"/>
    <cellStyle name="40% - Accent6 8" xfId="763" xr:uid="{00000000-0005-0000-0000-00004A0B0000}"/>
    <cellStyle name="40% - Accent6 8 2" xfId="764" xr:uid="{00000000-0005-0000-0000-00004B0B0000}"/>
    <cellStyle name="40% - Accent6 8 2 2" xfId="5064" xr:uid="{00000000-0005-0000-0000-00004C0B0000}"/>
    <cellStyle name="40% - Accent6 8 2 2 2" xfId="5065" xr:uid="{00000000-0005-0000-0000-00004D0B0000}"/>
    <cellStyle name="40% - Accent6 8 2 2 3" xfId="5066" xr:uid="{00000000-0005-0000-0000-00004E0B0000}"/>
    <cellStyle name="40% - Accent6 8 2 3" xfId="5067" xr:uid="{00000000-0005-0000-0000-00004F0B0000}"/>
    <cellStyle name="40% - Accent6 8 2 4" xfId="5068" xr:uid="{00000000-0005-0000-0000-0000500B0000}"/>
    <cellStyle name="40% - Accent6 8 2 5" xfId="5063" xr:uid="{00000000-0005-0000-0000-0000510B0000}"/>
    <cellStyle name="40% - Accent6 8 3" xfId="5069" xr:uid="{00000000-0005-0000-0000-0000520B0000}"/>
    <cellStyle name="40% - Accent6 8 3 2" xfId="5070" xr:uid="{00000000-0005-0000-0000-0000530B0000}"/>
    <cellStyle name="40% - Accent6 8 3 3" xfId="5071" xr:uid="{00000000-0005-0000-0000-0000540B0000}"/>
    <cellStyle name="40% - Accent6 8 4" xfId="5072" xr:uid="{00000000-0005-0000-0000-0000550B0000}"/>
    <cellStyle name="40% - Accent6 8 5" xfId="5073" xr:uid="{00000000-0005-0000-0000-0000560B0000}"/>
    <cellStyle name="40% - Accent6 8 6" xfId="5062" xr:uid="{00000000-0005-0000-0000-0000570B0000}"/>
    <cellStyle name="40% - Accent6 9" xfId="765" xr:uid="{00000000-0005-0000-0000-0000580B0000}"/>
    <cellStyle name="40% - Accent6 9 2" xfId="766" xr:uid="{00000000-0005-0000-0000-0000590B0000}"/>
    <cellStyle name="40% - Accent6 9 2 2" xfId="5076" xr:uid="{00000000-0005-0000-0000-00005A0B0000}"/>
    <cellStyle name="40% - Accent6 9 2 3" xfId="5075" xr:uid="{00000000-0005-0000-0000-00005B0B0000}"/>
    <cellStyle name="40% - Accent6 9 3" xfId="767" xr:uid="{00000000-0005-0000-0000-00005C0B0000}"/>
    <cellStyle name="40% - Accent6 9 3 2" xfId="5078" xr:uid="{00000000-0005-0000-0000-00005D0B0000}"/>
    <cellStyle name="40% - Accent6 9 3 3" xfId="5077" xr:uid="{00000000-0005-0000-0000-00005E0B0000}"/>
    <cellStyle name="40% - Accent6 9 4" xfId="768" xr:uid="{00000000-0005-0000-0000-00005F0B0000}"/>
    <cellStyle name="40% - Accent6 9 4 2" xfId="5079" xr:uid="{00000000-0005-0000-0000-0000600B0000}"/>
    <cellStyle name="40% - Accent6 9 5" xfId="5080" xr:uid="{00000000-0005-0000-0000-0000610B0000}"/>
    <cellStyle name="40% - Accent6 9 6" xfId="5081" xr:uid="{00000000-0005-0000-0000-0000620B0000}"/>
    <cellStyle name="40% - Accent6 9 7" xfId="5074" xr:uid="{00000000-0005-0000-0000-0000630B0000}"/>
    <cellStyle name="60% - Accent1" xfId="769" builtinId="32" customBuiltin="1"/>
    <cellStyle name="60% - Accent1 10" xfId="770" xr:uid="{00000000-0005-0000-0000-0000650B0000}"/>
    <cellStyle name="60% - Accent1 10 2" xfId="771" xr:uid="{00000000-0005-0000-0000-0000660B0000}"/>
    <cellStyle name="60% - Accent1 10 2 2" xfId="5083" xr:uid="{00000000-0005-0000-0000-0000670B0000}"/>
    <cellStyle name="60% - Accent1 10 2 3" xfId="5084" xr:uid="{00000000-0005-0000-0000-0000680B0000}"/>
    <cellStyle name="60% - Accent1 10 2 4" xfId="5085" xr:uid="{00000000-0005-0000-0000-0000690B0000}"/>
    <cellStyle name="60% - Accent1 10 3" xfId="772" xr:uid="{00000000-0005-0000-0000-00006A0B0000}"/>
    <cellStyle name="60% - Accent1 10 3 2" xfId="5086" xr:uid="{00000000-0005-0000-0000-00006B0B0000}"/>
    <cellStyle name="60% - Accent1 10 4" xfId="5087" xr:uid="{00000000-0005-0000-0000-00006C0B0000}"/>
    <cellStyle name="60% - Accent1 11" xfId="773" xr:uid="{00000000-0005-0000-0000-00006D0B0000}"/>
    <cellStyle name="60% - Accent1 11 2" xfId="5088" xr:uid="{00000000-0005-0000-0000-00006E0B0000}"/>
    <cellStyle name="60% - Accent1 11 2 2" xfId="5089" xr:uid="{00000000-0005-0000-0000-00006F0B0000}"/>
    <cellStyle name="60% - Accent1 11 2 3" xfId="5090" xr:uid="{00000000-0005-0000-0000-0000700B0000}"/>
    <cellStyle name="60% - Accent1 11 3" xfId="5091" xr:uid="{00000000-0005-0000-0000-0000710B0000}"/>
    <cellStyle name="60% - Accent1 11 4" xfId="5092" xr:uid="{00000000-0005-0000-0000-0000720B0000}"/>
    <cellStyle name="60% - Accent1 12" xfId="774" xr:uid="{00000000-0005-0000-0000-0000730B0000}"/>
    <cellStyle name="60% - Accent1 12 2" xfId="5093" xr:uid="{00000000-0005-0000-0000-0000740B0000}"/>
    <cellStyle name="60% - Accent1 12 2 2" xfId="5094" xr:uid="{00000000-0005-0000-0000-0000750B0000}"/>
    <cellStyle name="60% - Accent1 12 2 3" xfId="5095" xr:uid="{00000000-0005-0000-0000-0000760B0000}"/>
    <cellStyle name="60% - Accent1 12 3" xfId="5096" xr:uid="{00000000-0005-0000-0000-0000770B0000}"/>
    <cellStyle name="60% - Accent1 12 4" xfId="5097" xr:uid="{00000000-0005-0000-0000-0000780B0000}"/>
    <cellStyle name="60% - Accent1 13" xfId="775" xr:uid="{00000000-0005-0000-0000-0000790B0000}"/>
    <cellStyle name="60% - Accent1 13 2" xfId="5098" xr:uid="{00000000-0005-0000-0000-00007A0B0000}"/>
    <cellStyle name="60% - Accent1 14" xfId="776" xr:uid="{00000000-0005-0000-0000-00007B0B0000}"/>
    <cellStyle name="60% - Accent1 14 2" xfId="5099" xr:uid="{00000000-0005-0000-0000-00007C0B0000}"/>
    <cellStyle name="60% - Accent1 14 3" xfId="5100" xr:uid="{00000000-0005-0000-0000-00007D0B0000}"/>
    <cellStyle name="60% - Accent1 14 4" xfId="5101" xr:uid="{00000000-0005-0000-0000-00007E0B0000}"/>
    <cellStyle name="60% - Accent1 15" xfId="5102" xr:uid="{00000000-0005-0000-0000-00007F0B0000}"/>
    <cellStyle name="60% - Accent1 16" xfId="5103" xr:uid="{00000000-0005-0000-0000-0000800B0000}"/>
    <cellStyle name="60% - Accent1 17" xfId="5104" xr:uid="{00000000-0005-0000-0000-0000810B0000}"/>
    <cellStyle name="60% - Accent1 18" xfId="5082" xr:uid="{00000000-0005-0000-0000-0000820B0000}"/>
    <cellStyle name="60% - Accent1 2" xfId="777" xr:uid="{00000000-0005-0000-0000-0000830B0000}"/>
    <cellStyle name="60% - Accent1 2 2" xfId="778" xr:uid="{00000000-0005-0000-0000-0000840B0000}"/>
    <cellStyle name="60% - Accent1 2 2 2" xfId="779" xr:uid="{00000000-0005-0000-0000-0000850B0000}"/>
    <cellStyle name="60% - Accent1 2 2 3" xfId="780" xr:uid="{00000000-0005-0000-0000-0000860B0000}"/>
    <cellStyle name="60% - Accent1 2 2 4" xfId="781" xr:uid="{00000000-0005-0000-0000-0000870B0000}"/>
    <cellStyle name="60% - Accent1 2 2 5" xfId="782" xr:uid="{00000000-0005-0000-0000-0000880B0000}"/>
    <cellStyle name="60% - Accent1 2 3" xfId="783" xr:uid="{00000000-0005-0000-0000-0000890B0000}"/>
    <cellStyle name="60% - Accent1 2 3 2" xfId="784" xr:uid="{00000000-0005-0000-0000-00008A0B0000}"/>
    <cellStyle name="60% - Accent1 2 3 2 2" xfId="5105" xr:uid="{00000000-0005-0000-0000-00008B0B0000}"/>
    <cellStyle name="60% - Accent1 2 3 3" xfId="785" xr:uid="{00000000-0005-0000-0000-00008C0B0000}"/>
    <cellStyle name="60% - Accent1 2 3 4" xfId="5106" xr:uid="{00000000-0005-0000-0000-00008D0B0000}"/>
    <cellStyle name="60% - Accent1 2 3 4 2" xfId="5107" xr:uid="{00000000-0005-0000-0000-00008E0B0000}"/>
    <cellStyle name="60% - Accent1 2 4" xfId="786" xr:uid="{00000000-0005-0000-0000-00008F0B0000}"/>
    <cellStyle name="60% - Accent1 2 4 2" xfId="5108" xr:uid="{00000000-0005-0000-0000-0000900B0000}"/>
    <cellStyle name="60% - Accent1 2 4 3" xfId="5109" xr:uid="{00000000-0005-0000-0000-0000910B0000}"/>
    <cellStyle name="60% - Accent1 2 5" xfId="787" xr:uid="{00000000-0005-0000-0000-0000920B0000}"/>
    <cellStyle name="60% - Accent1 2 6" xfId="5110" xr:uid="{00000000-0005-0000-0000-0000930B0000}"/>
    <cellStyle name="60% - Accent1 3" xfId="788" xr:uid="{00000000-0005-0000-0000-0000940B0000}"/>
    <cellStyle name="60% - Accent1 3 2" xfId="789" xr:uid="{00000000-0005-0000-0000-0000950B0000}"/>
    <cellStyle name="60% - Accent1 3 3" xfId="790" xr:uid="{00000000-0005-0000-0000-0000960B0000}"/>
    <cellStyle name="60% - Accent1 3 3 2" xfId="5111" xr:uid="{00000000-0005-0000-0000-0000970B0000}"/>
    <cellStyle name="60% - Accent1 3 3 3" xfId="5112" xr:uid="{00000000-0005-0000-0000-0000980B0000}"/>
    <cellStyle name="60% - Accent1 3 3 4" xfId="5113" xr:uid="{00000000-0005-0000-0000-0000990B0000}"/>
    <cellStyle name="60% - Accent1 3 4" xfId="791" xr:uid="{00000000-0005-0000-0000-00009A0B0000}"/>
    <cellStyle name="60% - Accent1 3 5" xfId="5114" xr:uid="{00000000-0005-0000-0000-00009B0B0000}"/>
    <cellStyle name="60% - Accent1 4" xfId="792" xr:uid="{00000000-0005-0000-0000-00009C0B0000}"/>
    <cellStyle name="60% - Accent1 4 2" xfId="793" xr:uid="{00000000-0005-0000-0000-00009D0B0000}"/>
    <cellStyle name="60% - Accent1 4 2 2" xfId="5115" xr:uid="{00000000-0005-0000-0000-00009E0B0000}"/>
    <cellStyle name="60% - Accent1 4 2 3" xfId="5116" xr:uid="{00000000-0005-0000-0000-00009F0B0000}"/>
    <cellStyle name="60% - Accent1 4 3" xfId="794" xr:uid="{00000000-0005-0000-0000-0000A00B0000}"/>
    <cellStyle name="60% - Accent1 4 4" xfId="795" xr:uid="{00000000-0005-0000-0000-0000A10B0000}"/>
    <cellStyle name="60% - Accent1 4 5" xfId="5117" xr:uid="{00000000-0005-0000-0000-0000A20B0000}"/>
    <cellStyle name="60% - Accent1 5" xfId="796" xr:uid="{00000000-0005-0000-0000-0000A30B0000}"/>
    <cellStyle name="60% - Accent1 5 2" xfId="797" xr:uid="{00000000-0005-0000-0000-0000A40B0000}"/>
    <cellStyle name="60% - Accent1 5 2 2" xfId="798" xr:uid="{00000000-0005-0000-0000-0000A50B0000}"/>
    <cellStyle name="60% - Accent1 5 2 2 2" xfId="5118" xr:uid="{00000000-0005-0000-0000-0000A60B0000}"/>
    <cellStyle name="60% - Accent1 5 2 3" xfId="799" xr:uid="{00000000-0005-0000-0000-0000A70B0000}"/>
    <cellStyle name="60% - Accent1 5 2 4" xfId="800" xr:uid="{00000000-0005-0000-0000-0000A80B0000}"/>
    <cellStyle name="60% - Accent1 5 3" xfId="801" xr:uid="{00000000-0005-0000-0000-0000A90B0000}"/>
    <cellStyle name="60% - Accent1 5 3 2" xfId="802" xr:uid="{00000000-0005-0000-0000-0000AA0B0000}"/>
    <cellStyle name="60% - Accent1 5 3 3" xfId="803" xr:uid="{00000000-0005-0000-0000-0000AB0B0000}"/>
    <cellStyle name="60% - Accent1 5 3 4" xfId="5119" xr:uid="{00000000-0005-0000-0000-0000AC0B0000}"/>
    <cellStyle name="60% - Accent1 5 4" xfId="804" xr:uid="{00000000-0005-0000-0000-0000AD0B0000}"/>
    <cellStyle name="60% - Accent1 5 4 2" xfId="805" xr:uid="{00000000-0005-0000-0000-0000AE0B0000}"/>
    <cellStyle name="60% - Accent1 5 4 3" xfId="806" xr:uid="{00000000-0005-0000-0000-0000AF0B0000}"/>
    <cellStyle name="60% - Accent1 5 4 4" xfId="5120" xr:uid="{00000000-0005-0000-0000-0000B00B0000}"/>
    <cellStyle name="60% - Accent1 6" xfId="807" xr:uid="{00000000-0005-0000-0000-0000B10B0000}"/>
    <cellStyle name="60% - Accent1 6 2" xfId="808" xr:uid="{00000000-0005-0000-0000-0000B20B0000}"/>
    <cellStyle name="60% - Accent1 6 2 2" xfId="5121" xr:uid="{00000000-0005-0000-0000-0000B30B0000}"/>
    <cellStyle name="60% - Accent1 6 2 3" xfId="5122" xr:uid="{00000000-0005-0000-0000-0000B40B0000}"/>
    <cellStyle name="60% - Accent1 6 3" xfId="809" xr:uid="{00000000-0005-0000-0000-0000B50B0000}"/>
    <cellStyle name="60% - Accent1 6 4" xfId="5123" xr:uid="{00000000-0005-0000-0000-0000B60B0000}"/>
    <cellStyle name="60% - Accent1 7" xfId="810" xr:uid="{00000000-0005-0000-0000-0000B70B0000}"/>
    <cellStyle name="60% - Accent1 7 2" xfId="811" xr:uid="{00000000-0005-0000-0000-0000B80B0000}"/>
    <cellStyle name="60% - Accent1 7 2 2" xfId="5124" xr:uid="{00000000-0005-0000-0000-0000B90B0000}"/>
    <cellStyle name="60% - Accent1 7 2 3" xfId="5125" xr:uid="{00000000-0005-0000-0000-0000BA0B0000}"/>
    <cellStyle name="60% - Accent1 7 3" xfId="5126" xr:uid="{00000000-0005-0000-0000-0000BB0B0000}"/>
    <cellStyle name="60% - Accent1 8" xfId="812" xr:uid="{00000000-0005-0000-0000-0000BC0B0000}"/>
    <cellStyle name="60% - Accent1 8 2" xfId="5127" xr:uid="{00000000-0005-0000-0000-0000BD0B0000}"/>
    <cellStyle name="60% - Accent1 8 2 2" xfId="5128" xr:uid="{00000000-0005-0000-0000-0000BE0B0000}"/>
    <cellStyle name="60% - Accent1 8 2 3" xfId="5129" xr:uid="{00000000-0005-0000-0000-0000BF0B0000}"/>
    <cellStyle name="60% - Accent1 8 3" xfId="5130" xr:uid="{00000000-0005-0000-0000-0000C00B0000}"/>
    <cellStyle name="60% - Accent1 8 4" xfId="5131" xr:uid="{00000000-0005-0000-0000-0000C10B0000}"/>
    <cellStyle name="60% - Accent1 9" xfId="813" xr:uid="{00000000-0005-0000-0000-0000C20B0000}"/>
    <cellStyle name="60% - Accent1 9 2" xfId="814" xr:uid="{00000000-0005-0000-0000-0000C30B0000}"/>
    <cellStyle name="60% - Accent1 9 3" xfId="815" xr:uid="{00000000-0005-0000-0000-0000C40B0000}"/>
    <cellStyle name="60% - Accent1 9 4" xfId="5132" xr:uid="{00000000-0005-0000-0000-0000C50B0000}"/>
    <cellStyle name="60% - Accent2" xfId="816" builtinId="36" customBuiltin="1"/>
    <cellStyle name="60% - Accent2 10" xfId="817" xr:uid="{00000000-0005-0000-0000-0000C70B0000}"/>
    <cellStyle name="60% - Accent2 10 2" xfId="818" xr:uid="{00000000-0005-0000-0000-0000C80B0000}"/>
    <cellStyle name="60% - Accent2 10 2 2" xfId="5134" xr:uid="{00000000-0005-0000-0000-0000C90B0000}"/>
    <cellStyle name="60% - Accent2 10 2 3" xfId="5135" xr:uid="{00000000-0005-0000-0000-0000CA0B0000}"/>
    <cellStyle name="60% - Accent2 10 2 4" xfId="5136" xr:uid="{00000000-0005-0000-0000-0000CB0B0000}"/>
    <cellStyle name="60% - Accent2 10 3" xfId="819" xr:uid="{00000000-0005-0000-0000-0000CC0B0000}"/>
    <cellStyle name="60% - Accent2 10 3 2" xfId="5137" xr:uid="{00000000-0005-0000-0000-0000CD0B0000}"/>
    <cellStyle name="60% - Accent2 10 4" xfId="5138" xr:uid="{00000000-0005-0000-0000-0000CE0B0000}"/>
    <cellStyle name="60% - Accent2 11" xfId="820" xr:uid="{00000000-0005-0000-0000-0000CF0B0000}"/>
    <cellStyle name="60% - Accent2 11 2" xfId="5139" xr:uid="{00000000-0005-0000-0000-0000D00B0000}"/>
    <cellStyle name="60% - Accent2 11 2 2" xfId="5140" xr:uid="{00000000-0005-0000-0000-0000D10B0000}"/>
    <cellStyle name="60% - Accent2 11 2 3" xfId="5141" xr:uid="{00000000-0005-0000-0000-0000D20B0000}"/>
    <cellStyle name="60% - Accent2 11 3" xfId="5142" xr:uid="{00000000-0005-0000-0000-0000D30B0000}"/>
    <cellStyle name="60% - Accent2 11 4" xfId="5143" xr:uid="{00000000-0005-0000-0000-0000D40B0000}"/>
    <cellStyle name="60% - Accent2 12" xfId="821" xr:uid="{00000000-0005-0000-0000-0000D50B0000}"/>
    <cellStyle name="60% - Accent2 12 2" xfId="5144" xr:uid="{00000000-0005-0000-0000-0000D60B0000}"/>
    <cellStyle name="60% - Accent2 12 2 2" xfId="5145" xr:uid="{00000000-0005-0000-0000-0000D70B0000}"/>
    <cellStyle name="60% - Accent2 12 2 3" xfId="5146" xr:uid="{00000000-0005-0000-0000-0000D80B0000}"/>
    <cellStyle name="60% - Accent2 12 3" xfId="5147" xr:uid="{00000000-0005-0000-0000-0000D90B0000}"/>
    <cellStyle name="60% - Accent2 12 4" xfId="5148" xr:uid="{00000000-0005-0000-0000-0000DA0B0000}"/>
    <cellStyle name="60% - Accent2 13" xfId="822" xr:uid="{00000000-0005-0000-0000-0000DB0B0000}"/>
    <cellStyle name="60% - Accent2 13 2" xfId="5149" xr:uid="{00000000-0005-0000-0000-0000DC0B0000}"/>
    <cellStyle name="60% - Accent2 14" xfId="823" xr:uid="{00000000-0005-0000-0000-0000DD0B0000}"/>
    <cellStyle name="60% - Accent2 14 2" xfId="5150" xr:uid="{00000000-0005-0000-0000-0000DE0B0000}"/>
    <cellStyle name="60% - Accent2 14 3" xfId="5151" xr:uid="{00000000-0005-0000-0000-0000DF0B0000}"/>
    <cellStyle name="60% - Accent2 14 4" xfId="5152" xr:uid="{00000000-0005-0000-0000-0000E00B0000}"/>
    <cellStyle name="60% - Accent2 15" xfId="5153" xr:uid="{00000000-0005-0000-0000-0000E10B0000}"/>
    <cellStyle name="60% - Accent2 16" xfId="5154" xr:uid="{00000000-0005-0000-0000-0000E20B0000}"/>
    <cellStyle name="60% - Accent2 17" xfId="5155" xr:uid="{00000000-0005-0000-0000-0000E30B0000}"/>
    <cellStyle name="60% - Accent2 18" xfId="5133" xr:uid="{00000000-0005-0000-0000-0000E40B0000}"/>
    <cellStyle name="60% - Accent2 2" xfId="824" xr:uid="{00000000-0005-0000-0000-0000E50B0000}"/>
    <cellStyle name="60% - Accent2 2 2" xfId="825" xr:uid="{00000000-0005-0000-0000-0000E60B0000}"/>
    <cellStyle name="60% - Accent2 2 2 2" xfId="826" xr:uid="{00000000-0005-0000-0000-0000E70B0000}"/>
    <cellStyle name="60% - Accent2 2 2 3" xfId="827" xr:uid="{00000000-0005-0000-0000-0000E80B0000}"/>
    <cellStyle name="60% - Accent2 2 2 4" xfId="828" xr:uid="{00000000-0005-0000-0000-0000E90B0000}"/>
    <cellStyle name="60% - Accent2 2 2 5" xfId="829" xr:uid="{00000000-0005-0000-0000-0000EA0B0000}"/>
    <cellStyle name="60% - Accent2 2 3" xfId="830" xr:uid="{00000000-0005-0000-0000-0000EB0B0000}"/>
    <cellStyle name="60% - Accent2 2 3 2" xfId="831" xr:uid="{00000000-0005-0000-0000-0000EC0B0000}"/>
    <cellStyle name="60% - Accent2 2 3 2 2" xfId="5156" xr:uid="{00000000-0005-0000-0000-0000ED0B0000}"/>
    <cellStyle name="60% - Accent2 2 3 3" xfId="832" xr:uid="{00000000-0005-0000-0000-0000EE0B0000}"/>
    <cellStyle name="60% - Accent2 2 3 4" xfId="5157" xr:uid="{00000000-0005-0000-0000-0000EF0B0000}"/>
    <cellStyle name="60% - Accent2 2 3 4 2" xfId="5158" xr:uid="{00000000-0005-0000-0000-0000F00B0000}"/>
    <cellStyle name="60% - Accent2 2 4" xfId="833" xr:uid="{00000000-0005-0000-0000-0000F10B0000}"/>
    <cellStyle name="60% - Accent2 2 4 2" xfId="5159" xr:uid="{00000000-0005-0000-0000-0000F20B0000}"/>
    <cellStyle name="60% - Accent2 2 4 3" xfId="5160" xr:uid="{00000000-0005-0000-0000-0000F30B0000}"/>
    <cellStyle name="60% - Accent2 2 5" xfId="834" xr:uid="{00000000-0005-0000-0000-0000F40B0000}"/>
    <cellStyle name="60% - Accent2 2 6" xfId="5161" xr:uid="{00000000-0005-0000-0000-0000F50B0000}"/>
    <cellStyle name="60% - Accent2 3" xfId="835" xr:uid="{00000000-0005-0000-0000-0000F60B0000}"/>
    <cellStyle name="60% - Accent2 3 2" xfId="836" xr:uid="{00000000-0005-0000-0000-0000F70B0000}"/>
    <cellStyle name="60% - Accent2 3 3" xfId="837" xr:uid="{00000000-0005-0000-0000-0000F80B0000}"/>
    <cellStyle name="60% - Accent2 3 3 2" xfId="5162" xr:uid="{00000000-0005-0000-0000-0000F90B0000}"/>
    <cellStyle name="60% - Accent2 3 3 3" xfId="5163" xr:uid="{00000000-0005-0000-0000-0000FA0B0000}"/>
    <cellStyle name="60% - Accent2 3 3 4" xfId="5164" xr:uid="{00000000-0005-0000-0000-0000FB0B0000}"/>
    <cellStyle name="60% - Accent2 3 4" xfId="838" xr:uid="{00000000-0005-0000-0000-0000FC0B0000}"/>
    <cellStyle name="60% - Accent2 3 5" xfId="5165" xr:uid="{00000000-0005-0000-0000-0000FD0B0000}"/>
    <cellStyle name="60% - Accent2 4" xfId="839" xr:uid="{00000000-0005-0000-0000-0000FE0B0000}"/>
    <cellStyle name="60% - Accent2 4 2" xfId="840" xr:uid="{00000000-0005-0000-0000-0000FF0B0000}"/>
    <cellStyle name="60% - Accent2 4 2 2" xfId="5166" xr:uid="{00000000-0005-0000-0000-0000000C0000}"/>
    <cellStyle name="60% - Accent2 4 2 3" xfId="5167" xr:uid="{00000000-0005-0000-0000-0000010C0000}"/>
    <cellStyle name="60% - Accent2 4 3" xfId="841" xr:uid="{00000000-0005-0000-0000-0000020C0000}"/>
    <cellStyle name="60% - Accent2 4 4" xfId="842" xr:uid="{00000000-0005-0000-0000-0000030C0000}"/>
    <cellStyle name="60% - Accent2 4 5" xfId="5168" xr:uid="{00000000-0005-0000-0000-0000040C0000}"/>
    <cellStyle name="60% - Accent2 5" xfId="843" xr:uid="{00000000-0005-0000-0000-0000050C0000}"/>
    <cellStyle name="60% - Accent2 5 2" xfId="844" xr:uid="{00000000-0005-0000-0000-0000060C0000}"/>
    <cellStyle name="60% - Accent2 5 2 2" xfId="845" xr:uid="{00000000-0005-0000-0000-0000070C0000}"/>
    <cellStyle name="60% - Accent2 5 2 2 2" xfId="5169" xr:uid="{00000000-0005-0000-0000-0000080C0000}"/>
    <cellStyle name="60% - Accent2 5 2 3" xfId="846" xr:uid="{00000000-0005-0000-0000-0000090C0000}"/>
    <cellStyle name="60% - Accent2 5 2 4" xfId="847" xr:uid="{00000000-0005-0000-0000-00000A0C0000}"/>
    <cellStyle name="60% - Accent2 5 3" xfId="848" xr:uid="{00000000-0005-0000-0000-00000B0C0000}"/>
    <cellStyle name="60% - Accent2 5 3 2" xfId="849" xr:uid="{00000000-0005-0000-0000-00000C0C0000}"/>
    <cellStyle name="60% - Accent2 5 3 3" xfId="850" xr:uid="{00000000-0005-0000-0000-00000D0C0000}"/>
    <cellStyle name="60% - Accent2 5 3 4" xfId="5170" xr:uid="{00000000-0005-0000-0000-00000E0C0000}"/>
    <cellStyle name="60% - Accent2 5 4" xfId="851" xr:uid="{00000000-0005-0000-0000-00000F0C0000}"/>
    <cellStyle name="60% - Accent2 5 4 2" xfId="852" xr:uid="{00000000-0005-0000-0000-0000100C0000}"/>
    <cellStyle name="60% - Accent2 5 4 3" xfId="853" xr:uid="{00000000-0005-0000-0000-0000110C0000}"/>
    <cellStyle name="60% - Accent2 5 4 4" xfId="5171" xr:uid="{00000000-0005-0000-0000-0000120C0000}"/>
    <cellStyle name="60% - Accent2 6" xfId="854" xr:uid="{00000000-0005-0000-0000-0000130C0000}"/>
    <cellStyle name="60% - Accent2 6 2" xfId="855" xr:uid="{00000000-0005-0000-0000-0000140C0000}"/>
    <cellStyle name="60% - Accent2 6 2 2" xfId="5172" xr:uid="{00000000-0005-0000-0000-0000150C0000}"/>
    <cellStyle name="60% - Accent2 6 2 3" xfId="5173" xr:uid="{00000000-0005-0000-0000-0000160C0000}"/>
    <cellStyle name="60% - Accent2 6 3" xfId="856" xr:uid="{00000000-0005-0000-0000-0000170C0000}"/>
    <cellStyle name="60% - Accent2 6 4" xfId="5174" xr:uid="{00000000-0005-0000-0000-0000180C0000}"/>
    <cellStyle name="60% - Accent2 7" xfId="857" xr:uid="{00000000-0005-0000-0000-0000190C0000}"/>
    <cellStyle name="60% - Accent2 7 2" xfId="858" xr:uid="{00000000-0005-0000-0000-00001A0C0000}"/>
    <cellStyle name="60% - Accent2 7 2 2" xfId="5175" xr:uid="{00000000-0005-0000-0000-00001B0C0000}"/>
    <cellStyle name="60% - Accent2 7 2 3" xfId="5176" xr:uid="{00000000-0005-0000-0000-00001C0C0000}"/>
    <cellStyle name="60% - Accent2 7 3" xfId="5177" xr:uid="{00000000-0005-0000-0000-00001D0C0000}"/>
    <cellStyle name="60% - Accent2 8" xfId="859" xr:uid="{00000000-0005-0000-0000-00001E0C0000}"/>
    <cellStyle name="60% - Accent2 8 2" xfId="5178" xr:uid="{00000000-0005-0000-0000-00001F0C0000}"/>
    <cellStyle name="60% - Accent2 8 2 2" xfId="5179" xr:uid="{00000000-0005-0000-0000-0000200C0000}"/>
    <cellStyle name="60% - Accent2 8 2 3" xfId="5180" xr:uid="{00000000-0005-0000-0000-0000210C0000}"/>
    <cellStyle name="60% - Accent2 8 3" xfId="5181" xr:uid="{00000000-0005-0000-0000-0000220C0000}"/>
    <cellStyle name="60% - Accent2 8 4" xfId="5182" xr:uid="{00000000-0005-0000-0000-0000230C0000}"/>
    <cellStyle name="60% - Accent2 9" xfId="860" xr:uid="{00000000-0005-0000-0000-0000240C0000}"/>
    <cellStyle name="60% - Accent2 9 2" xfId="861" xr:uid="{00000000-0005-0000-0000-0000250C0000}"/>
    <cellStyle name="60% - Accent2 9 3" xfId="862" xr:uid="{00000000-0005-0000-0000-0000260C0000}"/>
    <cellStyle name="60% - Accent2 9 4" xfId="5183" xr:uid="{00000000-0005-0000-0000-0000270C0000}"/>
    <cellStyle name="60% - Accent3" xfId="863" builtinId="40" customBuiltin="1"/>
    <cellStyle name="60% - Accent3 10" xfId="864" xr:uid="{00000000-0005-0000-0000-0000290C0000}"/>
    <cellStyle name="60% - Accent3 10 2" xfId="865" xr:uid="{00000000-0005-0000-0000-00002A0C0000}"/>
    <cellStyle name="60% - Accent3 10 2 2" xfId="5185" xr:uid="{00000000-0005-0000-0000-00002B0C0000}"/>
    <cellStyle name="60% - Accent3 10 2 3" xfId="5186" xr:uid="{00000000-0005-0000-0000-00002C0C0000}"/>
    <cellStyle name="60% - Accent3 10 2 4" xfId="5187" xr:uid="{00000000-0005-0000-0000-00002D0C0000}"/>
    <cellStyle name="60% - Accent3 10 3" xfId="866" xr:uid="{00000000-0005-0000-0000-00002E0C0000}"/>
    <cellStyle name="60% - Accent3 10 3 2" xfId="5188" xr:uid="{00000000-0005-0000-0000-00002F0C0000}"/>
    <cellStyle name="60% - Accent3 10 4" xfId="5189" xr:uid="{00000000-0005-0000-0000-0000300C0000}"/>
    <cellStyle name="60% - Accent3 11" xfId="867" xr:uid="{00000000-0005-0000-0000-0000310C0000}"/>
    <cellStyle name="60% - Accent3 11 2" xfId="5190" xr:uid="{00000000-0005-0000-0000-0000320C0000}"/>
    <cellStyle name="60% - Accent3 11 2 2" xfId="5191" xr:uid="{00000000-0005-0000-0000-0000330C0000}"/>
    <cellStyle name="60% - Accent3 11 2 3" xfId="5192" xr:uid="{00000000-0005-0000-0000-0000340C0000}"/>
    <cellStyle name="60% - Accent3 11 3" xfId="5193" xr:uid="{00000000-0005-0000-0000-0000350C0000}"/>
    <cellStyle name="60% - Accent3 11 4" xfId="5194" xr:uid="{00000000-0005-0000-0000-0000360C0000}"/>
    <cellStyle name="60% - Accent3 12" xfId="868" xr:uid="{00000000-0005-0000-0000-0000370C0000}"/>
    <cellStyle name="60% - Accent3 12 2" xfId="5195" xr:uid="{00000000-0005-0000-0000-0000380C0000}"/>
    <cellStyle name="60% - Accent3 12 2 2" xfId="5196" xr:uid="{00000000-0005-0000-0000-0000390C0000}"/>
    <cellStyle name="60% - Accent3 12 2 3" xfId="5197" xr:uid="{00000000-0005-0000-0000-00003A0C0000}"/>
    <cellStyle name="60% - Accent3 12 3" xfId="5198" xr:uid="{00000000-0005-0000-0000-00003B0C0000}"/>
    <cellStyle name="60% - Accent3 12 4" xfId="5199" xr:uid="{00000000-0005-0000-0000-00003C0C0000}"/>
    <cellStyle name="60% - Accent3 13" xfId="869" xr:uid="{00000000-0005-0000-0000-00003D0C0000}"/>
    <cellStyle name="60% - Accent3 13 2" xfId="5200" xr:uid="{00000000-0005-0000-0000-00003E0C0000}"/>
    <cellStyle name="60% - Accent3 14" xfId="870" xr:uid="{00000000-0005-0000-0000-00003F0C0000}"/>
    <cellStyle name="60% - Accent3 14 2" xfId="5201" xr:uid="{00000000-0005-0000-0000-0000400C0000}"/>
    <cellStyle name="60% - Accent3 14 3" xfId="5202" xr:uid="{00000000-0005-0000-0000-0000410C0000}"/>
    <cellStyle name="60% - Accent3 14 4" xfId="5203" xr:uid="{00000000-0005-0000-0000-0000420C0000}"/>
    <cellStyle name="60% - Accent3 15" xfId="5204" xr:uid="{00000000-0005-0000-0000-0000430C0000}"/>
    <cellStyle name="60% - Accent3 16" xfId="5205" xr:uid="{00000000-0005-0000-0000-0000440C0000}"/>
    <cellStyle name="60% - Accent3 17" xfId="5206" xr:uid="{00000000-0005-0000-0000-0000450C0000}"/>
    <cellStyle name="60% - Accent3 18" xfId="5184" xr:uid="{00000000-0005-0000-0000-0000460C0000}"/>
    <cellStyle name="60% - Accent3 2" xfId="871" xr:uid="{00000000-0005-0000-0000-0000470C0000}"/>
    <cellStyle name="60% - Accent3 2 2" xfId="872" xr:uid="{00000000-0005-0000-0000-0000480C0000}"/>
    <cellStyle name="60% - Accent3 2 2 2" xfId="873" xr:uid="{00000000-0005-0000-0000-0000490C0000}"/>
    <cellStyle name="60% - Accent3 2 2 3" xfId="874" xr:uid="{00000000-0005-0000-0000-00004A0C0000}"/>
    <cellStyle name="60% - Accent3 2 2 4" xfId="875" xr:uid="{00000000-0005-0000-0000-00004B0C0000}"/>
    <cellStyle name="60% - Accent3 2 2 5" xfId="876" xr:uid="{00000000-0005-0000-0000-00004C0C0000}"/>
    <cellStyle name="60% - Accent3 2 3" xfId="877" xr:uid="{00000000-0005-0000-0000-00004D0C0000}"/>
    <cellStyle name="60% - Accent3 2 3 2" xfId="878" xr:uid="{00000000-0005-0000-0000-00004E0C0000}"/>
    <cellStyle name="60% - Accent3 2 3 2 2" xfId="5207" xr:uid="{00000000-0005-0000-0000-00004F0C0000}"/>
    <cellStyle name="60% - Accent3 2 3 3" xfId="879" xr:uid="{00000000-0005-0000-0000-0000500C0000}"/>
    <cellStyle name="60% - Accent3 2 3 4" xfId="5208" xr:uid="{00000000-0005-0000-0000-0000510C0000}"/>
    <cellStyle name="60% - Accent3 2 3 4 2" xfId="5209" xr:uid="{00000000-0005-0000-0000-0000520C0000}"/>
    <cellStyle name="60% - Accent3 2 4" xfId="880" xr:uid="{00000000-0005-0000-0000-0000530C0000}"/>
    <cellStyle name="60% - Accent3 2 4 2" xfId="5210" xr:uid="{00000000-0005-0000-0000-0000540C0000}"/>
    <cellStyle name="60% - Accent3 2 4 3" xfId="5211" xr:uid="{00000000-0005-0000-0000-0000550C0000}"/>
    <cellStyle name="60% - Accent3 2 5" xfId="881" xr:uid="{00000000-0005-0000-0000-0000560C0000}"/>
    <cellStyle name="60% - Accent3 2 6" xfId="5212" xr:uid="{00000000-0005-0000-0000-0000570C0000}"/>
    <cellStyle name="60% - Accent3 3" xfId="882" xr:uid="{00000000-0005-0000-0000-0000580C0000}"/>
    <cellStyle name="60% - Accent3 3 2" xfId="883" xr:uid="{00000000-0005-0000-0000-0000590C0000}"/>
    <cellStyle name="60% - Accent3 3 3" xfId="884" xr:uid="{00000000-0005-0000-0000-00005A0C0000}"/>
    <cellStyle name="60% - Accent3 3 3 2" xfId="5213" xr:uid="{00000000-0005-0000-0000-00005B0C0000}"/>
    <cellStyle name="60% - Accent3 3 3 3" xfId="5214" xr:uid="{00000000-0005-0000-0000-00005C0C0000}"/>
    <cellStyle name="60% - Accent3 3 3 4" xfId="5215" xr:uid="{00000000-0005-0000-0000-00005D0C0000}"/>
    <cellStyle name="60% - Accent3 3 4" xfId="885" xr:uid="{00000000-0005-0000-0000-00005E0C0000}"/>
    <cellStyle name="60% - Accent3 3 5" xfId="5216" xr:uid="{00000000-0005-0000-0000-00005F0C0000}"/>
    <cellStyle name="60% - Accent3 4" xfId="886" xr:uid="{00000000-0005-0000-0000-0000600C0000}"/>
    <cellStyle name="60% - Accent3 4 2" xfId="887" xr:uid="{00000000-0005-0000-0000-0000610C0000}"/>
    <cellStyle name="60% - Accent3 4 2 2" xfId="5217" xr:uid="{00000000-0005-0000-0000-0000620C0000}"/>
    <cellStyle name="60% - Accent3 4 2 3" xfId="5218" xr:uid="{00000000-0005-0000-0000-0000630C0000}"/>
    <cellStyle name="60% - Accent3 4 3" xfId="888" xr:uid="{00000000-0005-0000-0000-0000640C0000}"/>
    <cellStyle name="60% - Accent3 4 4" xfId="889" xr:uid="{00000000-0005-0000-0000-0000650C0000}"/>
    <cellStyle name="60% - Accent3 4 5" xfId="5219" xr:uid="{00000000-0005-0000-0000-0000660C0000}"/>
    <cellStyle name="60% - Accent3 5" xfId="890" xr:uid="{00000000-0005-0000-0000-0000670C0000}"/>
    <cellStyle name="60% - Accent3 5 2" xfId="891" xr:uid="{00000000-0005-0000-0000-0000680C0000}"/>
    <cellStyle name="60% - Accent3 5 2 2" xfId="892" xr:uid="{00000000-0005-0000-0000-0000690C0000}"/>
    <cellStyle name="60% - Accent3 5 2 2 2" xfId="5220" xr:uid="{00000000-0005-0000-0000-00006A0C0000}"/>
    <cellStyle name="60% - Accent3 5 2 3" xfId="893" xr:uid="{00000000-0005-0000-0000-00006B0C0000}"/>
    <cellStyle name="60% - Accent3 5 2 4" xfId="894" xr:uid="{00000000-0005-0000-0000-00006C0C0000}"/>
    <cellStyle name="60% - Accent3 5 3" xfId="895" xr:uid="{00000000-0005-0000-0000-00006D0C0000}"/>
    <cellStyle name="60% - Accent3 5 3 2" xfId="896" xr:uid="{00000000-0005-0000-0000-00006E0C0000}"/>
    <cellStyle name="60% - Accent3 5 3 3" xfId="897" xr:uid="{00000000-0005-0000-0000-00006F0C0000}"/>
    <cellStyle name="60% - Accent3 5 3 4" xfId="5221" xr:uid="{00000000-0005-0000-0000-0000700C0000}"/>
    <cellStyle name="60% - Accent3 5 4" xfId="898" xr:uid="{00000000-0005-0000-0000-0000710C0000}"/>
    <cellStyle name="60% - Accent3 5 4 2" xfId="899" xr:uid="{00000000-0005-0000-0000-0000720C0000}"/>
    <cellStyle name="60% - Accent3 5 4 3" xfId="900" xr:uid="{00000000-0005-0000-0000-0000730C0000}"/>
    <cellStyle name="60% - Accent3 5 4 4" xfId="5222" xr:uid="{00000000-0005-0000-0000-0000740C0000}"/>
    <cellStyle name="60% - Accent3 6" xfId="901" xr:uid="{00000000-0005-0000-0000-0000750C0000}"/>
    <cellStyle name="60% - Accent3 6 2" xfId="902" xr:uid="{00000000-0005-0000-0000-0000760C0000}"/>
    <cellStyle name="60% - Accent3 6 2 2" xfId="5223" xr:uid="{00000000-0005-0000-0000-0000770C0000}"/>
    <cellStyle name="60% - Accent3 6 2 3" xfId="5224" xr:uid="{00000000-0005-0000-0000-0000780C0000}"/>
    <cellStyle name="60% - Accent3 6 3" xfId="903" xr:uid="{00000000-0005-0000-0000-0000790C0000}"/>
    <cellStyle name="60% - Accent3 6 4" xfId="5225" xr:uid="{00000000-0005-0000-0000-00007A0C0000}"/>
    <cellStyle name="60% - Accent3 7" xfId="904" xr:uid="{00000000-0005-0000-0000-00007B0C0000}"/>
    <cellStyle name="60% - Accent3 7 2" xfId="905" xr:uid="{00000000-0005-0000-0000-00007C0C0000}"/>
    <cellStyle name="60% - Accent3 7 2 2" xfId="5226" xr:uid="{00000000-0005-0000-0000-00007D0C0000}"/>
    <cellStyle name="60% - Accent3 7 2 3" xfId="5227" xr:uid="{00000000-0005-0000-0000-00007E0C0000}"/>
    <cellStyle name="60% - Accent3 7 3" xfId="5228" xr:uid="{00000000-0005-0000-0000-00007F0C0000}"/>
    <cellStyle name="60% - Accent3 8" xfId="906" xr:uid="{00000000-0005-0000-0000-0000800C0000}"/>
    <cellStyle name="60% - Accent3 8 2" xfId="5229" xr:uid="{00000000-0005-0000-0000-0000810C0000}"/>
    <cellStyle name="60% - Accent3 8 2 2" xfId="5230" xr:uid="{00000000-0005-0000-0000-0000820C0000}"/>
    <cellStyle name="60% - Accent3 8 2 3" xfId="5231" xr:uid="{00000000-0005-0000-0000-0000830C0000}"/>
    <cellStyle name="60% - Accent3 8 3" xfId="5232" xr:uid="{00000000-0005-0000-0000-0000840C0000}"/>
    <cellStyle name="60% - Accent3 8 4" xfId="5233" xr:uid="{00000000-0005-0000-0000-0000850C0000}"/>
    <cellStyle name="60% - Accent3 9" xfId="907" xr:uid="{00000000-0005-0000-0000-0000860C0000}"/>
    <cellStyle name="60% - Accent3 9 2" xfId="908" xr:uid="{00000000-0005-0000-0000-0000870C0000}"/>
    <cellStyle name="60% - Accent3 9 3" xfId="909" xr:uid="{00000000-0005-0000-0000-0000880C0000}"/>
    <cellStyle name="60% - Accent3 9 4" xfId="5234" xr:uid="{00000000-0005-0000-0000-0000890C0000}"/>
    <cellStyle name="60% - Accent4" xfId="910" builtinId="44" customBuiltin="1"/>
    <cellStyle name="60% - Accent4 10" xfId="911" xr:uid="{00000000-0005-0000-0000-00008B0C0000}"/>
    <cellStyle name="60% - Accent4 10 2" xfId="912" xr:uid="{00000000-0005-0000-0000-00008C0C0000}"/>
    <cellStyle name="60% - Accent4 10 2 2" xfId="5236" xr:uid="{00000000-0005-0000-0000-00008D0C0000}"/>
    <cellStyle name="60% - Accent4 10 2 3" xfId="5237" xr:uid="{00000000-0005-0000-0000-00008E0C0000}"/>
    <cellStyle name="60% - Accent4 10 2 4" xfId="5238" xr:uid="{00000000-0005-0000-0000-00008F0C0000}"/>
    <cellStyle name="60% - Accent4 10 3" xfId="913" xr:uid="{00000000-0005-0000-0000-0000900C0000}"/>
    <cellStyle name="60% - Accent4 10 3 2" xfId="5239" xr:uid="{00000000-0005-0000-0000-0000910C0000}"/>
    <cellStyle name="60% - Accent4 10 4" xfId="5240" xr:uid="{00000000-0005-0000-0000-0000920C0000}"/>
    <cellStyle name="60% - Accent4 11" xfId="914" xr:uid="{00000000-0005-0000-0000-0000930C0000}"/>
    <cellStyle name="60% - Accent4 11 2" xfId="5241" xr:uid="{00000000-0005-0000-0000-0000940C0000}"/>
    <cellStyle name="60% - Accent4 11 2 2" xfId="5242" xr:uid="{00000000-0005-0000-0000-0000950C0000}"/>
    <cellStyle name="60% - Accent4 11 2 3" xfId="5243" xr:uid="{00000000-0005-0000-0000-0000960C0000}"/>
    <cellStyle name="60% - Accent4 11 3" xfId="5244" xr:uid="{00000000-0005-0000-0000-0000970C0000}"/>
    <cellStyle name="60% - Accent4 11 4" xfId="5245" xr:uid="{00000000-0005-0000-0000-0000980C0000}"/>
    <cellStyle name="60% - Accent4 12" xfId="915" xr:uid="{00000000-0005-0000-0000-0000990C0000}"/>
    <cellStyle name="60% - Accent4 12 2" xfId="5246" xr:uid="{00000000-0005-0000-0000-00009A0C0000}"/>
    <cellStyle name="60% - Accent4 12 2 2" xfId="5247" xr:uid="{00000000-0005-0000-0000-00009B0C0000}"/>
    <cellStyle name="60% - Accent4 12 2 3" xfId="5248" xr:uid="{00000000-0005-0000-0000-00009C0C0000}"/>
    <cellStyle name="60% - Accent4 12 3" xfId="5249" xr:uid="{00000000-0005-0000-0000-00009D0C0000}"/>
    <cellStyle name="60% - Accent4 12 4" xfId="5250" xr:uid="{00000000-0005-0000-0000-00009E0C0000}"/>
    <cellStyle name="60% - Accent4 13" xfId="916" xr:uid="{00000000-0005-0000-0000-00009F0C0000}"/>
    <cellStyle name="60% - Accent4 13 2" xfId="5251" xr:uid="{00000000-0005-0000-0000-0000A00C0000}"/>
    <cellStyle name="60% - Accent4 14" xfId="917" xr:uid="{00000000-0005-0000-0000-0000A10C0000}"/>
    <cellStyle name="60% - Accent4 14 2" xfId="5252" xr:uid="{00000000-0005-0000-0000-0000A20C0000}"/>
    <cellStyle name="60% - Accent4 14 3" xfId="5253" xr:uid="{00000000-0005-0000-0000-0000A30C0000}"/>
    <cellStyle name="60% - Accent4 14 4" xfId="5254" xr:uid="{00000000-0005-0000-0000-0000A40C0000}"/>
    <cellStyle name="60% - Accent4 15" xfId="5255" xr:uid="{00000000-0005-0000-0000-0000A50C0000}"/>
    <cellStyle name="60% - Accent4 16" xfId="5256" xr:uid="{00000000-0005-0000-0000-0000A60C0000}"/>
    <cellStyle name="60% - Accent4 17" xfId="5257" xr:uid="{00000000-0005-0000-0000-0000A70C0000}"/>
    <cellStyle name="60% - Accent4 18" xfId="5235" xr:uid="{00000000-0005-0000-0000-0000A80C0000}"/>
    <cellStyle name="60% - Accent4 2" xfId="918" xr:uid="{00000000-0005-0000-0000-0000A90C0000}"/>
    <cellStyle name="60% - Accent4 2 2" xfId="919" xr:uid="{00000000-0005-0000-0000-0000AA0C0000}"/>
    <cellStyle name="60% - Accent4 2 2 2" xfId="920" xr:uid="{00000000-0005-0000-0000-0000AB0C0000}"/>
    <cellStyle name="60% - Accent4 2 2 3" xfId="921" xr:uid="{00000000-0005-0000-0000-0000AC0C0000}"/>
    <cellStyle name="60% - Accent4 2 2 4" xfId="922" xr:uid="{00000000-0005-0000-0000-0000AD0C0000}"/>
    <cellStyle name="60% - Accent4 2 2 5" xfId="923" xr:uid="{00000000-0005-0000-0000-0000AE0C0000}"/>
    <cellStyle name="60% - Accent4 2 3" xfId="924" xr:uid="{00000000-0005-0000-0000-0000AF0C0000}"/>
    <cellStyle name="60% - Accent4 2 3 2" xfId="925" xr:uid="{00000000-0005-0000-0000-0000B00C0000}"/>
    <cellStyle name="60% - Accent4 2 3 2 2" xfId="5258" xr:uid="{00000000-0005-0000-0000-0000B10C0000}"/>
    <cellStyle name="60% - Accent4 2 3 3" xfId="926" xr:uid="{00000000-0005-0000-0000-0000B20C0000}"/>
    <cellStyle name="60% - Accent4 2 3 4" xfId="5259" xr:uid="{00000000-0005-0000-0000-0000B30C0000}"/>
    <cellStyle name="60% - Accent4 2 3 4 2" xfId="5260" xr:uid="{00000000-0005-0000-0000-0000B40C0000}"/>
    <cellStyle name="60% - Accent4 2 4" xfId="927" xr:uid="{00000000-0005-0000-0000-0000B50C0000}"/>
    <cellStyle name="60% - Accent4 2 4 2" xfId="5261" xr:uid="{00000000-0005-0000-0000-0000B60C0000}"/>
    <cellStyle name="60% - Accent4 2 4 3" xfId="5262" xr:uid="{00000000-0005-0000-0000-0000B70C0000}"/>
    <cellStyle name="60% - Accent4 2 5" xfId="928" xr:uid="{00000000-0005-0000-0000-0000B80C0000}"/>
    <cellStyle name="60% - Accent4 2 6" xfId="5263" xr:uid="{00000000-0005-0000-0000-0000B90C0000}"/>
    <cellStyle name="60% - Accent4 3" xfId="929" xr:uid="{00000000-0005-0000-0000-0000BA0C0000}"/>
    <cellStyle name="60% - Accent4 3 2" xfId="930" xr:uid="{00000000-0005-0000-0000-0000BB0C0000}"/>
    <cellStyle name="60% - Accent4 3 3" xfId="931" xr:uid="{00000000-0005-0000-0000-0000BC0C0000}"/>
    <cellStyle name="60% - Accent4 3 3 2" xfId="5264" xr:uid="{00000000-0005-0000-0000-0000BD0C0000}"/>
    <cellStyle name="60% - Accent4 3 3 3" xfId="5265" xr:uid="{00000000-0005-0000-0000-0000BE0C0000}"/>
    <cellStyle name="60% - Accent4 3 3 4" xfId="5266" xr:uid="{00000000-0005-0000-0000-0000BF0C0000}"/>
    <cellStyle name="60% - Accent4 3 4" xfId="932" xr:uid="{00000000-0005-0000-0000-0000C00C0000}"/>
    <cellStyle name="60% - Accent4 3 5" xfId="5267" xr:uid="{00000000-0005-0000-0000-0000C10C0000}"/>
    <cellStyle name="60% - Accent4 4" xfId="933" xr:uid="{00000000-0005-0000-0000-0000C20C0000}"/>
    <cellStyle name="60% - Accent4 4 2" xfId="934" xr:uid="{00000000-0005-0000-0000-0000C30C0000}"/>
    <cellStyle name="60% - Accent4 4 2 2" xfId="5268" xr:uid="{00000000-0005-0000-0000-0000C40C0000}"/>
    <cellStyle name="60% - Accent4 4 2 3" xfId="5269" xr:uid="{00000000-0005-0000-0000-0000C50C0000}"/>
    <cellStyle name="60% - Accent4 4 3" xfId="935" xr:uid="{00000000-0005-0000-0000-0000C60C0000}"/>
    <cellStyle name="60% - Accent4 4 4" xfId="936" xr:uid="{00000000-0005-0000-0000-0000C70C0000}"/>
    <cellStyle name="60% - Accent4 4 5" xfId="5270" xr:uid="{00000000-0005-0000-0000-0000C80C0000}"/>
    <cellStyle name="60% - Accent4 5" xfId="937" xr:uid="{00000000-0005-0000-0000-0000C90C0000}"/>
    <cellStyle name="60% - Accent4 5 2" xfId="938" xr:uid="{00000000-0005-0000-0000-0000CA0C0000}"/>
    <cellStyle name="60% - Accent4 5 2 2" xfId="939" xr:uid="{00000000-0005-0000-0000-0000CB0C0000}"/>
    <cellStyle name="60% - Accent4 5 2 2 2" xfId="5271" xr:uid="{00000000-0005-0000-0000-0000CC0C0000}"/>
    <cellStyle name="60% - Accent4 5 2 3" xfId="940" xr:uid="{00000000-0005-0000-0000-0000CD0C0000}"/>
    <cellStyle name="60% - Accent4 5 2 4" xfId="941" xr:uid="{00000000-0005-0000-0000-0000CE0C0000}"/>
    <cellStyle name="60% - Accent4 5 3" xfId="942" xr:uid="{00000000-0005-0000-0000-0000CF0C0000}"/>
    <cellStyle name="60% - Accent4 5 3 2" xfId="943" xr:uid="{00000000-0005-0000-0000-0000D00C0000}"/>
    <cellStyle name="60% - Accent4 5 3 3" xfId="944" xr:uid="{00000000-0005-0000-0000-0000D10C0000}"/>
    <cellStyle name="60% - Accent4 5 3 4" xfId="5272" xr:uid="{00000000-0005-0000-0000-0000D20C0000}"/>
    <cellStyle name="60% - Accent4 5 4" xfId="945" xr:uid="{00000000-0005-0000-0000-0000D30C0000}"/>
    <cellStyle name="60% - Accent4 5 4 2" xfId="946" xr:uid="{00000000-0005-0000-0000-0000D40C0000}"/>
    <cellStyle name="60% - Accent4 5 4 3" xfId="947" xr:uid="{00000000-0005-0000-0000-0000D50C0000}"/>
    <cellStyle name="60% - Accent4 5 4 4" xfId="5273" xr:uid="{00000000-0005-0000-0000-0000D60C0000}"/>
    <cellStyle name="60% - Accent4 6" xfId="948" xr:uid="{00000000-0005-0000-0000-0000D70C0000}"/>
    <cellStyle name="60% - Accent4 6 2" xfId="949" xr:uid="{00000000-0005-0000-0000-0000D80C0000}"/>
    <cellStyle name="60% - Accent4 6 2 2" xfId="5274" xr:uid="{00000000-0005-0000-0000-0000D90C0000}"/>
    <cellStyle name="60% - Accent4 6 2 3" xfId="5275" xr:uid="{00000000-0005-0000-0000-0000DA0C0000}"/>
    <cellStyle name="60% - Accent4 6 3" xfId="950" xr:uid="{00000000-0005-0000-0000-0000DB0C0000}"/>
    <cellStyle name="60% - Accent4 6 4" xfId="5276" xr:uid="{00000000-0005-0000-0000-0000DC0C0000}"/>
    <cellStyle name="60% - Accent4 7" xfId="951" xr:uid="{00000000-0005-0000-0000-0000DD0C0000}"/>
    <cellStyle name="60% - Accent4 7 2" xfId="952" xr:uid="{00000000-0005-0000-0000-0000DE0C0000}"/>
    <cellStyle name="60% - Accent4 7 2 2" xfId="5277" xr:uid="{00000000-0005-0000-0000-0000DF0C0000}"/>
    <cellStyle name="60% - Accent4 7 2 3" xfId="5278" xr:uid="{00000000-0005-0000-0000-0000E00C0000}"/>
    <cellStyle name="60% - Accent4 7 3" xfId="5279" xr:uid="{00000000-0005-0000-0000-0000E10C0000}"/>
    <cellStyle name="60% - Accent4 8" xfId="953" xr:uid="{00000000-0005-0000-0000-0000E20C0000}"/>
    <cellStyle name="60% - Accent4 8 2" xfId="5280" xr:uid="{00000000-0005-0000-0000-0000E30C0000}"/>
    <cellStyle name="60% - Accent4 8 2 2" xfId="5281" xr:uid="{00000000-0005-0000-0000-0000E40C0000}"/>
    <cellStyle name="60% - Accent4 8 2 3" xfId="5282" xr:uid="{00000000-0005-0000-0000-0000E50C0000}"/>
    <cellStyle name="60% - Accent4 8 3" xfId="5283" xr:uid="{00000000-0005-0000-0000-0000E60C0000}"/>
    <cellStyle name="60% - Accent4 8 4" xfId="5284" xr:uid="{00000000-0005-0000-0000-0000E70C0000}"/>
    <cellStyle name="60% - Accent4 9" xfId="954" xr:uid="{00000000-0005-0000-0000-0000E80C0000}"/>
    <cellStyle name="60% - Accent4 9 2" xfId="955" xr:uid="{00000000-0005-0000-0000-0000E90C0000}"/>
    <cellStyle name="60% - Accent4 9 3" xfId="956" xr:uid="{00000000-0005-0000-0000-0000EA0C0000}"/>
    <cellStyle name="60% - Accent4 9 4" xfId="5285" xr:uid="{00000000-0005-0000-0000-0000EB0C0000}"/>
    <cellStyle name="60% - Accent5" xfId="957" builtinId="48" customBuiltin="1"/>
    <cellStyle name="60% - Accent5 10" xfId="958" xr:uid="{00000000-0005-0000-0000-0000ED0C0000}"/>
    <cellStyle name="60% - Accent5 10 2" xfId="959" xr:uid="{00000000-0005-0000-0000-0000EE0C0000}"/>
    <cellStyle name="60% - Accent5 10 2 2" xfId="5287" xr:uid="{00000000-0005-0000-0000-0000EF0C0000}"/>
    <cellStyle name="60% - Accent5 10 2 3" xfId="5288" xr:uid="{00000000-0005-0000-0000-0000F00C0000}"/>
    <cellStyle name="60% - Accent5 10 2 4" xfId="5289" xr:uid="{00000000-0005-0000-0000-0000F10C0000}"/>
    <cellStyle name="60% - Accent5 10 3" xfId="960" xr:uid="{00000000-0005-0000-0000-0000F20C0000}"/>
    <cellStyle name="60% - Accent5 10 3 2" xfId="5290" xr:uid="{00000000-0005-0000-0000-0000F30C0000}"/>
    <cellStyle name="60% - Accent5 10 4" xfId="5291" xr:uid="{00000000-0005-0000-0000-0000F40C0000}"/>
    <cellStyle name="60% - Accent5 11" xfId="961" xr:uid="{00000000-0005-0000-0000-0000F50C0000}"/>
    <cellStyle name="60% - Accent5 11 2" xfId="5292" xr:uid="{00000000-0005-0000-0000-0000F60C0000}"/>
    <cellStyle name="60% - Accent5 11 2 2" xfId="5293" xr:uid="{00000000-0005-0000-0000-0000F70C0000}"/>
    <cellStyle name="60% - Accent5 11 2 3" xfId="5294" xr:uid="{00000000-0005-0000-0000-0000F80C0000}"/>
    <cellStyle name="60% - Accent5 11 3" xfId="5295" xr:uid="{00000000-0005-0000-0000-0000F90C0000}"/>
    <cellStyle name="60% - Accent5 11 4" xfId="5296" xr:uid="{00000000-0005-0000-0000-0000FA0C0000}"/>
    <cellStyle name="60% - Accent5 12" xfId="962" xr:uid="{00000000-0005-0000-0000-0000FB0C0000}"/>
    <cellStyle name="60% - Accent5 12 2" xfId="5297" xr:uid="{00000000-0005-0000-0000-0000FC0C0000}"/>
    <cellStyle name="60% - Accent5 12 2 2" xfId="5298" xr:uid="{00000000-0005-0000-0000-0000FD0C0000}"/>
    <cellStyle name="60% - Accent5 12 2 3" xfId="5299" xr:uid="{00000000-0005-0000-0000-0000FE0C0000}"/>
    <cellStyle name="60% - Accent5 12 3" xfId="5300" xr:uid="{00000000-0005-0000-0000-0000FF0C0000}"/>
    <cellStyle name="60% - Accent5 12 4" xfId="5301" xr:uid="{00000000-0005-0000-0000-0000000D0000}"/>
    <cellStyle name="60% - Accent5 13" xfId="963" xr:uid="{00000000-0005-0000-0000-0000010D0000}"/>
    <cellStyle name="60% - Accent5 13 2" xfId="5302" xr:uid="{00000000-0005-0000-0000-0000020D0000}"/>
    <cellStyle name="60% - Accent5 14" xfId="964" xr:uid="{00000000-0005-0000-0000-0000030D0000}"/>
    <cellStyle name="60% - Accent5 14 2" xfId="5303" xr:uid="{00000000-0005-0000-0000-0000040D0000}"/>
    <cellStyle name="60% - Accent5 14 3" xfId="5304" xr:uid="{00000000-0005-0000-0000-0000050D0000}"/>
    <cellStyle name="60% - Accent5 14 4" xfId="5305" xr:uid="{00000000-0005-0000-0000-0000060D0000}"/>
    <cellStyle name="60% - Accent5 15" xfId="5306" xr:uid="{00000000-0005-0000-0000-0000070D0000}"/>
    <cellStyle name="60% - Accent5 16" xfId="5307" xr:uid="{00000000-0005-0000-0000-0000080D0000}"/>
    <cellStyle name="60% - Accent5 17" xfId="5308" xr:uid="{00000000-0005-0000-0000-0000090D0000}"/>
    <cellStyle name="60% - Accent5 18" xfId="5286" xr:uid="{00000000-0005-0000-0000-00000A0D0000}"/>
    <cellStyle name="60% - Accent5 2" xfId="965" xr:uid="{00000000-0005-0000-0000-00000B0D0000}"/>
    <cellStyle name="60% - Accent5 2 2" xfId="966" xr:uid="{00000000-0005-0000-0000-00000C0D0000}"/>
    <cellStyle name="60% - Accent5 2 2 2" xfId="967" xr:uid="{00000000-0005-0000-0000-00000D0D0000}"/>
    <cellStyle name="60% - Accent5 2 2 3" xfId="968" xr:uid="{00000000-0005-0000-0000-00000E0D0000}"/>
    <cellStyle name="60% - Accent5 2 2 4" xfId="969" xr:uid="{00000000-0005-0000-0000-00000F0D0000}"/>
    <cellStyle name="60% - Accent5 2 2 5" xfId="970" xr:uid="{00000000-0005-0000-0000-0000100D0000}"/>
    <cellStyle name="60% - Accent5 2 3" xfId="971" xr:uid="{00000000-0005-0000-0000-0000110D0000}"/>
    <cellStyle name="60% - Accent5 2 3 2" xfId="972" xr:uid="{00000000-0005-0000-0000-0000120D0000}"/>
    <cellStyle name="60% - Accent5 2 3 2 2" xfId="5309" xr:uid="{00000000-0005-0000-0000-0000130D0000}"/>
    <cellStyle name="60% - Accent5 2 3 3" xfId="973" xr:uid="{00000000-0005-0000-0000-0000140D0000}"/>
    <cellStyle name="60% - Accent5 2 3 4" xfId="5310" xr:uid="{00000000-0005-0000-0000-0000150D0000}"/>
    <cellStyle name="60% - Accent5 2 3 4 2" xfId="5311" xr:uid="{00000000-0005-0000-0000-0000160D0000}"/>
    <cellStyle name="60% - Accent5 2 4" xfId="974" xr:uid="{00000000-0005-0000-0000-0000170D0000}"/>
    <cellStyle name="60% - Accent5 2 4 2" xfId="5312" xr:uid="{00000000-0005-0000-0000-0000180D0000}"/>
    <cellStyle name="60% - Accent5 2 4 3" xfId="5313" xr:uid="{00000000-0005-0000-0000-0000190D0000}"/>
    <cellStyle name="60% - Accent5 2 5" xfId="975" xr:uid="{00000000-0005-0000-0000-00001A0D0000}"/>
    <cellStyle name="60% - Accent5 2 6" xfId="5314" xr:uid="{00000000-0005-0000-0000-00001B0D0000}"/>
    <cellStyle name="60% - Accent5 3" xfId="976" xr:uid="{00000000-0005-0000-0000-00001C0D0000}"/>
    <cellStyle name="60% - Accent5 3 2" xfId="977" xr:uid="{00000000-0005-0000-0000-00001D0D0000}"/>
    <cellStyle name="60% - Accent5 3 3" xfId="978" xr:uid="{00000000-0005-0000-0000-00001E0D0000}"/>
    <cellStyle name="60% - Accent5 3 3 2" xfId="5315" xr:uid="{00000000-0005-0000-0000-00001F0D0000}"/>
    <cellStyle name="60% - Accent5 3 3 3" xfId="5316" xr:uid="{00000000-0005-0000-0000-0000200D0000}"/>
    <cellStyle name="60% - Accent5 3 3 4" xfId="5317" xr:uid="{00000000-0005-0000-0000-0000210D0000}"/>
    <cellStyle name="60% - Accent5 3 4" xfId="979" xr:uid="{00000000-0005-0000-0000-0000220D0000}"/>
    <cellStyle name="60% - Accent5 3 5" xfId="5318" xr:uid="{00000000-0005-0000-0000-0000230D0000}"/>
    <cellStyle name="60% - Accent5 4" xfId="980" xr:uid="{00000000-0005-0000-0000-0000240D0000}"/>
    <cellStyle name="60% - Accent5 4 2" xfId="981" xr:uid="{00000000-0005-0000-0000-0000250D0000}"/>
    <cellStyle name="60% - Accent5 4 2 2" xfId="5319" xr:uid="{00000000-0005-0000-0000-0000260D0000}"/>
    <cellStyle name="60% - Accent5 4 2 3" xfId="5320" xr:uid="{00000000-0005-0000-0000-0000270D0000}"/>
    <cellStyle name="60% - Accent5 4 3" xfId="982" xr:uid="{00000000-0005-0000-0000-0000280D0000}"/>
    <cellStyle name="60% - Accent5 4 4" xfId="983" xr:uid="{00000000-0005-0000-0000-0000290D0000}"/>
    <cellStyle name="60% - Accent5 4 5" xfId="5321" xr:uid="{00000000-0005-0000-0000-00002A0D0000}"/>
    <cellStyle name="60% - Accent5 5" xfId="984" xr:uid="{00000000-0005-0000-0000-00002B0D0000}"/>
    <cellStyle name="60% - Accent5 5 2" xfId="985" xr:uid="{00000000-0005-0000-0000-00002C0D0000}"/>
    <cellStyle name="60% - Accent5 5 2 2" xfId="986" xr:uid="{00000000-0005-0000-0000-00002D0D0000}"/>
    <cellStyle name="60% - Accent5 5 2 2 2" xfId="5322" xr:uid="{00000000-0005-0000-0000-00002E0D0000}"/>
    <cellStyle name="60% - Accent5 5 2 3" xfId="987" xr:uid="{00000000-0005-0000-0000-00002F0D0000}"/>
    <cellStyle name="60% - Accent5 5 2 4" xfId="988" xr:uid="{00000000-0005-0000-0000-0000300D0000}"/>
    <cellStyle name="60% - Accent5 5 3" xfId="989" xr:uid="{00000000-0005-0000-0000-0000310D0000}"/>
    <cellStyle name="60% - Accent5 5 3 2" xfId="990" xr:uid="{00000000-0005-0000-0000-0000320D0000}"/>
    <cellStyle name="60% - Accent5 5 3 3" xfId="991" xr:uid="{00000000-0005-0000-0000-0000330D0000}"/>
    <cellStyle name="60% - Accent5 5 3 4" xfId="5323" xr:uid="{00000000-0005-0000-0000-0000340D0000}"/>
    <cellStyle name="60% - Accent5 5 4" xfId="992" xr:uid="{00000000-0005-0000-0000-0000350D0000}"/>
    <cellStyle name="60% - Accent5 5 4 2" xfId="993" xr:uid="{00000000-0005-0000-0000-0000360D0000}"/>
    <cellStyle name="60% - Accent5 5 4 3" xfId="994" xr:uid="{00000000-0005-0000-0000-0000370D0000}"/>
    <cellStyle name="60% - Accent5 5 4 4" xfId="5324" xr:uid="{00000000-0005-0000-0000-0000380D0000}"/>
    <cellStyle name="60% - Accent5 6" xfId="995" xr:uid="{00000000-0005-0000-0000-0000390D0000}"/>
    <cellStyle name="60% - Accent5 6 2" xfId="996" xr:uid="{00000000-0005-0000-0000-00003A0D0000}"/>
    <cellStyle name="60% - Accent5 6 2 2" xfId="5325" xr:uid="{00000000-0005-0000-0000-00003B0D0000}"/>
    <cellStyle name="60% - Accent5 6 2 3" xfId="5326" xr:uid="{00000000-0005-0000-0000-00003C0D0000}"/>
    <cellStyle name="60% - Accent5 6 3" xfId="997" xr:uid="{00000000-0005-0000-0000-00003D0D0000}"/>
    <cellStyle name="60% - Accent5 6 4" xfId="5327" xr:uid="{00000000-0005-0000-0000-00003E0D0000}"/>
    <cellStyle name="60% - Accent5 7" xfId="998" xr:uid="{00000000-0005-0000-0000-00003F0D0000}"/>
    <cellStyle name="60% - Accent5 7 2" xfId="999" xr:uid="{00000000-0005-0000-0000-0000400D0000}"/>
    <cellStyle name="60% - Accent5 7 2 2" xfId="5328" xr:uid="{00000000-0005-0000-0000-0000410D0000}"/>
    <cellStyle name="60% - Accent5 7 2 3" xfId="5329" xr:uid="{00000000-0005-0000-0000-0000420D0000}"/>
    <cellStyle name="60% - Accent5 7 3" xfId="5330" xr:uid="{00000000-0005-0000-0000-0000430D0000}"/>
    <cellStyle name="60% - Accent5 8" xfId="1000" xr:uid="{00000000-0005-0000-0000-0000440D0000}"/>
    <cellStyle name="60% - Accent5 8 2" xfId="5331" xr:uid="{00000000-0005-0000-0000-0000450D0000}"/>
    <cellStyle name="60% - Accent5 8 2 2" xfId="5332" xr:uid="{00000000-0005-0000-0000-0000460D0000}"/>
    <cellStyle name="60% - Accent5 8 2 3" xfId="5333" xr:uid="{00000000-0005-0000-0000-0000470D0000}"/>
    <cellStyle name="60% - Accent5 8 3" xfId="5334" xr:uid="{00000000-0005-0000-0000-0000480D0000}"/>
    <cellStyle name="60% - Accent5 8 4" xfId="5335" xr:uid="{00000000-0005-0000-0000-0000490D0000}"/>
    <cellStyle name="60% - Accent5 9" xfId="1001" xr:uid="{00000000-0005-0000-0000-00004A0D0000}"/>
    <cellStyle name="60% - Accent5 9 2" xfId="1002" xr:uid="{00000000-0005-0000-0000-00004B0D0000}"/>
    <cellStyle name="60% - Accent5 9 3" xfId="1003" xr:uid="{00000000-0005-0000-0000-00004C0D0000}"/>
    <cellStyle name="60% - Accent5 9 4" xfId="5336" xr:uid="{00000000-0005-0000-0000-00004D0D0000}"/>
    <cellStyle name="60% - Accent6" xfId="1004" builtinId="52" customBuiltin="1"/>
    <cellStyle name="60% - Accent6 10" xfId="1005" xr:uid="{00000000-0005-0000-0000-00004F0D0000}"/>
    <cellStyle name="60% - Accent6 10 2" xfId="1006" xr:uid="{00000000-0005-0000-0000-0000500D0000}"/>
    <cellStyle name="60% - Accent6 10 2 2" xfId="5338" xr:uid="{00000000-0005-0000-0000-0000510D0000}"/>
    <cellStyle name="60% - Accent6 10 2 3" xfId="5339" xr:uid="{00000000-0005-0000-0000-0000520D0000}"/>
    <cellStyle name="60% - Accent6 10 2 4" xfId="5340" xr:uid="{00000000-0005-0000-0000-0000530D0000}"/>
    <cellStyle name="60% - Accent6 10 3" xfId="1007" xr:uid="{00000000-0005-0000-0000-0000540D0000}"/>
    <cellStyle name="60% - Accent6 10 3 2" xfId="5341" xr:uid="{00000000-0005-0000-0000-0000550D0000}"/>
    <cellStyle name="60% - Accent6 10 4" xfId="5342" xr:uid="{00000000-0005-0000-0000-0000560D0000}"/>
    <cellStyle name="60% - Accent6 11" xfId="1008" xr:uid="{00000000-0005-0000-0000-0000570D0000}"/>
    <cellStyle name="60% - Accent6 11 2" xfId="5343" xr:uid="{00000000-0005-0000-0000-0000580D0000}"/>
    <cellStyle name="60% - Accent6 11 2 2" xfId="5344" xr:uid="{00000000-0005-0000-0000-0000590D0000}"/>
    <cellStyle name="60% - Accent6 11 2 3" xfId="5345" xr:uid="{00000000-0005-0000-0000-00005A0D0000}"/>
    <cellStyle name="60% - Accent6 11 3" xfId="5346" xr:uid="{00000000-0005-0000-0000-00005B0D0000}"/>
    <cellStyle name="60% - Accent6 11 4" xfId="5347" xr:uid="{00000000-0005-0000-0000-00005C0D0000}"/>
    <cellStyle name="60% - Accent6 12" xfId="1009" xr:uid="{00000000-0005-0000-0000-00005D0D0000}"/>
    <cellStyle name="60% - Accent6 12 2" xfId="5348" xr:uid="{00000000-0005-0000-0000-00005E0D0000}"/>
    <cellStyle name="60% - Accent6 12 2 2" xfId="5349" xr:uid="{00000000-0005-0000-0000-00005F0D0000}"/>
    <cellStyle name="60% - Accent6 12 2 3" xfId="5350" xr:uid="{00000000-0005-0000-0000-0000600D0000}"/>
    <cellStyle name="60% - Accent6 12 3" xfId="5351" xr:uid="{00000000-0005-0000-0000-0000610D0000}"/>
    <cellStyle name="60% - Accent6 12 4" xfId="5352" xr:uid="{00000000-0005-0000-0000-0000620D0000}"/>
    <cellStyle name="60% - Accent6 13" xfId="1010" xr:uid="{00000000-0005-0000-0000-0000630D0000}"/>
    <cellStyle name="60% - Accent6 13 2" xfId="5353" xr:uid="{00000000-0005-0000-0000-0000640D0000}"/>
    <cellStyle name="60% - Accent6 14" xfId="1011" xr:uid="{00000000-0005-0000-0000-0000650D0000}"/>
    <cellStyle name="60% - Accent6 14 2" xfId="5354" xr:uid="{00000000-0005-0000-0000-0000660D0000}"/>
    <cellStyle name="60% - Accent6 14 3" xfId="5355" xr:uid="{00000000-0005-0000-0000-0000670D0000}"/>
    <cellStyle name="60% - Accent6 14 4" xfId="5356" xr:uid="{00000000-0005-0000-0000-0000680D0000}"/>
    <cellStyle name="60% - Accent6 15" xfId="5357" xr:uid="{00000000-0005-0000-0000-0000690D0000}"/>
    <cellStyle name="60% - Accent6 16" xfId="5358" xr:uid="{00000000-0005-0000-0000-00006A0D0000}"/>
    <cellStyle name="60% - Accent6 17" xfId="5359" xr:uid="{00000000-0005-0000-0000-00006B0D0000}"/>
    <cellStyle name="60% - Accent6 18" xfId="5337" xr:uid="{00000000-0005-0000-0000-00006C0D0000}"/>
    <cellStyle name="60% - Accent6 2" xfId="1012" xr:uid="{00000000-0005-0000-0000-00006D0D0000}"/>
    <cellStyle name="60% - Accent6 2 2" xfId="1013" xr:uid="{00000000-0005-0000-0000-00006E0D0000}"/>
    <cellStyle name="60% - Accent6 2 2 2" xfId="1014" xr:uid="{00000000-0005-0000-0000-00006F0D0000}"/>
    <cellStyle name="60% - Accent6 2 2 3" xfId="1015" xr:uid="{00000000-0005-0000-0000-0000700D0000}"/>
    <cellStyle name="60% - Accent6 2 2 4" xfId="1016" xr:uid="{00000000-0005-0000-0000-0000710D0000}"/>
    <cellStyle name="60% - Accent6 2 2 5" xfId="1017" xr:uid="{00000000-0005-0000-0000-0000720D0000}"/>
    <cellStyle name="60% - Accent6 2 3" xfId="1018" xr:uid="{00000000-0005-0000-0000-0000730D0000}"/>
    <cellStyle name="60% - Accent6 2 3 2" xfId="1019" xr:uid="{00000000-0005-0000-0000-0000740D0000}"/>
    <cellStyle name="60% - Accent6 2 3 2 2" xfId="5360" xr:uid="{00000000-0005-0000-0000-0000750D0000}"/>
    <cellStyle name="60% - Accent6 2 3 3" xfId="1020" xr:uid="{00000000-0005-0000-0000-0000760D0000}"/>
    <cellStyle name="60% - Accent6 2 3 4" xfId="5361" xr:uid="{00000000-0005-0000-0000-0000770D0000}"/>
    <cellStyle name="60% - Accent6 2 3 4 2" xfId="5362" xr:uid="{00000000-0005-0000-0000-0000780D0000}"/>
    <cellStyle name="60% - Accent6 2 4" xfId="1021" xr:uid="{00000000-0005-0000-0000-0000790D0000}"/>
    <cellStyle name="60% - Accent6 2 4 2" xfId="5363" xr:uid="{00000000-0005-0000-0000-00007A0D0000}"/>
    <cellStyle name="60% - Accent6 2 4 3" xfId="5364" xr:uid="{00000000-0005-0000-0000-00007B0D0000}"/>
    <cellStyle name="60% - Accent6 2 5" xfId="1022" xr:uid="{00000000-0005-0000-0000-00007C0D0000}"/>
    <cellStyle name="60% - Accent6 2 6" xfId="5365" xr:uid="{00000000-0005-0000-0000-00007D0D0000}"/>
    <cellStyle name="60% - Accent6 3" xfId="1023" xr:uid="{00000000-0005-0000-0000-00007E0D0000}"/>
    <cellStyle name="60% - Accent6 3 2" xfId="1024" xr:uid="{00000000-0005-0000-0000-00007F0D0000}"/>
    <cellStyle name="60% - Accent6 3 3" xfId="1025" xr:uid="{00000000-0005-0000-0000-0000800D0000}"/>
    <cellStyle name="60% - Accent6 3 3 2" xfId="5366" xr:uid="{00000000-0005-0000-0000-0000810D0000}"/>
    <cellStyle name="60% - Accent6 3 3 3" xfId="5367" xr:uid="{00000000-0005-0000-0000-0000820D0000}"/>
    <cellStyle name="60% - Accent6 3 3 4" xfId="5368" xr:uid="{00000000-0005-0000-0000-0000830D0000}"/>
    <cellStyle name="60% - Accent6 3 4" xfId="1026" xr:uid="{00000000-0005-0000-0000-0000840D0000}"/>
    <cellStyle name="60% - Accent6 3 5" xfId="5369" xr:uid="{00000000-0005-0000-0000-0000850D0000}"/>
    <cellStyle name="60% - Accent6 4" xfId="1027" xr:uid="{00000000-0005-0000-0000-0000860D0000}"/>
    <cellStyle name="60% - Accent6 4 2" xfId="1028" xr:uid="{00000000-0005-0000-0000-0000870D0000}"/>
    <cellStyle name="60% - Accent6 4 2 2" xfId="5370" xr:uid="{00000000-0005-0000-0000-0000880D0000}"/>
    <cellStyle name="60% - Accent6 4 2 3" xfId="5371" xr:uid="{00000000-0005-0000-0000-0000890D0000}"/>
    <cellStyle name="60% - Accent6 4 3" xfId="1029" xr:uid="{00000000-0005-0000-0000-00008A0D0000}"/>
    <cellStyle name="60% - Accent6 4 4" xfId="1030" xr:uid="{00000000-0005-0000-0000-00008B0D0000}"/>
    <cellStyle name="60% - Accent6 4 5" xfId="5372" xr:uid="{00000000-0005-0000-0000-00008C0D0000}"/>
    <cellStyle name="60% - Accent6 5" xfId="1031" xr:uid="{00000000-0005-0000-0000-00008D0D0000}"/>
    <cellStyle name="60% - Accent6 5 2" xfId="1032" xr:uid="{00000000-0005-0000-0000-00008E0D0000}"/>
    <cellStyle name="60% - Accent6 5 2 2" xfId="1033" xr:uid="{00000000-0005-0000-0000-00008F0D0000}"/>
    <cellStyle name="60% - Accent6 5 2 2 2" xfId="5373" xr:uid="{00000000-0005-0000-0000-0000900D0000}"/>
    <cellStyle name="60% - Accent6 5 2 3" xfId="1034" xr:uid="{00000000-0005-0000-0000-0000910D0000}"/>
    <cellStyle name="60% - Accent6 5 2 4" xfId="1035" xr:uid="{00000000-0005-0000-0000-0000920D0000}"/>
    <cellStyle name="60% - Accent6 5 3" xfId="1036" xr:uid="{00000000-0005-0000-0000-0000930D0000}"/>
    <cellStyle name="60% - Accent6 5 3 2" xfId="1037" xr:uid="{00000000-0005-0000-0000-0000940D0000}"/>
    <cellStyle name="60% - Accent6 5 3 3" xfId="1038" xr:uid="{00000000-0005-0000-0000-0000950D0000}"/>
    <cellStyle name="60% - Accent6 5 3 4" xfId="5374" xr:uid="{00000000-0005-0000-0000-0000960D0000}"/>
    <cellStyle name="60% - Accent6 5 4" xfId="1039" xr:uid="{00000000-0005-0000-0000-0000970D0000}"/>
    <cellStyle name="60% - Accent6 5 4 2" xfId="1040" xr:uid="{00000000-0005-0000-0000-0000980D0000}"/>
    <cellStyle name="60% - Accent6 5 4 3" xfId="1041" xr:uid="{00000000-0005-0000-0000-0000990D0000}"/>
    <cellStyle name="60% - Accent6 5 4 4" xfId="5375" xr:uid="{00000000-0005-0000-0000-00009A0D0000}"/>
    <cellStyle name="60% - Accent6 6" xfId="1042" xr:uid="{00000000-0005-0000-0000-00009B0D0000}"/>
    <cellStyle name="60% - Accent6 6 2" xfId="1043" xr:uid="{00000000-0005-0000-0000-00009C0D0000}"/>
    <cellStyle name="60% - Accent6 6 2 2" xfId="5376" xr:uid="{00000000-0005-0000-0000-00009D0D0000}"/>
    <cellStyle name="60% - Accent6 6 2 3" xfId="5377" xr:uid="{00000000-0005-0000-0000-00009E0D0000}"/>
    <cellStyle name="60% - Accent6 6 3" xfId="1044" xr:uid="{00000000-0005-0000-0000-00009F0D0000}"/>
    <cellStyle name="60% - Accent6 6 4" xfId="5378" xr:uid="{00000000-0005-0000-0000-0000A00D0000}"/>
    <cellStyle name="60% - Accent6 7" xfId="1045" xr:uid="{00000000-0005-0000-0000-0000A10D0000}"/>
    <cellStyle name="60% - Accent6 7 2" xfId="1046" xr:uid="{00000000-0005-0000-0000-0000A20D0000}"/>
    <cellStyle name="60% - Accent6 7 2 2" xfId="5379" xr:uid="{00000000-0005-0000-0000-0000A30D0000}"/>
    <cellStyle name="60% - Accent6 7 2 3" xfId="5380" xr:uid="{00000000-0005-0000-0000-0000A40D0000}"/>
    <cellStyle name="60% - Accent6 7 3" xfId="5381" xr:uid="{00000000-0005-0000-0000-0000A50D0000}"/>
    <cellStyle name="60% - Accent6 8" xfId="1047" xr:uid="{00000000-0005-0000-0000-0000A60D0000}"/>
    <cellStyle name="60% - Accent6 8 2" xfId="5382" xr:uid="{00000000-0005-0000-0000-0000A70D0000}"/>
    <cellStyle name="60% - Accent6 8 2 2" xfId="5383" xr:uid="{00000000-0005-0000-0000-0000A80D0000}"/>
    <cellStyle name="60% - Accent6 8 2 3" xfId="5384" xr:uid="{00000000-0005-0000-0000-0000A90D0000}"/>
    <cellStyle name="60% - Accent6 8 3" xfId="5385" xr:uid="{00000000-0005-0000-0000-0000AA0D0000}"/>
    <cellStyle name="60% - Accent6 8 4" xfId="5386" xr:uid="{00000000-0005-0000-0000-0000AB0D0000}"/>
    <cellStyle name="60% - Accent6 9" xfId="1048" xr:uid="{00000000-0005-0000-0000-0000AC0D0000}"/>
    <cellStyle name="60% - Accent6 9 2" xfId="1049" xr:uid="{00000000-0005-0000-0000-0000AD0D0000}"/>
    <cellStyle name="60% - Accent6 9 3" xfId="1050" xr:uid="{00000000-0005-0000-0000-0000AE0D0000}"/>
    <cellStyle name="60% - Accent6 9 4" xfId="5387" xr:uid="{00000000-0005-0000-0000-0000AF0D0000}"/>
    <cellStyle name="Accent1" xfId="1051" builtinId="29" customBuiltin="1"/>
    <cellStyle name="Accent1 10" xfId="1052" xr:uid="{00000000-0005-0000-0000-0000B10D0000}"/>
    <cellStyle name="Accent1 10 2" xfId="1053" xr:uid="{00000000-0005-0000-0000-0000B20D0000}"/>
    <cellStyle name="Accent1 10 2 2" xfId="5389" xr:uid="{00000000-0005-0000-0000-0000B30D0000}"/>
    <cellStyle name="Accent1 10 2 3" xfId="5390" xr:uid="{00000000-0005-0000-0000-0000B40D0000}"/>
    <cellStyle name="Accent1 10 2 4" xfId="5391" xr:uid="{00000000-0005-0000-0000-0000B50D0000}"/>
    <cellStyle name="Accent1 10 3" xfId="1054" xr:uid="{00000000-0005-0000-0000-0000B60D0000}"/>
    <cellStyle name="Accent1 10 3 2" xfId="5392" xr:uid="{00000000-0005-0000-0000-0000B70D0000}"/>
    <cellStyle name="Accent1 10 4" xfId="5393" xr:uid="{00000000-0005-0000-0000-0000B80D0000}"/>
    <cellStyle name="Accent1 11" xfId="1055" xr:uid="{00000000-0005-0000-0000-0000B90D0000}"/>
    <cellStyle name="Accent1 11 2" xfId="5394" xr:uid="{00000000-0005-0000-0000-0000BA0D0000}"/>
    <cellStyle name="Accent1 11 2 2" xfId="5395" xr:uid="{00000000-0005-0000-0000-0000BB0D0000}"/>
    <cellStyle name="Accent1 11 2 3" xfId="5396" xr:uid="{00000000-0005-0000-0000-0000BC0D0000}"/>
    <cellStyle name="Accent1 11 3" xfId="5397" xr:uid="{00000000-0005-0000-0000-0000BD0D0000}"/>
    <cellStyle name="Accent1 11 4" xfId="5398" xr:uid="{00000000-0005-0000-0000-0000BE0D0000}"/>
    <cellStyle name="Accent1 12" xfId="1056" xr:uid="{00000000-0005-0000-0000-0000BF0D0000}"/>
    <cellStyle name="Accent1 12 2" xfId="5399" xr:uid="{00000000-0005-0000-0000-0000C00D0000}"/>
    <cellStyle name="Accent1 12 2 2" xfId="5400" xr:uid="{00000000-0005-0000-0000-0000C10D0000}"/>
    <cellStyle name="Accent1 12 2 3" xfId="5401" xr:uid="{00000000-0005-0000-0000-0000C20D0000}"/>
    <cellStyle name="Accent1 12 3" xfId="5402" xr:uid="{00000000-0005-0000-0000-0000C30D0000}"/>
    <cellStyle name="Accent1 12 4" xfId="5403" xr:uid="{00000000-0005-0000-0000-0000C40D0000}"/>
    <cellStyle name="Accent1 13" xfId="1057" xr:uid="{00000000-0005-0000-0000-0000C50D0000}"/>
    <cellStyle name="Accent1 13 2" xfId="5404" xr:uid="{00000000-0005-0000-0000-0000C60D0000}"/>
    <cellStyle name="Accent1 14" xfId="1058" xr:uid="{00000000-0005-0000-0000-0000C70D0000}"/>
    <cellStyle name="Accent1 14 2" xfId="5405" xr:uid="{00000000-0005-0000-0000-0000C80D0000}"/>
    <cellStyle name="Accent1 14 3" xfId="5406" xr:uid="{00000000-0005-0000-0000-0000C90D0000}"/>
    <cellStyle name="Accent1 14 4" xfId="5407" xr:uid="{00000000-0005-0000-0000-0000CA0D0000}"/>
    <cellStyle name="Accent1 15" xfId="5408" xr:uid="{00000000-0005-0000-0000-0000CB0D0000}"/>
    <cellStyle name="Accent1 16" xfId="5409" xr:uid="{00000000-0005-0000-0000-0000CC0D0000}"/>
    <cellStyle name="Accent1 17" xfId="5410" xr:uid="{00000000-0005-0000-0000-0000CD0D0000}"/>
    <cellStyle name="Accent1 18" xfId="5388" xr:uid="{00000000-0005-0000-0000-0000CE0D0000}"/>
    <cellStyle name="Accent1 2" xfId="1059" xr:uid="{00000000-0005-0000-0000-0000CF0D0000}"/>
    <cellStyle name="Accent1 2 2" xfId="1060" xr:uid="{00000000-0005-0000-0000-0000D00D0000}"/>
    <cellStyle name="Accent1 2 2 2" xfId="1061" xr:uid="{00000000-0005-0000-0000-0000D10D0000}"/>
    <cellStyle name="Accent1 2 2 3" xfId="1062" xr:uid="{00000000-0005-0000-0000-0000D20D0000}"/>
    <cellStyle name="Accent1 2 2 4" xfId="1063" xr:uid="{00000000-0005-0000-0000-0000D30D0000}"/>
    <cellStyle name="Accent1 2 2 5" xfId="1064" xr:uid="{00000000-0005-0000-0000-0000D40D0000}"/>
    <cellStyle name="Accent1 2 3" xfId="1065" xr:uid="{00000000-0005-0000-0000-0000D50D0000}"/>
    <cellStyle name="Accent1 2 3 2" xfId="1066" xr:uid="{00000000-0005-0000-0000-0000D60D0000}"/>
    <cellStyle name="Accent1 2 3 2 2" xfId="5411" xr:uid="{00000000-0005-0000-0000-0000D70D0000}"/>
    <cellStyle name="Accent1 2 3 3" xfId="1067" xr:uid="{00000000-0005-0000-0000-0000D80D0000}"/>
    <cellStyle name="Accent1 2 3 4" xfId="5412" xr:uid="{00000000-0005-0000-0000-0000D90D0000}"/>
    <cellStyle name="Accent1 2 3 4 2" xfId="5413" xr:uid="{00000000-0005-0000-0000-0000DA0D0000}"/>
    <cellStyle name="Accent1 2 4" xfId="1068" xr:uid="{00000000-0005-0000-0000-0000DB0D0000}"/>
    <cellStyle name="Accent1 2 4 2" xfId="5414" xr:uid="{00000000-0005-0000-0000-0000DC0D0000}"/>
    <cellStyle name="Accent1 2 4 3" xfId="5415" xr:uid="{00000000-0005-0000-0000-0000DD0D0000}"/>
    <cellStyle name="Accent1 2 5" xfId="1069" xr:uid="{00000000-0005-0000-0000-0000DE0D0000}"/>
    <cellStyle name="Accent1 2 6" xfId="5416" xr:uid="{00000000-0005-0000-0000-0000DF0D0000}"/>
    <cellStyle name="Accent1 3" xfId="1070" xr:uid="{00000000-0005-0000-0000-0000E00D0000}"/>
    <cellStyle name="Accent1 3 2" xfId="1071" xr:uid="{00000000-0005-0000-0000-0000E10D0000}"/>
    <cellStyle name="Accent1 3 3" xfId="1072" xr:uid="{00000000-0005-0000-0000-0000E20D0000}"/>
    <cellStyle name="Accent1 3 3 2" xfId="5417" xr:uid="{00000000-0005-0000-0000-0000E30D0000}"/>
    <cellStyle name="Accent1 3 3 3" xfId="5418" xr:uid="{00000000-0005-0000-0000-0000E40D0000}"/>
    <cellStyle name="Accent1 3 3 4" xfId="5419" xr:uid="{00000000-0005-0000-0000-0000E50D0000}"/>
    <cellStyle name="Accent1 3 4" xfId="1073" xr:uid="{00000000-0005-0000-0000-0000E60D0000}"/>
    <cellStyle name="Accent1 3 5" xfId="5420" xr:uid="{00000000-0005-0000-0000-0000E70D0000}"/>
    <cellStyle name="Accent1 4" xfId="1074" xr:uid="{00000000-0005-0000-0000-0000E80D0000}"/>
    <cellStyle name="Accent1 4 2" xfId="1075" xr:uid="{00000000-0005-0000-0000-0000E90D0000}"/>
    <cellStyle name="Accent1 4 2 2" xfId="5421" xr:uid="{00000000-0005-0000-0000-0000EA0D0000}"/>
    <cellStyle name="Accent1 4 2 3" xfId="5422" xr:uid="{00000000-0005-0000-0000-0000EB0D0000}"/>
    <cellStyle name="Accent1 4 3" xfId="1076" xr:uid="{00000000-0005-0000-0000-0000EC0D0000}"/>
    <cellStyle name="Accent1 4 4" xfId="1077" xr:uid="{00000000-0005-0000-0000-0000ED0D0000}"/>
    <cellStyle name="Accent1 4 5" xfId="5423" xr:uid="{00000000-0005-0000-0000-0000EE0D0000}"/>
    <cellStyle name="Accent1 5" xfId="1078" xr:uid="{00000000-0005-0000-0000-0000EF0D0000}"/>
    <cellStyle name="Accent1 5 2" xfId="1079" xr:uid="{00000000-0005-0000-0000-0000F00D0000}"/>
    <cellStyle name="Accent1 5 2 2" xfId="1080" xr:uid="{00000000-0005-0000-0000-0000F10D0000}"/>
    <cellStyle name="Accent1 5 2 2 2" xfId="5424" xr:uid="{00000000-0005-0000-0000-0000F20D0000}"/>
    <cellStyle name="Accent1 5 2 3" xfId="1081" xr:uid="{00000000-0005-0000-0000-0000F30D0000}"/>
    <cellStyle name="Accent1 5 2 4" xfId="1082" xr:uid="{00000000-0005-0000-0000-0000F40D0000}"/>
    <cellStyle name="Accent1 5 3" xfId="1083" xr:uid="{00000000-0005-0000-0000-0000F50D0000}"/>
    <cellStyle name="Accent1 5 3 2" xfId="1084" xr:uid="{00000000-0005-0000-0000-0000F60D0000}"/>
    <cellStyle name="Accent1 5 3 3" xfId="1085" xr:uid="{00000000-0005-0000-0000-0000F70D0000}"/>
    <cellStyle name="Accent1 5 3 4" xfId="5425" xr:uid="{00000000-0005-0000-0000-0000F80D0000}"/>
    <cellStyle name="Accent1 5 4" xfId="1086" xr:uid="{00000000-0005-0000-0000-0000F90D0000}"/>
    <cellStyle name="Accent1 5 4 2" xfId="1087" xr:uid="{00000000-0005-0000-0000-0000FA0D0000}"/>
    <cellStyle name="Accent1 5 4 3" xfId="1088" xr:uid="{00000000-0005-0000-0000-0000FB0D0000}"/>
    <cellStyle name="Accent1 5 4 4" xfId="5426" xr:uid="{00000000-0005-0000-0000-0000FC0D0000}"/>
    <cellStyle name="Accent1 6" xfId="1089" xr:uid="{00000000-0005-0000-0000-0000FD0D0000}"/>
    <cellStyle name="Accent1 6 2" xfId="1090" xr:uid="{00000000-0005-0000-0000-0000FE0D0000}"/>
    <cellStyle name="Accent1 6 2 2" xfId="5427" xr:uid="{00000000-0005-0000-0000-0000FF0D0000}"/>
    <cellStyle name="Accent1 6 2 3" xfId="5428" xr:uid="{00000000-0005-0000-0000-0000000E0000}"/>
    <cellStyle name="Accent1 6 3" xfId="1091" xr:uid="{00000000-0005-0000-0000-0000010E0000}"/>
    <cellStyle name="Accent1 6 4" xfId="5429" xr:uid="{00000000-0005-0000-0000-0000020E0000}"/>
    <cellStyle name="Accent1 7" xfId="1092" xr:uid="{00000000-0005-0000-0000-0000030E0000}"/>
    <cellStyle name="Accent1 7 2" xfId="1093" xr:uid="{00000000-0005-0000-0000-0000040E0000}"/>
    <cellStyle name="Accent1 7 2 2" xfId="5430" xr:uid="{00000000-0005-0000-0000-0000050E0000}"/>
    <cellStyle name="Accent1 7 2 3" xfId="5431" xr:uid="{00000000-0005-0000-0000-0000060E0000}"/>
    <cellStyle name="Accent1 7 3" xfId="5432" xr:uid="{00000000-0005-0000-0000-0000070E0000}"/>
    <cellStyle name="Accent1 8" xfId="1094" xr:uid="{00000000-0005-0000-0000-0000080E0000}"/>
    <cellStyle name="Accent1 8 2" xfId="5433" xr:uid="{00000000-0005-0000-0000-0000090E0000}"/>
    <cellStyle name="Accent1 8 2 2" xfId="5434" xr:uid="{00000000-0005-0000-0000-00000A0E0000}"/>
    <cellStyle name="Accent1 8 2 3" xfId="5435" xr:uid="{00000000-0005-0000-0000-00000B0E0000}"/>
    <cellStyle name="Accent1 8 3" xfId="5436" xr:uid="{00000000-0005-0000-0000-00000C0E0000}"/>
    <cellStyle name="Accent1 8 4" xfId="5437" xr:uid="{00000000-0005-0000-0000-00000D0E0000}"/>
    <cellStyle name="Accent1 9" xfId="1095" xr:uid="{00000000-0005-0000-0000-00000E0E0000}"/>
    <cellStyle name="Accent1 9 2" xfId="1096" xr:uid="{00000000-0005-0000-0000-00000F0E0000}"/>
    <cellStyle name="Accent1 9 3" xfId="1097" xr:uid="{00000000-0005-0000-0000-0000100E0000}"/>
    <cellStyle name="Accent1 9 4" xfId="5438" xr:uid="{00000000-0005-0000-0000-0000110E0000}"/>
    <cellStyle name="Accent2" xfId="1098" builtinId="33" customBuiltin="1"/>
    <cellStyle name="Accent2 10" xfId="1099" xr:uid="{00000000-0005-0000-0000-0000130E0000}"/>
    <cellStyle name="Accent2 10 2" xfId="1100" xr:uid="{00000000-0005-0000-0000-0000140E0000}"/>
    <cellStyle name="Accent2 10 2 2" xfId="5440" xr:uid="{00000000-0005-0000-0000-0000150E0000}"/>
    <cellStyle name="Accent2 10 2 3" xfId="5441" xr:uid="{00000000-0005-0000-0000-0000160E0000}"/>
    <cellStyle name="Accent2 10 2 4" xfId="5442" xr:uid="{00000000-0005-0000-0000-0000170E0000}"/>
    <cellStyle name="Accent2 10 3" xfId="1101" xr:uid="{00000000-0005-0000-0000-0000180E0000}"/>
    <cellStyle name="Accent2 10 3 2" xfId="5443" xr:uid="{00000000-0005-0000-0000-0000190E0000}"/>
    <cellStyle name="Accent2 10 4" xfId="5444" xr:uid="{00000000-0005-0000-0000-00001A0E0000}"/>
    <cellStyle name="Accent2 11" xfId="1102" xr:uid="{00000000-0005-0000-0000-00001B0E0000}"/>
    <cellStyle name="Accent2 11 2" xfId="5445" xr:uid="{00000000-0005-0000-0000-00001C0E0000}"/>
    <cellStyle name="Accent2 11 2 2" xfId="5446" xr:uid="{00000000-0005-0000-0000-00001D0E0000}"/>
    <cellStyle name="Accent2 11 2 3" xfId="5447" xr:uid="{00000000-0005-0000-0000-00001E0E0000}"/>
    <cellStyle name="Accent2 11 3" xfId="5448" xr:uid="{00000000-0005-0000-0000-00001F0E0000}"/>
    <cellStyle name="Accent2 11 4" xfId="5449" xr:uid="{00000000-0005-0000-0000-0000200E0000}"/>
    <cellStyle name="Accent2 12" xfId="1103" xr:uid="{00000000-0005-0000-0000-0000210E0000}"/>
    <cellStyle name="Accent2 12 2" xfId="5450" xr:uid="{00000000-0005-0000-0000-0000220E0000}"/>
    <cellStyle name="Accent2 12 2 2" xfId="5451" xr:uid="{00000000-0005-0000-0000-0000230E0000}"/>
    <cellStyle name="Accent2 12 2 3" xfId="5452" xr:uid="{00000000-0005-0000-0000-0000240E0000}"/>
    <cellStyle name="Accent2 12 3" xfId="5453" xr:uid="{00000000-0005-0000-0000-0000250E0000}"/>
    <cellStyle name="Accent2 12 4" xfId="5454" xr:uid="{00000000-0005-0000-0000-0000260E0000}"/>
    <cellStyle name="Accent2 13" xfId="1104" xr:uid="{00000000-0005-0000-0000-0000270E0000}"/>
    <cellStyle name="Accent2 13 2" xfId="5455" xr:uid="{00000000-0005-0000-0000-0000280E0000}"/>
    <cellStyle name="Accent2 14" xfId="1105" xr:uid="{00000000-0005-0000-0000-0000290E0000}"/>
    <cellStyle name="Accent2 14 2" xfId="5456" xr:uid="{00000000-0005-0000-0000-00002A0E0000}"/>
    <cellStyle name="Accent2 14 3" xfId="5457" xr:uid="{00000000-0005-0000-0000-00002B0E0000}"/>
    <cellStyle name="Accent2 14 4" xfId="5458" xr:uid="{00000000-0005-0000-0000-00002C0E0000}"/>
    <cellStyle name="Accent2 15" xfId="5459" xr:uid="{00000000-0005-0000-0000-00002D0E0000}"/>
    <cellStyle name="Accent2 16" xfId="5460" xr:uid="{00000000-0005-0000-0000-00002E0E0000}"/>
    <cellStyle name="Accent2 17" xfId="5461" xr:uid="{00000000-0005-0000-0000-00002F0E0000}"/>
    <cellStyle name="Accent2 18" xfId="5439" xr:uid="{00000000-0005-0000-0000-0000300E0000}"/>
    <cellStyle name="Accent2 2" xfId="1106" xr:uid="{00000000-0005-0000-0000-0000310E0000}"/>
    <cellStyle name="Accent2 2 2" xfId="1107" xr:uid="{00000000-0005-0000-0000-0000320E0000}"/>
    <cellStyle name="Accent2 2 2 2" xfId="1108" xr:uid="{00000000-0005-0000-0000-0000330E0000}"/>
    <cellStyle name="Accent2 2 2 3" xfId="1109" xr:uid="{00000000-0005-0000-0000-0000340E0000}"/>
    <cellStyle name="Accent2 2 2 4" xfId="1110" xr:uid="{00000000-0005-0000-0000-0000350E0000}"/>
    <cellStyle name="Accent2 2 2 5" xfId="1111" xr:uid="{00000000-0005-0000-0000-0000360E0000}"/>
    <cellStyle name="Accent2 2 3" xfId="1112" xr:uid="{00000000-0005-0000-0000-0000370E0000}"/>
    <cellStyle name="Accent2 2 3 2" xfId="1113" xr:uid="{00000000-0005-0000-0000-0000380E0000}"/>
    <cellStyle name="Accent2 2 3 2 2" xfId="5462" xr:uid="{00000000-0005-0000-0000-0000390E0000}"/>
    <cellStyle name="Accent2 2 3 3" xfId="1114" xr:uid="{00000000-0005-0000-0000-00003A0E0000}"/>
    <cellStyle name="Accent2 2 3 4" xfId="5463" xr:uid="{00000000-0005-0000-0000-00003B0E0000}"/>
    <cellStyle name="Accent2 2 3 4 2" xfId="5464" xr:uid="{00000000-0005-0000-0000-00003C0E0000}"/>
    <cellStyle name="Accent2 2 4" xfId="1115" xr:uid="{00000000-0005-0000-0000-00003D0E0000}"/>
    <cellStyle name="Accent2 2 4 2" xfId="5465" xr:uid="{00000000-0005-0000-0000-00003E0E0000}"/>
    <cellStyle name="Accent2 2 4 3" xfId="5466" xr:uid="{00000000-0005-0000-0000-00003F0E0000}"/>
    <cellStyle name="Accent2 2 5" xfId="1116" xr:uid="{00000000-0005-0000-0000-0000400E0000}"/>
    <cellStyle name="Accent2 2 6" xfId="5467" xr:uid="{00000000-0005-0000-0000-0000410E0000}"/>
    <cellStyle name="Accent2 3" xfId="1117" xr:uid="{00000000-0005-0000-0000-0000420E0000}"/>
    <cellStyle name="Accent2 3 2" xfId="1118" xr:uid="{00000000-0005-0000-0000-0000430E0000}"/>
    <cellStyle name="Accent2 3 3" xfId="1119" xr:uid="{00000000-0005-0000-0000-0000440E0000}"/>
    <cellStyle name="Accent2 3 3 2" xfId="5468" xr:uid="{00000000-0005-0000-0000-0000450E0000}"/>
    <cellStyle name="Accent2 3 3 3" xfId="5469" xr:uid="{00000000-0005-0000-0000-0000460E0000}"/>
    <cellStyle name="Accent2 3 3 4" xfId="5470" xr:uid="{00000000-0005-0000-0000-0000470E0000}"/>
    <cellStyle name="Accent2 3 4" xfId="1120" xr:uid="{00000000-0005-0000-0000-0000480E0000}"/>
    <cellStyle name="Accent2 3 5" xfId="5471" xr:uid="{00000000-0005-0000-0000-0000490E0000}"/>
    <cellStyle name="Accent2 4" xfId="1121" xr:uid="{00000000-0005-0000-0000-00004A0E0000}"/>
    <cellStyle name="Accent2 4 2" xfId="1122" xr:uid="{00000000-0005-0000-0000-00004B0E0000}"/>
    <cellStyle name="Accent2 4 2 2" xfId="5472" xr:uid="{00000000-0005-0000-0000-00004C0E0000}"/>
    <cellStyle name="Accent2 4 2 3" xfId="5473" xr:uid="{00000000-0005-0000-0000-00004D0E0000}"/>
    <cellStyle name="Accent2 4 3" xfId="1123" xr:uid="{00000000-0005-0000-0000-00004E0E0000}"/>
    <cellStyle name="Accent2 4 4" xfId="1124" xr:uid="{00000000-0005-0000-0000-00004F0E0000}"/>
    <cellStyle name="Accent2 4 5" xfId="5474" xr:uid="{00000000-0005-0000-0000-0000500E0000}"/>
    <cellStyle name="Accent2 5" xfId="1125" xr:uid="{00000000-0005-0000-0000-0000510E0000}"/>
    <cellStyle name="Accent2 5 2" xfId="1126" xr:uid="{00000000-0005-0000-0000-0000520E0000}"/>
    <cellStyle name="Accent2 5 2 2" xfId="1127" xr:uid="{00000000-0005-0000-0000-0000530E0000}"/>
    <cellStyle name="Accent2 5 2 2 2" xfId="5475" xr:uid="{00000000-0005-0000-0000-0000540E0000}"/>
    <cellStyle name="Accent2 5 2 3" xfId="1128" xr:uid="{00000000-0005-0000-0000-0000550E0000}"/>
    <cellStyle name="Accent2 5 2 4" xfId="1129" xr:uid="{00000000-0005-0000-0000-0000560E0000}"/>
    <cellStyle name="Accent2 5 3" xfId="1130" xr:uid="{00000000-0005-0000-0000-0000570E0000}"/>
    <cellStyle name="Accent2 5 3 2" xfId="1131" xr:uid="{00000000-0005-0000-0000-0000580E0000}"/>
    <cellStyle name="Accent2 5 3 3" xfId="1132" xr:uid="{00000000-0005-0000-0000-0000590E0000}"/>
    <cellStyle name="Accent2 5 3 4" xfId="5476" xr:uid="{00000000-0005-0000-0000-00005A0E0000}"/>
    <cellStyle name="Accent2 5 4" xfId="1133" xr:uid="{00000000-0005-0000-0000-00005B0E0000}"/>
    <cellStyle name="Accent2 5 4 2" xfId="1134" xr:uid="{00000000-0005-0000-0000-00005C0E0000}"/>
    <cellStyle name="Accent2 5 4 3" xfId="1135" xr:uid="{00000000-0005-0000-0000-00005D0E0000}"/>
    <cellStyle name="Accent2 5 4 4" xfId="5477" xr:uid="{00000000-0005-0000-0000-00005E0E0000}"/>
    <cellStyle name="Accent2 6" xfId="1136" xr:uid="{00000000-0005-0000-0000-00005F0E0000}"/>
    <cellStyle name="Accent2 6 2" xfId="1137" xr:uid="{00000000-0005-0000-0000-0000600E0000}"/>
    <cellStyle name="Accent2 6 2 2" xfId="5478" xr:uid="{00000000-0005-0000-0000-0000610E0000}"/>
    <cellStyle name="Accent2 6 2 3" xfId="5479" xr:uid="{00000000-0005-0000-0000-0000620E0000}"/>
    <cellStyle name="Accent2 6 3" xfId="1138" xr:uid="{00000000-0005-0000-0000-0000630E0000}"/>
    <cellStyle name="Accent2 6 4" xfId="5480" xr:uid="{00000000-0005-0000-0000-0000640E0000}"/>
    <cellStyle name="Accent2 7" xfId="1139" xr:uid="{00000000-0005-0000-0000-0000650E0000}"/>
    <cellStyle name="Accent2 7 2" xfId="1140" xr:uid="{00000000-0005-0000-0000-0000660E0000}"/>
    <cellStyle name="Accent2 7 2 2" xfId="5481" xr:uid="{00000000-0005-0000-0000-0000670E0000}"/>
    <cellStyle name="Accent2 7 2 3" xfId="5482" xr:uid="{00000000-0005-0000-0000-0000680E0000}"/>
    <cellStyle name="Accent2 7 3" xfId="5483" xr:uid="{00000000-0005-0000-0000-0000690E0000}"/>
    <cellStyle name="Accent2 8" xfId="1141" xr:uid="{00000000-0005-0000-0000-00006A0E0000}"/>
    <cellStyle name="Accent2 8 2" xfId="5484" xr:uid="{00000000-0005-0000-0000-00006B0E0000}"/>
    <cellStyle name="Accent2 8 2 2" xfId="5485" xr:uid="{00000000-0005-0000-0000-00006C0E0000}"/>
    <cellStyle name="Accent2 8 2 3" xfId="5486" xr:uid="{00000000-0005-0000-0000-00006D0E0000}"/>
    <cellStyle name="Accent2 8 3" xfId="5487" xr:uid="{00000000-0005-0000-0000-00006E0E0000}"/>
    <cellStyle name="Accent2 8 4" xfId="5488" xr:uid="{00000000-0005-0000-0000-00006F0E0000}"/>
    <cellStyle name="Accent2 9" xfId="1142" xr:uid="{00000000-0005-0000-0000-0000700E0000}"/>
    <cellStyle name="Accent2 9 2" xfId="1143" xr:uid="{00000000-0005-0000-0000-0000710E0000}"/>
    <cellStyle name="Accent2 9 3" xfId="1144" xr:uid="{00000000-0005-0000-0000-0000720E0000}"/>
    <cellStyle name="Accent2 9 4" xfId="5489" xr:uid="{00000000-0005-0000-0000-0000730E0000}"/>
    <cellStyle name="Accent3" xfId="1145" builtinId="37" customBuiltin="1"/>
    <cellStyle name="Accent3 10" xfId="1146" xr:uid="{00000000-0005-0000-0000-0000750E0000}"/>
    <cellStyle name="Accent3 10 2" xfId="1147" xr:uid="{00000000-0005-0000-0000-0000760E0000}"/>
    <cellStyle name="Accent3 10 2 2" xfId="5491" xr:uid="{00000000-0005-0000-0000-0000770E0000}"/>
    <cellStyle name="Accent3 10 2 3" xfId="5492" xr:uid="{00000000-0005-0000-0000-0000780E0000}"/>
    <cellStyle name="Accent3 10 2 4" xfId="5493" xr:uid="{00000000-0005-0000-0000-0000790E0000}"/>
    <cellStyle name="Accent3 10 3" xfId="1148" xr:uid="{00000000-0005-0000-0000-00007A0E0000}"/>
    <cellStyle name="Accent3 10 3 2" xfId="5494" xr:uid="{00000000-0005-0000-0000-00007B0E0000}"/>
    <cellStyle name="Accent3 10 4" xfId="5495" xr:uid="{00000000-0005-0000-0000-00007C0E0000}"/>
    <cellStyle name="Accent3 11" xfId="1149" xr:uid="{00000000-0005-0000-0000-00007D0E0000}"/>
    <cellStyle name="Accent3 11 2" xfId="5496" xr:uid="{00000000-0005-0000-0000-00007E0E0000}"/>
    <cellStyle name="Accent3 11 2 2" xfId="5497" xr:uid="{00000000-0005-0000-0000-00007F0E0000}"/>
    <cellStyle name="Accent3 11 2 3" xfId="5498" xr:uid="{00000000-0005-0000-0000-0000800E0000}"/>
    <cellStyle name="Accent3 11 3" xfId="5499" xr:uid="{00000000-0005-0000-0000-0000810E0000}"/>
    <cellStyle name="Accent3 11 4" xfId="5500" xr:uid="{00000000-0005-0000-0000-0000820E0000}"/>
    <cellStyle name="Accent3 12" xfId="1150" xr:uid="{00000000-0005-0000-0000-0000830E0000}"/>
    <cellStyle name="Accent3 12 2" xfId="5501" xr:uid="{00000000-0005-0000-0000-0000840E0000}"/>
    <cellStyle name="Accent3 12 2 2" xfId="5502" xr:uid="{00000000-0005-0000-0000-0000850E0000}"/>
    <cellStyle name="Accent3 12 2 3" xfId="5503" xr:uid="{00000000-0005-0000-0000-0000860E0000}"/>
    <cellStyle name="Accent3 12 3" xfId="5504" xr:uid="{00000000-0005-0000-0000-0000870E0000}"/>
    <cellStyle name="Accent3 12 4" xfId="5505" xr:uid="{00000000-0005-0000-0000-0000880E0000}"/>
    <cellStyle name="Accent3 13" xfId="1151" xr:uid="{00000000-0005-0000-0000-0000890E0000}"/>
    <cellStyle name="Accent3 13 2" xfId="5506" xr:uid="{00000000-0005-0000-0000-00008A0E0000}"/>
    <cellStyle name="Accent3 14" xfId="1152" xr:uid="{00000000-0005-0000-0000-00008B0E0000}"/>
    <cellStyle name="Accent3 14 2" xfId="5507" xr:uid="{00000000-0005-0000-0000-00008C0E0000}"/>
    <cellStyle name="Accent3 14 3" xfId="5508" xr:uid="{00000000-0005-0000-0000-00008D0E0000}"/>
    <cellStyle name="Accent3 14 4" xfId="5509" xr:uid="{00000000-0005-0000-0000-00008E0E0000}"/>
    <cellStyle name="Accent3 15" xfId="5510" xr:uid="{00000000-0005-0000-0000-00008F0E0000}"/>
    <cellStyle name="Accent3 16" xfId="5511" xr:uid="{00000000-0005-0000-0000-0000900E0000}"/>
    <cellStyle name="Accent3 17" xfId="5512" xr:uid="{00000000-0005-0000-0000-0000910E0000}"/>
    <cellStyle name="Accent3 18" xfId="5490" xr:uid="{00000000-0005-0000-0000-0000920E0000}"/>
    <cellStyle name="Accent3 2" xfId="1153" xr:uid="{00000000-0005-0000-0000-0000930E0000}"/>
    <cellStyle name="Accent3 2 2" xfId="1154" xr:uid="{00000000-0005-0000-0000-0000940E0000}"/>
    <cellStyle name="Accent3 2 2 2" xfId="1155" xr:uid="{00000000-0005-0000-0000-0000950E0000}"/>
    <cellStyle name="Accent3 2 2 3" xfId="1156" xr:uid="{00000000-0005-0000-0000-0000960E0000}"/>
    <cellStyle name="Accent3 2 2 4" xfId="1157" xr:uid="{00000000-0005-0000-0000-0000970E0000}"/>
    <cellStyle name="Accent3 2 2 5" xfId="1158" xr:uid="{00000000-0005-0000-0000-0000980E0000}"/>
    <cellStyle name="Accent3 2 3" xfId="1159" xr:uid="{00000000-0005-0000-0000-0000990E0000}"/>
    <cellStyle name="Accent3 2 3 2" xfId="1160" xr:uid="{00000000-0005-0000-0000-00009A0E0000}"/>
    <cellStyle name="Accent3 2 3 2 2" xfId="5513" xr:uid="{00000000-0005-0000-0000-00009B0E0000}"/>
    <cellStyle name="Accent3 2 3 3" xfId="1161" xr:uid="{00000000-0005-0000-0000-00009C0E0000}"/>
    <cellStyle name="Accent3 2 3 4" xfId="5514" xr:uid="{00000000-0005-0000-0000-00009D0E0000}"/>
    <cellStyle name="Accent3 2 3 4 2" xfId="5515" xr:uid="{00000000-0005-0000-0000-00009E0E0000}"/>
    <cellStyle name="Accent3 2 4" xfId="1162" xr:uid="{00000000-0005-0000-0000-00009F0E0000}"/>
    <cellStyle name="Accent3 2 4 2" xfId="5516" xr:uid="{00000000-0005-0000-0000-0000A00E0000}"/>
    <cellStyle name="Accent3 2 4 3" xfId="5517" xr:uid="{00000000-0005-0000-0000-0000A10E0000}"/>
    <cellStyle name="Accent3 2 5" xfId="1163" xr:uid="{00000000-0005-0000-0000-0000A20E0000}"/>
    <cellStyle name="Accent3 2 6" xfId="5518" xr:uid="{00000000-0005-0000-0000-0000A30E0000}"/>
    <cellStyle name="Accent3 3" xfId="1164" xr:uid="{00000000-0005-0000-0000-0000A40E0000}"/>
    <cellStyle name="Accent3 3 2" xfId="1165" xr:uid="{00000000-0005-0000-0000-0000A50E0000}"/>
    <cellStyle name="Accent3 3 3" xfId="1166" xr:uid="{00000000-0005-0000-0000-0000A60E0000}"/>
    <cellStyle name="Accent3 3 3 2" xfId="5519" xr:uid="{00000000-0005-0000-0000-0000A70E0000}"/>
    <cellStyle name="Accent3 3 3 3" xfId="5520" xr:uid="{00000000-0005-0000-0000-0000A80E0000}"/>
    <cellStyle name="Accent3 3 3 4" xfId="5521" xr:uid="{00000000-0005-0000-0000-0000A90E0000}"/>
    <cellStyle name="Accent3 3 4" xfId="1167" xr:uid="{00000000-0005-0000-0000-0000AA0E0000}"/>
    <cellStyle name="Accent3 3 5" xfId="5522" xr:uid="{00000000-0005-0000-0000-0000AB0E0000}"/>
    <cellStyle name="Accent3 4" xfId="1168" xr:uid="{00000000-0005-0000-0000-0000AC0E0000}"/>
    <cellStyle name="Accent3 4 2" xfId="1169" xr:uid="{00000000-0005-0000-0000-0000AD0E0000}"/>
    <cellStyle name="Accent3 4 2 2" xfId="5523" xr:uid="{00000000-0005-0000-0000-0000AE0E0000}"/>
    <cellStyle name="Accent3 4 2 3" xfId="5524" xr:uid="{00000000-0005-0000-0000-0000AF0E0000}"/>
    <cellStyle name="Accent3 4 3" xfId="1170" xr:uid="{00000000-0005-0000-0000-0000B00E0000}"/>
    <cellStyle name="Accent3 4 4" xfId="1171" xr:uid="{00000000-0005-0000-0000-0000B10E0000}"/>
    <cellStyle name="Accent3 4 5" xfId="5525" xr:uid="{00000000-0005-0000-0000-0000B20E0000}"/>
    <cellStyle name="Accent3 5" xfId="1172" xr:uid="{00000000-0005-0000-0000-0000B30E0000}"/>
    <cellStyle name="Accent3 5 2" xfId="1173" xr:uid="{00000000-0005-0000-0000-0000B40E0000}"/>
    <cellStyle name="Accent3 5 2 2" xfId="1174" xr:uid="{00000000-0005-0000-0000-0000B50E0000}"/>
    <cellStyle name="Accent3 5 2 2 2" xfId="5526" xr:uid="{00000000-0005-0000-0000-0000B60E0000}"/>
    <cellStyle name="Accent3 5 2 3" xfId="1175" xr:uid="{00000000-0005-0000-0000-0000B70E0000}"/>
    <cellStyle name="Accent3 5 2 4" xfId="1176" xr:uid="{00000000-0005-0000-0000-0000B80E0000}"/>
    <cellStyle name="Accent3 5 3" xfId="1177" xr:uid="{00000000-0005-0000-0000-0000B90E0000}"/>
    <cellStyle name="Accent3 5 3 2" xfId="1178" xr:uid="{00000000-0005-0000-0000-0000BA0E0000}"/>
    <cellStyle name="Accent3 5 3 3" xfId="1179" xr:uid="{00000000-0005-0000-0000-0000BB0E0000}"/>
    <cellStyle name="Accent3 5 3 4" xfId="5527" xr:uid="{00000000-0005-0000-0000-0000BC0E0000}"/>
    <cellStyle name="Accent3 5 4" xfId="1180" xr:uid="{00000000-0005-0000-0000-0000BD0E0000}"/>
    <cellStyle name="Accent3 5 4 2" xfId="1181" xr:uid="{00000000-0005-0000-0000-0000BE0E0000}"/>
    <cellStyle name="Accent3 5 4 3" xfId="1182" xr:uid="{00000000-0005-0000-0000-0000BF0E0000}"/>
    <cellStyle name="Accent3 5 4 4" xfId="5528" xr:uid="{00000000-0005-0000-0000-0000C00E0000}"/>
    <cellStyle name="Accent3 6" xfId="1183" xr:uid="{00000000-0005-0000-0000-0000C10E0000}"/>
    <cellStyle name="Accent3 6 2" xfId="1184" xr:uid="{00000000-0005-0000-0000-0000C20E0000}"/>
    <cellStyle name="Accent3 6 2 2" xfId="5529" xr:uid="{00000000-0005-0000-0000-0000C30E0000}"/>
    <cellStyle name="Accent3 6 2 3" xfId="5530" xr:uid="{00000000-0005-0000-0000-0000C40E0000}"/>
    <cellStyle name="Accent3 6 3" xfId="1185" xr:uid="{00000000-0005-0000-0000-0000C50E0000}"/>
    <cellStyle name="Accent3 6 4" xfId="5531" xr:uid="{00000000-0005-0000-0000-0000C60E0000}"/>
    <cellStyle name="Accent3 7" xfId="1186" xr:uid="{00000000-0005-0000-0000-0000C70E0000}"/>
    <cellStyle name="Accent3 7 2" xfId="1187" xr:uid="{00000000-0005-0000-0000-0000C80E0000}"/>
    <cellStyle name="Accent3 7 2 2" xfId="5532" xr:uid="{00000000-0005-0000-0000-0000C90E0000}"/>
    <cellStyle name="Accent3 7 2 3" xfId="5533" xr:uid="{00000000-0005-0000-0000-0000CA0E0000}"/>
    <cellStyle name="Accent3 7 3" xfId="5534" xr:uid="{00000000-0005-0000-0000-0000CB0E0000}"/>
    <cellStyle name="Accent3 8" xfId="1188" xr:uid="{00000000-0005-0000-0000-0000CC0E0000}"/>
    <cellStyle name="Accent3 8 2" xfId="5535" xr:uid="{00000000-0005-0000-0000-0000CD0E0000}"/>
    <cellStyle name="Accent3 8 2 2" xfId="5536" xr:uid="{00000000-0005-0000-0000-0000CE0E0000}"/>
    <cellStyle name="Accent3 8 2 3" xfId="5537" xr:uid="{00000000-0005-0000-0000-0000CF0E0000}"/>
    <cellStyle name="Accent3 8 3" xfId="5538" xr:uid="{00000000-0005-0000-0000-0000D00E0000}"/>
    <cellStyle name="Accent3 8 4" xfId="5539" xr:uid="{00000000-0005-0000-0000-0000D10E0000}"/>
    <cellStyle name="Accent3 9" xfId="1189" xr:uid="{00000000-0005-0000-0000-0000D20E0000}"/>
    <cellStyle name="Accent3 9 2" xfId="1190" xr:uid="{00000000-0005-0000-0000-0000D30E0000}"/>
    <cellStyle name="Accent3 9 3" xfId="1191" xr:uid="{00000000-0005-0000-0000-0000D40E0000}"/>
    <cellStyle name="Accent3 9 4" xfId="5540" xr:uid="{00000000-0005-0000-0000-0000D50E0000}"/>
    <cellStyle name="Accent4" xfId="1192" builtinId="41" customBuiltin="1"/>
    <cellStyle name="Accent4 10" xfId="1193" xr:uid="{00000000-0005-0000-0000-0000D70E0000}"/>
    <cellStyle name="Accent4 10 2" xfId="1194" xr:uid="{00000000-0005-0000-0000-0000D80E0000}"/>
    <cellStyle name="Accent4 10 2 2" xfId="5542" xr:uid="{00000000-0005-0000-0000-0000D90E0000}"/>
    <cellStyle name="Accent4 10 2 3" xfId="5543" xr:uid="{00000000-0005-0000-0000-0000DA0E0000}"/>
    <cellStyle name="Accent4 10 2 4" xfId="5544" xr:uid="{00000000-0005-0000-0000-0000DB0E0000}"/>
    <cellStyle name="Accent4 10 3" xfId="1195" xr:uid="{00000000-0005-0000-0000-0000DC0E0000}"/>
    <cellStyle name="Accent4 10 3 2" xfId="5545" xr:uid="{00000000-0005-0000-0000-0000DD0E0000}"/>
    <cellStyle name="Accent4 10 4" xfId="5546" xr:uid="{00000000-0005-0000-0000-0000DE0E0000}"/>
    <cellStyle name="Accent4 11" xfId="1196" xr:uid="{00000000-0005-0000-0000-0000DF0E0000}"/>
    <cellStyle name="Accent4 11 2" xfId="5547" xr:uid="{00000000-0005-0000-0000-0000E00E0000}"/>
    <cellStyle name="Accent4 11 2 2" xfId="5548" xr:uid="{00000000-0005-0000-0000-0000E10E0000}"/>
    <cellStyle name="Accent4 11 2 3" xfId="5549" xr:uid="{00000000-0005-0000-0000-0000E20E0000}"/>
    <cellStyle name="Accent4 11 3" xfId="5550" xr:uid="{00000000-0005-0000-0000-0000E30E0000}"/>
    <cellStyle name="Accent4 11 4" xfId="5551" xr:uid="{00000000-0005-0000-0000-0000E40E0000}"/>
    <cellStyle name="Accent4 12" xfId="1197" xr:uid="{00000000-0005-0000-0000-0000E50E0000}"/>
    <cellStyle name="Accent4 12 2" xfId="5552" xr:uid="{00000000-0005-0000-0000-0000E60E0000}"/>
    <cellStyle name="Accent4 12 2 2" xfId="5553" xr:uid="{00000000-0005-0000-0000-0000E70E0000}"/>
    <cellStyle name="Accent4 12 2 3" xfId="5554" xr:uid="{00000000-0005-0000-0000-0000E80E0000}"/>
    <cellStyle name="Accent4 12 3" xfId="5555" xr:uid="{00000000-0005-0000-0000-0000E90E0000}"/>
    <cellStyle name="Accent4 12 4" xfId="5556" xr:uid="{00000000-0005-0000-0000-0000EA0E0000}"/>
    <cellStyle name="Accent4 13" xfId="1198" xr:uid="{00000000-0005-0000-0000-0000EB0E0000}"/>
    <cellStyle name="Accent4 13 2" xfId="5557" xr:uid="{00000000-0005-0000-0000-0000EC0E0000}"/>
    <cellStyle name="Accent4 14" xfId="1199" xr:uid="{00000000-0005-0000-0000-0000ED0E0000}"/>
    <cellStyle name="Accent4 14 2" xfId="5558" xr:uid="{00000000-0005-0000-0000-0000EE0E0000}"/>
    <cellStyle name="Accent4 14 3" xfId="5559" xr:uid="{00000000-0005-0000-0000-0000EF0E0000}"/>
    <cellStyle name="Accent4 14 4" xfId="5560" xr:uid="{00000000-0005-0000-0000-0000F00E0000}"/>
    <cellStyle name="Accent4 15" xfId="5561" xr:uid="{00000000-0005-0000-0000-0000F10E0000}"/>
    <cellStyle name="Accent4 16" xfId="5562" xr:uid="{00000000-0005-0000-0000-0000F20E0000}"/>
    <cellStyle name="Accent4 17" xfId="5563" xr:uid="{00000000-0005-0000-0000-0000F30E0000}"/>
    <cellStyle name="Accent4 18" xfId="5541" xr:uid="{00000000-0005-0000-0000-0000F40E0000}"/>
    <cellStyle name="Accent4 2" xfId="1200" xr:uid="{00000000-0005-0000-0000-0000F50E0000}"/>
    <cellStyle name="Accent4 2 2" xfId="1201" xr:uid="{00000000-0005-0000-0000-0000F60E0000}"/>
    <cellStyle name="Accent4 2 2 2" xfId="1202" xr:uid="{00000000-0005-0000-0000-0000F70E0000}"/>
    <cellStyle name="Accent4 2 2 3" xfId="1203" xr:uid="{00000000-0005-0000-0000-0000F80E0000}"/>
    <cellStyle name="Accent4 2 2 4" xfId="1204" xr:uid="{00000000-0005-0000-0000-0000F90E0000}"/>
    <cellStyle name="Accent4 2 2 5" xfId="1205" xr:uid="{00000000-0005-0000-0000-0000FA0E0000}"/>
    <cellStyle name="Accent4 2 3" xfId="1206" xr:uid="{00000000-0005-0000-0000-0000FB0E0000}"/>
    <cellStyle name="Accent4 2 3 2" xfId="1207" xr:uid="{00000000-0005-0000-0000-0000FC0E0000}"/>
    <cellStyle name="Accent4 2 3 2 2" xfId="5564" xr:uid="{00000000-0005-0000-0000-0000FD0E0000}"/>
    <cellStyle name="Accent4 2 3 3" xfId="1208" xr:uid="{00000000-0005-0000-0000-0000FE0E0000}"/>
    <cellStyle name="Accent4 2 3 4" xfId="5565" xr:uid="{00000000-0005-0000-0000-0000FF0E0000}"/>
    <cellStyle name="Accent4 2 3 4 2" xfId="5566" xr:uid="{00000000-0005-0000-0000-0000000F0000}"/>
    <cellStyle name="Accent4 2 4" xfId="1209" xr:uid="{00000000-0005-0000-0000-0000010F0000}"/>
    <cellStyle name="Accent4 2 4 2" xfId="5567" xr:uid="{00000000-0005-0000-0000-0000020F0000}"/>
    <cellStyle name="Accent4 2 4 3" xfId="5568" xr:uid="{00000000-0005-0000-0000-0000030F0000}"/>
    <cellStyle name="Accent4 2 5" xfId="1210" xr:uid="{00000000-0005-0000-0000-0000040F0000}"/>
    <cellStyle name="Accent4 2 6" xfId="5569" xr:uid="{00000000-0005-0000-0000-0000050F0000}"/>
    <cellStyle name="Accent4 3" xfId="1211" xr:uid="{00000000-0005-0000-0000-0000060F0000}"/>
    <cellStyle name="Accent4 3 2" xfId="1212" xr:uid="{00000000-0005-0000-0000-0000070F0000}"/>
    <cellStyle name="Accent4 3 3" xfId="1213" xr:uid="{00000000-0005-0000-0000-0000080F0000}"/>
    <cellStyle name="Accent4 3 3 2" xfId="5570" xr:uid="{00000000-0005-0000-0000-0000090F0000}"/>
    <cellStyle name="Accent4 3 3 3" xfId="5571" xr:uid="{00000000-0005-0000-0000-00000A0F0000}"/>
    <cellStyle name="Accent4 3 3 4" xfId="5572" xr:uid="{00000000-0005-0000-0000-00000B0F0000}"/>
    <cellStyle name="Accent4 3 4" xfId="1214" xr:uid="{00000000-0005-0000-0000-00000C0F0000}"/>
    <cellStyle name="Accent4 3 5" xfId="5573" xr:uid="{00000000-0005-0000-0000-00000D0F0000}"/>
    <cellStyle name="Accent4 4" xfId="1215" xr:uid="{00000000-0005-0000-0000-00000E0F0000}"/>
    <cellStyle name="Accent4 4 2" xfId="1216" xr:uid="{00000000-0005-0000-0000-00000F0F0000}"/>
    <cellStyle name="Accent4 4 2 2" xfId="5574" xr:uid="{00000000-0005-0000-0000-0000100F0000}"/>
    <cellStyle name="Accent4 4 2 3" xfId="5575" xr:uid="{00000000-0005-0000-0000-0000110F0000}"/>
    <cellStyle name="Accent4 4 3" xfId="1217" xr:uid="{00000000-0005-0000-0000-0000120F0000}"/>
    <cellStyle name="Accent4 4 4" xfId="1218" xr:uid="{00000000-0005-0000-0000-0000130F0000}"/>
    <cellStyle name="Accent4 4 5" xfId="5576" xr:uid="{00000000-0005-0000-0000-0000140F0000}"/>
    <cellStyle name="Accent4 5" xfId="1219" xr:uid="{00000000-0005-0000-0000-0000150F0000}"/>
    <cellStyle name="Accent4 5 2" xfId="1220" xr:uid="{00000000-0005-0000-0000-0000160F0000}"/>
    <cellStyle name="Accent4 5 2 2" xfId="1221" xr:uid="{00000000-0005-0000-0000-0000170F0000}"/>
    <cellStyle name="Accent4 5 2 2 2" xfId="5577" xr:uid="{00000000-0005-0000-0000-0000180F0000}"/>
    <cellStyle name="Accent4 5 2 3" xfId="1222" xr:uid="{00000000-0005-0000-0000-0000190F0000}"/>
    <cellStyle name="Accent4 5 2 4" xfId="1223" xr:uid="{00000000-0005-0000-0000-00001A0F0000}"/>
    <cellStyle name="Accent4 5 3" xfId="1224" xr:uid="{00000000-0005-0000-0000-00001B0F0000}"/>
    <cellStyle name="Accent4 5 3 2" xfId="1225" xr:uid="{00000000-0005-0000-0000-00001C0F0000}"/>
    <cellStyle name="Accent4 5 3 3" xfId="1226" xr:uid="{00000000-0005-0000-0000-00001D0F0000}"/>
    <cellStyle name="Accent4 5 3 4" xfId="5578" xr:uid="{00000000-0005-0000-0000-00001E0F0000}"/>
    <cellStyle name="Accent4 5 4" xfId="1227" xr:uid="{00000000-0005-0000-0000-00001F0F0000}"/>
    <cellStyle name="Accent4 5 4 2" xfId="1228" xr:uid="{00000000-0005-0000-0000-0000200F0000}"/>
    <cellStyle name="Accent4 5 4 3" xfId="1229" xr:uid="{00000000-0005-0000-0000-0000210F0000}"/>
    <cellStyle name="Accent4 5 4 4" xfId="5579" xr:uid="{00000000-0005-0000-0000-0000220F0000}"/>
    <cellStyle name="Accent4 6" xfId="1230" xr:uid="{00000000-0005-0000-0000-0000230F0000}"/>
    <cellStyle name="Accent4 6 2" xfId="1231" xr:uid="{00000000-0005-0000-0000-0000240F0000}"/>
    <cellStyle name="Accent4 6 2 2" xfId="5580" xr:uid="{00000000-0005-0000-0000-0000250F0000}"/>
    <cellStyle name="Accent4 6 2 3" xfId="5581" xr:uid="{00000000-0005-0000-0000-0000260F0000}"/>
    <cellStyle name="Accent4 6 3" xfId="1232" xr:uid="{00000000-0005-0000-0000-0000270F0000}"/>
    <cellStyle name="Accent4 6 4" xfId="5582" xr:uid="{00000000-0005-0000-0000-0000280F0000}"/>
    <cellStyle name="Accent4 7" xfId="1233" xr:uid="{00000000-0005-0000-0000-0000290F0000}"/>
    <cellStyle name="Accent4 7 2" xfId="1234" xr:uid="{00000000-0005-0000-0000-00002A0F0000}"/>
    <cellStyle name="Accent4 7 2 2" xfId="5583" xr:uid="{00000000-0005-0000-0000-00002B0F0000}"/>
    <cellStyle name="Accent4 7 2 3" xfId="5584" xr:uid="{00000000-0005-0000-0000-00002C0F0000}"/>
    <cellStyle name="Accent4 7 3" xfId="5585" xr:uid="{00000000-0005-0000-0000-00002D0F0000}"/>
    <cellStyle name="Accent4 8" xfId="1235" xr:uid="{00000000-0005-0000-0000-00002E0F0000}"/>
    <cellStyle name="Accent4 8 2" xfId="5586" xr:uid="{00000000-0005-0000-0000-00002F0F0000}"/>
    <cellStyle name="Accent4 8 2 2" xfId="5587" xr:uid="{00000000-0005-0000-0000-0000300F0000}"/>
    <cellStyle name="Accent4 8 2 3" xfId="5588" xr:uid="{00000000-0005-0000-0000-0000310F0000}"/>
    <cellStyle name="Accent4 8 3" xfId="5589" xr:uid="{00000000-0005-0000-0000-0000320F0000}"/>
    <cellStyle name="Accent4 8 4" xfId="5590" xr:uid="{00000000-0005-0000-0000-0000330F0000}"/>
    <cellStyle name="Accent4 9" xfId="1236" xr:uid="{00000000-0005-0000-0000-0000340F0000}"/>
    <cellStyle name="Accent4 9 2" xfId="1237" xr:uid="{00000000-0005-0000-0000-0000350F0000}"/>
    <cellStyle name="Accent4 9 3" xfId="1238" xr:uid="{00000000-0005-0000-0000-0000360F0000}"/>
    <cellStyle name="Accent4 9 4" xfId="5591" xr:uid="{00000000-0005-0000-0000-0000370F0000}"/>
    <cellStyle name="Accent5" xfId="1239" builtinId="45" customBuiltin="1"/>
    <cellStyle name="Accent5 10" xfId="1240" xr:uid="{00000000-0005-0000-0000-0000390F0000}"/>
    <cellStyle name="Accent5 10 2" xfId="1241" xr:uid="{00000000-0005-0000-0000-00003A0F0000}"/>
    <cellStyle name="Accent5 10 2 2" xfId="5593" xr:uid="{00000000-0005-0000-0000-00003B0F0000}"/>
    <cellStyle name="Accent5 10 2 3" xfId="5594" xr:uid="{00000000-0005-0000-0000-00003C0F0000}"/>
    <cellStyle name="Accent5 10 2 4" xfId="5595" xr:uid="{00000000-0005-0000-0000-00003D0F0000}"/>
    <cellStyle name="Accent5 10 3" xfId="1242" xr:uid="{00000000-0005-0000-0000-00003E0F0000}"/>
    <cellStyle name="Accent5 10 3 2" xfId="5596" xr:uid="{00000000-0005-0000-0000-00003F0F0000}"/>
    <cellStyle name="Accent5 10 4" xfId="5597" xr:uid="{00000000-0005-0000-0000-0000400F0000}"/>
    <cellStyle name="Accent5 11" xfId="1243" xr:uid="{00000000-0005-0000-0000-0000410F0000}"/>
    <cellStyle name="Accent5 11 2" xfId="5598" xr:uid="{00000000-0005-0000-0000-0000420F0000}"/>
    <cellStyle name="Accent5 11 2 2" xfId="5599" xr:uid="{00000000-0005-0000-0000-0000430F0000}"/>
    <cellStyle name="Accent5 11 2 3" xfId="5600" xr:uid="{00000000-0005-0000-0000-0000440F0000}"/>
    <cellStyle name="Accent5 11 3" xfId="5601" xr:uid="{00000000-0005-0000-0000-0000450F0000}"/>
    <cellStyle name="Accent5 11 4" xfId="5602" xr:uid="{00000000-0005-0000-0000-0000460F0000}"/>
    <cellStyle name="Accent5 12" xfId="1244" xr:uid="{00000000-0005-0000-0000-0000470F0000}"/>
    <cellStyle name="Accent5 12 2" xfId="5603" xr:uid="{00000000-0005-0000-0000-0000480F0000}"/>
    <cellStyle name="Accent5 12 2 2" xfId="5604" xr:uid="{00000000-0005-0000-0000-0000490F0000}"/>
    <cellStyle name="Accent5 12 2 3" xfId="5605" xr:uid="{00000000-0005-0000-0000-00004A0F0000}"/>
    <cellStyle name="Accent5 12 3" xfId="5606" xr:uid="{00000000-0005-0000-0000-00004B0F0000}"/>
    <cellStyle name="Accent5 12 4" xfId="5607" xr:uid="{00000000-0005-0000-0000-00004C0F0000}"/>
    <cellStyle name="Accent5 13" xfId="1245" xr:uid="{00000000-0005-0000-0000-00004D0F0000}"/>
    <cellStyle name="Accent5 13 2" xfId="5608" xr:uid="{00000000-0005-0000-0000-00004E0F0000}"/>
    <cellStyle name="Accent5 14" xfId="1246" xr:uid="{00000000-0005-0000-0000-00004F0F0000}"/>
    <cellStyle name="Accent5 14 2" xfId="5609" xr:uid="{00000000-0005-0000-0000-0000500F0000}"/>
    <cellStyle name="Accent5 14 3" xfId="5610" xr:uid="{00000000-0005-0000-0000-0000510F0000}"/>
    <cellStyle name="Accent5 14 4" xfId="5611" xr:uid="{00000000-0005-0000-0000-0000520F0000}"/>
    <cellStyle name="Accent5 15" xfId="5612" xr:uid="{00000000-0005-0000-0000-0000530F0000}"/>
    <cellStyle name="Accent5 16" xfId="5613" xr:uid="{00000000-0005-0000-0000-0000540F0000}"/>
    <cellStyle name="Accent5 17" xfId="5614" xr:uid="{00000000-0005-0000-0000-0000550F0000}"/>
    <cellStyle name="Accent5 18" xfId="5592" xr:uid="{00000000-0005-0000-0000-0000560F0000}"/>
    <cellStyle name="Accent5 2" xfId="1247" xr:uid="{00000000-0005-0000-0000-0000570F0000}"/>
    <cellStyle name="Accent5 2 2" xfId="1248" xr:uid="{00000000-0005-0000-0000-0000580F0000}"/>
    <cellStyle name="Accent5 2 2 2" xfId="1249" xr:uid="{00000000-0005-0000-0000-0000590F0000}"/>
    <cellStyle name="Accent5 2 2 3" xfId="1250" xr:uid="{00000000-0005-0000-0000-00005A0F0000}"/>
    <cellStyle name="Accent5 2 2 4" xfId="1251" xr:uid="{00000000-0005-0000-0000-00005B0F0000}"/>
    <cellStyle name="Accent5 2 2 5" xfId="1252" xr:uid="{00000000-0005-0000-0000-00005C0F0000}"/>
    <cellStyle name="Accent5 2 3" xfId="1253" xr:uid="{00000000-0005-0000-0000-00005D0F0000}"/>
    <cellStyle name="Accent5 2 3 2" xfId="1254" xr:uid="{00000000-0005-0000-0000-00005E0F0000}"/>
    <cellStyle name="Accent5 2 3 2 2" xfId="5615" xr:uid="{00000000-0005-0000-0000-00005F0F0000}"/>
    <cellStyle name="Accent5 2 3 3" xfId="1255" xr:uid="{00000000-0005-0000-0000-0000600F0000}"/>
    <cellStyle name="Accent5 2 3 4" xfId="5616" xr:uid="{00000000-0005-0000-0000-0000610F0000}"/>
    <cellStyle name="Accent5 2 3 4 2" xfId="5617" xr:uid="{00000000-0005-0000-0000-0000620F0000}"/>
    <cellStyle name="Accent5 2 4" xfId="1256" xr:uid="{00000000-0005-0000-0000-0000630F0000}"/>
    <cellStyle name="Accent5 2 4 2" xfId="5618" xr:uid="{00000000-0005-0000-0000-0000640F0000}"/>
    <cellStyle name="Accent5 2 4 3" xfId="5619" xr:uid="{00000000-0005-0000-0000-0000650F0000}"/>
    <cellStyle name="Accent5 2 5" xfId="1257" xr:uid="{00000000-0005-0000-0000-0000660F0000}"/>
    <cellStyle name="Accent5 2 6" xfId="5620" xr:uid="{00000000-0005-0000-0000-0000670F0000}"/>
    <cellStyle name="Accent5 3" xfId="1258" xr:uid="{00000000-0005-0000-0000-0000680F0000}"/>
    <cellStyle name="Accent5 3 2" xfId="1259" xr:uid="{00000000-0005-0000-0000-0000690F0000}"/>
    <cellStyle name="Accent5 3 3" xfId="1260" xr:uid="{00000000-0005-0000-0000-00006A0F0000}"/>
    <cellStyle name="Accent5 3 3 2" xfId="5621" xr:uid="{00000000-0005-0000-0000-00006B0F0000}"/>
    <cellStyle name="Accent5 3 3 3" xfId="5622" xr:uid="{00000000-0005-0000-0000-00006C0F0000}"/>
    <cellStyle name="Accent5 3 3 4" xfId="5623" xr:uid="{00000000-0005-0000-0000-00006D0F0000}"/>
    <cellStyle name="Accent5 3 4" xfId="1261" xr:uid="{00000000-0005-0000-0000-00006E0F0000}"/>
    <cellStyle name="Accent5 3 5" xfId="5624" xr:uid="{00000000-0005-0000-0000-00006F0F0000}"/>
    <cellStyle name="Accent5 4" xfId="1262" xr:uid="{00000000-0005-0000-0000-0000700F0000}"/>
    <cellStyle name="Accent5 4 2" xfId="1263" xr:uid="{00000000-0005-0000-0000-0000710F0000}"/>
    <cellStyle name="Accent5 4 2 2" xfId="5625" xr:uid="{00000000-0005-0000-0000-0000720F0000}"/>
    <cellStyle name="Accent5 4 2 3" xfId="5626" xr:uid="{00000000-0005-0000-0000-0000730F0000}"/>
    <cellStyle name="Accent5 4 3" xfId="1264" xr:uid="{00000000-0005-0000-0000-0000740F0000}"/>
    <cellStyle name="Accent5 4 4" xfId="1265" xr:uid="{00000000-0005-0000-0000-0000750F0000}"/>
    <cellStyle name="Accent5 4 5" xfId="5627" xr:uid="{00000000-0005-0000-0000-0000760F0000}"/>
    <cellStyle name="Accent5 5" xfId="1266" xr:uid="{00000000-0005-0000-0000-0000770F0000}"/>
    <cellStyle name="Accent5 5 2" xfId="1267" xr:uid="{00000000-0005-0000-0000-0000780F0000}"/>
    <cellStyle name="Accent5 5 2 2" xfId="1268" xr:uid="{00000000-0005-0000-0000-0000790F0000}"/>
    <cellStyle name="Accent5 5 2 2 2" xfId="5628" xr:uid="{00000000-0005-0000-0000-00007A0F0000}"/>
    <cellStyle name="Accent5 5 2 3" xfId="1269" xr:uid="{00000000-0005-0000-0000-00007B0F0000}"/>
    <cellStyle name="Accent5 5 2 4" xfId="1270" xr:uid="{00000000-0005-0000-0000-00007C0F0000}"/>
    <cellStyle name="Accent5 5 3" xfId="1271" xr:uid="{00000000-0005-0000-0000-00007D0F0000}"/>
    <cellStyle name="Accent5 5 3 2" xfId="1272" xr:uid="{00000000-0005-0000-0000-00007E0F0000}"/>
    <cellStyle name="Accent5 5 3 3" xfId="1273" xr:uid="{00000000-0005-0000-0000-00007F0F0000}"/>
    <cellStyle name="Accent5 5 3 4" xfId="5629" xr:uid="{00000000-0005-0000-0000-0000800F0000}"/>
    <cellStyle name="Accent5 5 4" xfId="1274" xr:uid="{00000000-0005-0000-0000-0000810F0000}"/>
    <cellStyle name="Accent5 5 4 2" xfId="1275" xr:uid="{00000000-0005-0000-0000-0000820F0000}"/>
    <cellStyle name="Accent5 5 4 3" xfId="1276" xr:uid="{00000000-0005-0000-0000-0000830F0000}"/>
    <cellStyle name="Accent5 5 4 4" xfId="5630" xr:uid="{00000000-0005-0000-0000-0000840F0000}"/>
    <cellStyle name="Accent5 6" xfId="1277" xr:uid="{00000000-0005-0000-0000-0000850F0000}"/>
    <cellStyle name="Accent5 6 2" xfId="1278" xr:uid="{00000000-0005-0000-0000-0000860F0000}"/>
    <cellStyle name="Accent5 6 2 2" xfId="5631" xr:uid="{00000000-0005-0000-0000-0000870F0000}"/>
    <cellStyle name="Accent5 6 2 3" xfId="5632" xr:uid="{00000000-0005-0000-0000-0000880F0000}"/>
    <cellStyle name="Accent5 6 3" xfId="1279" xr:uid="{00000000-0005-0000-0000-0000890F0000}"/>
    <cellStyle name="Accent5 6 4" xfId="5633" xr:uid="{00000000-0005-0000-0000-00008A0F0000}"/>
    <cellStyle name="Accent5 7" xfId="1280" xr:uid="{00000000-0005-0000-0000-00008B0F0000}"/>
    <cellStyle name="Accent5 7 2" xfId="1281" xr:uid="{00000000-0005-0000-0000-00008C0F0000}"/>
    <cellStyle name="Accent5 7 2 2" xfId="5634" xr:uid="{00000000-0005-0000-0000-00008D0F0000}"/>
    <cellStyle name="Accent5 7 2 3" xfId="5635" xr:uid="{00000000-0005-0000-0000-00008E0F0000}"/>
    <cellStyle name="Accent5 7 3" xfId="5636" xr:uid="{00000000-0005-0000-0000-00008F0F0000}"/>
    <cellStyle name="Accent5 8" xfId="1282" xr:uid="{00000000-0005-0000-0000-0000900F0000}"/>
    <cellStyle name="Accent5 8 2" xfId="5637" xr:uid="{00000000-0005-0000-0000-0000910F0000}"/>
    <cellStyle name="Accent5 8 2 2" xfId="5638" xr:uid="{00000000-0005-0000-0000-0000920F0000}"/>
    <cellStyle name="Accent5 8 2 3" xfId="5639" xr:uid="{00000000-0005-0000-0000-0000930F0000}"/>
    <cellStyle name="Accent5 8 3" xfId="5640" xr:uid="{00000000-0005-0000-0000-0000940F0000}"/>
    <cellStyle name="Accent5 8 4" xfId="5641" xr:uid="{00000000-0005-0000-0000-0000950F0000}"/>
    <cellStyle name="Accent5 9" xfId="1283" xr:uid="{00000000-0005-0000-0000-0000960F0000}"/>
    <cellStyle name="Accent5 9 2" xfId="1284" xr:uid="{00000000-0005-0000-0000-0000970F0000}"/>
    <cellStyle name="Accent5 9 3" xfId="1285" xr:uid="{00000000-0005-0000-0000-0000980F0000}"/>
    <cellStyle name="Accent5 9 4" xfId="5642" xr:uid="{00000000-0005-0000-0000-0000990F0000}"/>
    <cellStyle name="Accent6" xfId="1286" builtinId="49" customBuiltin="1"/>
    <cellStyle name="Accent6 10" xfId="1287" xr:uid="{00000000-0005-0000-0000-00009B0F0000}"/>
    <cellStyle name="Accent6 10 2" xfId="1288" xr:uid="{00000000-0005-0000-0000-00009C0F0000}"/>
    <cellStyle name="Accent6 10 2 2" xfId="5644" xr:uid="{00000000-0005-0000-0000-00009D0F0000}"/>
    <cellStyle name="Accent6 10 2 3" xfId="5645" xr:uid="{00000000-0005-0000-0000-00009E0F0000}"/>
    <cellStyle name="Accent6 10 2 4" xfId="5646" xr:uid="{00000000-0005-0000-0000-00009F0F0000}"/>
    <cellStyle name="Accent6 10 3" xfId="1289" xr:uid="{00000000-0005-0000-0000-0000A00F0000}"/>
    <cellStyle name="Accent6 10 3 2" xfId="5647" xr:uid="{00000000-0005-0000-0000-0000A10F0000}"/>
    <cellStyle name="Accent6 10 4" xfId="5648" xr:uid="{00000000-0005-0000-0000-0000A20F0000}"/>
    <cellStyle name="Accent6 11" xfId="1290" xr:uid="{00000000-0005-0000-0000-0000A30F0000}"/>
    <cellStyle name="Accent6 11 2" xfId="5649" xr:uid="{00000000-0005-0000-0000-0000A40F0000}"/>
    <cellStyle name="Accent6 11 2 2" xfId="5650" xr:uid="{00000000-0005-0000-0000-0000A50F0000}"/>
    <cellStyle name="Accent6 11 2 3" xfId="5651" xr:uid="{00000000-0005-0000-0000-0000A60F0000}"/>
    <cellStyle name="Accent6 11 3" xfId="5652" xr:uid="{00000000-0005-0000-0000-0000A70F0000}"/>
    <cellStyle name="Accent6 11 4" xfId="5653" xr:uid="{00000000-0005-0000-0000-0000A80F0000}"/>
    <cellStyle name="Accent6 12" xfId="1291" xr:uid="{00000000-0005-0000-0000-0000A90F0000}"/>
    <cellStyle name="Accent6 12 2" xfId="5654" xr:uid="{00000000-0005-0000-0000-0000AA0F0000}"/>
    <cellStyle name="Accent6 12 2 2" xfId="5655" xr:uid="{00000000-0005-0000-0000-0000AB0F0000}"/>
    <cellStyle name="Accent6 12 2 3" xfId="5656" xr:uid="{00000000-0005-0000-0000-0000AC0F0000}"/>
    <cellStyle name="Accent6 12 3" xfId="5657" xr:uid="{00000000-0005-0000-0000-0000AD0F0000}"/>
    <cellStyle name="Accent6 12 4" xfId="5658" xr:uid="{00000000-0005-0000-0000-0000AE0F0000}"/>
    <cellStyle name="Accent6 13" xfId="1292" xr:uid="{00000000-0005-0000-0000-0000AF0F0000}"/>
    <cellStyle name="Accent6 13 2" xfId="5659" xr:uid="{00000000-0005-0000-0000-0000B00F0000}"/>
    <cellStyle name="Accent6 14" xfId="1293" xr:uid="{00000000-0005-0000-0000-0000B10F0000}"/>
    <cellStyle name="Accent6 14 2" xfId="5660" xr:uid="{00000000-0005-0000-0000-0000B20F0000}"/>
    <cellStyle name="Accent6 14 3" xfId="5661" xr:uid="{00000000-0005-0000-0000-0000B30F0000}"/>
    <cellStyle name="Accent6 14 4" xfId="5662" xr:uid="{00000000-0005-0000-0000-0000B40F0000}"/>
    <cellStyle name="Accent6 15" xfId="5663" xr:uid="{00000000-0005-0000-0000-0000B50F0000}"/>
    <cellStyle name="Accent6 16" xfId="5664" xr:uid="{00000000-0005-0000-0000-0000B60F0000}"/>
    <cellStyle name="Accent6 17" xfId="5665" xr:uid="{00000000-0005-0000-0000-0000B70F0000}"/>
    <cellStyle name="Accent6 18" xfId="5643" xr:uid="{00000000-0005-0000-0000-0000B80F0000}"/>
    <cellStyle name="Accent6 2" xfId="1294" xr:uid="{00000000-0005-0000-0000-0000B90F0000}"/>
    <cellStyle name="Accent6 2 2" xfId="1295" xr:uid="{00000000-0005-0000-0000-0000BA0F0000}"/>
    <cellStyle name="Accent6 2 2 2" xfId="1296" xr:uid="{00000000-0005-0000-0000-0000BB0F0000}"/>
    <cellStyle name="Accent6 2 2 3" xfId="1297" xr:uid="{00000000-0005-0000-0000-0000BC0F0000}"/>
    <cellStyle name="Accent6 2 2 4" xfId="1298" xr:uid="{00000000-0005-0000-0000-0000BD0F0000}"/>
    <cellStyle name="Accent6 2 2 5" xfId="1299" xr:uid="{00000000-0005-0000-0000-0000BE0F0000}"/>
    <cellStyle name="Accent6 2 3" xfId="1300" xr:uid="{00000000-0005-0000-0000-0000BF0F0000}"/>
    <cellStyle name="Accent6 2 3 2" xfId="1301" xr:uid="{00000000-0005-0000-0000-0000C00F0000}"/>
    <cellStyle name="Accent6 2 3 2 2" xfId="5666" xr:uid="{00000000-0005-0000-0000-0000C10F0000}"/>
    <cellStyle name="Accent6 2 3 3" xfId="1302" xr:uid="{00000000-0005-0000-0000-0000C20F0000}"/>
    <cellStyle name="Accent6 2 3 4" xfId="5667" xr:uid="{00000000-0005-0000-0000-0000C30F0000}"/>
    <cellStyle name="Accent6 2 3 4 2" xfId="5668" xr:uid="{00000000-0005-0000-0000-0000C40F0000}"/>
    <cellStyle name="Accent6 2 4" xfId="1303" xr:uid="{00000000-0005-0000-0000-0000C50F0000}"/>
    <cellStyle name="Accent6 2 4 2" xfId="5669" xr:uid="{00000000-0005-0000-0000-0000C60F0000}"/>
    <cellStyle name="Accent6 2 4 3" xfId="5670" xr:uid="{00000000-0005-0000-0000-0000C70F0000}"/>
    <cellStyle name="Accent6 2 5" xfId="1304" xr:uid="{00000000-0005-0000-0000-0000C80F0000}"/>
    <cellStyle name="Accent6 2 6" xfId="5671" xr:uid="{00000000-0005-0000-0000-0000C90F0000}"/>
    <cellStyle name="Accent6 3" xfId="1305" xr:uid="{00000000-0005-0000-0000-0000CA0F0000}"/>
    <cellStyle name="Accent6 3 2" xfId="1306" xr:uid="{00000000-0005-0000-0000-0000CB0F0000}"/>
    <cellStyle name="Accent6 3 3" xfId="1307" xr:uid="{00000000-0005-0000-0000-0000CC0F0000}"/>
    <cellStyle name="Accent6 3 3 2" xfId="5672" xr:uid="{00000000-0005-0000-0000-0000CD0F0000}"/>
    <cellStyle name="Accent6 3 3 3" xfId="5673" xr:uid="{00000000-0005-0000-0000-0000CE0F0000}"/>
    <cellStyle name="Accent6 3 3 4" xfId="5674" xr:uid="{00000000-0005-0000-0000-0000CF0F0000}"/>
    <cellStyle name="Accent6 3 4" xfId="1308" xr:uid="{00000000-0005-0000-0000-0000D00F0000}"/>
    <cellStyle name="Accent6 3 5" xfId="5675" xr:uid="{00000000-0005-0000-0000-0000D10F0000}"/>
    <cellStyle name="Accent6 4" xfId="1309" xr:uid="{00000000-0005-0000-0000-0000D20F0000}"/>
    <cellStyle name="Accent6 4 2" xfId="1310" xr:uid="{00000000-0005-0000-0000-0000D30F0000}"/>
    <cellStyle name="Accent6 4 2 2" xfId="5676" xr:uid="{00000000-0005-0000-0000-0000D40F0000}"/>
    <cellStyle name="Accent6 4 2 3" xfId="5677" xr:uid="{00000000-0005-0000-0000-0000D50F0000}"/>
    <cellStyle name="Accent6 4 3" xfId="1311" xr:uid="{00000000-0005-0000-0000-0000D60F0000}"/>
    <cellStyle name="Accent6 4 4" xfId="1312" xr:uid="{00000000-0005-0000-0000-0000D70F0000}"/>
    <cellStyle name="Accent6 4 5" xfId="5678" xr:uid="{00000000-0005-0000-0000-0000D80F0000}"/>
    <cellStyle name="Accent6 5" xfId="1313" xr:uid="{00000000-0005-0000-0000-0000D90F0000}"/>
    <cellStyle name="Accent6 5 2" xfId="1314" xr:uid="{00000000-0005-0000-0000-0000DA0F0000}"/>
    <cellStyle name="Accent6 5 2 2" xfId="1315" xr:uid="{00000000-0005-0000-0000-0000DB0F0000}"/>
    <cellStyle name="Accent6 5 2 2 2" xfId="5679" xr:uid="{00000000-0005-0000-0000-0000DC0F0000}"/>
    <cellStyle name="Accent6 5 2 3" xfId="1316" xr:uid="{00000000-0005-0000-0000-0000DD0F0000}"/>
    <cellStyle name="Accent6 5 2 4" xfId="1317" xr:uid="{00000000-0005-0000-0000-0000DE0F0000}"/>
    <cellStyle name="Accent6 5 3" xfId="1318" xr:uid="{00000000-0005-0000-0000-0000DF0F0000}"/>
    <cellStyle name="Accent6 5 3 2" xfId="1319" xr:uid="{00000000-0005-0000-0000-0000E00F0000}"/>
    <cellStyle name="Accent6 5 3 3" xfId="1320" xr:uid="{00000000-0005-0000-0000-0000E10F0000}"/>
    <cellStyle name="Accent6 5 3 4" xfId="5680" xr:uid="{00000000-0005-0000-0000-0000E20F0000}"/>
    <cellStyle name="Accent6 5 4" xfId="1321" xr:uid="{00000000-0005-0000-0000-0000E30F0000}"/>
    <cellStyle name="Accent6 5 4 2" xfId="1322" xr:uid="{00000000-0005-0000-0000-0000E40F0000}"/>
    <cellStyle name="Accent6 5 4 3" xfId="1323" xr:uid="{00000000-0005-0000-0000-0000E50F0000}"/>
    <cellStyle name="Accent6 5 4 4" xfId="5681" xr:uid="{00000000-0005-0000-0000-0000E60F0000}"/>
    <cellStyle name="Accent6 6" xfId="1324" xr:uid="{00000000-0005-0000-0000-0000E70F0000}"/>
    <cellStyle name="Accent6 6 2" xfId="1325" xr:uid="{00000000-0005-0000-0000-0000E80F0000}"/>
    <cellStyle name="Accent6 6 2 2" xfId="5682" xr:uid="{00000000-0005-0000-0000-0000E90F0000}"/>
    <cellStyle name="Accent6 6 2 3" xfId="5683" xr:uid="{00000000-0005-0000-0000-0000EA0F0000}"/>
    <cellStyle name="Accent6 6 3" xfId="1326" xr:uid="{00000000-0005-0000-0000-0000EB0F0000}"/>
    <cellStyle name="Accent6 6 4" xfId="5684" xr:uid="{00000000-0005-0000-0000-0000EC0F0000}"/>
    <cellStyle name="Accent6 7" xfId="1327" xr:uid="{00000000-0005-0000-0000-0000ED0F0000}"/>
    <cellStyle name="Accent6 7 2" xfId="1328" xr:uid="{00000000-0005-0000-0000-0000EE0F0000}"/>
    <cellStyle name="Accent6 7 2 2" xfId="5685" xr:uid="{00000000-0005-0000-0000-0000EF0F0000}"/>
    <cellStyle name="Accent6 7 2 3" xfId="5686" xr:uid="{00000000-0005-0000-0000-0000F00F0000}"/>
    <cellStyle name="Accent6 7 3" xfId="5687" xr:uid="{00000000-0005-0000-0000-0000F10F0000}"/>
    <cellStyle name="Accent6 8" xfId="1329" xr:uid="{00000000-0005-0000-0000-0000F20F0000}"/>
    <cellStyle name="Accent6 8 2" xfId="5688" xr:uid="{00000000-0005-0000-0000-0000F30F0000}"/>
    <cellStyle name="Accent6 8 2 2" xfId="5689" xr:uid="{00000000-0005-0000-0000-0000F40F0000}"/>
    <cellStyle name="Accent6 8 2 3" xfId="5690" xr:uid="{00000000-0005-0000-0000-0000F50F0000}"/>
    <cellStyle name="Accent6 8 3" xfId="5691" xr:uid="{00000000-0005-0000-0000-0000F60F0000}"/>
    <cellStyle name="Accent6 8 4" xfId="5692" xr:uid="{00000000-0005-0000-0000-0000F70F0000}"/>
    <cellStyle name="Accent6 9" xfId="1330" xr:uid="{00000000-0005-0000-0000-0000F80F0000}"/>
    <cellStyle name="Accent6 9 2" xfId="1331" xr:uid="{00000000-0005-0000-0000-0000F90F0000}"/>
    <cellStyle name="Accent6 9 3" xfId="1332" xr:uid="{00000000-0005-0000-0000-0000FA0F0000}"/>
    <cellStyle name="Accent6 9 4" xfId="5693" xr:uid="{00000000-0005-0000-0000-0000FB0F0000}"/>
    <cellStyle name="Bad" xfId="1333" builtinId="27" customBuiltin="1"/>
    <cellStyle name="Bad 10" xfId="1334" xr:uid="{00000000-0005-0000-0000-0000FD0F0000}"/>
    <cellStyle name="Bad 10 2" xfId="1335" xr:uid="{00000000-0005-0000-0000-0000FE0F0000}"/>
    <cellStyle name="Bad 10 2 2" xfId="5695" xr:uid="{00000000-0005-0000-0000-0000FF0F0000}"/>
    <cellStyle name="Bad 10 2 3" xfId="5696" xr:uid="{00000000-0005-0000-0000-000000100000}"/>
    <cellStyle name="Bad 10 2 4" xfId="5697" xr:uid="{00000000-0005-0000-0000-000001100000}"/>
    <cellStyle name="Bad 10 3" xfId="1336" xr:uid="{00000000-0005-0000-0000-000002100000}"/>
    <cellStyle name="Bad 10 3 2" xfId="5698" xr:uid="{00000000-0005-0000-0000-000003100000}"/>
    <cellStyle name="Bad 10 4" xfId="5699" xr:uid="{00000000-0005-0000-0000-000004100000}"/>
    <cellStyle name="Bad 11" xfId="1337" xr:uid="{00000000-0005-0000-0000-000005100000}"/>
    <cellStyle name="Bad 11 2" xfId="5700" xr:uid="{00000000-0005-0000-0000-000006100000}"/>
    <cellStyle name="Bad 11 2 2" xfId="5701" xr:uid="{00000000-0005-0000-0000-000007100000}"/>
    <cellStyle name="Bad 11 2 3" xfId="5702" xr:uid="{00000000-0005-0000-0000-000008100000}"/>
    <cellStyle name="Bad 11 3" xfId="5703" xr:uid="{00000000-0005-0000-0000-000009100000}"/>
    <cellStyle name="Bad 11 4" xfId="5704" xr:uid="{00000000-0005-0000-0000-00000A100000}"/>
    <cellStyle name="Bad 12" xfId="1338" xr:uid="{00000000-0005-0000-0000-00000B100000}"/>
    <cellStyle name="Bad 12 2" xfId="5705" xr:uid="{00000000-0005-0000-0000-00000C100000}"/>
    <cellStyle name="Bad 12 2 2" xfId="5706" xr:uid="{00000000-0005-0000-0000-00000D100000}"/>
    <cellStyle name="Bad 12 2 3" xfId="5707" xr:uid="{00000000-0005-0000-0000-00000E100000}"/>
    <cellStyle name="Bad 12 3" xfId="5708" xr:uid="{00000000-0005-0000-0000-00000F100000}"/>
    <cellStyle name="Bad 12 4" xfId="5709" xr:uid="{00000000-0005-0000-0000-000010100000}"/>
    <cellStyle name="Bad 13" xfId="1339" xr:uid="{00000000-0005-0000-0000-000011100000}"/>
    <cellStyle name="Bad 13 2" xfId="5710" xr:uid="{00000000-0005-0000-0000-000012100000}"/>
    <cellStyle name="Bad 14" xfId="1340" xr:uid="{00000000-0005-0000-0000-000013100000}"/>
    <cellStyle name="Bad 14 2" xfId="5711" xr:uid="{00000000-0005-0000-0000-000014100000}"/>
    <cellStyle name="Bad 14 3" xfId="5712" xr:uid="{00000000-0005-0000-0000-000015100000}"/>
    <cellStyle name="Bad 14 4" xfId="5713" xr:uid="{00000000-0005-0000-0000-000016100000}"/>
    <cellStyle name="Bad 15" xfId="5714" xr:uid="{00000000-0005-0000-0000-000017100000}"/>
    <cellStyle name="Bad 16" xfId="5715" xr:uid="{00000000-0005-0000-0000-000018100000}"/>
    <cellStyle name="Bad 17" xfId="5716" xr:uid="{00000000-0005-0000-0000-000019100000}"/>
    <cellStyle name="Bad 18" xfId="5694" xr:uid="{00000000-0005-0000-0000-00001A100000}"/>
    <cellStyle name="Bad 2" xfId="1341" xr:uid="{00000000-0005-0000-0000-00001B100000}"/>
    <cellStyle name="Bad 2 2" xfId="1342" xr:uid="{00000000-0005-0000-0000-00001C100000}"/>
    <cellStyle name="Bad 2 2 2" xfId="1343" xr:uid="{00000000-0005-0000-0000-00001D100000}"/>
    <cellStyle name="Bad 2 2 3" xfId="1344" xr:uid="{00000000-0005-0000-0000-00001E100000}"/>
    <cellStyle name="Bad 2 2 4" xfId="1345" xr:uid="{00000000-0005-0000-0000-00001F100000}"/>
    <cellStyle name="Bad 2 2 5" xfId="1346" xr:uid="{00000000-0005-0000-0000-000020100000}"/>
    <cellStyle name="Bad 2 3" xfId="1347" xr:uid="{00000000-0005-0000-0000-000021100000}"/>
    <cellStyle name="Bad 2 3 2" xfId="1348" xr:uid="{00000000-0005-0000-0000-000022100000}"/>
    <cellStyle name="Bad 2 3 2 2" xfId="5717" xr:uid="{00000000-0005-0000-0000-000023100000}"/>
    <cellStyle name="Bad 2 3 3" xfId="1349" xr:uid="{00000000-0005-0000-0000-000024100000}"/>
    <cellStyle name="Bad 2 3 4" xfId="5718" xr:uid="{00000000-0005-0000-0000-000025100000}"/>
    <cellStyle name="Bad 2 3 4 2" xfId="5719" xr:uid="{00000000-0005-0000-0000-000026100000}"/>
    <cellStyle name="Bad 2 4" xfId="1350" xr:uid="{00000000-0005-0000-0000-000027100000}"/>
    <cellStyle name="Bad 2 4 2" xfId="5720" xr:uid="{00000000-0005-0000-0000-000028100000}"/>
    <cellStyle name="Bad 2 4 3" xfId="5721" xr:uid="{00000000-0005-0000-0000-000029100000}"/>
    <cellStyle name="Bad 2 5" xfId="1351" xr:uid="{00000000-0005-0000-0000-00002A100000}"/>
    <cellStyle name="Bad 2 6" xfId="5722" xr:uid="{00000000-0005-0000-0000-00002B100000}"/>
    <cellStyle name="Bad 3" xfId="1352" xr:uid="{00000000-0005-0000-0000-00002C100000}"/>
    <cellStyle name="Bad 3 2" xfId="1353" xr:uid="{00000000-0005-0000-0000-00002D100000}"/>
    <cellStyle name="Bad 3 3" xfId="1354" xr:uid="{00000000-0005-0000-0000-00002E100000}"/>
    <cellStyle name="Bad 3 3 2" xfId="5723" xr:uid="{00000000-0005-0000-0000-00002F100000}"/>
    <cellStyle name="Bad 3 3 3" xfId="5724" xr:uid="{00000000-0005-0000-0000-000030100000}"/>
    <cellStyle name="Bad 3 3 4" xfId="5725" xr:uid="{00000000-0005-0000-0000-000031100000}"/>
    <cellStyle name="Bad 3 4" xfId="1355" xr:uid="{00000000-0005-0000-0000-000032100000}"/>
    <cellStyle name="Bad 3 5" xfId="5726" xr:uid="{00000000-0005-0000-0000-000033100000}"/>
    <cellStyle name="Bad 4" xfId="1356" xr:uid="{00000000-0005-0000-0000-000034100000}"/>
    <cellStyle name="Bad 4 2" xfId="1357" xr:uid="{00000000-0005-0000-0000-000035100000}"/>
    <cellStyle name="Bad 4 2 2" xfId="5727" xr:uid="{00000000-0005-0000-0000-000036100000}"/>
    <cellStyle name="Bad 4 2 3" xfId="5728" xr:uid="{00000000-0005-0000-0000-000037100000}"/>
    <cellStyle name="Bad 4 3" xfId="1358" xr:uid="{00000000-0005-0000-0000-000038100000}"/>
    <cellStyle name="Bad 4 4" xfId="1359" xr:uid="{00000000-0005-0000-0000-000039100000}"/>
    <cellStyle name="Bad 4 5" xfId="5729" xr:uid="{00000000-0005-0000-0000-00003A100000}"/>
    <cellStyle name="Bad 5" xfId="1360" xr:uid="{00000000-0005-0000-0000-00003B100000}"/>
    <cellStyle name="Bad 5 2" xfId="1361" xr:uid="{00000000-0005-0000-0000-00003C100000}"/>
    <cellStyle name="Bad 5 2 2" xfId="1362" xr:uid="{00000000-0005-0000-0000-00003D100000}"/>
    <cellStyle name="Bad 5 2 2 2" xfId="5730" xr:uid="{00000000-0005-0000-0000-00003E100000}"/>
    <cellStyle name="Bad 5 2 3" xfId="1363" xr:uid="{00000000-0005-0000-0000-00003F100000}"/>
    <cellStyle name="Bad 5 2 4" xfId="1364" xr:uid="{00000000-0005-0000-0000-000040100000}"/>
    <cellStyle name="Bad 5 3" xfId="1365" xr:uid="{00000000-0005-0000-0000-000041100000}"/>
    <cellStyle name="Bad 5 3 2" xfId="1366" xr:uid="{00000000-0005-0000-0000-000042100000}"/>
    <cellStyle name="Bad 5 3 3" xfId="1367" xr:uid="{00000000-0005-0000-0000-000043100000}"/>
    <cellStyle name="Bad 5 3 4" xfId="5731" xr:uid="{00000000-0005-0000-0000-000044100000}"/>
    <cellStyle name="Bad 5 4" xfId="1368" xr:uid="{00000000-0005-0000-0000-000045100000}"/>
    <cellStyle name="Bad 5 4 2" xfId="1369" xr:uid="{00000000-0005-0000-0000-000046100000}"/>
    <cellStyle name="Bad 5 4 3" xfId="1370" xr:uid="{00000000-0005-0000-0000-000047100000}"/>
    <cellStyle name="Bad 5 4 4" xfId="5732" xr:uid="{00000000-0005-0000-0000-000048100000}"/>
    <cellStyle name="Bad 6" xfId="1371" xr:uid="{00000000-0005-0000-0000-000049100000}"/>
    <cellStyle name="Bad 6 2" xfId="1372" xr:uid="{00000000-0005-0000-0000-00004A100000}"/>
    <cellStyle name="Bad 6 2 2" xfId="5733" xr:uid="{00000000-0005-0000-0000-00004B100000}"/>
    <cellStyle name="Bad 6 2 3" xfId="5734" xr:uid="{00000000-0005-0000-0000-00004C100000}"/>
    <cellStyle name="Bad 6 3" xfId="1373" xr:uid="{00000000-0005-0000-0000-00004D100000}"/>
    <cellStyle name="Bad 6 4" xfId="5735" xr:uid="{00000000-0005-0000-0000-00004E100000}"/>
    <cellStyle name="Bad 7" xfId="1374" xr:uid="{00000000-0005-0000-0000-00004F100000}"/>
    <cellStyle name="Bad 7 2" xfId="1375" xr:uid="{00000000-0005-0000-0000-000050100000}"/>
    <cellStyle name="Bad 7 2 2" xfId="5736" xr:uid="{00000000-0005-0000-0000-000051100000}"/>
    <cellStyle name="Bad 7 2 3" xfId="5737" xr:uid="{00000000-0005-0000-0000-000052100000}"/>
    <cellStyle name="Bad 7 3" xfId="5738" xr:uid="{00000000-0005-0000-0000-000053100000}"/>
    <cellStyle name="Bad 8" xfId="1376" xr:uid="{00000000-0005-0000-0000-000054100000}"/>
    <cellStyle name="Bad 8 2" xfId="5739" xr:uid="{00000000-0005-0000-0000-000055100000}"/>
    <cellStyle name="Bad 8 2 2" xfId="5740" xr:uid="{00000000-0005-0000-0000-000056100000}"/>
    <cellStyle name="Bad 8 2 3" xfId="5741" xr:uid="{00000000-0005-0000-0000-000057100000}"/>
    <cellStyle name="Bad 8 3" xfId="5742" xr:uid="{00000000-0005-0000-0000-000058100000}"/>
    <cellStyle name="Bad 8 4" xfId="5743" xr:uid="{00000000-0005-0000-0000-000059100000}"/>
    <cellStyle name="Bad 9" xfId="1377" xr:uid="{00000000-0005-0000-0000-00005A100000}"/>
    <cellStyle name="Bad 9 2" xfId="1378" xr:uid="{00000000-0005-0000-0000-00005B100000}"/>
    <cellStyle name="Bad 9 3" xfId="1379" xr:uid="{00000000-0005-0000-0000-00005C100000}"/>
    <cellStyle name="Bad 9 4" xfId="5744" xr:uid="{00000000-0005-0000-0000-00005D100000}"/>
    <cellStyle name="Calculation" xfId="1380" builtinId="22" customBuiltin="1"/>
    <cellStyle name="Calculation 10" xfId="1381" xr:uid="{00000000-0005-0000-0000-00005F100000}"/>
    <cellStyle name="Calculation 10 2" xfId="1382" xr:uid="{00000000-0005-0000-0000-000060100000}"/>
    <cellStyle name="Calculation 10 2 2" xfId="5746" xr:uid="{00000000-0005-0000-0000-000061100000}"/>
    <cellStyle name="Calculation 10 2 2 2" xfId="5747" xr:uid="{00000000-0005-0000-0000-000062100000}"/>
    <cellStyle name="Calculation 10 2 2 2 2" xfId="5748" xr:uid="{00000000-0005-0000-0000-000063100000}"/>
    <cellStyle name="Calculation 10 2 2 2 2 2" xfId="5749" xr:uid="{00000000-0005-0000-0000-000064100000}"/>
    <cellStyle name="Calculation 10 2 2 2 2 2 2" xfId="5750" xr:uid="{00000000-0005-0000-0000-000065100000}"/>
    <cellStyle name="Calculation 10 2 2 2 2 2 3" xfId="5751" xr:uid="{00000000-0005-0000-0000-000066100000}"/>
    <cellStyle name="Calculation 10 2 2 2 2 3" xfId="5752" xr:uid="{00000000-0005-0000-0000-000067100000}"/>
    <cellStyle name="Calculation 10 2 2 2 2 4" xfId="5753" xr:uid="{00000000-0005-0000-0000-000068100000}"/>
    <cellStyle name="Calculation 10 2 2 3" xfId="5754" xr:uid="{00000000-0005-0000-0000-000069100000}"/>
    <cellStyle name="Calculation 10 2 2 3 2" xfId="5755" xr:uid="{00000000-0005-0000-0000-00006A100000}"/>
    <cellStyle name="Calculation 10 2 2 3 2 2" xfId="5756" xr:uid="{00000000-0005-0000-0000-00006B100000}"/>
    <cellStyle name="Calculation 10 2 2 3 2 3" xfId="5757" xr:uid="{00000000-0005-0000-0000-00006C100000}"/>
    <cellStyle name="Calculation 10 2 2 3 3" xfId="5758" xr:uid="{00000000-0005-0000-0000-00006D100000}"/>
    <cellStyle name="Calculation 10 2 2 3 4" xfId="5759" xr:uid="{00000000-0005-0000-0000-00006E100000}"/>
    <cellStyle name="Calculation 10 2 3" xfId="5760" xr:uid="{00000000-0005-0000-0000-00006F100000}"/>
    <cellStyle name="Calculation 10 2 3 2" xfId="5761" xr:uid="{00000000-0005-0000-0000-000070100000}"/>
    <cellStyle name="Calculation 10 2 3 2 2" xfId="5762" xr:uid="{00000000-0005-0000-0000-000071100000}"/>
    <cellStyle name="Calculation 10 2 3 2 2 2" xfId="5763" xr:uid="{00000000-0005-0000-0000-000072100000}"/>
    <cellStyle name="Calculation 10 2 3 2 2 2 2" xfId="5764" xr:uid="{00000000-0005-0000-0000-000073100000}"/>
    <cellStyle name="Calculation 10 2 3 2 2 2 3" xfId="5765" xr:uid="{00000000-0005-0000-0000-000074100000}"/>
    <cellStyle name="Calculation 10 2 3 2 2 3" xfId="5766" xr:uid="{00000000-0005-0000-0000-000075100000}"/>
    <cellStyle name="Calculation 10 2 3 2 2 4" xfId="5767" xr:uid="{00000000-0005-0000-0000-000076100000}"/>
    <cellStyle name="Calculation 10 2 3 3" xfId="5768" xr:uid="{00000000-0005-0000-0000-000077100000}"/>
    <cellStyle name="Calculation 10 2 3 3 2" xfId="5769" xr:uid="{00000000-0005-0000-0000-000078100000}"/>
    <cellStyle name="Calculation 10 2 3 3 2 2" xfId="5770" xr:uid="{00000000-0005-0000-0000-000079100000}"/>
    <cellStyle name="Calculation 10 2 3 3 2 3" xfId="5771" xr:uid="{00000000-0005-0000-0000-00007A100000}"/>
    <cellStyle name="Calculation 10 2 3 3 3" xfId="5772" xr:uid="{00000000-0005-0000-0000-00007B100000}"/>
    <cellStyle name="Calculation 10 2 3 3 4" xfId="5773" xr:uid="{00000000-0005-0000-0000-00007C100000}"/>
    <cellStyle name="Calculation 10 2 4" xfId="5774" xr:uid="{00000000-0005-0000-0000-00007D100000}"/>
    <cellStyle name="Calculation 10 2 4 2" xfId="5775" xr:uid="{00000000-0005-0000-0000-00007E100000}"/>
    <cellStyle name="Calculation 10 2 4 2 2" xfId="5776" xr:uid="{00000000-0005-0000-0000-00007F100000}"/>
    <cellStyle name="Calculation 10 2 4 2 2 2" xfId="5777" xr:uid="{00000000-0005-0000-0000-000080100000}"/>
    <cellStyle name="Calculation 10 2 4 2 2 2 2" xfId="5778" xr:uid="{00000000-0005-0000-0000-000081100000}"/>
    <cellStyle name="Calculation 10 2 4 2 2 2 3" xfId="5779" xr:uid="{00000000-0005-0000-0000-000082100000}"/>
    <cellStyle name="Calculation 10 2 4 2 2 3" xfId="5780" xr:uid="{00000000-0005-0000-0000-000083100000}"/>
    <cellStyle name="Calculation 10 2 4 2 2 4" xfId="5781" xr:uid="{00000000-0005-0000-0000-000084100000}"/>
    <cellStyle name="Calculation 10 2 4 3" xfId="5782" xr:uid="{00000000-0005-0000-0000-000085100000}"/>
    <cellStyle name="Calculation 10 2 4 3 2" xfId="5783" xr:uid="{00000000-0005-0000-0000-000086100000}"/>
    <cellStyle name="Calculation 10 2 4 3 2 2" xfId="5784" xr:uid="{00000000-0005-0000-0000-000087100000}"/>
    <cellStyle name="Calculation 10 2 4 3 2 3" xfId="5785" xr:uid="{00000000-0005-0000-0000-000088100000}"/>
    <cellStyle name="Calculation 10 2 4 3 3" xfId="5786" xr:uid="{00000000-0005-0000-0000-000089100000}"/>
    <cellStyle name="Calculation 10 2 4 3 4" xfId="5787" xr:uid="{00000000-0005-0000-0000-00008A100000}"/>
    <cellStyle name="Calculation 10 2 5" xfId="5788" xr:uid="{00000000-0005-0000-0000-00008B100000}"/>
    <cellStyle name="Calculation 10 2 5 2" xfId="5789" xr:uid="{00000000-0005-0000-0000-00008C100000}"/>
    <cellStyle name="Calculation 10 2 5 2 2" xfId="5790" xr:uid="{00000000-0005-0000-0000-00008D100000}"/>
    <cellStyle name="Calculation 10 2 5 2 2 2" xfId="5791" xr:uid="{00000000-0005-0000-0000-00008E100000}"/>
    <cellStyle name="Calculation 10 2 5 2 2 3" xfId="5792" xr:uid="{00000000-0005-0000-0000-00008F100000}"/>
    <cellStyle name="Calculation 10 2 5 2 3" xfId="5793" xr:uid="{00000000-0005-0000-0000-000090100000}"/>
    <cellStyle name="Calculation 10 2 5 2 4" xfId="5794" xr:uid="{00000000-0005-0000-0000-000091100000}"/>
    <cellStyle name="Calculation 10 2 6" xfId="5795" xr:uid="{00000000-0005-0000-0000-000092100000}"/>
    <cellStyle name="Calculation 10 2 6 2" xfId="5796" xr:uid="{00000000-0005-0000-0000-000093100000}"/>
    <cellStyle name="Calculation 10 2 6 2 2" xfId="5797" xr:uid="{00000000-0005-0000-0000-000094100000}"/>
    <cellStyle name="Calculation 10 2 6 2 2 2" xfId="5798" xr:uid="{00000000-0005-0000-0000-000095100000}"/>
    <cellStyle name="Calculation 10 2 6 2 2 3" xfId="5799" xr:uid="{00000000-0005-0000-0000-000096100000}"/>
    <cellStyle name="Calculation 10 2 6 2 3" xfId="5800" xr:uid="{00000000-0005-0000-0000-000097100000}"/>
    <cellStyle name="Calculation 10 2 6 2 4" xfId="5801" xr:uid="{00000000-0005-0000-0000-000098100000}"/>
    <cellStyle name="Calculation 10 2 7" xfId="5802" xr:uid="{00000000-0005-0000-0000-000099100000}"/>
    <cellStyle name="Calculation 10 2 7 2" xfId="5803" xr:uid="{00000000-0005-0000-0000-00009A100000}"/>
    <cellStyle name="Calculation 10 2 7 2 2" xfId="5804" xr:uid="{00000000-0005-0000-0000-00009B100000}"/>
    <cellStyle name="Calculation 10 2 7 2 3" xfId="5805" xr:uid="{00000000-0005-0000-0000-00009C100000}"/>
    <cellStyle name="Calculation 10 2 7 3" xfId="5806" xr:uid="{00000000-0005-0000-0000-00009D100000}"/>
    <cellStyle name="Calculation 10 2 7 4" xfId="5807" xr:uid="{00000000-0005-0000-0000-00009E100000}"/>
    <cellStyle name="Calculation 10 2 8" xfId="5808" xr:uid="{00000000-0005-0000-0000-00009F100000}"/>
    <cellStyle name="Calculation 10 3" xfId="1383" xr:uid="{00000000-0005-0000-0000-0000A0100000}"/>
    <cellStyle name="Calculation 10 3 2" xfId="5809" xr:uid="{00000000-0005-0000-0000-0000A1100000}"/>
    <cellStyle name="Calculation 10 3 2 2" xfId="5810" xr:uid="{00000000-0005-0000-0000-0000A2100000}"/>
    <cellStyle name="Calculation 10 3 2 2 2" xfId="5811" xr:uid="{00000000-0005-0000-0000-0000A3100000}"/>
    <cellStyle name="Calculation 10 3 2 2 2 2" xfId="5812" xr:uid="{00000000-0005-0000-0000-0000A4100000}"/>
    <cellStyle name="Calculation 10 3 2 2 2 3" xfId="5813" xr:uid="{00000000-0005-0000-0000-0000A5100000}"/>
    <cellStyle name="Calculation 10 3 2 2 3" xfId="5814" xr:uid="{00000000-0005-0000-0000-0000A6100000}"/>
    <cellStyle name="Calculation 10 3 2 2 4" xfId="5815" xr:uid="{00000000-0005-0000-0000-0000A7100000}"/>
    <cellStyle name="Calculation 10 3 3" xfId="5816" xr:uid="{00000000-0005-0000-0000-0000A8100000}"/>
    <cellStyle name="Calculation 10 3 3 2" xfId="5817" xr:uid="{00000000-0005-0000-0000-0000A9100000}"/>
    <cellStyle name="Calculation 10 3 3 2 2" xfId="5818" xr:uid="{00000000-0005-0000-0000-0000AA100000}"/>
    <cellStyle name="Calculation 10 3 3 2 3" xfId="5819" xr:uid="{00000000-0005-0000-0000-0000AB100000}"/>
    <cellStyle name="Calculation 10 3 3 3" xfId="5820" xr:uid="{00000000-0005-0000-0000-0000AC100000}"/>
    <cellStyle name="Calculation 10 3 3 4" xfId="5821" xr:uid="{00000000-0005-0000-0000-0000AD100000}"/>
    <cellStyle name="Calculation 10 4" xfId="5822" xr:uid="{00000000-0005-0000-0000-0000AE100000}"/>
    <cellStyle name="Calculation 10 4 2" xfId="5823" xr:uid="{00000000-0005-0000-0000-0000AF100000}"/>
    <cellStyle name="Calculation 10 4 2 2" xfId="5824" xr:uid="{00000000-0005-0000-0000-0000B0100000}"/>
    <cellStyle name="Calculation 10 4 2 2 2" xfId="5825" xr:uid="{00000000-0005-0000-0000-0000B1100000}"/>
    <cellStyle name="Calculation 10 4 2 2 2 2" xfId="5826" xr:uid="{00000000-0005-0000-0000-0000B2100000}"/>
    <cellStyle name="Calculation 10 4 2 2 2 3" xfId="5827" xr:uid="{00000000-0005-0000-0000-0000B3100000}"/>
    <cellStyle name="Calculation 10 4 2 2 3" xfId="5828" xr:uid="{00000000-0005-0000-0000-0000B4100000}"/>
    <cellStyle name="Calculation 10 4 2 2 4" xfId="5829" xr:uid="{00000000-0005-0000-0000-0000B5100000}"/>
    <cellStyle name="Calculation 10 4 3" xfId="5830" xr:uid="{00000000-0005-0000-0000-0000B6100000}"/>
    <cellStyle name="Calculation 10 4 3 2" xfId="5831" xr:uid="{00000000-0005-0000-0000-0000B7100000}"/>
    <cellStyle name="Calculation 10 4 3 2 2" xfId="5832" xr:uid="{00000000-0005-0000-0000-0000B8100000}"/>
    <cellStyle name="Calculation 10 4 3 2 3" xfId="5833" xr:uid="{00000000-0005-0000-0000-0000B9100000}"/>
    <cellStyle name="Calculation 10 4 3 3" xfId="5834" xr:uid="{00000000-0005-0000-0000-0000BA100000}"/>
    <cellStyle name="Calculation 10 4 3 4" xfId="5835" xr:uid="{00000000-0005-0000-0000-0000BB100000}"/>
    <cellStyle name="Calculation 10 4 4" xfId="5836" xr:uid="{00000000-0005-0000-0000-0000BC100000}"/>
    <cellStyle name="Calculation 10 5" xfId="5837" xr:uid="{00000000-0005-0000-0000-0000BD100000}"/>
    <cellStyle name="Calculation 10 5 2" xfId="5838" xr:uid="{00000000-0005-0000-0000-0000BE100000}"/>
    <cellStyle name="Calculation 10 5 2 2" xfId="5839" xr:uid="{00000000-0005-0000-0000-0000BF100000}"/>
    <cellStyle name="Calculation 10 5 2 2 2" xfId="5840" xr:uid="{00000000-0005-0000-0000-0000C0100000}"/>
    <cellStyle name="Calculation 10 5 2 2 2 2" xfId="5841" xr:uid="{00000000-0005-0000-0000-0000C1100000}"/>
    <cellStyle name="Calculation 10 5 2 2 2 3" xfId="5842" xr:uid="{00000000-0005-0000-0000-0000C2100000}"/>
    <cellStyle name="Calculation 10 5 2 2 3" xfId="5843" xr:uid="{00000000-0005-0000-0000-0000C3100000}"/>
    <cellStyle name="Calculation 10 5 2 2 4" xfId="5844" xr:uid="{00000000-0005-0000-0000-0000C4100000}"/>
    <cellStyle name="Calculation 10 5 3" xfId="5845" xr:uid="{00000000-0005-0000-0000-0000C5100000}"/>
    <cellStyle name="Calculation 10 5 3 2" xfId="5846" xr:uid="{00000000-0005-0000-0000-0000C6100000}"/>
    <cellStyle name="Calculation 10 5 3 2 2" xfId="5847" xr:uid="{00000000-0005-0000-0000-0000C7100000}"/>
    <cellStyle name="Calculation 10 5 3 2 3" xfId="5848" xr:uid="{00000000-0005-0000-0000-0000C8100000}"/>
    <cellStyle name="Calculation 10 5 3 3" xfId="5849" xr:uid="{00000000-0005-0000-0000-0000C9100000}"/>
    <cellStyle name="Calculation 10 5 3 4" xfId="5850" xr:uid="{00000000-0005-0000-0000-0000CA100000}"/>
    <cellStyle name="Calculation 10 6" xfId="5851" xr:uid="{00000000-0005-0000-0000-0000CB100000}"/>
    <cellStyle name="Calculation 10 6 2" xfId="5852" xr:uid="{00000000-0005-0000-0000-0000CC100000}"/>
    <cellStyle name="Calculation 10 6 2 2" xfId="5853" xr:uid="{00000000-0005-0000-0000-0000CD100000}"/>
    <cellStyle name="Calculation 10 6 2 2 2" xfId="5854" xr:uid="{00000000-0005-0000-0000-0000CE100000}"/>
    <cellStyle name="Calculation 10 6 2 2 3" xfId="5855" xr:uid="{00000000-0005-0000-0000-0000CF100000}"/>
    <cellStyle name="Calculation 10 6 2 3" xfId="5856" xr:uid="{00000000-0005-0000-0000-0000D0100000}"/>
    <cellStyle name="Calculation 10 6 2 4" xfId="5857" xr:uid="{00000000-0005-0000-0000-0000D1100000}"/>
    <cellStyle name="Calculation 10 7" xfId="5858" xr:uid="{00000000-0005-0000-0000-0000D2100000}"/>
    <cellStyle name="Calculation 10 7 2" xfId="5859" xr:uid="{00000000-0005-0000-0000-0000D3100000}"/>
    <cellStyle name="Calculation 10 7 2 2" xfId="5860" xr:uid="{00000000-0005-0000-0000-0000D4100000}"/>
    <cellStyle name="Calculation 10 7 2 3" xfId="5861" xr:uid="{00000000-0005-0000-0000-0000D5100000}"/>
    <cellStyle name="Calculation 10 7 3" xfId="5862" xr:uid="{00000000-0005-0000-0000-0000D6100000}"/>
    <cellStyle name="Calculation 10 7 4" xfId="5863" xr:uid="{00000000-0005-0000-0000-0000D7100000}"/>
    <cellStyle name="Calculation 10 8" xfId="5864" xr:uid="{00000000-0005-0000-0000-0000D8100000}"/>
    <cellStyle name="Calculation 11" xfId="1384" xr:uid="{00000000-0005-0000-0000-0000D9100000}"/>
    <cellStyle name="Calculation 11 2" xfId="5865" xr:uid="{00000000-0005-0000-0000-0000DA100000}"/>
    <cellStyle name="Calculation 11 2 2" xfId="5866" xr:uid="{00000000-0005-0000-0000-0000DB100000}"/>
    <cellStyle name="Calculation 11 2 2 2" xfId="5867" xr:uid="{00000000-0005-0000-0000-0000DC100000}"/>
    <cellStyle name="Calculation 11 2 2 2 2" xfId="5868" xr:uid="{00000000-0005-0000-0000-0000DD100000}"/>
    <cellStyle name="Calculation 11 2 2 2 2 2" xfId="5869" xr:uid="{00000000-0005-0000-0000-0000DE100000}"/>
    <cellStyle name="Calculation 11 2 2 2 2 2 2" xfId="5870" xr:uid="{00000000-0005-0000-0000-0000DF100000}"/>
    <cellStyle name="Calculation 11 2 2 2 2 2 3" xfId="5871" xr:uid="{00000000-0005-0000-0000-0000E0100000}"/>
    <cellStyle name="Calculation 11 2 2 2 2 3" xfId="5872" xr:uid="{00000000-0005-0000-0000-0000E1100000}"/>
    <cellStyle name="Calculation 11 2 2 2 2 4" xfId="5873" xr:uid="{00000000-0005-0000-0000-0000E2100000}"/>
    <cellStyle name="Calculation 11 2 2 3" xfId="5874" xr:uid="{00000000-0005-0000-0000-0000E3100000}"/>
    <cellStyle name="Calculation 11 2 2 3 2" xfId="5875" xr:uid="{00000000-0005-0000-0000-0000E4100000}"/>
    <cellStyle name="Calculation 11 2 2 3 2 2" xfId="5876" xr:uid="{00000000-0005-0000-0000-0000E5100000}"/>
    <cellStyle name="Calculation 11 2 2 3 2 3" xfId="5877" xr:uid="{00000000-0005-0000-0000-0000E6100000}"/>
    <cellStyle name="Calculation 11 2 2 3 3" xfId="5878" xr:uid="{00000000-0005-0000-0000-0000E7100000}"/>
    <cellStyle name="Calculation 11 2 2 3 4" xfId="5879" xr:uid="{00000000-0005-0000-0000-0000E8100000}"/>
    <cellStyle name="Calculation 11 2 3" xfId="5880" xr:uid="{00000000-0005-0000-0000-0000E9100000}"/>
    <cellStyle name="Calculation 11 2 3 2" xfId="5881" xr:uid="{00000000-0005-0000-0000-0000EA100000}"/>
    <cellStyle name="Calculation 11 2 3 2 2" xfId="5882" xr:uid="{00000000-0005-0000-0000-0000EB100000}"/>
    <cellStyle name="Calculation 11 2 3 2 2 2" xfId="5883" xr:uid="{00000000-0005-0000-0000-0000EC100000}"/>
    <cellStyle name="Calculation 11 2 3 2 2 2 2" xfId="5884" xr:uid="{00000000-0005-0000-0000-0000ED100000}"/>
    <cellStyle name="Calculation 11 2 3 2 2 2 3" xfId="5885" xr:uid="{00000000-0005-0000-0000-0000EE100000}"/>
    <cellStyle name="Calculation 11 2 3 2 2 3" xfId="5886" xr:uid="{00000000-0005-0000-0000-0000EF100000}"/>
    <cellStyle name="Calculation 11 2 3 2 2 4" xfId="5887" xr:uid="{00000000-0005-0000-0000-0000F0100000}"/>
    <cellStyle name="Calculation 11 2 3 3" xfId="5888" xr:uid="{00000000-0005-0000-0000-0000F1100000}"/>
    <cellStyle name="Calculation 11 2 3 3 2" xfId="5889" xr:uid="{00000000-0005-0000-0000-0000F2100000}"/>
    <cellStyle name="Calculation 11 2 3 3 2 2" xfId="5890" xr:uid="{00000000-0005-0000-0000-0000F3100000}"/>
    <cellStyle name="Calculation 11 2 3 3 2 3" xfId="5891" xr:uid="{00000000-0005-0000-0000-0000F4100000}"/>
    <cellStyle name="Calculation 11 2 3 3 3" xfId="5892" xr:uid="{00000000-0005-0000-0000-0000F5100000}"/>
    <cellStyle name="Calculation 11 2 3 3 4" xfId="5893" xr:uid="{00000000-0005-0000-0000-0000F6100000}"/>
    <cellStyle name="Calculation 11 2 4" xfId="5894" xr:uid="{00000000-0005-0000-0000-0000F7100000}"/>
    <cellStyle name="Calculation 11 2 4 2" xfId="5895" xr:uid="{00000000-0005-0000-0000-0000F8100000}"/>
    <cellStyle name="Calculation 11 2 4 2 2" xfId="5896" xr:uid="{00000000-0005-0000-0000-0000F9100000}"/>
    <cellStyle name="Calculation 11 2 4 2 2 2" xfId="5897" xr:uid="{00000000-0005-0000-0000-0000FA100000}"/>
    <cellStyle name="Calculation 11 2 4 2 2 2 2" xfId="5898" xr:uid="{00000000-0005-0000-0000-0000FB100000}"/>
    <cellStyle name="Calculation 11 2 4 2 2 2 3" xfId="5899" xr:uid="{00000000-0005-0000-0000-0000FC100000}"/>
    <cellStyle name="Calculation 11 2 4 2 2 3" xfId="5900" xr:uid="{00000000-0005-0000-0000-0000FD100000}"/>
    <cellStyle name="Calculation 11 2 4 2 2 4" xfId="5901" xr:uid="{00000000-0005-0000-0000-0000FE100000}"/>
    <cellStyle name="Calculation 11 2 4 3" xfId="5902" xr:uid="{00000000-0005-0000-0000-0000FF100000}"/>
    <cellStyle name="Calculation 11 2 4 3 2" xfId="5903" xr:uid="{00000000-0005-0000-0000-000000110000}"/>
    <cellStyle name="Calculation 11 2 4 3 2 2" xfId="5904" xr:uid="{00000000-0005-0000-0000-000001110000}"/>
    <cellStyle name="Calculation 11 2 4 3 2 3" xfId="5905" xr:uid="{00000000-0005-0000-0000-000002110000}"/>
    <cellStyle name="Calculation 11 2 4 3 3" xfId="5906" xr:uid="{00000000-0005-0000-0000-000003110000}"/>
    <cellStyle name="Calculation 11 2 4 3 4" xfId="5907" xr:uid="{00000000-0005-0000-0000-000004110000}"/>
    <cellStyle name="Calculation 11 2 5" xfId="5908" xr:uid="{00000000-0005-0000-0000-000005110000}"/>
    <cellStyle name="Calculation 11 2 5 2" xfId="5909" xr:uid="{00000000-0005-0000-0000-000006110000}"/>
    <cellStyle name="Calculation 11 2 5 2 2" xfId="5910" xr:uid="{00000000-0005-0000-0000-000007110000}"/>
    <cellStyle name="Calculation 11 2 5 2 2 2" xfId="5911" xr:uid="{00000000-0005-0000-0000-000008110000}"/>
    <cellStyle name="Calculation 11 2 5 2 2 3" xfId="5912" xr:uid="{00000000-0005-0000-0000-000009110000}"/>
    <cellStyle name="Calculation 11 2 5 2 3" xfId="5913" xr:uid="{00000000-0005-0000-0000-00000A110000}"/>
    <cellStyle name="Calculation 11 2 5 2 4" xfId="5914" xr:uid="{00000000-0005-0000-0000-00000B110000}"/>
    <cellStyle name="Calculation 11 2 6" xfId="5915" xr:uid="{00000000-0005-0000-0000-00000C110000}"/>
    <cellStyle name="Calculation 11 2 6 2" xfId="5916" xr:uid="{00000000-0005-0000-0000-00000D110000}"/>
    <cellStyle name="Calculation 11 2 6 2 2" xfId="5917" xr:uid="{00000000-0005-0000-0000-00000E110000}"/>
    <cellStyle name="Calculation 11 2 6 2 2 2" xfId="5918" xr:uid="{00000000-0005-0000-0000-00000F110000}"/>
    <cellStyle name="Calculation 11 2 6 2 2 3" xfId="5919" xr:uid="{00000000-0005-0000-0000-000010110000}"/>
    <cellStyle name="Calculation 11 2 6 2 3" xfId="5920" xr:uid="{00000000-0005-0000-0000-000011110000}"/>
    <cellStyle name="Calculation 11 2 6 2 4" xfId="5921" xr:uid="{00000000-0005-0000-0000-000012110000}"/>
    <cellStyle name="Calculation 11 2 7" xfId="5922" xr:uid="{00000000-0005-0000-0000-000013110000}"/>
    <cellStyle name="Calculation 11 2 7 2" xfId="5923" xr:uid="{00000000-0005-0000-0000-000014110000}"/>
    <cellStyle name="Calculation 11 2 7 2 2" xfId="5924" xr:uid="{00000000-0005-0000-0000-000015110000}"/>
    <cellStyle name="Calculation 11 2 7 2 3" xfId="5925" xr:uid="{00000000-0005-0000-0000-000016110000}"/>
    <cellStyle name="Calculation 11 2 7 3" xfId="5926" xr:uid="{00000000-0005-0000-0000-000017110000}"/>
    <cellStyle name="Calculation 11 2 7 4" xfId="5927" xr:uid="{00000000-0005-0000-0000-000018110000}"/>
    <cellStyle name="Calculation 11 3" xfId="5928" xr:uid="{00000000-0005-0000-0000-000019110000}"/>
    <cellStyle name="Calculation 11 3 2" xfId="5929" xr:uid="{00000000-0005-0000-0000-00001A110000}"/>
    <cellStyle name="Calculation 11 3 2 2" xfId="5930" xr:uid="{00000000-0005-0000-0000-00001B110000}"/>
    <cellStyle name="Calculation 11 3 2 2 2" xfId="5931" xr:uid="{00000000-0005-0000-0000-00001C110000}"/>
    <cellStyle name="Calculation 11 3 2 2 2 2" xfId="5932" xr:uid="{00000000-0005-0000-0000-00001D110000}"/>
    <cellStyle name="Calculation 11 3 2 2 2 3" xfId="5933" xr:uid="{00000000-0005-0000-0000-00001E110000}"/>
    <cellStyle name="Calculation 11 3 2 2 3" xfId="5934" xr:uid="{00000000-0005-0000-0000-00001F110000}"/>
    <cellStyle name="Calculation 11 3 2 2 4" xfId="5935" xr:uid="{00000000-0005-0000-0000-000020110000}"/>
    <cellStyle name="Calculation 11 3 3" xfId="5936" xr:uid="{00000000-0005-0000-0000-000021110000}"/>
    <cellStyle name="Calculation 11 3 3 2" xfId="5937" xr:uid="{00000000-0005-0000-0000-000022110000}"/>
    <cellStyle name="Calculation 11 3 3 2 2" xfId="5938" xr:uid="{00000000-0005-0000-0000-000023110000}"/>
    <cellStyle name="Calculation 11 3 3 2 3" xfId="5939" xr:uid="{00000000-0005-0000-0000-000024110000}"/>
    <cellStyle name="Calculation 11 3 3 3" xfId="5940" xr:uid="{00000000-0005-0000-0000-000025110000}"/>
    <cellStyle name="Calculation 11 3 3 4" xfId="5941" xr:uid="{00000000-0005-0000-0000-000026110000}"/>
    <cellStyle name="Calculation 11 4" xfId="5942" xr:uid="{00000000-0005-0000-0000-000027110000}"/>
    <cellStyle name="Calculation 11 4 2" xfId="5943" xr:uid="{00000000-0005-0000-0000-000028110000}"/>
    <cellStyle name="Calculation 11 4 2 2" xfId="5944" xr:uid="{00000000-0005-0000-0000-000029110000}"/>
    <cellStyle name="Calculation 11 4 2 2 2" xfId="5945" xr:uid="{00000000-0005-0000-0000-00002A110000}"/>
    <cellStyle name="Calculation 11 4 2 2 2 2" xfId="5946" xr:uid="{00000000-0005-0000-0000-00002B110000}"/>
    <cellStyle name="Calculation 11 4 2 2 2 3" xfId="5947" xr:uid="{00000000-0005-0000-0000-00002C110000}"/>
    <cellStyle name="Calculation 11 4 2 2 3" xfId="5948" xr:uid="{00000000-0005-0000-0000-00002D110000}"/>
    <cellStyle name="Calculation 11 4 2 2 4" xfId="5949" xr:uid="{00000000-0005-0000-0000-00002E110000}"/>
    <cellStyle name="Calculation 11 4 3" xfId="5950" xr:uid="{00000000-0005-0000-0000-00002F110000}"/>
    <cellStyle name="Calculation 11 4 3 2" xfId="5951" xr:uid="{00000000-0005-0000-0000-000030110000}"/>
    <cellStyle name="Calculation 11 4 3 2 2" xfId="5952" xr:uid="{00000000-0005-0000-0000-000031110000}"/>
    <cellStyle name="Calculation 11 4 3 2 3" xfId="5953" xr:uid="{00000000-0005-0000-0000-000032110000}"/>
    <cellStyle name="Calculation 11 4 3 3" xfId="5954" xr:uid="{00000000-0005-0000-0000-000033110000}"/>
    <cellStyle name="Calculation 11 4 3 4" xfId="5955" xr:uid="{00000000-0005-0000-0000-000034110000}"/>
    <cellStyle name="Calculation 11 5" xfId="5956" xr:uid="{00000000-0005-0000-0000-000035110000}"/>
    <cellStyle name="Calculation 11 5 2" xfId="5957" xr:uid="{00000000-0005-0000-0000-000036110000}"/>
    <cellStyle name="Calculation 11 5 2 2" xfId="5958" xr:uid="{00000000-0005-0000-0000-000037110000}"/>
    <cellStyle name="Calculation 11 5 2 2 2" xfId="5959" xr:uid="{00000000-0005-0000-0000-000038110000}"/>
    <cellStyle name="Calculation 11 5 2 2 2 2" xfId="5960" xr:uid="{00000000-0005-0000-0000-000039110000}"/>
    <cellStyle name="Calculation 11 5 2 2 2 3" xfId="5961" xr:uid="{00000000-0005-0000-0000-00003A110000}"/>
    <cellStyle name="Calculation 11 5 2 2 3" xfId="5962" xr:uid="{00000000-0005-0000-0000-00003B110000}"/>
    <cellStyle name="Calculation 11 5 2 2 4" xfId="5963" xr:uid="{00000000-0005-0000-0000-00003C110000}"/>
    <cellStyle name="Calculation 11 5 3" xfId="5964" xr:uid="{00000000-0005-0000-0000-00003D110000}"/>
    <cellStyle name="Calculation 11 5 3 2" xfId="5965" xr:uid="{00000000-0005-0000-0000-00003E110000}"/>
    <cellStyle name="Calculation 11 5 3 2 2" xfId="5966" xr:uid="{00000000-0005-0000-0000-00003F110000}"/>
    <cellStyle name="Calculation 11 5 3 2 3" xfId="5967" xr:uid="{00000000-0005-0000-0000-000040110000}"/>
    <cellStyle name="Calculation 11 5 3 3" xfId="5968" xr:uid="{00000000-0005-0000-0000-000041110000}"/>
    <cellStyle name="Calculation 11 5 3 4" xfId="5969" xr:uid="{00000000-0005-0000-0000-000042110000}"/>
    <cellStyle name="Calculation 11 6" xfId="5970" xr:uid="{00000000-0005-0000-0000-000043110000}"/>
    <cellStyle name="Calculation 11 6 2" xfId="5971" xr:uid="{00000000-0005-0000-0000-000044110000}"/>
    <cellStyle name="Calculation 11 6 2 2" xfId="5972" xr:uid="{00000000-0005-0000-0000-000045110000}"/>
    <cellStyle name="Calculation 11 6 2 2 2" xfId="5973" xr:uid="{00000000-0005-0000-0000-000046110000}"/>
    <cellStyle name="Calculation 11 6 2 2 3" xfId="5974" xr:uid="{00000000-0005-0000-0000-000047110000}"/>
    <cellStyle name="Calculation 11 6 2 3" xfId="5975" xr:uid="{00000000-0005-0000-0000-000048110000}"/>
    <cellStyle name="Calculation 11 6 2 4" xfId="5976" xr:uid="{00000000-0005-0000-0000-000049110000}"/>
    <cellStyle name="Calculation 11 7" xfId="5977" xr:uid="{00000000-0005-0000-0000-00004A110000}"/>
    <cellStyle name="Calculation 11 7 2" xfId="5978" xr:uid="{00000000-0005-0000-0000-00004B110000}"/>
    <cellStyle name="Calculation 11 7 2 2" xfId="5979" xr:uid="{00000000-0005-0000-0000-00004C110000}"/>
    <cellStyle name="Calculation 11 7 2 3" xfId="5980" xr:uid="{00000000-0005-0000-0000-00004D110000}"/>
    <cellStyle name="Calculation 11 7 3" xfId="5981" xr:uid="{00000000-0005-0000-0000-00004E110000}"/>
    <cellStyle name="Calculation 11 7 4" xfId="5982" xr:uid="{00000000-0005-0000-0000-00004F110000}"/>
    <cellStyle name="Calculation 11 8" xfId="5983" xr:uid="{00000000-0005-0000-0000-000050110000}"/>
    <cellStyle name="Calculation 11 9" xfId="5984" xr:uid="{00000000-0005-0000-0000-000051110000}"/>
    <cellStyle name="Calculation 12" xfId="1385" xr:uid="{00000000-0005-0000-0000-000052110000}"/>
    <cellStyle name="Calculation 12 2" xfId="5985" xr:uid="{00000000-0005-0000-0000-000053110000}"/>
    <cellStyle name="Calculation 12 2 2" xfId="5986" xr:uid="{00000000-0005-0000-0000-000054110000}"/>
    <cellStyle name="Calculation 12 2 2 2" xfId="5987" xr:uid="{00000000-0005-0000-0000-000055110000}"/>
    <cellStyle name="Calculation 12 2 2 2 2" xfId="5988" xr:uid="{00000000-0005-0000-0000-000056110000}"/>
    <cellStyle name="Calculation 12 2 2 2 2 2" xfId="5989" xr:uid="{00000000-0005-0000-0000-000057110000}"/>
    <cellStyle name="Calculation 12 2 2 2 2 2 2" xfId="5990" xr:uid="{00000000-0005-0000-0000-000058110000}"/>
    <cellStyle name="Calculation 12 2 2 2 2 2 3" xfId="5991" xr:uid="{00000000-0005-0000-0000-000059110000}"/>
    <cellStyle name="Calculation 12 2 2 2 2 3" xfId="5992" xr:uid="{00000000-0005-0000-0000-00005A110000}"/>
    <cellStyle name="Calculation 12 2 2 2 2 4" xfId="5993" xr:uid="{00000000-0005-0000-0000-00005B110000}"/>
    <cellStyle name="Calculation 12 2 2 3" xfId="5994" xr:uid="{00000000-0005-0000-0000-00005C110000}"/>
    <cellStyle name="Calculation 12 2 2 3 2" xfId="5995" xr:uid="{00000000-0005-0000-0000-00005D110000}"/>
    <cellStyle name="Calculation 12 2 2 3 2 2" xfId="5996" xr:uid="{00000000-0005-0000-0000-00005E110000}"/>
    <cellStyle name="Calculation 12 2 2 3 2 3" xfId="5997" xr:uid="{00000000-0005-0000-0000-00005F110000}"/>
    <cellStyle name="Calculation 12 2 2 3 3" xfId="5998" xr:uid="{00000000-0005-0000-0000-000060110000}"/>
    <cellStyle name="Calculation 12 2 2 3 4" xfId="5999" xr:uid="{00000000-0005-0000-0000-000061110000}"/>
    <cellStyle name="Calculation 12 2 3" xfId="6000" xr:uid="{00000000-0005-0000-0000-000062110000}"/>
    <cellStyle name="Calculation 12 2 3 2" xfId="6001" xr:uid="{00000000-0005-0000-0000-000063110000}"/>
    <cellStyle name="Calculation 12 2 3 2 2" xfId="6002" xr:uid="{00000000-0005-0000-0000-000064110000}"/>
    <cellStyle name="Calculation 12 2 3 2 2 2" xfId="6003" xr:uid="{00000000-0005-0000-0000-000065110000}"/>
    <cellStyle name="Calculation 12 2 3 2 2 2 2" xfId="6004" xr:uid="{00000000-0005-0000-0000-000066110000}"/>
    <cellStyle name="Calculation 12 2 3 2 2 2 3" xfId="6005" xr:uid="{00000000-0005-0000-0000-000067110000}"/>
    <cellStyle name="Calculation 12 2 3 2 2 3" xfId="6006" xr:uid="{00000000-0005-0000-0000-000068110000}"/>
    <cellStyle name="Calculation 12 2 3 2 2 4" xfId="6007" xr:uid="{00000000-0005-0000-0000-000069110000}"/>
    <cellStyle name="Calculation 12 2 3 3" xfId="6008" xr:uid="{00000000-0005-0000-0000-00006A110000}"/>
    <cellStyle name="Calculation 12 2 3 3 2" xfId="6009" xr:uid="{00000000-0005-0000-0000-00006B110000}"/>
    <cellStyle name="Calculation 12 2 3 3 2 2" xfId="6010" xr:uid="{00000000-0005-0000-0000-00006C110000}"/>
    <cellStyle name="Calculation 12 2 3 3 2 3" xfId="6011" xr:uid="{00000000-0005-0000-0000-00006D110000}"/>
    <cellStyle name="Calculation 12 2 3 3 3" xfId="6012" xr:uid="{00000000-0005-0000-0000-00006E110000}"/>
    <cellStyle name="Calculation 12 2 3 3 4" xfId="6013" xr:uid="{00000000-0005-0000-0000-00006F110000}"/>
    <cellStyle name="Calculation 12 2 4" xfId="6014" xr:uid="{00000000-0005-0000-0000-000070110000}"/>
    <cellStyle name="Calculation 12 2 4 2" xfId="6015" xr:uid="{00000000-0005-0000-0000-000071110000}"/>
    <cellStyle name="Calculation 12 2 4 2 2" xfId="6016" xr:uid="{00000000-0005-0000-0000-000072110000}"/>
    <cellStyle name="Calculation 12 2 4 2 2 2" xfId="6017" xr:uid="{00000000-0005-0000-0000-000073110000}"/>
    <cellStyle name="Calculation 12 2 4 2 2 2 2" xfId="6018" xr:uid="{00000000-0005-0000-0000-000074110000}"/>
    <cellStyle name="Calculation 12 2 4 2 2 2 3" xfId="6019" xr:uid="{00000000-0005-0000-0000-000075110000}"/>
    <cellStyle name="Calculation 12 2 4 2 2 3" xfId="6020" xr:uid="{00000000-0005-0000-0000-000076110000}"/>
    <cellStyle name="Calculation 12 2 4 2 2 4" xfId="6021" xr:uid="{00000000-0005-0000-0000-000077110000}"/>
    <cellStyle name="Calculation 12 2 4 3" xfId="6022" xr:uid="{00000000-0005-0000-0000-000078110000}"/>
    <cellStyle name="Calculation 12 2 4 3 2" xfId="6023" xr:uid="{00000000-0005-0000-0000-000079110000}"/>
    <cellStyle name="Calculation 12 2 4 3 2 2" xfId="6024" xr:uid="{00000000-0005-0000-0000-00007A110000}"/>
    <cellStyle name="Calculation 12 2 4 3 2 3" xfId="6025" xr:uid="{00000000-0005-0000-0000-00007B110000}"/>
    <cellStyle name="Calculation 12 2 4 3 3" xfId="6026" xr:uid="{00000000-0005-0000-0000-00007C110000}"/>
    <cellStyle name="Calculation 12 2 4 3 4" xfId="6027" xr:uid="{00000000-0005-0000-0000-00007D110000}"/>
    <cellStyle name="Calculation 12 2 5" xfId="6028" xr:uid="{00000000-0005-0000-0000-00007E110000}"/>
    <cellStyle name="Calculation 12 2 5 2" xfId="6029" xr:uid="{00000000-0005-0000-0000-00007F110000}"/>
    <cellStyle name="Calculation 12 2 5 2 2" xfId="6030" xr:uid="{00000000-0005-0000-0000-000080110000}"/>
    <cellStyle name="Calculation 12 2 5 2 2 2" xfId="6031" xr:uid="{00000000-0005-0000-0000-000081110000}"/>
    <cellStyle name="Calculation 12 2 5 2 2 3" xfId="6032" xr:uid="{00000000-0005-0000-0000-000082110000}"/>
    <cellStyle name="Calculation 12 2 5 2 3" xfId="6033" xr:uid="{00000000-0005-0000-0000-000083110000}"/>
    <cellStyle name="Calculation 12 2 5 2 4" xfId="6034" xr:uid="{00000000-0005-0000-0000-000084110000}"/>
    <cellStyle name="Calculation 12 2 6" xfId="6035" xr:uid="{00000000-0005-0000-0000-000085110000}"/>
    <cellStyle name="Calculation 12 2 6 2" xfId="6036" xr:uid="{00000000-0005-0000-0000-000086110000}"/>
    <cellStyle name="Calculation 12 2 6 2 2" xfId="6037" xr:uid="{00000000-0005-0000-0000-000087110000}"/>
    <cellStyle name="Calculation 12 2 6 2 2 2" xfId="6038" xr:uid="{00000000-0005-0000-0000-000088110000}"/>
    <cellStyle name="Calculation 12 2 6 2 2 3" xfId="6039" xr:uid="{00000000-0005-0000-0000-000089110000}"/>
    <cellStyle name="Calculation 12 2 6 2 3" xfId="6040" xr:uid="{00000000-0005-0000-0000-00008A110000}"/>
    <cellStyle name="Calculation 12 2 6 2 4" xfId="6041" xr:uid="{00000000-0005-0000-0000-00008B110000}"/>
    <cellStyle name="Calculation 12 2 7" xfId="6042" xr:uid="{00000000-0005-0000-0000-00008C110000}"/>
    <cellStyle name="Calculation 12 2 7 2" xfId="6043" xr:uid="{00000000-0005-0000-0000-00008D110000}"/>
    <cellStyle name="Calculation 12 2 7 2 2" xfId="6044" xr:uid="{00000000-0005-0000-0000-00008E110000}"/>
    <cellStyle name="Calculation 12 2 7 2 3" xfId="6045" xr:uid="{00000000-0005-0000-0000-00008F110000}"/>
    <cellStyle name="Calculation 12 2 7 3" xfId="6046" xr:uid="{00000000-0005-0000-0000-000090110000}"/>
    <cellStyle name="Calculation 12 2 7 4" xfId="6047" xr:uid="{00000000-0005-0000-0000-000091110000}"/>
    <cellStyle name="Calculation 12 3" xfId="6048" xr:uid="{00000000-0005-0000-0000-000092110000}"/>
    <cellStyle name="Calculation 12 3 2" xfId="6049" xr:uid="{00000000-0005-0000-0000-000093110000}"/>
    <cellStyle name="Calculation 12 3 2 2" xfId="6050" xr:uid="{00000000-0005-0000-0000-000094110000}"/>
    <cellStyle name="Calculation 12 3 2 2 2" xfId="6051" xr:uid="{00000000-0005-0000-0000-000095110000}"/>
    <cellStyle name="Calculation 12 3 2 2 2 2" xfId="6052" xr:uid="{00000000-0005-0000-0000-000096110000}"/>
    <cellStyle name="Calculation 12 3 2 2 2 3" xfId="6053" xr:uid="{00000000-0005-0000-0000-000097110000}"/>
    <cellStyle name="Calculation 12 3 2 2 3" xfId="6054" xr:uid="{00000000-0005-0000-0000-000098110000}"/>
    <cellStyle name="Calculation 12 3 2 2 4" xfId="6055" xr:uid="{00000000-0005-0000-0000-000099110000}"/>
    <cellStyle name="Calculation 12 3 3" xfId="6056" xr:uid="{00000000-0005-0000-0000-00009A110000}"/>
    <cellStyle name="Calculation 12 3 3 2" xfId="6057" xr:uid="{00000000-0005-0000-0000-00009B110000}"/>
    <cellStyle name="Calculation 12 3 3 2 2" xfId="6058" xr:uid="{00000000-0005-0000-0000-00009C110000}"/>
    <cellStyle name="Calculation 12 3 3 2 3" xfId="6059" xr:uid="{00000000-0005-0000-0000-00009D110000}"/>
    <cellStyle name="Calculation 12 3 3 3" xfId="6060" xr:uid="{00000000-0005-0000-0000-00009E110000}"/>
    <cellStyle name="Calculation 12 3 3 4" xfId="6061" xr:uid="{00000000-0005-0000-0000-00009F110000}"/>
    <cellStyle name="Calculation 12 4" xfId="6062" xr:uid="{00000000-0005-0000-0000-0000A0110000}"/>
    <cellStyle name="Calculation 12 4 2" xfId="6063" xr:uid="{00000000-0005-0000-0000-0000A1110000}"/>
    <cellStyle name="Calculation 12 4 2 2" xfId="6064" xr:uid="{00000000-0005-0000-0000-0000A2110000}"/>
    <cellStyle name="Calculation 12 4 2 2 2" xfId="6065" xr:uid="{00000000-0005-0000-0000-0000A3110000}"/>
    <cellStyle name="Calculation 12 4 2 2 2 2" xfId="6066" xr:uid="{00000000-0005-0000-0000-0000A4110000}"/>
    <cellStyle name="Calculation 12 4 2 2 2 3" xfId="6067" xr:uid="{00000000-0005-0000-0000-0000A5110000}"/>
    <cellStyle name="Calculation 12 4 2 2 3" xfId="6068" xr:uid="{00000000-0005-0000-0000-0000A6110000}"/>
    <cellStyle name="Calculation 12 4 2 2 4" xfId="6069" xr:uid="{00000000-0005-0000-0000-0000A7110000}"/>
    <cellStyle name="Calculation 12 4 3" xfId="6070" xr:uid="{00000000-0005-0000-0000-0000A8110000}"/>
    <cellStyle name="Calculation 12 4 3 2" xfId="6071" xr:uid="{00000000-0005-0000-0000-0000A9110000}"/>
    <cellStyle name="Calculation 12 4 3 2 2" xfId="6072" xr:uid="{00000000-0005-0000-0000-0000AA110000}"/>
    <cellStyle name="Calculation 12 4 3 2 3" xfId="6073" xr:uid="{00000000-0005-0000-0000-0000AB110000}"/>
    <cellStyle name="Calculation 12 4 3 3" xfId="6074" xr:uid="{00000000-0005-0000-0000-0000AC110000}"/>
    <cellStyle name="Calculation 12 4 3 4" xfId="6075" xr:uid="{00000000-0005-0000-0000-0000AD110000}"/>
    <cellStyle name="Calculation 12 5" xfId="6076" xr:uid="{00000000-0005-0000-0000-0000AE110000}"/>
    <cellStyle name="Calculation 12 5 2" xfId="6077" xr:uid="{00000000-0005-0000-0000-0000AF110000}"/>
    <cellStyle name="Calculation 12 5 2 2" xfId="6078" xr:uid="{00000000-0005-0000-0000-0000B0110000}"/>
    <cellStyle name="Calculation 12 5 2 2 2" xfId="6079" xr:uid="{00000000-0005-0000-0000-0000B1110000}"/>
    <cellStyle name="Calculation 12 5 2 2 2 2" xfId="6080" xr:uid="{00000000-0005-0000-0000-0000B2110000}"/>
    <cellStyle name="Calculation 12 5 2 2 2 3" xfId="6081" xr:uid="{00000000-0005-0000-0000-0000B3110000}"/>
    <cellStyle name="Calculation 12 5 2 2 3" xfId="6082" xr:uid="{00000000-0005-0000-0000-0000B4110000}"/>
    <cellStyle name="Calculation 12 5 2 2 4" xfId="6083" xr:uid="{00000000-0005-0000-0000-0000B5110000}"/>
    <cellStyle name="Calculation 12 5 3" xfId="6084" xr:uid="{00000000-0005-0000-0000-0000B6110000}"/>
    <cellStyle name="Calculation 12 5 3 2" xfId="6085" xr:uid="{00000000-0005-0000-0000-0000B7110000}"/>
    <cellStyle name="Calculation 12 5 3 2 2" xfId="6086" xr:uid="{00000000-0005-0000-0000-0000B8110000}"/>
    <cellStyle name="Calculation 12 5 3 2 3" xfId="6087" xr:uid="{00000000-0005-0000-0000-0000B9110000}"/>
    <cellStyle name="Calculation 12 5 3 3" xfId="6088" xr:uid="{00000000-0005-0000-0000-0000BA110000}"/>
    <cellStyle name="Calculation 12 5 3 4" xfId="6089" xr:uid="{00000000-0005-0000-0000-0000BB110000}"/>
    <cellStyle name="Calculation 12 6" xfId="6090" xr:uid="{00000000-0005-0000-0000-0000BC110000}"/>
    <cellStyle name="Calculation 12 6 2" xfId="6091" xr:uid="{00000000-0005-0000-0000-0000BD110000}"/>
    <cellStyle name="Calculation 12 6 2 2" xfId="6092" xr:uid="{00000000-0005-0000-0000-0000BE110000}"/>
    <cellStyle name="Calculation 12 6 2 2 2" xfId="6093" xr:uid="{00000000-0005-0000-0000-0000BF110000}"/>
    <cellStyle name="Calculation 12 6 2 2 3" xfId="6094" xr:uid="{00000000-0005-0000-0000-0000C0110000}"/>
    <cellStyle name="Calculation 12 6 2 3" xfId="6095" xr:uid="{00000000-0005-0000-0000-0000C1110000}"/>
    <cellStyle name="Calculation 12 6 2 4" xfId="6096" xr:uid="{00000000-0005-0000-0000-0000C2110000}"/>
    <cellStyle name="Calculation 12 7" xfId="6097" xr:uid="{00000000-0005-0000-0000-0000C3110000}"/>
    <cellStyle name="Calculation 12 7 2" xfId="6098" xr:uid="{00000000-0005-0000-0000-0000C4110000}"/>
    <cellStyle name="Calculation 12 7 2 2" xfId="6099" xr:uid="{00000000-0005-0000-0000-0000C5110000}"/>
    <cellStyle name="Calculation 12 7 2 3" xfId="6100" xr:uid="{00000000-0005-0000-0000-0000C6110000}"/>
    <cellStyle name="Calculation 12 7 3" xfId="6101" xr:uid="{00000000-0005-0000-0000-0000C7110000}"/>
    <cellStyle name="Calculation 12 7 4" xfId="6102" xr:uid="{00000000-0005-0000-0000-0000C8110000}"/>
    <cellStyle name="Calculation 12 8" xfId="6103" xr:uid="{00000000-0005-0000-0000-0000C9110000}"/>
    <cellStyle name="Calculation 12 9" xfId="6104" xr:uid="{00000000-0005-0000-0000-0000CA110000}"/>
    <cellStyle name="Calculation 13" xfId="1386" xr:uid="{00000000-0005-0000-0000-0000CB110000}"/>
    <cellStyle name="Calculation 13 2" xfId="6105" xr:uid="{00000000-0005-0000-0000-0000CC110000}"/>
    <cellStyle name="Calculation 13 2 2" xfId="6106" xr:uid="{00000000-0005-0000-0000-0000CD110000}"/>
    <cellStyle name="Calculation 13 2 2 2" xfId="6107" xr:uid="{00000000-0005-0000-0000-0000CE110000}"/>
    <cellStyle name="Calculation 13 2 2 2 2" xfId="6108" xr:uid="{00000000-0005-0000-0000-0000CF110000}"/>
    <cellStyle name="Calculation 13 2 2 2 2 2" xfId="6109" xr:uid="{00000000-0005-0000-0000-0000D0110000}"/>
    <cellStyle name="Calculation 13 2 2 2 2 3" xfId="6110" xr:uid="{00000000-0005-0000-0000-0000D1110000}"/>
    <cellStyle name="Calculation 13 2 2 2 3" xfId="6111" xr:uid="{00000000-0005-0000-0000-0000D2110000}"/>
    <cellStyle name="Calculation 13 2 2 2 4" xfId="6112" xr:uid="{00000000-0005-0000-0000-0000D3110000}"/>
    <cellStyle name="Calculation 13 2 3" xfId="6113" xr:uid="{00000000-0005-0000-0000-0000D4110000}"/>
    <cellStyle name="Calculation 13 2 3 2" xfId="6114" xr:uid="{00000000-0005-0000-0000-0000D5110000}"/>
    <cellStyle name="Calculation 13 2 3 2 2" xfId="6115" xr:uid="{00000000-0005-0000-0000-0000D6110000}"/>
    <cellStyle name="Calculation 13 2 3 2 3" xfId="6116" xr:uid="{00000000-0005-0000-0000-0000D7110000}"/>
    <cellStyle name="Calculation 13 2 3 3" xfId="6117" xr:uid="{00000000-0005-0000-0000-0000D8110000}"/>
    <cellStyle name="Calculation 13 2 3 4" xfId="6118" xr:uid="{00000000-0005-0000-0000-0000D9110000}"/>
    <cellStyle name="Calculation 13 3" xfId="6119" xr:uid="{00000000-0005-0000-0000-0000DA110000}"/>
    <cellStyle name="Calculation 13 3 2" xfId="6120" xr:uid="{00000000-0005-0000-0000-0000DB110000}"/>
    <cellStyle name="Calculation 13 3 2 2" xfId="6121" xr:uid="{00000000-0005-0000-0000-0000DC110000}"/>
    <cellStyle name="Calculation 13 3 2 2 2" xfId="6122" xr:uid="{00000000-0005-0000-0000-0000DD110000}"/>
    <cellStyle name="Calculation 13 3 2 2 2 2" xfId="6123" xr:uid="{00000000-0005-0000-0000-0000DE110000}"/>
    <cellStyle name="Calculation 13 3 2 2 2 3" xfId="6124" xr:uid="{00000000-0005-0000-0000-0000DF110000}"/>
    <cellStyle name="Calculation 13 3 2 2 3" xfId="6125" xr:uid="{00000000-0005-0000-0000-0000E0110000}"/>
    <cellStyle name="Calculation 13 3 2 2 4" xfId="6126" xr:uid="{00000000-0005-0000-0000-0000E1110000}"/>
    <cellStyle name="Calculation 13 3 3" xfId="6127" xr:uid="{00000000-0005-0000-0000-0000E2110000}"/>
    <cellStyle name="Calculation 13 3 3 2" xfId="6128" xr:uid="{00000000-0005-0000-0000-0000E3110000}"/>
    <cellStyle name="Calculation 13 3 3 2 2" xfId="6129" xr:uid="{00000000-0005-0000-0000-0000E4110000}"/>
    <cellStyle name="Calculation 13 3 3 2 3" xfId="6130" xr:uid="{00000000-0005-0000-0000-0000E5110000}"/>
    <cellStyle name="Calculation 13 3 3 3" xfId="6131" xr:uid="{00000000-0005-0000-0000-0000E6110000}"/>
    <cellStyle name="Calculation 13 3 3 4" xfId="6132" xr:uid="{00000000-0005-0000-0000-0000E7110000}"/>
    <cellStyle name="Calculation 13 4" xfId="6133" xr:uid="{00000000-0005-0000-0000-0000E8110000}"/>
    <cellStyle name="Calculation 13 4 2" xfId="6134" xr:uid="{00000000-0005-0000-0000-0000E9110000}"/>
    <cellStyle name="Calculation 13 4 2 2" xfId="6135" xr:uid="{00000000-0005-0000-0000-0000EA110000}"/>
    <cellStyle name="Calculation 13 4 2 2 2" xfId="6136" xr:uid="{00000000-0005-0000-0000-0000EB110000}"/>
    <cellStyle name="Calculation 13 4 2 2 2 2" xfId="6137" xr:uid="{00000000-0005-0000-0000-0000EC110000}"/>
    <cellStyle name="Calculation 13 4 2 2 2 3" xfId="6138" xr:uid="{00000000-0005-0000-0000-0000ED110000}"/>
    <cellStyle name="Calculation 13 4 2 2 3" xfId="6139" xr:uid="{00000000-0005-0000-0000-0000EE110000}"/>
    <cellStyle name="Calculation 13 4 2 2 4" xfId="6140" xr:uid="{00000000-0005-0000-0000-0000EF110000}"/>
    <cellStyle name="Calculation 13 4 3" xfId="6141" xr:uid="{00000000-0005-0000-0000-0000F0110000}"/>
    <cellStyle name="Calculation 13 4 3 2" xfId="6142" xr:uid="{00000000-0005-0000-0000-0000F1110000}"/>
    <cellStyle name="Calculation 13 4 3 2 2" xfId="6143" xr:uid="{00000000-0005-0000-0000-0000F2110000}"/>
    <cellStyle name="Calculation 13 4 3 2 3" xfId="6144" xr:uid="{00000000-0005-0000-0000-0000F3110000}"/>
    <cellStyle name="Calculation 13 4 3 3" xfId="6145" xr:uid="{00000000-0005-0000-0000-0000F4110000}"/>
    <cellStyle name="Calculation 13 4 3 4" xfId="6146" xr:uid="{00000000-0005-0000-0000-0000F5110000}"/>
    <cellStyle name="Calculation 13 5" xfId="6147" xr:uid="{00000000-0005-0000-0000-0000F6110000}"/>
    <cellStyle name="Calculation 13 5 2" xfId="6148" xr:uid="{00000000-0005-0000-0000-0000F7110000}"/>
    <cellStyle name="Calculation 13 5 2 2" xfId="6149" xr:uid="{00000000-0005-0000-0000-0000F8110000}"/>
    <cellStyle name="Calculation 13 5 2 2 2" xfId="6150" xr:uid="{00000000-0005-0000-0000-0000F9110000}"/>
    <cellStyle name="Calculation 13 5 2 2 3" xfId="6151" xr:uid="{00000000-0005-0000-0000-0000FA110000}"/>
    <cellStyle name="Calculation 13 5 2 3" xfId="6152" xr:uid="{00000000-0005-0000-0000-0000FB110000}"/>
    <cellStyle name="Calculation 13 5 2 4" xfId="6153" xr:uid="{00000000-0005-0000-0000-0000FC110000}"/>
    <cellStyle name="Calculation 13 6" xfId="6154" xr:uid="{00000000-0005-0000-0000-0000FD110000}"/>
    <cellStyle name="Calculation 13 6 2" xfId="6155" xr:uid="{00000000-0005-0000-0000-0000FE110000}"/>
    <cellStyle name="Calculation 13 6 2 2" xfId="6156" xr:uid="{00000000-0005-0000-0000-0000FF110000}"/>
    <cellStyle name="Calculation 13 6 2 3" xfId="6157" xr:uid="{00000000-0005-0000-0000-000000120000}"/>
    <cellStyle name="Calculation 13 6 3" xfId="6158" xr:uid="{00000000-0005-0000-0000-000001120000}"/>
    <cellStyle name="Calculation 13 6 4" xfId="6159" xr:uid="{00000000-0005-0000-0000-000002120000}"/>
    <cellStyle name="Calculation 13 7" xfId="6160" xr:uid="{00000000-0005-0000-0000-000003120000}"/>
    <cellStyle name="Calculation 14" xfId="1387" xr:uid="{00000000-0005-0000-0000-000004120000}"/>
    <cellStyle name="Calculation 14 2" xfId="6161" xr:uid="{00000000-0005-0000-0000-000005120000}"/>
    <cellStyle name="Calculation 14 2 2" xfId="6162" xr:uid="{00000000-0005-0000-0000-000006120000}"/>
    <cellStyle name="Calculation 14 2 2 2" xfId="6163" xr:uid="{00000000-0005-0000-0000-000007120000}"/>
    <cellStyle name="Calculation 14 2 2 2 2" xfId="6164" xr:uid="{00000000-0005-0000-0000-000008120000}"/>
    <cellStyle name="Calculation 14 2 2 2 2 2" xfId="6165" xr:uid="{00000000-0005-0000-0000-000009120000}"/>
    <cellStyle name="Calculation 14 2 2 2 2 3" xfId="6166" xr:uid="{00000000-0005-0000-0000-00000A120000}"/>
    <cellStyle name="Calculation 14 2 2 2 3" xfId="6167" xr:uid="{00000000-0005-0000-0000-00000B120000}"/>
    <cellStyle name="Calculation 14 2 2 2 4" xfId="6168" xr:uid="{00000000-0005-0000-0000-00000C120000}"/>
    <cellStyle name="Calculation 14 2 3" xfId="6169" xr:uid="{00000000-0005-0000-0000-00000D120000}"/>
    <cellStyle name="Calculation 14 2 3 2" xfId="6170" xr:uid="{00000000-0005-0000-0000-00000E120000}"/>
    <cellStyle name="Calculation 14 2 3 2 2" xfId="6171" xr:uid="{00000000-0005-0000-0000-00000F120000}"/>
    <cellStyle name="Calculation 14 2 3 2 3" xfId="6172" xr:uid="{00000000-0005-0000-0000-000010120000}"/>
    <cellStyle name="Calculation 14 2 3 3" xfId="6173" xr:uid="{00000000-0005-0000-0000-000011120000}"/>
    <cellStyle name="Calculation 14 2 3 4" xfId="6174" xr:uid="{00000000-0005-0000-0000-000012120000}"/>
    <cellStyle name="Calculation 14 3" xfId="6175" xr:uid="{00000000-0005-0000-0000-000013120000}"/>
    <cellStyle name="Calculation 14 3 2" xfId="6176" xr:uid="{00000000-0005-0000-0000-000014120000}"/>
    <cellStyle name="Calculation 14 3 2 2" xfId="6177" xr:uid="{00000000-0005-0000-0000-000015120000}"/>
    <cellStyle name="Calculation 14 3 2 2 2" xfId="6178" xr:uid="{00000000-0005-0000-0000-000016120000}"/>
    <cellStyle name="Calculation 14 3 2 2 2 2" xfId="6179" xr:uid="{00000000-0005-0000-0000-000017120000}"/>
    <cellStyle name="Calculation 14 3 2 2 2 3" xfId="6180" xr:uid="{00000000-0005-0000-0000-000018120000}"/>
    <cellStyle name="Calculation 14 3 2 2 3" xfId="6181" xr:uid="{00000000-0005-0000-0000-000019120000}"/>
    <cellStyle name="Calculation 14 3 2 2 4" xfId="6182" xr:uid="{00000000-0005-0000-0000-00001A120000}"/>
    <cellStyle name="Calculation 14 3 3" xfId="6183" xr:uid="{00000000-0005-0000-0000-00001B120000}"/>
    <cellStyle name="Calculation 14 3 3 2" xfId="6184" xr:uid="{00000000-0005-0000-0000-00001C120000}"/>
    <cellStyle name="Calculation 14 3 3 2 2" xfId="6185" xr:uid="{00000000-0005-0000-0000-00001D120000}"/>
    <cellStyle name="Calculation 14 3 3 2 3" xfId="6186" xr:uid="{00000000-0005-0000-0000-00001E120000}"/>
    <cellStyle name="Calculation 14 3 3 3" xfId="6187" xr:uid="{00000000-0005-0000-0000-00001F120000}"/>
    <cellStyle name="Calculation 14 3 3 4" xfId="6188" xr:uid="{00000000-0005-0000-0000-000020120000}"/>
    <cellStyle name="Calculation 14 4" xfId="6189" xr:uid="{00000000-0005-0000-0000-000021120000}"/>
    <cellStyle name="Calculation 14 4 2" xfId="6190" xr:uid="{00000000-0005-0000-0000-000022120000}"/>
    <cellStyle name="Calculation 14 4 2 2" xfId="6191" xr:uid="{00000000-0005-0000-0000-000023120000}"/>
    <cellStyle name="Calculation 14 4 2 2 2" xfId="6192" xr:uid="{00000000-0005-0000-0000-000024120000}"/>
    <cellStyle name="Calculation 14 4 2 2 2 2" xfId="6193" xr:uid="{00000000-0005-0000-0000-000025120000}"/>
    <cellStyle name="Calculation 14 4 2 2 2 3" xfId="6194" xr:uid="{00000000-0005-0000-0000-000026120000}"/>
    <cellStyle name="Calculation 14 4 2 2 3" xfId="6195" xr:uid="{00000000-0005-0000-0000-000027120000}"/>
    <cellStyle name="Calculation 14 4 2 2 4" xfId="6196" xr:uid="{00000000-0005-0000-0000-000028120000}"/>
    <cellStyle name="Calculation 14 4 3" xfId="6197" xr:uid="{00000000-0005-0000-0000-000029120000}"/>
    <cellStyle name="Calculation 14 4 3 2" xfId="6198" xr:uid="{00000000-0005-0000-0000-00002A120000}"/>
    <cellStyle name="Calculation 14 4 3 2 2" xfId="6199" xr:uid="{00000000-0005-0000-0000-00002B120000}"/>
    <cellStyle name="Calculation 14 4 3 2 3" xfId="6200" xr:uid="{00000000-0005-0000-0000-00002C120000}"/>
    <cellStyle name="Calculation 14 4 3 3" xfId="6201" xr:uid="{00000000-0005-0000-0000-00002D120000}"/>
    <cellStyle name="Calculation 14 4 3 4" xfId="6202" xr:uid="{00000000-0005-0000-0000-00002E120000}"/>
    <cellStyle name="Calculation 14 5" xfId="6203" xr:uid="{00000000-0005-0000-0000-00002F120000}"/>
    <cellStyle name="Calculation 14 5 2" xfId="6204" xr:uid="{00000000-0005-0000-0000-000030120000}"/>
    <cellStyle name="Calculation 14 5 2 2" xfId="6205" xr:uid="{00000000-0005-0000-0000-000031120000}"/>
    <cellStyle name="Calculation 14 5 2 2 2" xfId="6206" xr:uid="{00000000-0005-0000-0000-000032120000}"/>
    <cellStyle name="Calculation 14 5 2 2 3" xfId="6207" xr:uid="{00000000-0005-0000-0000-000033120000}"/>
    <cellStyle name="Calculation 14 5 2 3" xfId="6208" xr:uid="{00000000-0005-0000-0000-000034120000}"/>
    <cellStyle name="Calculation 14 5 2 4" xfId="6209" xr:uid="{00000000-0005-0000-0000-000035120000}"/>
    <cellStyle name="Calculation 14 6" xfId="6210" xr:uid="{00000000-0005-0000-0000-000036120000}"/>
    <cellStyle name="Calculation 14 6 2" xfId="6211" xr:uid="{00000000-0005-0000-0000-000037120000}"/>
    <cellStyle name="Calculation 14 6 2 2" xfId="6212" xr:uid="{00000000-0005-0000-0000-000038120000}"/>
    <cellStyle name="Calculation 14 6 2 2 2" xfId="6213" xr:uid="{00000000-0005-0000-0000-000039120000}"/>
    <cellStyle name="Calculation 14 6 2 2 3" xfId="6214" xr:uid="{00000000-0005-0000-0000-00003A120000}"/>
    <cellStyle name="Calculation 14 6 2 3" xfId="6215" xr:uid="{00000000-0005-0000-0000-00003B120000}"/>
    <cellStyle name="Calculation 14 6 2 4" xfId="6216" xr:uid="{00000000-0005-0000-0000-00003C120000}"/>
    <cellStyle name="Calculation 14 7" xfId="6217" xr:uid="{00000000-0005-0000-0000-00003D120000}"/>
    <cellStyle name="Calculation 14 7 2" xfId="6218" xr:uid="{00000000-0005-0000-0000-00003E120000}"/>
    <cellStyle name="Calculation 14 7 2 2" xfId="6219" xr:uid="{00000000-0005-0000-0000-00003F120000}"/>
    <cellStyle name="Calculation 14 7 2 3" xfId="6220" xr:uid="{00000000-0005-0000-0000-000040120000}"/>
    <cellStyle name="Calculation 14 7 3" xfId="6221" xr:uid="{00000000-0005-0000-0000-000041120000}"/>
    <cellStyle name="Calculation 14 7 4" xfId="6222" xr:uid="{00000000-0005-0000-0000-000042120000}"/>
    <cellStyle name="Calculation 14 8" xfId="6223" xr:uid="{00000000-0005-0000-0000-000043120000}"/>
    <cellStyle name="Calculation 15" xfId="6224" xr:uid="{00000000-0005-0000-0000-000044120000}"/>
    <cellStyle name="Calculation 15 2" xfId="6225" xr:uid="{00000000-0005-0000-0000-000045120000}"/>
    <cellStyle name="Calculation 15 2 2" xfId="6226" xr:uid="{00000000-0005-0000-0000-000046120000}"/>
    <cellStyle name="Calculation 15 2 2 2" xfId="6227" xr:uid="{00000000-0005-0000-0000-000047120000}"/>
    <cellStyle name="Calculation 15 2 2 2 2" xfId="6228" xr:uid="{00000000-0005-0000-0000-000048120000}"/>
    <cellStyle name="Calculation 15 2 2 2 3" xfId="6229" xr:uid="{00000000-0005-0000-0000-000049120000}"/>
    <cellStyle name="Calculation 15 2 2 3" xfId="6230" xr:uid="{00000000-0005-0000-0000-00004A120000}"/>
    <cellStyle name="Calculation 15 2 2 4" xfId="6231" xr:uid="{00000000-0005-0000-0000-00004B120000}"/>
    <cellStyle name="Calculation 15 3" xfId="6232" xr:uid="{00000000-0005-0000-0000-00004C120000}"/>
    <cellStyle name="Calculation 15 3 2" xfId="6233" xr:uid="{00000000-0005-0000-0000-00004D120000}"/>
    <cellStyle name="Calculation 15 3 2 2" xfId="6234" xr:uid="{00000000-0005-0000-0000-00004E120000}"/>
    <cellStyle name="Calculation 15 3 2 3" xfId="6235" xr:uid="{00000000-0005-0000-0000-00004F120000}"/>
    <cellStyle name="Calculation 15 3 3" xfId="6236" xr:uid="{00000000-0005-0000-0000-000050120000}"/>
    <cellStyle name="Calculation 15 3 4" xfId="6237" xr:uid="{00000000-0005-0000-0000-000051120000}"/>
    <cellStyle name="Calculation 16" xfId="6238" xr:uid="{00000000-0005-0000-0000-000052120000}"/>
    <cellStyle name="Calculation 17" xfId="6239" xr:uid="{00000000-0005-0000-0000-000053120000}"/>
    <cellStyle name="Calculation 18" xfId="5745" xr:uid="{00000000-0005-0000-0000-000054120000}"/>
    <cellStyle name="Calculation 2" xfId="1388" xr:uid="{00000000-0005-0000-0000-000055120000}"/>
    <cellStyle name="Calculation 2 10" xfId="6240" xr:uid="{00000000-0005-0000-0000-000056120000}"/>
    <cellStyle name="Calculation 2 2" xfId="1389" xr:uid="{00000000-0005-0000-0000-000057120000}"/>
    <cellStyle name="Calculation 2 2 2" xfId="1390" xr:uid="{00000000-0005-0000-0000-000058120000}"/>
    <cellStyle name="Calculation 2 2 2 2" xfId="6241" xr:uid="{00000000-0005-0000-0000-000059120000}"/>
    <cellStyle name="Calculation 2 2 2 2 2" xfId="6242" xr:uid="{00000000-0005-0000-0000-00005A120000}"/>
    <cellStyle name="Calculation 2 2 2 2 2 2" xfId="6243" xr:uid="{00000000-0005-0000-0000-00005B120000}"/>
    <cellStyle name="Calculation 2 2 2 2 2 2 2" xfId="6244" xr:uid="{00000000-0005-0000-0000-00005C120000}"/>
    <cellStyle name="Calculation 2 2 2 2 2 2 2 2" xfId="6245" xr:uid="{00000000-0005-0000-0000-00005D120000}"/>
    <cellStyle name="Calculation 2 2 2 2 2 2 2 3" xfId="6246" xr:uid="{00000000-0005-0000-0000-00005E120000}"/>
    <cellStyle name="Calculation 2 2 2 2 2 2 3" xfId="6247" xr:uid="{00000000-0005-0000-0000-00005F120000}"/>
    <cellStyle name="Calculation 2 2 2 2 2 2 4" xfId="6248" xr:uid="{00000000-0005-0000-0000-000060120000}"/>
    <cellStyle name="Calculation 2 2 2 2 3" xfId="6249" xr:uid="{00000000-0005-0000-0000-000061120000}"/>
    <cellStyle name="Calculation 2 2 2 2 3 2" xfId="6250" xr:uid="{00000000-0005-0000-0000-000062120000}"/>
    <cellStyle name="Calculation 2 2 2 2 3 2 2" xfId="6251" xr:uid="{00000000-0005-0000-0000-000063120000}"/>
    <cellStyle name="Calculation 2 2 2 2 3 2 3" xfId="6252" xr:uid="{00000000-0005-0000-0000-000064120000}"/>
    <cellStyle name="Calculation 2 2 2 2 3 3" xfId="6253" xr:uid="{00000000-0005-0000-0000-000065120000}"/>
    <cellStyle name="Calculation 2 2 2 2 3 4" xfId="6254" xr:uid="{00000000-0005-0000-0000-000066120000}"/>
    <cellStyle name="Calculation 2 2 2 3" xfId="6255" xr:uid="{00000000-0005-0000-0000-000067120000}"/>
    <cellStyle name="Calculation 2 2 2 3 2" xfId="6256" xr:uid="{00000000-0005-0000-0000-000068120000}"/>
    <cellStyle name="Calculation 2 2 2 3 2 2" xfId="6257" xr:uid="{00000000-0005-0000-0000-000069120000}"/>
    <cellStyle name="Calculation 2 2 2 3 2 2 2" xfId="6258" xr:uid="{00000000-0005-0000-0000-00006A120000}"/>
    <cellStyle name="Calculation 2 2 2 3 2 2 2 2" xfId="6259" xr:uid="{00000000-0005-0000-0000-00006B120000}"/>
    <cellStyle name="Calculation 2 2 2 3 2 2 2 3" xfId="6260" xr:uid="{00000000-0005-0000-0000-00006C120000}"/>
    <cellStyle name="Calculation 2 2 2 3 2 2 3" xfId="6261" xr:uid="{00000000-0005-0000-0000-00006D120000}"/>
    <cellStyle name="Calculation 2 2 2 3 2 2 4" xfId="6262" xr:uid="{00000000-0005-0000-0000-00006E120000}"/>
    <cellStyle name="Calculation 2 2 2 3 3" xfId="6263" xr:uid="{00000000-0005-0000-0000-00006F120000}"/>
    <cellStyle name="Calculation 2 2 2 3 3 2" xfId="6264" xr:uid="{00000000-0005-0000-0000-000070120000}"/>
    <cellStyle name="Calculation 2 2 2 3 3 2 2" xfId="6265" xr:uid="{00000000-0005-0000-0000-000071120000}"/>
    <cellStyle name="Calculation 2 2 2 3 3 2 3" xfId="6266" xr:uid="{00000000-0005-0000-0000-000072120000}"/>
    <cellStyle name="Calculation 2 2 2 3 3 3" xfId="6267" xr:uid="{00000000-0005-0000-0000-000073120000}"/>
    <cellStyle name="Calculation 2 2 2 3 3 4" xfId="6268" xr:uid="{00000000-0005-0000-0000-000074120000}"/>
    <cellStyle name="Calculation 2 2 2 4" xfId="6269" xr:uid="{00000000-0005-0000-0000-000075120000}"/>
    <cellStyle name="Calculation 2 2 2 4 2" xfId="6270" xr:uid="{00000000-0005-0000-0000-000076120000}"/>
    <cellStyle name="Calculation 2 2 2 4 2 2" xfId="6271" xr:uid="{00000000-0005-0000-0000-000077120000}"/>
    <cellStyle name="Calculation 2 2 2 4 2 2 2" xfId="6272" xr:uid="{00000000-0005-0000-0000-000078120000}"/>
    <cellStyle name="Calculation 2 2 2 4 2 2 2 2" xfId="6273" xr:uid="{00000000-0005-0000-0000-000079120000}"/>
    <cellStyle name="Calculation 2 2 2 4 2 2 2 3" xfId="6274" xr:uid="{00000000-0005-0000-0000-00007A120000}"/>
    <cellStyle name="Calculation 2 2 2 4 2 2 3" xfId="6275" xr:uid="{00000000-0005-0000-0000-00007B120000}"/>
    <cellStyle name="Calculation 2 2 2 4 2 2 4" xfId="6276" xr:uid="{00000000-0005-0000-0000-00007C120000}"/>
    <cellStyle name="Calculation 2 2 2 4 3" xfId="6277" xr:uid="{00000000-0005-0000-0000-00007D120000}"/>
    <cellStyle name="Calculation 2 2 2 4 3 2" xfId="6278" xr:uid="{00000000-0005-0000-0000-00007E120000}"/>
    <cellStyle name="Calculation 2 2 2 4 3 2 2" xfId="6279" xr:uid="{00000000-0005-0000-0000-00007F120000}"/>
    <cellStyle name="Calculation 2 2 2 4 3 2 3" xfId="6280" xr:uid="{00000000-0005-0000-0000-000080120000}"/>
    <cellStyle name="Calculation 2 2 2 4 3 3" xfId="6281" xr:uid="{00000000-0005-0000-0000-000081120000}"/>
    <cellStyle name="Calculation 2 2 2 4 3 4" xfId="6282" xr:uid="{00000000-0005-0000-0000-000082120000}"/>
    <cellStyle name="Calculation 2 2 2 5" xfId="6283" xr:uid="{00000000-0005-0000-0000-000083120000}"/>
    <cellStyle name="Calculation 2 2 2 5 2" xfId="6284" xr:uid="{00000000-0005-0000-0000-000084120000}"/>
    <cellStyle name="Calculation 2 2 2 5 2 2" xfId="6285" xr:uid="{00000000-0005-0000-0000-000085120000}"/>
    <cellStyle name="Calculation 2 2 2 5 2 2 2" xfId="6286" xr:uid="{00000000-0005-0000-0000-000086120000}"/>
    <cellStyle name="Calculation 2 2 2 5 2 2 3" xfId="6287" xr:uid="{00000000-0005-0000-0000-000087120000}"/>
    <cellStyle name="Calculation 2 2 2 5 2 3" xfId="6288" xr:uid="{00000000-0005-0000-0000-000088120000}"/>
    <cellStyle name="Calculation 2 2 2 5 2 4" xfId="6289" xr:uid="{00000000-0005-0000-0000-000089120000}"/>
    <cellStyle name="Calculation 2 2 2 6" xfId="6290" xr:uid="{00000000-0005-0000-0000-00008A120000}"/>
    <cellStyle name="Calculation 2 2 2 6 2" xfId="6291" xr:uid="{00000000-0005-0000-0000-00008B120000}"/>
    <cellStyle name="Calculation 2 2 2 6 2 2" xfId="6292" xr:uid="{00000000-0005-0000-0000-00008C120000}"/>
    <cellStyle name="Calculation 2 2 2 6 2 3" xfId="6293" xr:uid="{00000000-0005-0000-0000-00008D120000}"/>
    <cellStyle name="Calculation 2 2 2 6 3" xfId="6294" xr:uid="{00000000-0005-0000-0000-00008E120000}"/>
    <cellStyle name="Calculation 2 2 2 6 4" xfId="6295" xr:uid="{00000000-0005-0000-0000-00008F120000}"/>
    <cellStyle name="Calculation 2 2 3" xfId="1391" xr:uid="{00000000-0005-0000-0000-000090120000}"/>
    <cellStyle name="Calculation 2 2 3 2" xfId="6296" xr:uid="{00000000-0005-0000-0000-000091120000}"/>
    <cellStyle name="Calculation 2 2 3 2 2" xfId="6297" xr:uid="{00000000-0005-0000-0000-000092120000}"/>
    <cellStyle name="Calculation 2 2 3 2 2 2" xfId="6298" xr:uid="{00000000-0005-0000-0000-000093120000}"/>
    <cellStyle name="Calculation 2 2 3 2 2 2 2" xfId="6299" xr:uid="{00000000-0005-0000-0000-000094120000}"/>
    <cellStyle name="Calculation 2 2 3 2 2 2 3" xfId="6300" xr:uid="{00000000-0005-0000-0000-000095120000}"/>
    <cellStyle name="Calculation 2 2 3 2 2 3" xfId="6301" xr:uid="{00000000-0005-0000-0000-000096120000}"/>
    <cellStyle name="Calculation 2 2 3 2 2 4" xfId="6302" xr:uid="{00000000-0005-0000-0000-000097120000}"/>
    <cellStyle name="Calculation 2 2 3 3" xfId="6303" xr:uid="{00000000-0005-0000-0000-000098120000}"/>
    <cellStyle name="Calculation 2 2 3 3 2" xfId="6304" xr:uid="{00000000-0005-0000-0000-000099120000}"/>
    <cellStyle name="Calculation 2 2 3 3 2 2" xfId="6305" xr:uid="{00000000-0005-0000-0000-00009A120000}"/>
    <cellStyle name="Calculation 2 2 3 3 2 3" xfId="6306" xr:uid="{00000000-0005-0000-0000-00009B120000}"/>
    <cellStyle name="Calculation 2 2 3 3 3" xfId="6307" xr:uid="{00000000-0005-0000-0000-00009C120000}"/>
    <cellStyle name="Calculation 2 2 3 3 4" xfId="6308" xr:uid="{00000000-0005-0000-0000-00009D120000}"/>
    <cellStyle name="Calculation 2 2 3 4" xfId="6309" xr:uid="{00000000-0005-0000-0000-00009E120000}"/>
    <cellStyle name="Calculation 2 2 4" xfId="1392" xr:uid="{00000000-0005-0000-0000-00009F120000}"/>
    <cellStyle name="Calculation 2 2 4 2" xfId="6310" xr:uid="{00000000-0005-0000-0000-0000A0120000}"/>
    <cellStyle name="Calculation 2 2 4 2 2" xfId="6311" xr:uid="{00000000-0005-0000-0000-0000A1120000}"/>
    <cellStyle name="Calculation 2 2 4 2 2 2" xfId="6312" xr:uid="{00000000-0005-0000-0000-0000A2120000}"/>
    <cellStyle name="Calculation 2 2 4 2 2 2 2" xfId="6313" xr:uid="{00000000-0005-0000-0000-0000A3120000}"/>
    <cellStyle name="Calculation 2 2 4 2 2 2 3" xfId="6314" xr:uid="{00000000-0005-0000-0000-0000A4120000}"/>
    <cellStyle name="Calculation 2 2 4 2 2 3" xfId="6315" xr:uid="{00000000-0005-0000-0000-0000A5120000}"/>
    <cellStyle name="Calculation 2 2 4 2 2 4" xfId="6316" xr:uid="{00000000-0005-0000-0000-0000A6120000}"/>
    <cellStyle name="Calculation 2 2 4 3" xfId="6317" xr:uid="{00000000-0005-0000-0000-0000A7120000}"/>
    <cellStyle name="Calculation 2 2 4 3 2" xfId="6318" xr:uid="{00000000-0005-0000-0000-0000A8120000}"/>
    <cellStyle name="Calculation 2 2 4 3 2 2" xfId="6319" xr:uid="{00000000-0005-0000-0000-0000A9120000}"/>
    <cellStyle name="Calculation 2 2 4 3 2 3" xfId="6320" xr:uid="{00000000-0005-0000-0000-0000AA120000}"/>
    <cellStyle name="Calculation 2 2 4 3 3" xfId="6321" xr:uid="{00000000-0005-0000-0000-0000AB120000}"/>
    <cellStyle name="Calculation 2 2 4 3 4" xfId="6322" xr:uid="{00000000-0005-0000-0000-0000AC120000}"/>
    <cellStyle name="Calculation 2 2 4 4" xfId="6323" xr:uid="{00000000-0005-0000-0000-0000AD120000}"/>
    <cellStyle name="Calculation 2 2 5" xfId="1393" xr:uid="{00000000-0005-0000-0000-0000AE120000}"/>
    <cellStyle name="Calculation 2 2 5 2" xfId="6324" xr:uid="{00000000-0005-0000-0000-0000AF120000}"/>
    <cellStyle name="Calculation 2 2 5 2 2" xfId="6325" xr:uid="{00000000-0005-0000-0000-0000B0120000}"/>
    <cellStyle name="Calculation 2 2 5 2 2 2" xfId="6326" xr:uid="{00000000-0005-0000-0000-0000B1120000}"/>
    <cellStyle name="Calculation 2 2 5 2 2 2 2" xfId="6327" xr:uid="{00000000-0005-0000-0000-0000B2120000}"/>
    <cellStyle name="Calculation 2 2 5 2 2 2 3" xfId="6328" xr:uid="{00000000-0005-0000-0000-0000B3120000}"/>
    <cellStyle name="Calculation 2 2 5 2 2 3" xfId="6329" xr:uid="{00000000-0005-0000-0000-0000B4120000}"/>
    <cellStyle name="Calculation 2 2 5 2 2 4" xfId="6330" xr:uid="{00000000-0005-0000-0000-0000B5120000}"/>
    <cellStyle name="Calculation 2 2 5 3" xfId="6331" xr:uid="{00000000-0005-0000-0000-0000B6120000}"/>
    <cellStyle name="Calculation 2 2 5 3 2" xfId="6332" xr:uid="{00000000-0005-0000-0000-0000B7120000}"/>
    <cellStyle name="Calculation 2 2 5 3 2 2" xfId="6333" xr:uid="{00000000-0005-0000-0000-0000B8120000}"/>
    <cellStyle name="Calculation 2 2 5 3 2 3" xfId="6334" xr:uid="{00000000-0005-0000-0000-0000B9120000}"/>
    <cellStyle name="Calculation 2 2 5 3 3" xfId="6335" xr:uid="{00000000-0005-0000-0000-0000BA120000}"/>
    <cellStyle name="Calculation 2 2 5 3 4" xfId="6336" xr:uid="{00000000-0005-0000-0000-0000BB120000}"/>
    <cellStyle name="Calculation 2 2 5 4" xfId="6337" xr:uid="{00000000-0005-0000-0000-0000BC120000}"/>
    <cellStyle name="Calculation 2 2 6" xfId="6338" xr:uid="{00000000-0005-0000-0000-0000BD120000}"/>
    <cellStyle name="Calculation 2 2 6 2" xfId="6339" xr:uid="{00000000-0005-0000-0000-0000BE120000}"/>
    <cellStyle name="Calculation 2 2 6 2 2" xfId="6340" xr:uid="{00000000-0005-0000-0000-0000BF120000}"/>
    <cellStyle name="Calculation 2 2 6 2 2 2" xfId="6341" xr:uid="{00000000-0005-0000-0000-0000C0120000}"/>
    <cellStyle name="Calculation 2 2 6 2 2 3" xfId="6342" xr:uid="{00000000-0005-0000-0000-0000C1120000}"/>
    <cellStyle name="Calculation 2 2 6 2 3" xfId="6343" xr:uid="{00000000-0005-0000-0000-0000C2120000}"/>
    <cellStyle name="Calculation 2 2 6 2 4" xfId="6344" xr:uid="{00000000-0005-0000-0000-0000C3120000}"/>
    <cellStyle name="Calculation 2 2 7" xfId="6345" xr:uid="{00000000-0005-0000-0000-0000C4120000}"/>
    <cellStyle name="Calculation 2 2 7 2" xfId="6346" xr:uid="{00000000-0005-0000-0000-0000C5120000}"/>
    <cellStyle name="Calculation 2 2 7 2 2" xfId="6347" xr:uid="{00000000-0005-0000-0000-0000C6120000}"/>
    <cellStyle name="Calculation 2 2 7 2 3" xfId="6348" xr:uid="{00000000-0005-0000-0000-0000C7120000}"/>
    <cellStyle name="Calculation 2 2 7 3" xfId="6349" xr:uid="{00000000-0005-0000-0000-0000C8120000}"/>
    <cellStyle name="Calculation 2 2 7 4" xfId="6350" xr:uid="{00000000-0005-0000-0000-0000C9120000}"/>
    <cellStyle name="Calculation 2 3" xfId="1394" xr:uid="{00000000-0005-0000-0000-0000CA120000}"/>
    <cellStyle name="Calculation 2 3 2" xfId="1395" xr:uid="{00000000-0005-0000-0000-0000CB120000}"/>
    <cellStyle name="Calculation 2 3 2 2" xfId="6351" xr:uid="{00000000-0005-0000-0000-0000CC120000}"/>
    <cellStyle name="Calculation 2 3 2 2 2" xfId="6352" xr:uid="{00000000-0005-0000-0000-0000CD120000}"/>
    <cellStyle name="Calculation 2 3 2 2 2 2" xfId="6353" xr:uid="{00000000-0005-0000-0000-0000CE120000}"/>
    <cellStyle name="Calculation 2 3 2 2 2 2 2" xfId="6354" xr:uid="{00000000-0005-0000-0000-0000CF120000}"/>
    <cellStyle name="Calculation 2 3 2 2 2 2 3" xfId="6355" xr:uid="{00000000-0005-0000-0000-0000D0120000}"/>
    <cellStyle name="Calculation 2 3 2 2 2 3" xfId="6356" xr:uid="{00000000-0005-0000-0000-0000D1120000}"/>
    <cellStyle name="Calculation 2 3 2 2 2 4" xfId="6357" xr:uid="{00000000-0005-0000-0000-0000D2120000}"/>
    <cellStyle name="Calculation 2 3 2 3" xfId="6358" xr:uid="{00000000-0005-0000-0000-0000D3120000}"/>
    <cellStyle name="Calculation 2 3 2 3 2" xfId="6359" xr:uid="{00000000-0005-0000-0000-0000D4120000}"/>
    <cellStyle name="Calculation 2 3 2 3 2 2" xfId="6360" xr:uid="{00000000-0005-0000-0000-0000D5120000}"/>
    <cellStyle name="Calculation 2 3 2 3 2 3" xfId="6361" xr:uid="{00000000-0005-0000-0000-0000D6120000}"/>
    <cellStyle name="Calculation 2 3 2 3 3" xfId="6362" xr:uid="{00000000-0005-0000-0000-0000D7120000}"/>
    <cellStyle name="Calculation 2 3 2 3 4" xfId="6363" xr:uid="{00000000-0005-0000-0000-0000D8120000}"/>
    <cellStyle name="Calculation 2 3 2 4" xfId="6364" xr:uid="{00000000-0005-0000-0000-0000D9120000}"/>
    <cellStyle name="Calculation 2 3 3" xfId="1396" xr:uid="{00000000-0005-0000-0000-0000DA120000}"/>
    <cellStyle name="Calculation 2 3 3 2" xfId="6365" xr:uid="{00000000-0005-0000-0000-0000DB120000}"/>
    <cellStyle name="Calculation 2 3 3 2 2" xfId="6366" xr:uid="{00000000-0005-0000-0000-0000DC120000}"/>
    <cellStyle name="Calculation 2 3 3 2 2 2" xfId="6367" xr:uid="{00000000-0005-0000-0000-0000DD120000}"/>
    <cellStyle name="Calculation 2 3 3 2 2 2 2" xfId="6368" xr:uid="{00000000-0005-0000-0000-0000DE120000}"/>
    <cellStyle name="Calculation 2 3 3 2 2 2 3" xfId="6369" xr:uid="{00000000-0005-0000-0000-0000DF120000}"/>
    <cellStyle name="Calculation 2 3 3 2 2 3" xfId="6370" xr:uid="{00000000-0005-0000-0000-0000E0120000}"/>
    <cellStyle name="Calculation 2 3 3 2 2 4" xfId="6371" xr:uid="{00000000-0005-0000-0000-0000E1120000}"/>
    <cellStyle name="Calculation 2 3 3 3" xfId="6372" xr:uid="{00000000-0005-0000-0000-0000E2120000}"/>
    <cellStyle name="Calculation 2 3 3 3 2" xfId="6373" xr:uid="{00000000-0005-0000-0000-0000E3120000}"/>
    <cellStyle name="Calculation 2 3 3 3 2 2" xfId="6374" xr:uid="{00000000-0005-0000-0000-0000E4120000}"/>
    <cellStyle name="Calculation 2 3 3 3 2 3" xfId="6375" xr:uid="{00000000-0005-0000-0000-0000E5120000}"/>
    <cellStyle name="Calculation 2 3 3 3 3" xfId="6376" xr:uid="{00000000-0005-0000-0000-0000E6120000}"/>
    <cellStyle name="Calculation 2 3 3 3 4" xfId="6377" xr:uid="{00000000-0005-0000-0000-0000E7120000}"/>
    <cellStyle name="Calculation 2 3 4" xfId="6378" xr:uid="{00000000-0005-0000-0000-0000E8120000}"/>
    <cellStyle name="Calculation 2 3 4 2" xfId="6379" xr:uid="{00000000-0005-0000-0000-0000E9120000}"/>
    <cellStyle name="Calculation 2 3 4 2 2" xfId="6380" xr:uid="{00000000-0005-0000-0000-0000EA120000}"/>
    <cellStyle name="Calculation 2 3 4 2 2 2" xfId="6381" xr:uid="{00000000-0005-0000-0000-0000EB120000}"/>
    <cellStyle name="Calculation 2 3 4 2 2 2 2" xfId="6382" xr:uid="{00000000-0005-0000-0000-0000EC120000}"/>
    <cellStyle name="Calculation 2 3 4 2 2 2 3" xfId="6383" xr:uid="{00000000-0005-0000-0000-0000ED120000}"/>
    <cellStyle name="Calculation 2 3 4 2 2 3" xfId="6384" xr:uid="{00000000-0005-0000-0000-0000EE120000}"/>
    <cellStyle name="Calculation 2 3 4 2 2 4" xfId="6385" xr:uid="{00000000-0005-0000-0000-0000EF120000}"/>
    <cellStyle name="Calculation 2 3 4 3" xfId="6386" xr:uid="{00000000-0005-0000-0000-0000F0120000}"/>
    <cellStyle name="Calculation 2 3 4 3 2" xfId="6387" xr:uid="{00000000-0005-0000-0000-0000F1120000}"/>
    <cellStyle name="Calculation 2 3 4 3 2 2" xfId="6388" xr:uid="{00000000-0005-0000-0000-0000F2120000}"/>
    <cellStyle name="Calculation 2 3 4 3 2 3" xfId="6389" xr:uid="{00000000-0005-0000-0000-0000F3120000}"/>
    <cellStyle name="Calculation 2 3 4 3 3" xfId="6390" xr:uid="{00000000-0005-0000-0000-0000F4120000}"/>
    <cellStyle name="Calculation 2 3 4 3 4" xfId="6391" xr:uid="{00000000-0005-0000-0000-0000F5120000}"/>
    <cellStyle name="Calculation 2 3 5" xfId="6392" xr:uid="{00000000-0005-0000-0000-0000F6120000}"/>
    <cellStyle name="Calculation 2 3 5 2" xfId="6393" xr:uid="{00000000-0005-0000-0000-0000F7120000}"/>
    <cellStyle name="Calculation 2 3 5 2 2" xfId="6394" xr:uid="{00000000-0005-0000-0000-0000F8120000}"/>
    <cellStyle name="Calculation 2 3 5 2 2 2" xfId="6395" xr:uid="{00000000-0005-0000-0000-0000F9120000}"/>
    <cellStyle name="Calculation 2 3 5 2 2 3" xfId="6396" xr:uid="{00000000-0005-0000-0000-0000FA120000}"/>
    <cellStyle name="Calculation 2 3 5 2 3" xfId="6397" xr:uid="{00000000-0005-0000-0000-0000FB120000}"/>
    <cellStyle name="Calculation 2 3 5 2 4" xfId="6398" xr:uid="{00000000-0005-0000-0000-0000FC120000}"/>
    <cellStyle name="Calculation 2 3 6" xfId="6399" xr:uid="{00000000-0005-0000-0000-0000FD120000}"/>
    <cellStyle name="Calculation 2 3 6 2" xfId="6400" xr:uid="{00000000-0005-0000-0000-0000FE120000}"/>
    <cellStyle name="Calculation 2 3 6 2 2" xfId="6401" xr:uid="{00000000-0005-0000-0000-0000FF120000}"/>
    <cellStyle name="Calculation 2 3 6 2 2 2" xfId="6402" xr:uid="{00000000-0005-0000-0000-000000130000}"/>
    <cellStyle name="Calculation 2 3 6 2 2 3" xfId="6403" xr:uid="{00000000-0005-0000-0000-000001130000}"/>
    <cellStyle name="Calculation 2 3 6 2 3" xfId="6404" xr:uid="{00000000-0005-0000-0000-000002130000}"/>
    <cellStyle name="Calculation 2 3 6 2 4" xfId="6405" xr:uid="{00000000-0005-0000-0000-000003130000}"/>
    <cellStyle name="Calculation 2 3 7" xfId="6406" xr:uid="{00000000-0005-0000-0000-000004130000}"/>
    <cellStyle name="Calculation 2 3 7 2" xfId="6407" xr:uid="{00000000-0005-0000-0000-000005130000}"/>
    <cellStyle name="Calculation 2 3 7 2 2" xfId="6408" xr:uid="{00000000-0005-0000-0000-000006130000}"/>
    <cellStyle name="Calculation 2 3 7 2 3" xfId="6409" xr:uid="{00000000-0005-0000-0000-000007130000}"/>
    <cellStyle name="Calculation 2 3 7 3" xfId="6410" xr:uid="{00000000-0005-0000-0000-000008130000}"/>
    <cellStyle name="Calculation 2 3 7 4" xfId="6411" xr:uid="{00000000-0005-0000-0000-000009130000}"/>
    <cellStyle name="Calculation 2 3 8" xfId="6412" xr:uid="{00000000-0005-0000-0000-00000A130000}"/>
    <cellStyle name="Calculation 2 4" xfId="1397" xr:uid="{00000000-0005-0000-0000-00000B130000}"/>
    <cellStyle name="Calculation 2 4 2" xfId="6414" xr:uid="{00000000-0005-0000-0000-00000C130000}"/>
    <cellStyle name="Calculation 2 4 2 2" xfId="6415" xr:uid="{00000000-0005-0000-0000-00000D130000}"/>
    <cellStyle name="Calculation 2 4 2 2 2" xfId="6416" xr:uid="{00000000-0005-0000-0000-00000E130000}"/>
    <cellStyle name="Calculation 2 4 2 2 2 2" xfId="6417" xr:uid="{00000000-0005-0000-0000-00000F130000}"/>
    <cellStyle name="Calculation 2 4 2 2 2 3" xfId="6418" xr:uid="{00000000-0005-0000-0000-000010130000}"/>
    <cellStyle name="Calculation 2 4 2 2 3" xfId="6419" xr:uid="{00000000-0005-0000-0000-000011130000}"/>
    <cellStyle name="Calculation 2 4 2 2 4" xfId="6420" xr:uid="{00000000-0005-0000-0000-000012130000}"/>
    <cellStyle name="Calculation 2 4 3" xfId="6421" xr:uid="{00000000-0005-0000-0000-000013130000}"/>
    <cellStyle name="Calculation 2 4 3 2" xfId="6422" xr:uid="{00000000-0005-0000-0000-000014130000}"/>
    <cellStyle name="Calculation 2 4 3 2 2" xfId="6423" xr:uid="{00000000-0005-0000-0000-000015130000}"/>
    <cellStyle name="Calculation 2 4 3 2 3" xfId="6424" xr:uid="{00000000-0005-0000-0000-000016130000}"/>
    <cellStyle name="Calculation 2 4 3 3" xfId="6425" xr:uid="{00000000-0005-0000-0000-000017130000}"/>
    <cellStyle name="Calculation 2 4 3 4" xfId="6426" xr:uid="{00000000-0005-0000-0000-000018130000}"/>
    <cellStyle name="Calculation 2 4 4" xfId="6427" xr:uid="{00000000-0005-0000-0000-000019130000}"/>
    <cellStyle name="Calculation 2 4 5" xfId="6428" xr:uid="{00000000-0005-0000-0000-00001A130000}"/>
    <cellStyle name="Calculation 2 4 6" xfId="6413" xr:uid="{00000000-0005-0000-0000-00001B130000}"/>
    <cellStyle name="Calculation 2 5" xfId="1398" xr:uid="{00000000-0005-0000-0000-00001C130000}"/>
    <cellStyle name="Calculation 2 5 2" xfId="6430" xr:uid="{00000000-0005-0000-0000-00001D130000}"/>
    <cellStyle name="Calculation 2 5 2 2" xfId="6431" xr:uid="{00000000-0005-0000-0000-00001E130000}"/>
    <cellStyle name="Calculation 2 5 2 2 2" xfId="6432" xr:uid="{00000000-0005-0000-0000-00001F130000}"/>
    <cellStyle name="Calculation 2 5 2 2 2 2" xfId="6433" xr:uid="{00000000-0005-0000-0000-000020130000}"/>
    <cellStyle name="Calculation 2 5 2 2 2 3" xfId="6434" xr:uid="{00000000-0005-0000-0000-000021130000}"/>
    <cellStyle name="Calculation 2 5 2 2 3" xfId="6435" xr:uid="{00000000-0005-0000-0000-000022130000}"/>
    <cellStyle name="Calculation 2 5 2 2 4" xfId="6436" xr:uid="{00000000-0005-0000-0000-000023130000}"/>
    <cellStyle name="Calculation 2 5 3" xfId="6437" xr:uid="{00000000-0005-0000-0000-000024130000}"/>
    <cellStyle name="Calculation 2 5 3 2" xfId="6438" xr:uid="{00000000-0005-0000-0000-000025130000}"/>
    <cellStyle name="Calculation 2 5 3 2 2" xfId="6439" xr:uid="{00000000-0005-0000-0000-000026130000}"/>
    <cellStyle name="Calculation 2 5 3 2 3" xfId="6440" xr:uid="{00000000-0005-0000-0000-000027130000}"/>
    <cellStyle name="Calculation 2 5 3 3" xfId="6441" xr:uid="{00000000-0005-0000-0000-000028130000}"/>
    <cellStyle name="Calculation 2 5 3 4" xfId="6442" xr:uid="{00000000-0005-0000-0000-000029130000}"/>
    <cellStyle name="Calculation 2 5 4" xfId="6443" xr:uid="{00000000-0005-0000-0000-00002A130000}"/>
    <cellStyle name="Calculation 2 5 5" xfId="6444" xr:uid="{00000000-0005-0000-0000-00002B130000}"/>
    <cellStyle name="Calculation 2 5 6" xfId="6429" xr:uid="{00000000-0005-0000-0000-00002C130000}"/>
    <cellStyle name="Calculation 2 6" xfId="6445" xr:uid="{00000000-0005-0000-0000-00002D130000}"/>
    <cellStyle name="Calculation 2 6 2" xfId="6446" xr:uid="{00000000-0005-0000-0000-00002E130000}"/>
    <cellStyle name="Calculation 2 6 2 2" xfId="6447" xr:uid="{00000000-0005-0000-0000-00002F130000}"/>
    <cellStyle name="Calculation 2 6 2 2 2" xfId="6448" xr:uid="{00000000-0005-0000-0000-000030130000}"/>
    <cellStyle name="Calculation 2 6 2 2 2 2" xfId="6449" xr:uid="{00000000-0005-0000-0000-000031130000}"/>
    <cellStyle name="Calculation 2 6 2 2 2 3" xfId="6450" xr:uid="{00000000-0005-0000-0000-000032130000}"/>
    <cellStyle name="Calculation 2 6 2 2 3" xfId="6451" xr:uid="{00000000-0005-0000-0000-000033130000}"/>
    <cellStyle name="Calculation 2 6 2 2 4" xfId="6452" xr:uid="{00000000-0005-0000-0000-000034130000}"/>
    <cellStyle name="Calculation 2 6 3" xfId="6453" xr:uid="{00000000-0005-0000-0000-000035130000}"/>
    <cellStyle name="Calculation 2 6 3 2" xfId="6454" xr:uid="{00000000-0005-0000-0000-000036130000}"/>
    <cellStyle name="Calculation 2 6 3 2 2" xfId="6455" xr:uid="{00000000-0005-0000-0000-000037130000}"/>
    <cellStyle name="Calculation 2 6 3 2 3" xfId="6456" xr:uid="{00000000-0005-0000-0000-000038130000}"/>
    <cellStyle name="Calculation 2 6 3 3" xfId="6457" xr:uid="{00000000-0005-0000-0000-000039130000}"/>
    <cellStyle name="Calculation 2 6 3 4" xfId="6458" xr:uid="{00000000-0005-0000-0000-00003A130000}"/>
    <cellStyle name="Calculation 2 6 4" xfId="6459" xr:uid="{00000000-0005-0000-0000-00003B130000}"/>
    <cellStyle name="Calculation 2 7" xfId="6460" xr:uid="{00000000-0005-0000-0000-00003C130000}"/>
    <cellStyle name="Calculation 2 7 2" xfId="6461" xr:uid="{00000000-0005-0000-0000-00003D130000}"/>
    <cellStyle name="Calculation 2 7 2 2" xfId="6462" xr:uid="{00000000-0005-0000-0000-00003E130000}"/>
    <cellStyle name="Calculation 2 7 2 2 2" xfId="6463" xr:uid="{00000000-0005-0000-0000-00003F130000}"/>
    <cellStyle name="Calculation 2 7 2 2 2 2" xfId="6464" xr:uid="{00000000-0005-0000-0000-000040130000}"/>
    <cellStyle name="Calculation 2 7 2 2 2 3" xfId="6465" xr:uid="{00000000-0005-0000-0000-000041130000}"/>
    <cellStyle name="Calculation 2 7 2 2 3" xfId="6466" xr:uid="{00000000-0005-0000-0000-000042130000}"/>
    <cellStyle name="Calculation 2 7 2 2 4" xfId="6467" xr:uid="{00000000-0005-0000-0000-000043130000}"/>
    <cellStyle name="Calculation 2 7 3" xfId="6468" xr:uid="{00000000-0005-0000-0000-000044130000}"/>
    <cellStyle name="Calculation 2 7 3 2" xfId="6469" xr:uid="{00000000-0005-0000-0000-000045130000}"/>
    <cellStyle name="Calculation 2 7 3 2 2" xfId="6470" xr:uid="{00000000-0005-0000-0000-000046130000}"/>
    <cellStyle name="Calculation 2 7 3 2 3" xfId="6471" xr:uid="{00000000-0005-0000-0000-000047130000}"/>
    <cellStyle name="Calculation 2 7 3 3" xfId="6472" xr:uid="{00000000-0005-0000-0000-000048130000}"/>
    <cellStyle name="Calculation 2 7 3 4" xfId="6473" xr:uid="{00000000-0005-0000-0000-000049130000}"/>
    <cellStyle name="Calculation 2 8" xfId="6474" xr:uid="{00000000-0005-0000-0000-00004A130000}"/>
    <cellStyle name="Calculation 2 8 2" xfId="6475" xr:uid="{00000000-0005-0000-0000-00004B130000}"/>
    <cellStyle name="Calculation 2 8 2 2" xfId="6476" xr:uid="{00000000-0005-0000-0000-00004C130000}"/>
    <cellStyle name="Calculation 2 8 2 2 2" xfId="6477" xr:uid="{00000000-0005-0000-0000-00004D130000}"/>
    <cellStyle name="Calculation 2 8 2 2 3" xfId="6478" xr:uid="{00000000-0005-0000-0000-00004E130000}"/>
    <cellStyle name="Calculation 2 8 2 3" xfId="6479" xr:uid="{00000000-0005-0000-0000-00004F130000}"/>
    <cellStyle name="Calculation 2 8 2 4" xfId="6480" xr:uid="{00000000-0005-0000-0000-000050130000}"/>
    <cellStyle name="Calculation 2 9" xfId="6481" xr:uid="{00000000-0005-0000-0000-000051130000}"/>
    <cellStyle name="Calculation 2 9 2" xfId="6482" xr:uid="{00000000-0005-0000-0000-000052130000}"/>
    <cellStyle name="Calculation 2 9 2 2" xfId="6483" xr:uid="{00000000-0005-0000-0000-000053130000}"/>
    <cellStyle name="Calculation 2 9 2 3" xfId="6484" xr:uid="{00000000-0005-0000-0000-000054130000}"/>
    <cellStyle name="Calculation 2 9 3" xfId="6485" xr:uid="{00000000-0005-0000-0000-000055130000}"/>
    <cellStyle name="Calculation 2 9 4" xfId="6486" xr:uid="{00000000-0005-0000-0000-000056130000}"/>
    <cellStyle name="Calculation 3" xfId="1399" xr:uid="{00000000-0005-0000-0000-000057130000}"/>
    <cellStyle name="Calculation 3 10" xfId="6487" xr:uid="{00000000-0005-0000-0000-000058130000}"/>
    <cellStyle name="Calculation 3 2" xfId="1400" xr:uid="{00000000-0005-0000-0000-000059130000}"/>
    <cellStyle name="Calculation 3 2 2" xfId="6489" xr:uid="{00000000-0005-0000-0000-00005A130000}"/>
    <cellStyle name="Calculation 3 2 2 2" xfId="6490" xr:uid="{00000000-0005-0000-0000-00005B130000}"/>
    <cellStyle name="Calculation 3 2 2 2 2" xfId="6491" xr:uid="{00000000-0005-0000-0000-00005C130000}"/>
    <cellStyle name="Calculation 3 2 2 2 2 2" xfId="6492" xr:uid="{00000000-0005-0000-0000-00005D130000}"/>
    <cellStyle name="Calculation 3 2 2 2 2 2 2" xfId="6493" xr:uid="{00000000-0005-0000-0000-00005E130000}"/>
    <cellStyle name="Calculation 3 2 2 2 2 2 2 2" xfId="6494" xr:uid="{00000000-0005-0000-0000-00005F130000}"/>
    <cellStyle name="Calculation 3 2 2 2 2 2 2 3" xfId="6495" xr:uid="{00000000-0005-0000-0000-000060130000}"/>
    <cellStyle name="Calculation 3 2 2 2 2 2 3" xfId="6496" xr:uid="{00000000-0005-0000-0000-000061130000}"/>
    <cellStyle name="Calculation 3 2 2 2 2 2 4" xfId="6497" xr:uid="{00000000-0005-0000-0000-000062130000}"/>
    <cellStyle name="Calculation 3 2 2 2 3" xfId="6498" xr:uid="{00000000-0005-0000-0000-000063130000}"/>
    <cellStyle name="Calculation 3 2 2 2 3 2" xfId="6499" xr:uid="{00000000-0005-0000-0000-000064130000}"/>
    <cellStyle name="Calculation 3 2 2 2 3 2 2" xfId="6500" xr:uid="{00000000-0005-0000-0000-000065130000}"/>
    <cellStyle name="Calculation 3 2 2 2 3 2 3" xfId="6501" xr:uid="{00000000-0005-0000-0000-000066130000}"/>
    <cellStyle name="Calculation 3 2 2 2 3 3" xfId="6502" xr:uid="{00000000-0005-0000-0000-000067130000}"/>
    <cellStyle name="Calculation 3 2 2 2 3 4" xfId="6503" xr:uid="{00000000-0005-0000-0000-000068130000}"/>
    <cellStyle name="Calculation 3 2 2 3" xfId="6504" xr:uid="{00000000-0005-0000-0000-000069130000}"/>
    <cellStyle name="Calculation 3 2 2 3 2" xfId="6505" xr:uid="{00000000-0005-0000-0000-00006A130000}"/>
    <cellStyle name="Calculation 3 2 2 3 2 2" xfId="6506" xr:uid="{00000000-0005-0000-0000-00006B130000}"/>
    <cellStyle name="Calculation 3 2 2 3 2 2 2" xfId="6507" xr:uid="{00000000-0005-0000-0000-00006C130000}"/>
    <cellStyle name="Calculation 3 2 2 3 2 2 2 2" xfId="6508" xr:uid="{00000000-0005-0000-0000-00006D130000}"/>
    <cellStyle name="Calculation 3 2 2 3 2 2 2 3" xfId="6509" xr:uid="{00000000-0005-0000-0000-00006E130000}"/>
    <cellStyle name="Calculation 3 2 2 3 2 2 3" xfId="6510" xr:uid="{00000000-0005-0000-0000-00006F130000}"/>
    <cellStyle name="Calculation 3 2 2 3 2 2 4" xfId="6511" xr:uid="{00000000-0005-0000-0000-000070130000}"/>
    <cellStyle name="Calculation 3 2 2 3 3" xfId="6512" xr:uid="{00000000-0005-0000-0000-000071130000}"/>
    <cellStyle name="Calculation 3 2 2 3 3 2" xfId="6513" xr:uid="{00000000-0005-0000-0000-000072130000}"/>
    <cellStyle name="Calculation 3 2 2 3 3 2 2" xfId="6514" xr:uid="{00000000-0005-0000-0000-000073130000}"/>
    <cellStyle name="Calculation 3 2 2 3 3 2 3" xfId="6515" xr:uid="{00000000-0005-0000-0000-000074130000}"/>
    <cellStyle name="Calculation 3 2 2 3 3 3" xfId="6516" xr:uid="{00000000-0005-0000-0000-000075130000}"/>
    <cellStyle name="Calculation 3 2 2 3 3 4" xfId="6517" xr:uid="{00000000-0005-0000-0000-000076130000}"/>
    <cellStyle name="Calculation 3 2 2 4" xfId="6518" xr:uid="{00000000-0005-0000-0000-000077130000}"/>
    <cellStyle name="Calculation 3 2 2 4 2" xfId="6519" xr:uid="{00000000-0005-0000-0000-000078130000}"/>
    <cellStyle name="Calculation 3 2 2 4 2 2" xfId="6520" xr:uid="{00000000-0005-0000-0000-000079130000}"/>
    <cellStyle name="Calculation 3 2 2 4 2 2 2" xfId="6521" xr:uid="{00000000-0005-0000-0000-00007A130000}"/>
    <cellStyle name="Calculation 3 2 2 4 2 2 2 2" xfId="6522" xr:uid="{00000000-0005-0000-0000-00007B130000}"/>
    <cellStyle name="Calculation 3 2 2 4 2 2 2 3" xfId="6523" xr:uid="{00000000-0005-0000-0000-00007C130000}"/>
    <cellStyle name="Calculation 3 2 2 4 2 2 3" xfId="6524" xr:uid="{00000000-0005-0000-0000-00007D130000}"/>
    <cellStyle name="Calculation 3 2 2 4 2 2 4" xfId="6525" xr:uid="{00000000-0005-0000-0000-00007E130000}"/>
    <cellStyle name="Calculation 3 2 2 4 3" xfId="6526" xr:uid="{00000000-0005-0000-0000-00007F130000}"/>
    <cellStyle name="Calculation 3 2 2 4 3 2" xfId="6527" xr:uid="{00000000-0005-0000-0000-000080130000}"/>
    <cellStyle name="Calculation 3 2 2 4 3 2 2" xfId="6528" xr:uid="{00000000-0005-0000-0000-000081130000}"/>
    <cellStyle name="Calculation 3 2 2 4 3 2 3" xfId="6529" xr:uid="{00000000-0005-0000-0000-000082130000}"/>
    <cellStyle name="Calculation 3 2 2 4 3 3" xfId="6530" xr:uid="{00000000-0005-0000-0000-000083130000}"/>
    <cellStyle name="Calculation 3 2 2 4 3 4" xfId="6531" xr:uid="{00000000-0005-0000-0000-000084130000}"/>
    <cellStyle name="Calculation 3 2 2 5" xfId="6532" xr:uid="{00000000-0005-0000-0000-000085130000}"/>
    <cellStyle name="Calculation 3 2 2 5 2" xfId="6533" xr:uid="{00000000-0005-0000-0000-000086130000}"/>
    <cellStyle name="Calculation 3 2 2 5 2 2" xfId="6534" xr:uid="{00000000-0005-0000-0000-000087130000}"/>
    <cellStyle name="Calculation 3 2 2 5 2 2 2" xfId="6535" xr:uid="{00000000-0005-0000-0000-000088130000}"/>
    <cellStyle name="Calculation 3 2 2 5 2 2 3" xfId="6536" xr:uid="{00000000-0005-0000-0000-000089130000}"/>
    <cellStyle name="Calculation 3 2 2 5 2 3" xfId="6537" xr:uid="{00000000-0005-0000-0000-00008A130000}"/>
    <cellStyle name="Calculation 3 2 2 5 2 4" xfId="6538" xr:uid="{00000000-0005-0000-0000-00008B130000}"/>
    <cellStyle name="Calculation 3 2 2 6" xfId="6539" xr:uid="{00000000-0005-0000-0000-00008C130000}"/>
    <cellStyle name="Calculation 3 2 2 6 2" xfId="6540" xr:uid="{00000000-0005-0000-0000-00008D130000}"/>
    <cellStyle name="Calculation 3 2 2 6 2 2" xfId="6541" xr:uid="{00000000-0005-0000-0000-00008E130000}"/>
    <cellStyle name="Calculation 3 2 2 6 2 3" xfId="6542" xr:uid="{00000000-0005-0000-0000-00008F130000}"/>
    <cellStyle name="Calculation 3 2 2 6 3" xfId="6543" xr:uid="{00000000-0005-0000-0000-000090130000}"/>
    <cellStyle name="Calculation 3 2 2 6 4" xfId="6544" xr:uid="{00000000-0005-0000-0000-000091130000}"/>
    <cellStyle name="Calculation 3 2 3" xfId="6545" xr:uid="{00000000-0005-0000-0000-000092130000}"/>
    <cellStyle name="Calculation 3 2 3 2" xfId="6546" xr:uid="{00000000-0005-0000-0000-000093130000}"/>
    <cellStyle name="Calculation 3 2 3 2 2" xfId="6547" xr:uid="{00000000-0005-0000-0000-000094130000}"/>
    <cellStyle name="Calculation 3 2 3 2 2 2" xfId="6548" xr:uid="{00000000-0005-0000-0000-000095130000}"/>
    <cellStyle name="Calculation 3 2 3 2 2 2 2" xfId="6549" xr:uid="{00000000-0005-0000-0000-000096130000}"/>
    <cellStyle name="Calculation 3 2 3 2 2 2 3" xfId="6550" xr:uid="{00000000-0005-0000-0000-000097130000}"/>
    <cellStyle name="Calculation 3 2 3 2 2 3" xfId="6551" xr:uid="{00000000-0005-0000-0000-000098130000}"/>
    <cellStyle name="Calculation 3 2 3 2 2 4" xfId="6552" xr:uid="{00000000-0005-0000-0000-000099130000}"/>
    <cellStyle name="Calculation 3 2 3 3" xfId="6553" xr:uid="{00000000-0005-0000-0000-00009A130000}"/>
    <cellStyle name="Calculation 3 2 3 3 2" xfId="6554" xr:uid="{00000000-0005-0000-0000-00009B130000}"/>
    <cellStyle name="Calculation 3 2 3 3 2 2" xfId="6555" xr:uid="{00000000-0005-0000-0000-00009C130000}"/>
    <cellStyle name="Calculation 3 2 3 3 2 3" xfId="6556" xr:uid="{00000000-0005-0000-0000-00009D130000}"/>
    <cellStyle name="Calculation 3 2 3 3 3" xfId="6557" xr:uid="{00000000-0005-0000-0000-00009E130000}"/>
    <cellStyle name="Calculation 3 2 3 3 4" xfId="6558" xr:uid="{00000000-0005-0000-0000-00009F130000}"/>
    <cellStyle name="Calculation 3 2 4" xfId="6559" xr:uid="{00000000-0005-0000-0000-0000A0130000}"/>
    <cellStyle name="Calculation 3 2 4 2" xfId="6560" xr:uid="{00000000-0005-0000-0000-0000A1130000}"/>
    <cellStyle name="Calculation 3 2 4 2 2" xfId="6561" xr:uid="{00000000-0005-0000-0000-0000A2130000}"/>
    <cellStyle name="Calculation 3 2 4 2 2 2" xfId="6562" xr:uid="{00000000-0005-0000-0000-0000A3130000}"/>
    <cellStyle name="Calculation 3 2 4 2 2 2 2" xfId="6563" xr:uid="{00000000-0005-0000-0000-0000A4130000}"/>
    <cellStyle name="Calculation 3 2 4 2 2 2 3" xfId="6564" xr:uid="{00000000-0005-0000-0000-0000A5130000}"/>
    <cellStyle name="Calculation 3 2 4 2 2 3" xfId="6565" xr:uid="{00000000-0005-0000-0000-0000A6130000}"/>
    <cellStyle name="Calculation 3 2 4 2 2 4" xfId="6566" xr:uid="{00000000-0005-0000-0000-0000A7130000}"/>
    <cellStyle name="Calculation 3 2 4 3" xfId="6567" xr:uid="{00000000-0005-0000-0000-0000A8130000}"/>
    <cellStyle name="Calculation 3 2 4 3 2" xfId="6568" xr:uid="{00000000-0005-0000-0000-0000A9130000}"/>
    <cellStyle name="Calculation 3 2 4 3 2 2" xfId="6569" xr:uid="{00000000-0005-0000-0000-0000AA130000}"/>
    <cellStyle name="Calculation 3 2 4 3 2 3" xfId="6570" xr:uid="{00000000-0005-0000-0000-0000AB130000}"/>
    <cellStyle name="Calculation 3 2 4 3 3" xfId="6571" xr:uid="{00000000-0005-0000-0000-0000AC130000}"/>
    <cellStyle name="Calculation 3 2 4 3 4" xfId="6572" xr:uid="{00000000-0005-0000-0000-0000AD130000}"/>
    <cellStyle name="Calculation 3 2 5" xfId="6573" xr:uid="{00000000-0005-0000-0000-0000AE130000}"/>
    <cellStyle name="Calculation 3 2 5 2" xfId="6574" xr:uid="{00000000-0005-0000-0000-0000AF130000}"/>
    <cellStyle name="Calculation 3 2 5 2 2" xfId="6575" xr:uid="{00000000-0005-0000-0000-0000B0130000}"/>
    <cellStyle name="Calculation 3 2 5 2 2 2" xfId="6576" xr:uid="{00000000-0005-0000-0000-0000B1130000}"/>
    <cellStyle name="Calculation 3 2 5 2 2 2 2" xfId="6577" xr:uid="{00000000-0005-0000-0000-0000B2130000}"/>
    <cellStyle name="Calculation 3 2 5 2 2 2 3" xfId="6578" xr:uid="{00000000-0005-0000-0000-0000B3130000}"/>
    <cellStyle name="Calculation 3 2 5 2 2 3" xfId="6579" xr:uid="{00000000-0005-0000-0000-0000B4130000}"/>
    <cellStyle name="Calculation 3 2 5 2 2 4" xfId="6580" xr:uid="{00000000-0005-0000-0000-0000B5130000}"/>
    <cellStyle name="Calculation 3 2 5 3" xfId="6581" xr:uid="{00000000-0005-0000-0000-0000B6130000}"/>
    <cellStyle name="Calculation 3 2 5 3 2" xfId="6582" xr:uid="{00000000-0005-0000-0000-0000B7130000}"/>
    <cellStyle name="Calculation 3 2 5 3 2 2" xfId="6583" xr:uid="{00000000-0005-0000-0000-0000B8130000}"/>
    <cellStyle name="Calculation 3 2 5 3 2 3" xfId="6584" xr:uid="{00000000-0005-0000-0000-0000B9130000}"/>
    <cellStyle name="Calculation 3 2 5 3 3" xfId="6585" xr:uid="{00000000-0005-0000-0000-0000BA130000}"/>
    <cellStyle name="Calculation 3 2 5 3 4" xfId="6586" xr:uid="{00000000-0005-0000-0000-0000BB130000}"/>
    <cellStyle name="Calculation 3 2 6" xfId="6587" xr:uid="{00000000-0005-0000-0000-0000BC130000}"/>
    <cellStyle name="Calculation 3 2 6 2" xfId="6588" xr:uid="{00000000-0005-0000-0000-0000BD130000}"/>
    <cellStyle name="Calculation 3 2 6 2 2" xfId="6589" xr:uid="{00000000-0005-0000-0000-0000BE130000}"/>
    <cellStyle name="Calculation 3 2 6 2 2 2" xfId="6590" xr:uid="{00000000-0005-0000-0000-0000BF130000}"/>
    <cellStyle name="Calculation 3 2 6 2 2 3" xfId="6591" xr:uid="{00000000-0005-0000-0000-0000C0130000}"/>
    <cellStyle name="Calculation 3 2 6 2 3" xfId="6592" xr:uid="{00000000-0005-0000-0000-0000C1130000}"/>
    <cellStyle name="Calculation 3 2 6 2 4" xfId="6593" xr:uid="{00000000-0005-0000-0000-0000C2130000}"/>
    <cellStyle name="Calculation 3 2 7" xfId="6594" xr:uid="{00000000-0005-0000-0000-0000C3130000}"/>
    <cellStyle name="Calculation 3 2 7 2" xfId="6595" xr:uid="{00000000-0005-0000-0000-0000C4130000}"/>
    <cellStyle name="Calculation 3 2 7 2 2" xfId="6596" xr:uid="{00000000-0005-0000-0000-0000C5130000}"/>
    <cellStyle name="Calculation 3 2 7 2 3" xfId="6597" xr:uid="{00000000-0005-0000-0000-0000C6130000}"/>
    <cellStyle name="Calculation 3 2 7 3" xfId="6598" xr:uid="{00000000-0005-0000-0000-0000C7130000}"/>
    <cellStyle name="Calculation 3 2 7 4" xfId="6599" xr:uid="{00000000-0005-0000-0000-0000C8130000}"/>
    <cellStyle name="Calculation 3 2 8" xfId="6488" xr:uid="{00000000-0005-0000-0000-0000C9130000}"/>
    <cellStyle name="Calculation 3 3" xfId="1401" xr:uid="{00000000-0005-0000-0000-0000CA130000}"/>
    <cellStyle name="Calculation 3 3 2" xfId="6601" xr:uid="{00000000-0005-0000-0000-0000CB130000}"/>
    <cellStyle name="Calculation 3 3 2 2" xfId="6602" xr:uid="{00000000-0005-0000-0000-0000CC130000}"/>
    <cellStyle name="Calculation 3 3 2 2 2" xfId="6603" xr:uid="{00000000-0005-0000-0000-0000CD130000}"/>
    <cellStyle name="Calculation 3 3 2 2 2 2" xfId="6604" xr:uid="{00000000-0005-0000-0000-0000CE130000}"/>
    <cellStyle name="Calculation 3 3 2 2 2 2 2" xfId="6605" xr:uid="{00000000-0005-0000-0000-0000CF130000}"/>
    <cellStyle name="Calculation 3 3 2 2 2 2 3" xfId="6606" xr:uid="{00000000-0005-0000-0000-0000D0130000}"/>
    <cellStyle name="Calculation 3 3 2 2 2 3" xfId="6607" xr:uid="{00000000-0005-0000-0000-0000D1130000}"/>
    <cellStyle name="Calculation 3 3 2 2 2 4" xfId="6608" xr:uid="{00000000-0005-0000-0000-0000D2130000}"/>
    <cellStyle name="Calculation 3 3 2 3" xfId="6609" xr:uid="{00000000-0005-0000-0000-0000D3130000}"/>
    <cellStyle name="Calculation 3 3 2 3 2" xfId="6610" xr:uid="{00000000-0005-0000-0000-0000D4130000}"/>
    <cellStyle name="Calculation 3 3 2 3 2 2" xfId="6611" xr:uid="{00000000-0005-0000-0000-0000D5130000}"/>
    <cellStyle name="Calculation 3 3 2 3 2 3" xfId="6612" xr:uid="{00000000-0005-0000-0000-0000D6130000}"/>
    <cellStyle name="Calculation 3 3 2 3 3" xfId="6613" xr:uid="{00000000-0005-0000-0000-0000D7130000}"/>
    <cellStyle name="Calculation 3 3 2 3 4" xfId="6614" xr:uid="{00000000-0005-0000-0000-0000D8130000}"/>
    <cellStyle name="Calculation 3 3 3" xfId="6615" xr:uid="{00000000-0005-0000-0000-0000D9130000}"/>
    <cellStyle name="Calculation 3 3 3 2" xfId="6616" xr:uid="{00000000-0005-0000-0000-0000DA130000}"/>
    <cellStyle name="Calculation 3 3 3 2 2" xfId="6617" xr:uid="{00000000-0005-0000-0000-0000DB130000}"/>
    <cellStyle name="Calculation 3 3 3 2 2 2" xfId="6618" xr:uid="{00000000-0005-0000-0000-0000DC130000}"/>
    <cellStyle name="Calculation 3 3 3 2 2 2 2" xfId="6619" xr:uid="{00000000-0005-0000-0000-0000DD130000}"/>
    <cellStyle name="Calculation 3 3 3 2 2 2 3" xfId="6620" xr:uid="{00000000-0005-0000-0000-0000DE130000}"/>
    <cellStyle name="Calculation 3 3 3 2 2 3" xfId="6621" xr:uid="{00000000-0005-0000-0000-0000DF130000}"/>
    <cellStyle name="Calculation 3 3 3 2 2 4" xfId="6622" xr:uid="{00000000-0005-0000-0000-0000E0130000}"/>
    <cellStyle name="Calculation 3 3 3 3" xfId="6623" xr:uid="{00000000-0005-0000-0000-0000E1130000}"/>
    <cellStyle name="Calculation 3 3 3 3 2" xfId="6624" xr:uid="{00000000-0005-0000-0000-0000E2130000}"/>
    <cellStyle name="Calculation 3 3 3 3 2 2" xfId="6625" xr:uid="{00000000-0005-0000-0000-0000E3130000}"/>
    <cellStyle name="Calculation 3 3 3 3 2 3" xfId="6626" xr:uid="{00000000-0005-0000-0000-0000E4130000}"/>
    <cellStyle name="Calculation 3 3 3 3 3" xfId="6627" xr:uid="{00000000-0005-0000-0000-0000E5130000}"/>
    <cellStyle name="Calculation 3 3 3 3 4" xfId="6628" xr:uid="{00000000-0005-0000-0000-0000E6130000}"/>
    <cellStyle name="Calculation 3 3 4" xfId="6629" xr:uid="{00000000-0005-0000-0000-0000E7130000}"/>
    <cellStyle name="Calculation 3 3 4 2" xfId="6630" xr:uid="{00000000-0005-0000-0000-0000E8130000}"/>
    <cellStyle name="Calculation 3 3 4 2 2" xfId="6631" xr:uid="{00000000-0005-0000-0000-0000E9130000}"/>
    <cellStyle name="Calculation 3 3 4 2 2 2" xfId="6632" xr:uid="{00000000-0005-0000-0000-0000EA130000}"/>
    <cellStyle name="Calculation 3 3 4 2 2 2 2" xfId="6633" xr:uid="{00000000-0005-0000-0000-0000EB130000}"/>
    <cellStyle name="Calculation 3 3 4 2 2 2 3" xfId="6634" xr:uid="{00000000-0005-0000-0000-0000EC130000}"/>
    <cellStyle name="Calculation 3 3 4 2 2 3" xfId="6635" xr:uid="{00000000-0005-0000-0000-0000ED130000}"/>
    <cellStyle name="Calculation 3 3 4 2 2 4" xfId="6636" xr:uid="{00000000-0005-0000-0000-0000EE130000}"/>
    <cellStyle name="Calculation 3 3 4 3" xfId="6637" xr:uid="{00000000-0005-0000-0000-0000EF130000}"/>
    <cellStyle name="Calculation 3 3 4 3 2" xfId="6638" xr:uid="{00000000-0005-0000-0000-0000F0130000}"/>
    <cellStyle name="Calculation 3 3 4 3 2 2" xfId="6639" xr:uid="{00000000-0005-0000-0000-0000F1130000}"/>
    <cellStyle name="Calculation 3 3 4 3 2 3" xfId="6640" xr:uid="{00000000-0005-0000-0000-0000F2130000}"/>
    <cellStyle name="Calculation 3 3 4 3 3" xfId="6641" xr:uid="{00000000-0005-0000-0000-0000F3130000}"/>
    <cellStyle name="Calculation 3 3 4 3 4" xfId="6642" xr:uid="{00000000-0005-0000-0000-0000F4130000}"/>
    <cellStyle name="Calculation 3 3 5" xfId="6643" xr:uid="{00000000-0005-0000-0000-0000F5130000}"/>
    <cellStyle name="Calculation 3 3 5 2" xfId="6644" xr:uid="{00000000-0005-0000-0000-0000F6130000}"/>
    <cellStyle name="Calculation 3 3 5 2 2" xfId="6645" xr:uid="{00000000-0005-0000-0000-0000F7130000}"/>
    <cellStyle name="Calculation 3 3 5 2 2 2" xfId="6646" xr:uid="{00000000-0005-0000-0000-0000F8130000}"/>
    <cellStyle name="Calculation 3 3 5 2 2 3" xfId="6647" xr:uid="{00000000-0005-0000-0000-0000F9130000}"/>
    <cellStyle name="Calculation 3 3 5 2 3" xfId="6648" xr:uid="{00000000-0005-0000-0000-0000FA130000}"/>
    <cellStyle name="Calculation 3 3 5 2 4" xfId="6649" xr:uid="{00000000-0005-0000-0000-0000FB130000}"/>
    <cellStyle name="Calculation 3 3 6" xfId="6650" xr:uid="{00000000-0005-0000-0000-0000FC130000}"/>
    <cellStyle name="Calculation 3 3 6 2" xfId="6651" xr:uid="{00000000-0005-0000-0000-0000FD130000}"/>
    <cellStyle name="Calculation 3 3 6 2 2" xfId="6652" xr:uid="{00000000-0005-0000-0000-0000FE130000}"/>
    <cellStyle name="Calculation 3 3 6 2 2 2" xfId="6653" xr:uid="{00000000-0005-0000-0000-0000FF130000}"/>
    <cellStyle name="Calculation 3 3 6 2 2 3" xfId="6654" xr:uid="{00000000-0005-0000-0000-000000140000}"/>
    <cellStyle name="Calculation 3 3 6 2 3" xfId="6655" xr:uid="{00000000-0005-0000-0000-000001140000}"/>
    <cellStyle name="Calculation 3 3 6 2 4" xfId="6656" xr:uid="{00000000-0005-0000-0000-000002140000}"/>
    <cellStyle name="Calculation 3 3 7" xfId="6657" xr:uid="{00000000-0005-0000-0000-000003140000}"/>
    <cellStyle name="Calculation 3 3 7 2" xfId="6658" xr:uid="{00000000-0005-0000-0000-000004140000}"/>
    <cellStyle name="Calculation 3 3 7 2 2" xfId="6659" xr:uid="{00000000-0005-0000-0000-000005140000}"/>
    <cellStyle name="Calculation 3 3 7 2 3" xfId="6660" xr:uid="{00000000-0005-0000-0000-000006140000}"/>
    <cellStyle name="Calculation 3 3 7 3" xfId="6661" xr:uid="{00000000-0005-0000-0000-000007140000}"/>
    <cellStyle name="Calculation 3 3 7 4" xfId="6662" xr:uid="{00000000-0005-0000-0000-000008140000}"/>
    <cellStyle name="Calculation 3 3 8" xfId="6663" xr:uid="{00000000-0005-0000-0000-000009140000}"/>
    <cellStyle name="Calculation 3 3 9" xfId="6600" xr:uid="{00000000-0005-0000-0000-00000A140000}"/>
    <cellStyle name="Calculation 3 4" xfId="1402" xr:uid="{00000000-0005-0000-0000-00000B140000}"/>
    <cellStyle name="Calculation 3 4 2" xfId="6665" xr:uid="{00000000-0005-0000-0000-00000C140000}"/>
    <cellStyle name="Calculation 3 4 2 2" xfId="6666" xr:uid="{00000000-0005-0000-0000-00000D140000}"/>
    <cellStyle name="Calculation 3 4 2 2 2" xfId="6667" xr:uid="{00000000-0005-0000-0000-00000E140000}"/>
    <cellStyle name="Calculation 3 4 2 2 2 2" xfId="6668" xr:uid="{00000000-0005-0000-0000-00000F140000}"/>
    <cellStyle name="Calculation 3 4 2 2 2 3" xfId="6669" xr:uid="{00000000-0005-0000-0000-000010140000}"/>
    <cellStyle name="Calculation 3 4 2 2 3" xfId="6670" xr:uid="{00000000-0005-0000-0000-000011140000}"/>
    <cellStyle name="Calculation 3 4 2 2 4" xfId="6671" xr:uid="{00000000-0005-0000-0000-000012140000}"/>
    <cellStyle name="Calculation 3 4 3" xfId="6672" xr:uid="{00000000-0005-0000-0000-000013140000}"/>
    <cellStyle name="Calculation 3 4 3 2" xfId="6673" xr:uid="{00000000-0005-0000-0000-000014140000}"/>
    <cellStyle name="Calculation 3 4 3 2 2" xfId="6674" xr:uid="{00000000-0005-0000-0000-000015140000}"/>
    <cellStyle name="Calculation 3 4 3 2 3" xfId="6675" xr:uid="{00000000-0005-0000-0000-000016140000}"/>
    <cellStyle name="Calculation 3 4 3 3" xfId="6676" xr:uid="{00000000-0005-0000-0000-000017140000}"/>
    <cellStyle name="Calculation 3 4 3 4" xfId="6677" xr:uid="{00000000-0005-0000-0000-000018140000}"/>
    <cellStyle name="Calculation 3 4 4" xfId="6678" xr:uid="{00000000-0005-0000-0000-000019140000}"/>
    <cellStyle name="Calculation 3 4 5" xfId="6664" xr:uid="{00000000-0005-0000-0000-00001A140000}"/>
    <cellStyle name="Calculation 3 5" xfId="6679" xr:uid="{00000000-0005-0000-0000-00001B140000}"/>
    <cellStyle name="Calculation 3 5 2" xfId="6680" xr:uid="{00000000-0005-0000-0000-00001C140000}"/>
    <cellStyle name="Calculation 3 5 2 2" xfId="6681" xr:uid="{00000000-0005-0000-0000-00001D140000}"/>
    <cellStyle name="Calculation 3 5 2 2 2" xfId="6682" xr:uid="{00000000-0005-0000-0000-00001E140000}"/>
    <cellStyle name="Calculation 3 5 2 2 2 2" xfId="6683" xr:uid="{00000000-0005-0000-0000-00001F140000}"/>
    <cellStyle name="Calculation 3 5 2 2 2 3" xfId="6684" xr:uid="{00000000-0005-0000-0000-000020140000}"/>
    <cellStyle name="Calculation 3 5 2 2 3" xfId="6685" xr:uid="{00000000-0005-0000-0000-000021140000}"/>
    <cellStyle name="Calculation 3 5 2 2 4" xfId="6686" xr:uid="{00000000-0005-0000-0000-000022140000}"/>
    <cellStyle name="Calculation 3 5 3" xfId="6687" xr:uid="{00000000-0005-0000-0000-000023140000}"/>
    <cellStyle name="Calculation 3 5 3 2" xfId="6688" xr:uid="{00000000-0005-0000-0000-000024140000}"/>
    <cellStyle name="Calculation 3 5 3 2 2" xfId="6689" xr:uid="{00000000-0005-0000-0000-000025140000}"/>
    <cellStyle name="Calculation 3 5 3 2 3" xfId="6690" xr:uid="{00000000-0005-0000-0000-000026140000}"/>
    <cellStyle name="Calculation 3 5 3 3" xfId="6691" xr:uid="{00000000-0005-0000-0000-000027140000}"/>
    <cellStyle name="Calculation 3 5 3 4" xfId="6692" xr:uid="{00000000-0005-0000-0000-000028140000}"/>
    <cellStyle name="Calculation 3 5 4" xfId="6693" xr:uid="{00000000-0005-0000-0000-000029140000}"/>
    <cellStyle name="Calculation 3 6" xfId="6694" xr:uid="{00000000-0005-0000-0000-00002A140000}"/>
    <cellStyle name="Calculation 3 6 2" xfId="6695" xr:uid="{00000000-0005-0000-0000-00002B140000}"/>
    <cellStyle name="Calculation 3 6 2 2" xfId="6696" xr:uid="{00000000-0005-0000-0000-00002C140000}"/>
    <cellStyle name="Calculation 3 6 2 2 2" xfId="6697" xr:uid="{00000000-0005-0000-0000-00002D140000}"/>
    <cellStyle name="Calculation 3 6 2 2 2 2" xfId="6698" xr:uid="{00000000-0005-0000-0000-00002E140000}"/>
    <cellStyle name="Calculation 3 6 2 2 2 3" xfId="6699" xr:uid="{00000000-0005-0000-0000-00002F140000}"/>
    <cellStyle name="Calculation 3 6 2 2 3" xfId="6700" xr:uid="{00000000-0005-0000-0000-000030140000}"/>
    <cellStyle name="Calculation 3 6 2 2 4" xfId="6701" xr:uid="{00000000-0005-0000-0000-000031140000}"/>
    <cellStyle name="Calculation 3 6 3" xfId="6702" xr:uid="{00000000-0005-0000-0000-000032140000}"/>
    <cellStyle name="Calculation 3 6 3 2" xfId="6703" xr:uid="{00000000-0005-0000-0000-000033140000}"/>
    <cellStyle name="Calculation 3 6 3 2 2" xfId="6704" xr:uid="{00000000-0005-0000-0000-000034140000}"/>
    <cellStyle name="Calculation 3 6 3 2 3" xfId="6705" xr:uid="{00000000-0005-0000-0000-000035140000}"/>
    <cellStyle name="Calculation 3 6 3 3" xfId="6706" xr:uid="{00000000-0005-0000-0000-000036140000}"/>
    <cellStyle name="Calculation 3 6 3 4" xfId="6707" xr:uid="{00000000-0005-0000-0000-000037140000}"/>
    <cellStyle name="Calculation 3 7" xfId="6708" xr:uid="{00000000-0005-0000-0000-000038140000}"/>
    <cellStyle name="Calculation 3 7 2" xfId="6709" xr:uid="{00000000-0005-0000-0000-000039140000}"/>
    <cellStyle name="Calculation 3 7 2 2" xfId="6710" xr:uid="{00000000-0005-0000-0000-00003A140000}"/>
    <cellStyle name="Calculation 3 7 2 2 2" xfId="6711" xr:uid="{00000000-0005-0000-0000-00003B140000}"/>
    <cellStyle name="Calculation 3 7 2 2 3" xfId="6712" xr:uid="{00000000-0005-0000-0000-00003C140000}"/>
    <cellStyle name="Calculation 3 7 2 3" xfId="6713" xr:uid="{00000000-0005-0000-0000-00003D140000}"/>
    <cellStyle name="Calculation 3 7 2 4" xfId="6714" xr:uid="{00000000-0005-0000-0000-00003E140000}"/>
    <cellStyle name="Calculation 3 8" xfId="6715" xr:uid="{00000000-0005-0000-0000-00003F140000}"/>
    <cellStyle name="Calculation 3 8 2" xfId="6716" xr:uid="{00000000-0005-0000-0000-000040140000}"/>
    <cellStyle name="Calculation 3 8 2 2" xfId="6717" xr:uid="{00000000-0005-0000-0000-000041140000}"/>
    <cellStyle name="Calculation 3 8 2 3" xfId="6718" xr:uid="{00000000-0005-0000-0000-000042140000}"/>
    <cellStyle name="Calculation 3 8 3" xfId="6719" xr:uid="{00000000-0005-0000-0000-000043140000}"/>
    <cellStyle name="Calculation 3 8 4" xfId="6720" xr:uid="{00000000-0005-0000-0000-000044140000}"/>
    <cellStyle name="Calculation 3 9" xfId="6721" xr:uid="{00000000-0005-0000-0000-000045140000}"/>
    <cellStyle name="Calculation 4" xfId="1403" xr:uid="{00000000-0005-0000-0000-000046140000}"/>
    <cellStyle name="Calculation 4 2" xfId="1404" xr:uid="{00000000-0005-0000-0000-000047140000}"/>
    <cellStyle name="Calculation 4 2 2" xfId="6724" xr:uid="{00000000-0005-0000-0000-000048140000}"/>
    <cellStyle name="Calculation 4 2 2 2" xfId="6725" xr:uid="{00000000-0005-0000-0000-000049140000}"/>
    <cellStyle name="Calculation 4 2 2 2 2" xfId="6726" xr:uid="{00000000-0005-0000-0000-00004A140000}"/>
    <cellStyle name="Calculation 4 2 2 2 2 2" xfId="6727" xr:uid="{00000000-0005-0000-0000-00004B140000}"/>
    <cellStyle name="Calculation 4 2 2 2 2 2 2" xfId="6728" xr:uid="{00000000-0005-0000-0000-00004C140000}"/>
    <cellStyle name="Calculation 4 2 2 2 2 2 3" xfId="6729" xr:uid="{00000000-0005-0000-0000-00004D140000}"/>
    <cellStyle name="Calculation 4 2 2 2 2 3" xfId="6730" xr:uid="{00000000-0005-0000-0000-00004E140000}"/>
    <cellStyle name="Calculation 4 2 2 2 2 4" xfId="6731" xr:uid="{00000000-0005-0000-0000-00004F140000}"/>
    <cellStyle name="Calculation 4 2 2 3" xfId="6732" xr:uid="{00000000-0005-0000-0000-000050140000}"/>
    <cellStyle name="Calculation 4 2 2 3 2" xfId="6733" xr:uid="{00000000-0005-0000-0000-000051140000}"/>
    <cellStyle name="Calculation 4 2 2 3 2 2" xfId="6734" xr:uid="{00000000-0005-0000-0000-000052140000}"/>
    <cellStyle name="Calculation 4 2 2 3 2 3" xfId="6735" xr:uid="{00000000-0005-0000-0000-000053140000}"/>
    <cellStyle name="Calculation 4 2 2 3 3" xfId="6736" xr:uid="{00000000-0005-0000-0000-000054140000}"/>
    <cellStyle name="Calculation 4 2 2 3 4" xfId="6737" xr:uid="{00000000-0005-0000-0000-000055140000}"/>
    <cellStyle name="Calculation 4 2 3" xfId="6738" xr:uid="{00000000-0005-0000-0000-000056140000}"/>
    <cellStyle name="Calculation 4 2 3 2" xfId="6739" xr:uid="{00000000-0005-0000-0000-000057140000}"/>
    <cellStyle name="Calculation 4 2 3 2 2" xfId="6740" xr:uid="{00000000-0005-0000-0000-000058140000}"/>
    <cellStyle name="Calculation 4 2 3 2 2 2" xfId="6741" xr:uid="{00000000-0005-0000-0000-000059140000}"/>
    <cellStyle name="Calculation 4 2 3 2 2 2 2" xfId="6742" xr:uid="{00000000-0005-0000-0000-00005A140000}"/>
    <cellStyle name="Calculation 4 2 3 2 2 2 3" xfId="6743" xr:uid="{00000000-0005-0000-0000-00005B140000}"/>
    <cellStyle name="Calculation 4 2 3 2 2 3" xfId="6744" xr:uid="{00000000-0005-0000-0000-00005C140000}"/>
    <cellStyle name="Calculation 4 2 3 2 2 4" xfId="6745" xr:uid="{00000000-0005-0000-0000-00005D140000}"/>
    <cellStyle name="Calculation 4 2 3 3" xfId="6746" xr:uid="{00000000-0005-0000-0000-00005E140000}"/>
    <cellStyle name="Calculation 4 2 3 3 2" xfId="6747" xr:uid="{00000000-0005-0000-0000-00005F140000}"/>
    <cellStyle name="Calculation 4 2 3 3 2 2" xfId="6748" xr:uid="{00000000-0005-0000-0000-000060140000}"/>
    <cellStyle name="Calculation 4 2 3 3 2 3" xfId="6749" xr:uid="{00000000-0005-0000-0000-000061140000}"/>
    <cellStyle name="Calculation 4 2 3 3 3" xfId="6750" xr:uid="{00000000-0005-0000-0000-000062140000}"/>
    <cellStyle name="Calculation 4 2 3 3 4" xfId="6751" xr:uid="{00000000-0005-0000-0000-000063140000}"/>
    <cellStyle name="Calculation 4 2 4" xfId="6752" xr:uid="{00000000-0005-0000-0000-000064140000}"/>
    <cellStyle name="Calculation 4 2 4 2" xfId="6753" xr:uid="{00000000-0005-0000-0000-000065140000}"/>
    <cellStyle name="Calculation 4 2 4 2 2" xfId="6754" xr:uid="{00000000-0005-0000-0000-000066140000}"/>
    <cellStyle name="Calculation 4 2 4 2 2 2" xfId="6755" xr:uid="{00000000-0005-0000-0000-000067140000}"/>
    <cellStyle name="Calculation 4 2 4 2 2 2 2" xfId="6756" xr:uid="{00000000-0005-0000-0000-000068140000}"/>
    <cellStyle name="Calculation 4 2 4 2 2 2 3" xfId="6757" xr:uid="{00000000-0005-0000-0000-000069140000}"/>
    <cellStyle name="Calculation 4 2 4 2 2 3" xfId="6758" xr:uid="{00000000-0005-0000-0000-00006A140000}"/>
    <cellStyle name="Calculation 4 2 4 2 2 4" xfId="6759" xr:uid="{00000000-0005-0000-0000-00006B140000}"/>
    <cellStyle name="Calculation 4 2 4 3" xfId="6760" xr:uid="{00000000-0005-0000-0000-00006C140000}"/>
    <cellStyle name="Calculation 4 2 4 3 2" xfId="6761" xr:uid="{00000000-0005-0000-0000-00006D140000}"/>
    <cellStyle name="Calculation 4 2 4 3 2 2" xfId="6762" xr:uid="{00000000-0005-0000-0000-00006E140000}"/>
    <cellStyle name="Calculation 4 2 4 3 2 3" xfId="6763" xr:uid="{00000000-0005-0000-0000-00006F140000}"/>
    <cellStyle name="Calculation 4 2 4 3 3" xfId="6764" xr:uid="{00000000-0005-0000-0000-000070140000}"/>
    <cellStyle name="Calculation 4 2 4 3 4" xfId="6765" xr:uid="{00000000-0005-0000-0000-000071140000}"/>
    <cellStyle name="Calculation 4 2 5" xfId="6766" xr:uid="{00000000-0005-0000-0000-000072140000}"/>
    <cellStyle name="Calculation 4 2 5 2" xfId="6767" xr:uid="{00000000-0005-0000-0000-000073140000}"/>
    <cellStyle name="Calculation 4 2 5 2 2" xfId="6768" xr:uid="{00000000-0005-0000-0000-000074140000}"/>
    <cellStyle name="Calculation 4 2 5 2 2 2" xfId="6769" xr:uid="{00000000-0005-0000-0000-000075140000}"/>
    <cellStyle name="Calculation 4 2 5 2 2 3" xfId="6770" xr:uid="{00000000-0005-0000-0000-000076140000}"/>
    <cellStyle name="Calculation 4 2 5 2 3" xfId="6771" xr:uid="{00000000-0005-0000-0000-000077140000}"/>
    <cellStyle name="Calculation 4 2 5 2 4" xfId="6772" xr:uid="{00000000-0005-0000-0000-000078140000}"/>
    <cellStyle name="Calculation 4 2 6" xfId="6773" xr:uid="{00000000-0005-0000-0000-000079140000}"/>
    <cellStyle name="Calculation 4 2 6 2" xfId="6774" xr:uid="{00000000-0005-0000-0000-00007A140000}"/>
    <cellStyle name="Calculation 4 2 6 2 2" xfId="6775" xr:uid="{00000000-0005-0000-0000-00007B140000}"/>
    <cellStyle name="Calculation 4 2 6 2 2 2" xfId="6776" xr:uid="{00000000-0005-0000-0000-00007C140000}"/>
    <cellStyle name="Calculation 4 2 6 2 2 3" xfId="6777" xr:uid="{00000000-0005-0000-0000-00007D140000}"/>
    <cellStyle name="Calculation 4 2 6 2 3" xfId="6778" xr:uid="{00000000-0005-0000-0000-00007E140000}"/>
    <cellStyle name="Calculation 4 2 6 2 4" xfId="6779" xr:uid="{00000000-0005-0000-0000-00007F140000}"/>
    <cellStyle name="Calculation 4 2 7" xfId="6780" xr:uid="{00000000-0005-0000-0000-000080140000}"/>
    <cellStyle name="Calculation 4 2 7 2" xfId="6781" xr:uid="{00000000-0005-0000-0000-000081140000}"/>
    <cellStyle name="Calculation 4 2 7 2 2" xfId="6782" xr:uid="{00000000-0005-0000-0000-000082140000}"/>
    <cellStyle name="Calculation 4 2 7 2 3" xfId="6783" xr:uid="{00000000-0005-0000-0000-000083140000}"/>
    <cellStyle name="Calculation 4 2 7 3" xfId="6784" xr:uid="{00000000-0005-0000-0000-000084140000}"/>
    <cellStyle name="Calculation 4 2 7 4" xfId="6785" xr:uid="{00000000-0005-0000-0000-000085140000}"/>
    <cellStyle name="Calculation 4 2 8" xfId="6723" xr:uid="{00000000-0005-0000-0000-000086140000}"/>
    <cellStyle name="Calculation 4 3" xfId="1405" xr:uid="{00000000-0005-0000-0000-000087140000}"/>
    <cellStyle name="Calculation 4 3 2" xfId="6787" xr:uid="{00000000-0005-0000-0000-000088140000}"/>
    <cellStyle name="Calculation 4 3 2 2" xfId="6788" xr:uid="{00000000-0005-0000-0000-000089140000}"/>
    <cellStyle name="Calculation 4 3 2 2 2" xfId="6789" xr:uid="{00000000-0005-0000-0000-00008A140000}"/>
    <cellStyle name="Calculation 4 3 2 2 2 2" xfId="6790" xr:uid="{00000000-0005-0000-0000-00008B140000}"/>
    <cellStyle name="Calculation 4 3 2 2 2 3" xfId="6791" xr:uid="{00000000-0005-0000-0000-00008C140000}"/>
    <cellStyle name="Calculation 4 3 2 2 3" xfId="6792" xr:uid="{00000000-0005-0000-0000-00008D140000}"/>
    <cellStyle name="Calculation 4 3 2 2 4" xfId="6793" xr:uid="{00000000-0005-0000-0000-00008E140000}"/>
    <cellStyle name="Calculation 4 3 3" xfId="6794" xr:uid="{00000000-0005-0000-0000-00008F140000}"/>
    <cellStyle name="Calculation 4 3 3 2" xfId="6795" xr:uid="{00000000-0005-0000-0000-000090140000}"/>
    <cellStyle name="Calculation 4 3 3 2 2" xfId="6796" xr:uid="{00000000-0005-0000-0000-000091140000}"/>
    <cellStyle name="Calculation 4 3 3 2 3" xfId="6797" xr:uid="{00000000-0005-0000-0000-000092140000}"/>
    <cellStyle name="Calculation 4 3 3 3" xfId="6798" xr:uid="{00000000-0005-0000-0000-000093140000}"/>
    <cellStyle name="Calculation 4 3 3 4" xfId="6799" xr:uid="{00000000-0005-0000-0000-000094140000}"/>
    <cellStyle name="Calculation 4 3 4" xfId="6800" xr:uid="{00000000-0005-0000-0000-000095140000}"/>
    <cellStyle name="Calculation 4 3 5" xfId="6786" xr:uid="{00000000-0005-0000-0000-000096140000}"/>
    <cellStyle name="Calculation 4 4" xfId="1406" xr:uid="{00000000-0005-0000-0000-000097140000}"/>
    <cellStyle name="Calculation 4 4 2" xfId="6802" xr:uid="{00000000-0005-0000-0000-000098140000}"/>
    <cellStyle name="Calculation 4 4 2 2" xfId="6803" xr:uid="{00000000-0005-0000-0000-000099140000}"/>
    <cellStyle name="Calculation 4 4 2 2 2" xfId="6804" xr:uid="{00000000-0005-0000-0000-00009A140000}"/>
    <cellStyle name="Calculation 4 4 2 2 2 2" xfId="6805" xr:uid="{00000000-0005-0000-0000-00009B140000}"/>
    <cellStyle name="Calculation 4 4 2 2 2 3" xfId="6806" xr:uid="{00000000-0005-0000-0000-00009C140000}"/>
    <cellStyle name="Calculation 4 4 2 2 3" xfId="6807" xr:uid="{00000000-0005-0000-0000-00009D140000}"/>
    <cellStyle name="Calculation 4 4 2 2 4" xfId="6808" xr:uid="{00000000-0005-0000-0000-00009E140000}"/>
    <cellStyle name="Calculation 4 4 3" xfId="6809" xr:uid="{00000000-0005-0000-0000-00009F140000}"/>
    <cellStyle name="Calculation 4 4 3 2" xfId="6810" xr:uid="{00000000-0005-0000-0000-0000A0140000}"/>
    <cellStyle name="Calculation 4 4 3 2 2" xfId="6811" xr:uid="{00000000-0005-0000-0000-0000A1140000}"/>
    <cellStyle name="Calculation 4 4 3 2 3" xfId="6812" xr:uid="{00000000-0005-0000-0000-0000A2140000}"/>
    <cellStyle name="Calculation 4 4 3 3" xfId="6813" xr:uid="{00000000-0005-0000-0000-0000A3140000}"/>
    <cellStyle name="Calculation 4 4 3 4" xfId="6814" xr:uid="{00000000-0005-0000-0000-0000A4140000}"/>
    <cellStyle name="Calculation 4 4 4" xfId="6815" xr:uid="{00000000-0005-0000-0000-0000A5140000}"/>
    <cellStyle name="Calculation 4 4 5" xfId="6801" xr:uid="{00000000-0005-0000-0000-0000A6140000}"/>
    <cellStyle name="Calculation 4 5" xfId="6816" xr:uid="{00000000-0005-0000-0000-0000A7140000}"/>
    <cellStyle name="Calculation 4 5 2" xfId="6817" xr:uid="{00000000-0005-0000-0000-0000A8140000}"/>
    <cellStyle name="Calculation 4 5 2 2" xfId="6818" xr:uid="{00000000-0005-0000-0000-0000A9140000}"/>
    <cellStyle name="Calculation 4 5 2 2 2" xfId="6819" xr:uid="{00000000-0005-0000-0000-0000AA140000}"/>
    <cellStyle name="Calculation 4 5 2 2 2 2" xfId="6820" xr:uid="{00000000-0005-0000-0000-0000AB140000}"/>
    <cellStyle name="Calculation 4 5 2 2 2 3" xfId="6821" xr:uid="{00000000-0005-0000-0000-0000AC140000}"/>
    <cellStyle name="Calculation 4 5 2 2 3" xfId="6822" xr:uid="{00000000-0005-0000-0000-0000AD140000}"/>
    <cellStyle name="Calculation 4 5 2 2 4" xfId="6823" xr:uid="{00000000-0005-0000-0000-0000AE140000}"/>
    <cellStyle name="Calculation 4 5 3" xfId="6824" xr:uid="{00000000-0005-0000-0000-0000AF140000}"/>
    <cellStyle name="Calculation 4 5 3 2" xfId="6825" xr:uid="{00000000-0005-0000-0000-0000B0140000}"/>
    <cellStyle name="Calculation 4 5 3 2 2" xfId="6826" xr:uid="{00000000-0005-0000-0000-0000B1140000}"/>
    <cellStyle name="Calculation 4 5 3 2 3" xfId="6827" xr:uid="{00000000-0005-0000-0000-0000B2140000}"/>
    <cellStyle name="Calculation 4 5 3 3" xfId="6828" xr:uid="{00000000-0005-0000-0000-0000B3140000}"/>
    <cellStyle name="Calculation 4 5 3 4" xfId="6829" xr:uid="{00000000-0005-0000-0000-0000B4140000}"/>
    <cellStyle name="Calculation 4 5 4" xfId="6830" xr:uid="{00000000-0005-0000-0000-0000B5140000}"/>
    <cellStyle name="Calculation 4 6" xfId="6831" xr:uid="{00000000-0005-0000-0000-0000B6140000}"/>
    <cellStyle name="Calculation 4 6 2" xfId="6832" xr:uid="{00000000-0005-0000-0000-0000B7140000}"/>
    <cellStyle name="Calculation 4 6 2 2" xfId="6833" xr:uid="{00000000-0005-0000-0000-0000B8140000}"/>
    <cellStyle name="Calculation 4 6 2 2 2" xfId="6834" xr:uid="{00000000-0005-0000-0000-0000B9140000}"/>
    <cellStyle name="Calculation 4 6 2 2 3" xfId="6835" xr:uid="{00000000-0005-0000-0000-0000BA140000}"/>
    <cellStyle name="Calculation 4 6 2 3" xfId="6836" xr:uid="{00000000-0005-0000-0000-0000BB140000}"/>
    <cellStyle name="Calculation 4 6 2 4" xfId="6837" xr:uid="{00000000-0005-0000-0000-0000BC140000}"/>
    <cellStyle name="Calculation 4 7" xfId="6838" xr:uid="{00000000-0005-0000-0000-0000BD140000}"/>
    <cellStyle name="Calculation 4 7 2" xfId="6839" xr:uid="{00000000-0005-0000-0000-0000BE140000}"/>
    <cellStyle name="Calculation 4 7 2 2" xfId="6840" xr:uid="{00000000-0005-0000-0000-0000BF140000}"/>
    <cellStyle name="Calculation 4 7 2 3" xfId="6841" xr:uid="{00000000-0005-0000-0000-0000C0140000}"/>
    <cellStyle name="Calculation 4 7 3" xfId="6842" xr:uid="{00000000-0005-0000-0000-0000C1140000}"/>
    <cellStyle name="Calculation 4 7 4" xfId="6843" xr:uid="{00000000-0005-0000-0000-0000C2140000}"/>
    <cellStyle name="Calculation 4 8" xfId="6844" xr:uid="{00000000-0005-0000-0000-0000C3140000}"/>
    <cellStyle name="Calculation 4 9" xfId="6722" xr:uid="{00000000-0005-0000-0000-0000C4140000}"/>
    <cellStyle name="Calculation 5" xfId="1407" xr:uid="{00000000-0005-0000-0000-0000C5140000}"/>
    <cellStyle name="Calculation 5 2" xfId="1408" xr:uid="{00000000-0005-0000-0000-0000C6140000}"/>
    <cellStyle name="Calculation 5 2 2" xfId="1409" xr:uid="{00000000-0005-0000-0000-0000C7140000}"/>
    <cellStyle name="Calculation 5 2 2 2" xfId="6848" xr:uid="{00000000-0005-0000-0000-0000C8140000}"/>
    <cellStyle name="Calculation 5 2 2 2 2" xfId="6849" xr:uid="{00000000-0005-0000-0000-0000C9140000}"/>
    <cellStyle name="Calculation 5 2 2 2 2 2" xfId="6850" xr:uid="{00000000-0005-0000-0000-0000CA140000}"/>
    <cellStyle name="Calculation 5 2 2 2 2 2 2" xfId="6851" xr:uid="{00000000-0005-0000-0000-0000CB140000}"/>
    <cellStyle name="Calculation 5 2 2 2 2 2 3" xfId="6852" xr:uid="{00000000-0005-0000-0000-0000CC140000}"/>
    <cellStyle name="Calculation 5 2 2 2 2 3" xfId="6853" xr:uid="{00000000-0005-0000-0000-0000CD140000}"/>
    <cellStyle name="Calculation 5 2 2 2 2 4" xfId="6854" xr:uid="{00000000-0005-0000-0000-0000CE140000}"/>
    <cellStyle name="Calculation 5 2 2 3" xfId="6855" xr:uid="{00000000-0005-0000-0000-0000CF140000}"/>
    <cellStyle name="Calculation 5 2 2 3 2" xfId="6856" xr:uid="{00000000-0005-0000-0000-0000D0140000}"/>
    <cellStyle name="Calculation 5 2 2 3 2 2" xfId="6857" xr:uid="{00000000-0005-0000-0000-0000D1140000}"/>
    <cellStyle name="Calculation 5 2 2 3 2 3" xfId="6858" xr:uid="{00000000-0005-0000-0000-0000D2140000}"/>
    <cellStyle name="Calculation 5 2 2 3 3" xfId="6859" xr:uid="{00000000-0005-0000-0000-0000D3140000}"/>
    <cellStyle name="Calculation 5 2 2 3 4" xfId="6860" xr:uid="{00000000-0005-0000-0000-0000D4140000}"/>
    <cellStyle name="Calculation 5 2 2 4" xfId="6861" xr:uid="{00000000-0005-0000-0000-0000D5140000}"/>
    <cellStyle name="Calculation 5 2 2 5" xfId="6847" xr:uid="{00000000-0005-0000-0000-0000D6140000}"/>
    <cellStyle name="Calculation 5 2 3" xfId="1410" xr:uid="{00000000-0005-0000-0000-0000D7140000}"/>
    <cellStyle name="Calculation 5 2 3 2" xfId="6863" xr:uid="{00000000-0005-0000-0000-0000D8140000}"/>
    <cellStyle name="Calculation 5 2 3 2 2" xfId="6864" xr:uid="{00000000-0005-0000-0000-0000D9140000}"/>
    <cellStyle name="Calculation 5 2 3 2 2 2" xfId="6865" xr:uid="{00000000-0005-0000-0000-0000DA140000}"/>
    <cellStyle name="Calculation 5 2 3 2 2 2 2" xfId="6866" xr:uid="{00000000-0005-0000-0000-0000DB140000}"/>
    <cellStyle name="Calculation 5 2 3 2 2 2 3" xfId="6867" xr:uid="{00000000-0005-0000-0000-0000DC140000}"/>
    <cellStyle name="Calculation 5 2 3 2 2 3" xfId="6868" xr:uid="{00000000-0005-0000-0000-0000DD140000}"/>
    <cellStyle name="Calculation 5 2 3 2 2 4" xfId="6869" xr:uid="{00000000-0005-0000-0000-0000DE140000}"/>
    <cellStyle name="Calculation 5 2 3 3" xfId="6870" xr:uid="{00000000-0005-0000-0000-0000DF140000}"/>
    <cellStyle name="Calculation 5 2 3 3 2" xfId="6871" xr:uid="{00000000-0005-0000-0000-0000E0140000}"/>
    <cellStyle name="Calculation 5 2 3 3 2 2" xfId="6872" xr:uid="{00000000-0005-0000-0000-0000E1140000}"/>
    <cellStyle name="Calculation 5 2 3 3 2 3" xfId="6873" xr:uid="{00000000-0005-0000-0000-0000E2140000}"/>
    <cellStyle name="Calculation 5 2 3 3 3" xfId="6874" xr:uid="{00000000-0005-0000-0000-0000E3140000}"/>
    <cellStyle name="Calculation 5 2 3 3 4" xfId="6875" xr:uid="{00000000-0005-0000-0000-0000E4140000}"/>
    <cellStyle name="Calculation 5 2 3 4" xfId="6862" xr:uid="{00000000-0005-0000-0000-0000E5140000}"/>
    <cellStyle name="Calculation 5 2 4" xfId="1411" xr:uid="{00000000-0005-0000-0000-0000E6140000}"/>
    <cellStyle name="Calculation 5 2 4 2" xfId="6877" xr:uid="{00000000-0005-0000-0000-0000E7140000}"/>
    <cellStyle name="Calculation 5 2 4 2 2" xfId="6878" xr:uid="{00000000-0005-0000-0000-0000E8140000}"/>
    <cellStyle name="Calculation 5 2 4 2 2 2" xfId="6879" xr:uid="{00000000-0005-0000-0000-0000E9140000}"/>
    <cellStyle name="Calculation 5 2 4 2 2 2 2" xfId="6880" xr:uid="{00000000-0005-0000-0000-0000EA140000}"/>
    <cellStyle name="Calculation 5 2 4 2 2 2 3" xfId="6881" xr:uid="{00000000-0005-0000-0000-0000EB140000}"/>
    <cellStyle name="Calculation 5 2 4 2 2 3" xfId="6882" xr:uid="{00000000-0005-0000-0000-0000EC140000}"/>
    <cellStyle name="Calculation 5 2 4 2 2 4" xfId="6883" xr:uid="{00000000-0005-0000-0000-0000ED140000}"/>
    <cellStyle name="Calculation 5 2 4 3" xfId="6884" xr:uid="{00000000-0005-0000-0000-0000EE140000}"/>
    <cellStyle name="Calculation 5 2 4 3 2" xfId="6885" xr:uid="{00000000-0005-0000-0000-0000EF140000}"/>
    <cellStyle name="Calculation 5 2 4 3 2 2" xfId="6886" xr:uid="{00000000-0005-0000-0000-0000F0140000}"/>
    <cellStyle name="Calculation 5 2 4 3 2 3" xfId="6887" xr:uid="{00000000-0005-0000-0000-0000F1140000}"/>
    <cellStyle name="Calculation 5 2 4 3 3" xfId="6888" xr:uid="{00000000-0005-0000-0000-0000F2140000}"/>
    <cellStyle name="Calculation 5 2 4 3 4" xfId="6889" xr:uid="{00000000-0005-0000-0000-0000F3140000}"/>
    <cellStyle name="Calculation 5 2 4 4" xfId="6890" xr:uid="{00000000-0005-0000-0000-0000F4140000}"/>
    <cellStyle name="Calculation 5 2 4 5" xfId="6876" xr:uid="{00000000-0005-0000-0000-0000F5140000}"/>
    <cellStyle name="Calculation 5 2 5" xfId="6891" xr:uid="{00000000-0005-0000-0000-0000F6140000}"/>
    <cellStyle name="Calculation 5 2 5 2" xfId="6892" xr:uid="{00000000-0005-0000-0000-0000F7140000}"/>
    <cellStyle name="Calculation 5 2 5 2 2" xfId="6893" xr:uid="{00000000-0005-0000-0000-0000F8140000}"/>
    <cellStyle name="Calculation 5 2 5 2 2 2" xfId="6894" xr:uid="{00000000-0005-0000-0000-0000F9140000}"/>
    <cellStyle name="Calculation 5 2 5 2 2 3" xfId="6895" xr:uid="{00000000-0005-0000-0000-0000FA140000}"/>
    <cellStyle name="Calculation 5 2 5 2 3" xfId="6896" xr:uid="{00000000-0005-0000-0000-0000FB140000}"/>
    <cellStyle name="Calculation 5 2 5 2 4" xfId="6897" xr:uid="{00000000-0005-0000-0000-0000FC140000}"/>
    <cellStyle name="Calculation 5 2 6" xfId="6898" xr:uid="{00000000-0005-0000-0000-0000FD140000}"/>
    <cellStyle name="Calculation 5 2 6 2" xfId="6899" xr:uid="{00000000-0005-0000-0000-0000FE140000}"/>
    <cellStyle name="Calculation 5 2 6 2 2" xfId="6900" xr:uid="{00000000-0005-0000-0000-0000FF140000}"/>
    <cellStyle name="Calculation 5 2 6 2 2 2" xfId="6901" xr:uid="{00000000-0005-0000-0000-000000150000}"/>
    <cellStyle name="Calculation 5 2 6 2 2 3" xfId="6902" xr:uid="{00000000-0005-0000-0000-000001150000}"/>
    <cellStyle name="Calculation 5 2 6 2 3" xfId="6903" xr:uid="{00000000-0005-0000-0000-000002150000}"/>
    <cellStyle name="Calculation 5 2 6 2 4" xfId="6904" xr:uid="{00000000-0005-0000-0000-000003150000}"/>
    <cellStyle name="Calculation 5 2 7" xfId="6905" xr:uid="{00000000-0005-0000-0000-000004150000}"/>
    <cellStyle name="Calculation 5 2 7 2" xfId="6906" xr:uid="{00000000-0005-0000-0000-000005150000}"/>
    <cellStyle name="Calculation 5 2 7 2 2" xfId="6907" xr:uid="{00000000-0005-0000-0000-000006150000}"/>
    <cellStyle name="Calculation 5 2 7 2 3" xfId="6908" xr:uid="{00000000-0005-0000-0000-000007150000}"/>
    <cellStyle name="Calculation 5 2 7 3" xfId="6909" xr:uid="{00000000-0005-0000-0000-000008150000}"/>
    <cellStyle name="Calculation 5 2 7 4" xfId="6910" xr:uid="{00000000-0005-0000-0000-000009150000}"/>
    <cellStyle name="Calculation 5 2 8" xfId="6846" xr:uid="{00000000-0005-0000-0000-00000A150000}"/>
    <cellStyle name="Calculation 5 3" xfId="1412" xr:uid="{00000000-0005-0000-0000-00000B150000}"/>
    <cellStyle name="Calculation 5 3 2" xfId="1413" xr:uid="{00000000-0005-0000-0000-00000C150000}"/>
    <cellStyle name="Calculation 5 3 2 2" xfId="6913" xr:uid="{00000000-0005-0000-0000-00000D150000}"/>
    <cellStyle name="Calculation 5 3 2 2 2" xfId="6914" xr:uid="{00000000-0005-0000-0000-00000E150000}"/>
    <cellStyle name="Calculation 5 3 2 2 2 2" xfId="6915" xr:uid="{00000000-0005-0000-0000-00000F150000}"/>
    <cellStyle name="Calculation 5 3 2 2 2 3" xfId="6916" xr:uid="{00000000-0005-0000-0000-000010150000}"/>
    <cellStyle name="Calculation 5 3 2 2 3" xfId="6917" xr:uid="{00000000-0005-0000-0000-000011150000}"/>
    <cellStyle name="Calculation 5 3 2 2 4" xfId="6918" xr:uid="{00000000-0005-0000-0000-000012150000}"/>
    <cellStyle name="Calculation 5 3 2 3" xfId="6919" xr:uid="{00000000-0005-0000-0000-000013150000}"/>
    <cellStyle name="Calculation 5 3 2 4" xfId="6912" xr:uid="{00000000-0005-0000-0000-000014150000}"/>
    <cellStyle name="Calculation 5 3 3" xfId="1414" xr:uid="{00000000-0005-0000-0000-000015150000}"/>
    <cellStyle name="Calculation 5 3 3 2" xfId="6921" xr:uid="{00000000-0005-0000-0000-000016150000}"/>
    <cellStyle name="Calculation 5 3 3 2 2" xfId="6922" xr:uid="{00000000-0005-0000-0000-000017150000}"/>
    <cellStyle name="Calculation 5 3 3 2 3" xfId="6923" xr:uid="{00000000-0005-0000-0000-000018150000}"/>
    <cellStyle name="Calculation 5 3 3 3" xfId="6924" xr:uid="{00000000-0005-0000-0000-000019150000}"/>
    <cellStyle name="Calculation 5 3 3 4" xfId="6925" xr:uid="{00000000-0005-0000-0000-00001A150000}"/>
    <cellStyle name="Calculation 5 3 3 5" xfId="6920" xr:uid="{00000000-0005-0000-0000-00001B150000}"/>
    <cellStyle name="Calculation 5 3 4" xfId="6926" xr:uid="{00000000-0005-0000-0000-00001C150000}"/>
    <cellStyle name="Calculation 5 3 4 2" xfId="6927" xr:uid="{00000000-0005-0000-0000-00001D150000}"/>
    <cellStyle name="Calculation 5 3 5" xfId="6911" xr:uid="{00000000-0005-0000-0000-00001E150000}"/>
    <cellStyle name="Calculation 5 4" xfId="1415" xr:uid="{00000000-0005-0000-0000-00001F150000}"/>
    <cellStyle name="Calculation 5 4 2" xfId="1416" xr:uid="{00000000-0005-0000-0000-000020150000}"/>
    <cellStyle name="Calculation 5 4 2 2" xfId="6930" xr:uid="{00000000-0005-0000-0000-000021150000}"/>
    <cellStyle name="Calculation 5 4 2 2 2" xfId="6931" xr:uid="{00000000-0005-0000-0000-000022150000}"/>
    <cellStyle name="Calculation 5 4 2 2 2 2" xfId="6932" xr:uid="{00000000-0005-0000-0000-000023150000}"/>
    <cellStyle name="Calculation 5 4 2 2 2 3" xfId="6933" xr:uid="{00000000-0005-0000-0000-000024150000}"/>
    <cellStyle name="Calculation 5 4 2 2 3" xfId="6934" xr:uid="{00000000-0005-0000-0000-000025150000}"/>
    <cellStyle name="Calculation 5 4 2 2 4" xfId="6935" xr:uid="{00000000-0005-0000-0000-000026150000}"/>
    <cellStyle name="Calculation 5 4 2 3" xfId="6936" xr:uid="{00000000-0005-0000-0000-000027150000}"/>
    <cellStyle name="Calculation 5 4 2 4" xfId="6929" xr:uid="{00000000-0005-0000-0000-000028150000}"/>
    <cellStyle name="Calculation 5 4 3" xfId="1417" xr:uid="{00000000-0005-0000-0000-000029150000}"/>
    <cellStyle name="Calculation 5 4 3 2" xfId="6938" xr:uid="{00000000-0005-0000-0000-00002A150000}"/>
    <cellStyle name="Calculation 5 4 3 2 2" xfId="6939" xr:uid="{00000000-0005-0000-0000-00002B150000}"/>
    <cellStyle name="Calculation 5 4 3 2 3" xfId="6940" xr:uid="{00000000-0005-0000-0000-00002C150000}"/>
    <cellStyle name="Calculation 5 4 3 3" xfId="6941" xr:uid="{00000000-0005-0000-0000-00002D150000}"/>
    <cellStyle name="Calculation 5 4 3 4" xfId="6942" xr:uid="{00000000-0005-0000-0000-00002E150000}"/>
    <cellStyle name="Calculation 5 4 3 5" xfId="6937" xr:uid="{00000000-0005-0000-0000-00002F150000}"/>
    <cellStyle name="Calculation 5 4 4" xfId="6943" xr:uid="{00000000-0005-0000-0000-000030150000}"/>
    <cellStyle name="Calculation 5 4 4 2" xfId="6944" xr:uid="{00000000-0005-0000-0000-000031150000}"/>
    <cellStyle name="Calculation 5 4 5" xfId="6928" xr:uid="{00000000-0005-0000-0000-000032150000}"/>
    <cellStyle name="Calculation 5 5" xfId="6945" xr:uid="{00000000-0005-0000-0000-000033150000}"/>
    <cellStyle name="Calculation 5 5 2" xfId="6946" xr:uid="{00000000-0005-0000-0000-000034150000}"/>
    <cellStyle name="Calculation 5 5 2 2" xfId="6947" xr:uid="{00000000-0005-0000-0000-000035150000}"/>
    <cellStyle name="Calculation 5 5 2 2 2" xfId="6948" xr:uid="{00000000-0005-0000-0000-000036150000}"/>
    <cellStyle name="Calculation 5 5 2 2 2 2" xfId="6949" xr:uid="{00000000-0005-0000-0000-000037150000}"/>
    <cellStyle name="Calculation 5 5 2 2 2 3" xfId="6950" xr:uid="{00000000-0005-0000-0000-000038150000}"/>
    <cellStyle name="Calculation 5 5 2 2 3" xfId="6951" xr:uid="{00000000-0005-0000-0000-000039150000}"/>
    <cellStyle name="Calculation 5 5 2 2 4" xfId="6952" xr:uid="{00000000-0005-0000-0000-00003A150000}"/>
    <cellStyle name="Calculation 5 5 3" xfId="6953" xr:uid="{00000000-0005-0000-0000-00003B150000}"/>
    <cellStyle name="Calculation 5 5 3 2" xfId="6954" xr:uid="{00000000-0005-0000-0000-00003C150000}"/>
    <cellStyle name="Calculation 5 5 3 2 2" xfId="6955" xr:uid="{00000000-0005-0000-0000-00003D150000}"/>
    <cellStyle name="Calculation 5 5 3 2 3" xfId="6956" xr:uid="{00000000-0005-0000-0000-00003E150000}"/>
    <cellStyle name="Calculation 5 5 3 3" xfId="6957" xr:uid="{00000000-0005-0000-0000-00003F150000}"/>
    <cellStyle name="Calculation 5 5 3 4" xfId="6958" xr:uid="{00000000-0005-0000-0000-000040150000}"/>
    <cellStyle name="Calculation 5 6" xfId="6959" xr:uid="{00000000-0005-0000-0000-000041150000}"/>
    <cellStyle name="Calculation 5 6 2" xfId="6960" xr:uid="{00000000-0005-0000-0000-000042150000}"/>
    <cellStyle name="Calculation 5 6 2 2" xfId="6961" xr:uid="{00000000-0005-0000-0000-000043150000}"/>
    <cellStyle name="Calculation 5 6 2 2 2" xfId="6962" xr:uid="{00000000-0005-0000-0000-000044150000}"/>
    <cellStyle name="Calculation 5 6 2 2 3" xfId="6963" xr:uid="{00000000-0005-0000-0000-000045150000}"/>
    <cellStyle name="Calculation 5 6 2 3" xfId="6964" xr:uid="{00000000-0005-0000-0000-000046150000}"/>
    <cellStyle name="Calculation 5 6 2 4" xfId="6965" xr:uid="{00000000-0005-0000-0000-000047150000}"/>
    <cellStyle name="Calculation 5 7" xfId="6966" xr:uid="{00000000-0005-0000-0000-000048150000}"/>
    <cellStyle name="Calculation 5 7 2" xfId="6967" xr:uid="{00000000-0005-0000-0000-000049150000}"/>
    <cellStyle name="Calculation 5 7 2 2" xfId="6968" xr:uid="{00000000-0005-0000-0000-00004A150000}"/>
    <cellStyle name="Calculation 5 7 2 3" xfId="6969" xr:uid="{00000000-0005-0000-0000-00004B150000}"/>
    <cellStyle name="Calculation 5 7 3" xfId="6970" xr:uid="{00000000-0005-0000-0000-00004C150000}"/>
    <cellStyle name="Calculation 5 7 4" xfId="6971" xr:uid="{00000000-0005-0000-0000-00004D150000}"/>
    <cellStyle name="Calculation 5 8" xfId="6972" xr:uid="{00000000-0005-0000-0000-00004E150000}"/>
    <cellStyle name="Calculation 5 9" xfId="6845" xr:uid="{00000000-0005-0000-0000-00004F150000}"/>
    <cellStyle name="Calculation 6" xfId="1418" xr:uid="{00000000-0005-0000-0000-000050150000}"/>
    <cellStyle name="Calculation 6 2" xfId="1419" xr:uid="{00000000-0005-0000-0000-000051150000}"/>
    <cellStyle name="Calculation 6 2 2" xfId="6975" xr:uid="{00000000-0005-0000-0000-000052150000}"/>
    <cellStyle name="Calculation 6 2 2 2" xfId="6976" xr:uid="{00000000-0005-0000-0000-000053150000}"/>
    <cellStyle name="Calculation 6 2 2 2 2" xfId="6977" xr:uid="{00000000-0005-0000-0000-000054150000}"/>
    <cellStyle name="Calculation 6 2 2 2 2 2" xfId="6978" xr:uid="{00000000-0005-0000-0000-000055150000}"/>
    <cellStyle name="Calculation 6 2 2 2 2 2 2" xfId="6979" xr:uid="{00000000-0005-0000-0000-000056150000}"/>
    <cellStyle name="Calculation 6 2 2 2 2 2 3" xfId="6980" xr:uid="{00000000-0005-0000-0000-000057150000}"/>
    <cellStyle name="Calculation 6 2 2 2 2 3" xfId="6981" xr:uid="{00000000-0005-0000-0000-000058150000}"/>
    <cellStyle name="Calculation 6 2 2 2 2 4" xfId="6982" xr:uid="{00000000-0005-0000-0000-000059150000}"/>
    <cellStyle name="Calculation 6 2 2 3" xfId="6983" xr:uid="{00000000-0005-0000-0000-00005A150000}"/>
    <cellStyle name="Calculation 6 2 2 3 2" xfId="6984" xr:uid="{00000000-0005-0000-0000-00005B150000}"/>
    <cellStyle name="Calculation 6 2 2 3 2 2" xfId="6985" xr:uid="{00000000-0005-0000-0000-00005C150000}"/>
    <cellStyle name="Calculation 6 2 2 3 2 3" xfId="6986" xr:uid="{00000000-0005-0000-0000-00005D150000}"/>
    <cellStyle name="Calculation 6 2 2 3 3" xfId="6987" xr:uid="{00000000-0005-0000-0000-00005E150000}"/>
    <cellStyle name="Calculation 6 2 2 3 4" xfId="6988" xr:uid="{00000000-0005-0000-0000-00005F150000}"/>
    <cellStyle name="Calculation 6 2 3" xfId="6989" xr:uid="{00000000-0005-0000-0000-000060150000}"/>
    <cellStyle name="Calculation 6 2 3 2" xfId="6990" xr:uid="{00000000-0005-0000-0000-000061150000}"/>
    <cellStyle name="Calculation 6 2 3 2 2" xfId="6991" xr:uid="{00000000-0005-0000-0000-000062150000}"/>
    <cellStyle name="Calculation 6 2 3 2 2 2" xfId="6992" xr:uid="{00000000-0005-0000-0000-000063150000}"/>
    <cellStyle name="Calculation 6 2 3 2 2 2 2" xfId="6993" xr:uid="{00000000-0005-0000-0000-000064150000}"/>
    <cellStyle name="Calculation 6 2 3 2 2 2 3" xfId="6994" xr:uid="{00000000-0005-0000-0000-000065150000}"/>
    <cellStyle name="Calculation 6 2 3 2 2 3" xfId="6995" xr:uid="{00000000-0005-0000-0000-000066150000}"/>
    <cellStyle name="Calculation 6 2 3 2 2 4" xfId="6996" xr:uid="{00000000-0005-0000-0000-000067150000}"/>
    <cellStyle name="Calculation 6 2 3 3" xfId="6997" xr:uid="{00000000-0005-0000-0000-000068150000}"/>
    <cellStyle name="Calculation 6 2 3 3 2" xfId="6998" xr:uid="{00000000-0005-0000-0000-000069150000}"/>
    <cellStyle name="Calculation 6 2 3 3 2 2" xfId="6999" xr:uid="{00000000-0005-0000-0000-00006A150000}"/>
    <cellStyle name="Calculation 6 2 3 3 2 3" xfId="7000" xr:uid="{00000000-0005-0000-0000-00006B150000}"/>
    <cellStyle name="Calculation 6 2 3 3 3" xfId="7001" xr:uid="{00000000-0005-0000-0000-00006C150000}"/>
    <cellStyle name="Calculation 6 2 3 3 4" xfId="7002" xr:uid="{00000000-0005-0000-0000-00006D150000}"/>
    <cellStyle name="Calculation 6 2 4" xfId="7003" xr:uid="{00000000-0005-0000-0000-00006E150000}"/>
    <cellStyle name="Calculation 6 2 4 2" xfId="7004" xr:uid="{00000000-0005-0000-0000-00006F150000}"/>
    <cellStyle name="Calculation 6 2 4 2 2" xfId="7005" xr:uid="{00000000-0005-0000-0000-000070150000}"/>
    <cellStyle name="Calculation 6 2 4 2 2 2" xfId="7006" xr:uid="{00000000-0005-0000-0000-000071150000}"/>
    <cellStyle name="Calculation 6 2 4 2 2 2 2" xfId="7007" xr:uid="{00000000-0005-0000-0000-000072150000}"/>
    <cellStyle name="Calculation 6 2 4 2 2 2 3" xfId="7008" xr:uid="{00000000-0005-0000-0000-000073150000}"/>
    <cellStyle name="Calculation 6 2 4 2 2 3" xfId="7009" xr:uid="{00000000-0005-0000-0000-000074150000}"/>
    <cellStyle name="Calculation 6 2 4 2 2 4" xfId="7010" xr:uid="{00000000-0005-0000-0000-000075150000}"/>
    <cellStyle name="Calculation 6 2 4 3" xfId="7011" xr:uid="{00000000-0005-0000-0000-000076150000}"/>
    <cellStyle name="Calculation 6 2 4 3 2" xfId="7012" xr:uid="{00000000-0005-0000-0000-000077150000}"/>
    <cellStyle name="Calculation 6 2 4 3 2 2" xfId="7013" xr:uid="{00000000-0005-0000-0000-000078150000}"/>
    <cellStyle name="Calculation 6 2 4 3 2 3" xfId="7014" xr:uid="{00000000-0005-0000-0000-000079150000}"/>
    <cellStyle name="Calculation 6 2 4 3 3" xfId="7015" xr:uid="{00000000-0005-0000-0000-00007A150000}"/>
    <cellStyle name="Calculation 6 2 4 3 4" xfId="7016" xr:uid="{00000000-0005-0000-0000-00007B150000}"/>
    <cellStyle name="Calculation 6 2 5" xfId="7017" xr:uid="{00000000-0005-0000-0000-00007C150000}"/>
    <cellStyle name="Calculation 6 2 5 2" xfId="7018" xr:uid="{00000000-0005-0000-0000-00007D150000}"/>
    <cellStyle name="Calculation 6 2 5 2 2" xfId="7019" xr:uid="{00000000-0005-0000-0000-00007E150000}"/>
    <cellStyle name="Calculation 6 2 5 2 2 2" xfId="7020" xr:uid="{00000000-0005-0000-0000-00007F150000}"/>
    <cellStyle name="Calculation 6 2 5 2 2 3" xfId="7021" xr:uid="{00000000-0005-0000-0000-000080150000}"/>
    <cellStyle name="Calculation 6 2 5 2 3" xfId="7022" xr:uid="{00000000-0005-0000-0000-000081150000}"/>
    <cellStyle name="Calculation 6 2 5 2 4" xfId="7023" xr:uid="{00000000-0005-0000-0000-000082150000}"/>
    <cellStyle name="Calculation 6 2 6" xfId="7024" xr:uid="{00000000-0005-0000-0000-000083150000}"/>
    <cellStyle name="Calculation 6 2 6 2" xfId="7025" xr:uid="{00000000-0005-0000-0000-000084150000}"/>
    <cellStyle name="Calculation 6 2 6 2 2" xfId="7026" xr:uid="{00000000-0005-0000-0000-000085150000}"/>
    <cellStyle name="Calculation 6 2 6 2 2 2" xfId="7027" xr:uid="{00000000-0005-0000-0000-000086150000}"/>
    <cellStyle name="Calculation 6 2 6 2 2 3" xfId="7028" xr:uid="{00000000-0005-0000-0000-000087150000}"/>
    <cellStyle name="Calculation 6 2 6 2 3" xfId="7029" xr:uid="{00000000-0005-0000-0000-000088150000}"/>
    <cellStyle name="Calculation 6 2 6 2 4" xfId="7030" xr:uid="{00000000-0005-0000-0000-000089150000}"/>
    <cellStyle name="Calculation 6 2 7" xfId="7031" xr:uid="{00000000-0005-0000-0000-00008A150000}"/>
    <cellStyle name="Calculation 6 2 7 2" xfId="7032" xr:uid="{00000000-0005-0000-0000-00008B150000}"/>
    <cellStyle name="Calculation 6 2 7 2 2" xfId="7033" xr:uid="{00000000-0005-0000-0000-00008C150000}"/>
    <cellStyle name="Calculation 6 2 7 2 3" xfId="7034" xr:uid="{00000000-0005-0000-0000-00008D150000}"/>
    <cellStyle name="Calculation 6 2 7 3" xfId="7035" xr:uid="{00000000-0005-0000-0000-00008E150000}"/>
    <cellStyle name="Calculation 6 2 7 4" xfId="7036" xr:uid="{00000000-0005-0000-0000-00008F150000}"/>
    <cellStyle name="Calculation 6 2 8" xfId="6974" xr:uid="{00000000-0005-0000-0000-000090150000}"/>
    <cellStyle name="Calculation 6 3" xfId="1420" xr:uid="{00000000-0005-0000-0000-000091150000}"/>
    <cellStyle name="Calculation 6 3 2" xfId="7038" xr:uid="{00000000-0005-0000-0000-000092150000}"/>
    <cellStyle name="Calculation 6 3 2 2" xfId="7039" xr:uid="{00000000-0005-0000-0000-000093150000}"/>
    <cellStyle name="Calculation 6 3 2 2 2" xfId="7040" xr:uid="{00000000-0005-0000-0000-000094150000}"/>
    <cellStyle name="Calculation 6 3 2 2 2 2" xfId="7041" xr:uid="{00000000-0005-0000-0000-000095150000}"/>
    <cellStyle name="Calculation 6 3 2 2 2 3" xfId="7042" xr:uid="{00000000-0005-0000-0000-000096150000}"/>
    <cellStyle name="Calculation 6 3 2 2 3" xfId="7043" xr:uid="{00000000-0005-0000-0000-000097150000}"/>
    <cellStyle name="Calculation 6 3 2 2 4" xfId="7044" xr:uid="{00000000-0005-0000-0000-000098150000}"/>
    <cellStyle name="Calculation 6 3 3" xfId="7045" xr:uid="{00000000-0005-0000-0000-000099150000}"/>
    <cellStyle name="Calculation 6 3 3 2" xfId="7046" xr:uid="{00000000-0005-0000-0000-00009A150000}"/>
    <cellStyle name="Calculation 6 3 3 2 2" xfId="7047" xr:uid="{00000000-0005-0000-0000-00009B150000}"/>
    <cellStyle name="Calculation 6 3 3 2 3" xfId="7048" xr:uid="{00000000-0005-0000-0000-00009C150000}"/>
    <cellStyle name="Calculation 6 3 3 3" xfId="7049" xr:uid="{00000000-0005-0000-0000-00009D150000}"/>
    <cellStyle name="Calculation 6 3 3 4" xfId="7050" xr:uid="{00000000-0005-0000-0000-00009E150000}"/>
    <cellStyle name="Calculation 6 3 4" xfId="7051" xr:uid="{00000000-0005-0000-0000-00009F150000}"/>
    <cellStyle name="Calculation 6 3 5" xfId="7037" xr:uid="{00000000-0005-0000-0000-0000A0150000}"/>
    <cellStyle name="Calculation 6 4" xfId="7052" xr:uid="{00000000-0005-0000-0000-0000A1150000}"/>
    <cellStyle name="Calculation 6 4 2" xfId="7053" xr:uid="{00000000-0005-0000-0000-0000A2150000}"/>
    <cellStyle name="Calculation 6 4 2 2" xfId="7054" xr:uid="{00000000-0005-0000-0000-0000A3150000}"/>
    <cellStyle name="Calculation 6 4 2 2 2" xfId="7055" xr:uid="{00000000-0005-0000-0000-0000A4150000}"/>
    <cellStyle name="Calculation 6 4 2 2 2 2" xfId="7056" xr:uid="{00000000-0005-0000-0000-0000A5150000}"/>
    <cellStyle name="Calculation 6 4 2 2 2 3" xfId="7057" xr:uid="{00000000-0005-0000-0000-0000A6150000}"/>
    <cellStyle name="Calculation 6 4 2 2 3" xfId="7058" xr:uid="{00000000-0005-0000-0000-0000A7150000}"/>
    <cellStyle name="Calculation 6 4 2 2 4" xfId="7059" xr:uid="{00000000-0005-0000-0000-0000A8150000}"/>
    <cellStyle name="Calculation 6 4 3" xfId="7060" xr:uid="{00000000-0005-0000-0000-0000A9150000}"/>
    <cellStyle name="Calculation 6 4 3 2" xfId="7061" xr:uid="{00000000-0005-0000-0000-0000AA150000}"/>
    <cellStyle name="Calculation 6 4 3 2 2" xfId="7062" xr:uid="{00000000-0005-0000-0000-0000AB150000}"/>
    <cellStyle name="Calculation 6 4 3 2 3" xfId="7063" xr:uid="{00000000-0005-0000-0000-0000AC150000}"/>
    <cellStyle name="Calculation 6 4 3 3" xfId="7064" xr:uid="{00000000-0005-0000-0000-0000AD150000}"/>
    <cellStyle name="Calculation 6 4 3 4" xfId="7065" xr:uid="{00000000-0005-0000-0000-0000AE150000}"/>
    <cellStyle name="Calculation 6 4 4" xfId="7066" xr:uid="{00000000-0005-0000-0000-0000AF150000}"/>
    <cellStyle name="Calculation 6 5" xfId="7067" xr:uid="{00000000-0005-0000-0000-0000B0150000}"/>
    <cellStyle name="Calculation 6 5 2" xfId="7068" xr:uid="{00000000-0005-0000-0000-0000B1150000}"/>
    <cellStyle name="Calculation 6 5 2 2" xfId="7069" xr:uid="{00000000-0005-0000-0000-0000B2150000}"/>
    <cellStyle name="Calculation 6 5 2 2 2" xfId="7070" xr:uid="{00000000-0005-0000-0000-0000B3150000}"/>
    <cellStyle name="Calculation 6 5 2 2 2 2" xfId="7071" xr:uid="{00000000-0005-0000-0000-0000B4150000}"/>
    <cellStyle name="Calculation 6 5 2 2 2 3" xfId="7072" xr:uid="{00000000-0005-0000-0000-0000B5150000}"/>
    <cellStyle name="Calculation 6 5 2 2 3" xfId="7073" xr:uid="{00000000-0005-0000-0000-0000B6150000}"/>
    <cellStyle name="Calculation 6 5 2 2 4" xfId="7074" xr:uid="{00000000-0005-0000-0000-0000B7150000}"/>
    <cellStyle name="Calculation 6 5 3" xfId="7075" xr:uid="{00000000-0005-0000-0000-0000B8150000}"/>
    <cellStyle name="Calculation 6 5 3 2" xfId="7076" xr:uid="{00000000-0005-0000-0000-0000B9150000}"/>
    <cellStyle name="Calculation 6 5 3 2 2" xfId="7077" xr:uid="{00000000-0005-0000-0000-0000BA150000}"/>
    <cellStyle name="Calculation 6 5 3 2 3" xfId="7078" xr:uid="{00000000-0005-0000-0000-0000BB150000}"/>
    <cellStyle name="Calculation 6 5 3 3" xfId="7079" xr:uid="{00000000-0005-0000-0000-0000BC150000}"/>
    <cellStyle name="Calculation 6 5 3 4" xfId="7080" xr:uid="{00000000-0005-0000-0000-0000BD150000}"/>
    <cellStyle name="Calculation 6 6" xfId="7081" xr:uid="{00000000-0005-0000-0000-0000BE150000}"/>
    <cellStyle name="Calculation 6 6 2" xfId="7082" xr:uid="{00000000-0005-0000-0000-0000BF150000}"/>
    <cellStyle name="Calculation 6 6 2 2" xfId="7083" xr:uid="{00000000-0005-0000-0000-0000C0150000}"/>
    <cellStyle name="Calculation 6 6 2 2 2" xfId="7084" xr:uid="{00000000-0005-0000-0000-0000C1150000}"/>
    <cellStyle name="Calculation 6 6 2 2 3" xfId="7085" xr:uid="{00000000-0005-0000-0000-0000C2150000}"/>
    <cellStyle name="Calculation 6 6 2 3" xfId="7086" xr:uid="{00000000-0005-0000-0000-0000C3150000}"/>
    <cellStyle name="Calculation 6 6 2 4" xfId="7087" xr:uid="{00000000-0005-0000-0000-0000C4150000}"/>
    <cellStyle name="Calculation 6 7" xfId="7088" xr:uid="{00000000-0005-0000-0000-0000C5150000}"/>
    <cellStyle name="Calculation 6 7 2" xfId="7089" xr:uid="{00000000-0005-0000-0000-0000C6150000}"/>
    <cellStyle name="Calculation 6 7 2 2" xfId="7090" xr:uid="{00000000-0005-0000-0000-0000C7150000}"/>
    <cellStyle name="Calculation 6 7 2 3" xfId="7091" xr:uid="{00000000-0005-0000-0000-0000C8150000}"/>
    <cellStyle name="Calculation 6 7 3" xfId="7092" xr:uid="{00000000-0005-0000-0000-0000C9150000}"/>
    <cellStyle name="Calculation 6 7 4" xfId="7093" xr:uid="{00000000-0005-0000-0000-0000CA150000}"/>
    <cellStyle name="Calculation 6 8" xfId="7094" xr:uid="{00000000-0005-0000-0000-0000CB150000}"/>
    <cellStyle name="Calculation 6 9" xfId="6973" xr:uid="{00000000-0005-0000-0000-0000CC150000}"/>
    <cellStyle name="Calculation 7" xfId="1421" xr:uid="{00000000-0005-0000-0000-0000CD150000}"/>
    <cellStyle name="Calculation 7 2" xfId="1422" xr:uid="{00000000-0005-0000-0000-0000CE150000}"/>
    <cellStyle name="Calculation 7 2 2" xfId="7097" xr:uid="{00000000-0005-0000-0000-0000CF150000}"/>
    <cellStyle name="Calculation 7 2 2 2" xfId="7098" xr:uid="{00000000-0005-0000-0000-0000D0150000}"/>
    <cellStyle name="Calculation 7 2 2 2 2" xfId="7099" xr:uid="{00000000-0005-0000-0000-0000D1150000}"/>
    <cellStyle name="Calculation 7 2 2 2 2 2" xfId="7100" xr:uid="{00000000-0005-0000-0000-0000D2150000}"/>
    <cellStyle name="Calculation 7 2 2 2 2 2 2" xfId="7101" xr:uid="{00000000-0005-0000-0000-0000D3150000}"/>
    <cellStyle name="Calculation 7 2 2 2 2 2 3" xfId="7102" xr:uid="{00000000-0005-0000-0000-0000D4150000}"/>
    <cellStyle name="Calculation 7 2 2 2 2 3" xfId="7103" xr:uid="{00000000-0005-0000-0000-0000D5150000}"/>
    <cellStyle name="Calculation 7 2 2 2 2 4" xfId="7104" xr:uid="{00000000-0005-0000-0000-0000D6150000}"/>
    <cellStyle name="Calculation 7 2 2 3" xfId="7105" xr:uid="{00000000-0005-0000-0000-0000D7150000}"/>
    <cellStyle name="Calculation 7 2 2 3 2" xfId="7106" xr:uid="{00000000-0005-0000-0000-0000D8150000}"/>
    <cellStyle name="Calculation 7 2 2 3 2 2" xfId="7107" xr:uid="{00000000-0005-0000-0000-0000D9150000}"/>
    <cellStyle name="Calculation 7 2 2 3 2 3" xfId="7108" xr:uid="{00000000-0005-0000-0000-0000DA150000}"/>
    <cellStyle name="Calculation 7 2 2 3 3" xfId="7109" xr:uid="{00000000-0005-0000-0000-0000DB150000}"/>
    <cellStyle name="Calculation 7 2 2 3 4" xfId="7110" xr:uid="{00000000-0005-0000-0000-0000DC150000}"/>
    <cellStyle name="Calculation 7 2 3" xfId="7111" xr:uid="{00000000-0005-0000-0000-0000DD150000}"/>
    <cellStyle name="Calculation 7 2 3 2" xfId="7112" xr:uid="{00000000-0005-0000-0000-0000DE150000}"/>
    <cellStyle name="Calculation 7 2 3 2 2" xfId="7113" xr:uid="{00000000-0005-0000-0000-0000DF150000}"/>
    <cellStyle name="Calculation 7 2 3 2 2 2" xfId="7114" xr:uid="{00000000-0005-0000-0000-0000E0150000}"/>
    <cellStyle name="Calculation 7 2 3 2 2 2 2" xfId="7115" xr:uid="{00000000-0005-0000-0000-0000E1150000}"/>
    <cellStyle name="Calculation 7 2 3 2 2 2 3" xfId="7116" xr:uid="{00000000-0005-0000-0000-0000E2150000}"/>
    <cellStyle name="Calculation 7 2 3 2 2 3" xfId="7117" xr:uid="{00000000-0005-0000-0000-0000E3150000}"/>
    <cellStyle name="Calculation 7 2 3 2 2 4" xfId="7118" xr:uid="{00000000-0005-0000-0000-0000E4150000}"/>
    <cellStyle name="Calculation 7 2 3 3" xfId="7119" xr:uid="{00000000-0005-0000-0000-0000E5150000}"/>
    <cellStyle name="Calculation 7 2 3 3 2" xfId="7120" xr:uid="{00000000-0005-0000-0000-0000E6150000}"/>
    <cellStyle name="Calculation 7 2 3 3 2 2" xfId="7121" xr:uid="{00000000-0005-0000-0000-0000E7150000}"/>
    <cellStyle name="Calculation 7 2 3 3 2 3" xfId="7122" xr:uid="{00000000-0005-0000-0000-0000E8150000}"/>
    <cellStyle name="Calculation 7 2 3 3 3" xfId="7123" xr:uid="{00000000-0005-0000-0000-0000E9150000}"/>
    <cellStyle name="Calculation 7 2 3 3 4" xfId="7124" xr:uid="{00000000-0005-0000-0000-0000EA150000}"/>
    <cellStyle name="Calculation 7 2 4" xfId="7125" xr:uid="{00000000-0005-0000-0000-0000EB150000}"/>
    <cellStyle name="Calculation 7 2 4 2" xfId="7126" xr:uid="{00000000-0005-0000-0000-0000EC150000}"/>
    <cellStyle name="Calculation 7 2 4 2 2" xfId="7127" xr:uid="{00000000-0005-0000-0000-0000ED150000}"/>
    <cellStyle name="Calculation 7 2 4 2 2 2" xfId="7128" xr:uid="{00000000-0005-0000-0000-0000EE150000}"/>
    <cellStyle name="Calculation 7 2 4 2 2 2 2" xfId="7129" xr:uid="{00000000-0005-0000-0000-0000EF150000}"/>
    <cellStyle name="Calculation 7 2 4 2 2 2 3" xfId="7130" xr:uid="{00000000-0005-0000-0000-0000F0150000}"/>
    <cellStyle name="Calculation 7 2 4 2 2 3" xfId="7131" xr:uid="{00000000-0005-0000-0000-0000F1150000}"/>
    <cellStyle name="Calculation 7 2 4 2 2 4" xfId="7132" xr:uid="{00000000-0005-0000-0000-0000F2150000}"/>
    <cellStyle name="Calculation 7 2 4 3" xfId="7133" xr:uid="{00000000-0005-0000-0000-0000F3150000}"/>
    <cellStyle name="Calculation 7 2 4 3 2" xfId="7134" xr:uid="{00000000-0005-0000-0000-0000F4150000}"/>
    <cellStyle name="Calculation 7 2 4 3 2 2" xfId="7135" xr:uid="{00000000-0005-0000-0000-0000F5150000}"/>
    <cellStyle name="Calculation 7 2 4 3 2 3" xfId="7136" xr:uid="{00000000-0005-0000-0000-0000F6150000}"/>
    <cellStyle name="Calculation 7 2 4 3 3" xfId="7137" xr:uid="{00000000-0005-0000-0000-0000F7150000}"/>
    <cellStyle name="Calculation 7 2 4 3 4" xfId="7138" xr:uid="{00000000-0005-0000-0000-0000F8150000}"/>
    <cellStyle name="Calculation 7 2 5" xfId="7139" xr:uid="{00000000-0005-0000-0000-0000F9150000}"/>
    <cellStyle name="Calculation 7 2 5 2" xfId="7140" xr:uid="{00000000-0005-0000-0000-0000FA150000}"/>
    <cellStyle name="Calculation 7 2 5 2 2" xfId="7141" xr:uid="{00000000-0005-0000-0000-0000FB150000}"/>
    <cellStyle name="Calculation 7 2 5 2 2 2" xfId="7142" xr:uid="{00000000-0005-0000-0000-0000FC150000}"/>
    <cellStyle name="Calculation 7 2 5 2 2 3" xfId="7143" xr:uid="{00000000-0005-0000-0000-0000FD150000}"/>
    <cellStyle name="Calculation 7 2 5 2 3" xfId="7144" xr:uid="{00000000-0005-0000-0000-0000FE150000}"/>
    <cellStyle name="Calculation 7 2 5 2 4" xfId="7145" xr:uid="{00000000-0005-0000-0000-0000FF150000}"/>
    <cellStyle name="Calculation 7 2 6" xfId="7146" xr:uid="{00000000-0005-0000-0000-000000160000}"/>
    <cellStyle name="Calculation 7 2 6 2" xfId="7147" xr:uid="{00000000-0005-0000-0000-000001160000}"/>
    <cellStyle name="Calculation 7 2 6 2 2" xfId="7148" xr:uid="{00000000-0005-0000-0000-000002160000}"/>
    <cellStyle name="Calculation 7 2 6 2 2 2" xfId="7149" xr:uid="{00000000-0005-0000-0000-000003160000}"/>
    <cellStyle name="Calculation 7 2 6 2 2 3" xfId="7150" xr:uid="{00000000-0005-0000-0000-000004160000}"/>
    <cellStyle name="Calculation 7 2 6 2 3" xfId="7151" xr:uid="{00000000-0005-0000-0000-000005160000}"/>
    <cellStyle name="Calculation 7 2 6 2 4" xfId="7152" xr:uid="{00000000-0005-0000-0000-000006160000}"/>
    <cellStyle name="Calculation 7 2 7" xfId="7153" xr:uid="{00000000-0005-0000-0000-000007160000}"/>
    <cellStyle name="Calculation 7 2 7 2" xfId="7154" xr:uid="{00000000-0005-0000-0000-000008160000}"/>
    <cellStyle name="Calculation 7 2 7 2 2" xfId="7155" xr:uid="{00000000-0005-0000-0000-000009160000}"/>
    <cellStyle name="Calculation 7 2 7 2 3" xfId="7156" xr:uid="{00000000-0005-0000-0000-00000A160000}"/>
    <cellStyle name="Calculation 7 2 7 3" xfId="7157" xr:uid="{00000000-0005-0000-0000-00000B160000}"/>
    <cellStyle name="Calculation 7 2 7 4" xfId="7158" xr:uid="{00000000-0005-0000-0000-00000C160000}"/>
    <cellStyle name="Calculation 7 2 8" xfId="7096" xr:uid="{00000000-0005-0000-0000-00000D160000}"/>
    <cellStyle name="Calculation 7 3" xfId="7159" xr:uid="{00000000-0005-0000-0000-00000E160000}"/>
    <cellStyle name="Calculation 7 3 2" xfId="7160" xr:uid="{00000000-0005-0000-0000-00000F160000}"/>
    <cellStyle name="Calculation 7 3 2 2" xfId="7161" xr:uid="{00000000-0005-0000-0000-000010160000}"/>
    <cellStyle name="Calculation 7 3 2 2 2" xfId="7162" xr:uid="{00000000-0005-0000-0000-000011160000}"/>
    <cellStyle name="Calculation 7 3 2 2 2 2" xfId="7163" xr:uid="{00000000-0005-0000-0000-000012160000}"/>
    <cellStyle name="Calculation 7 3 2 2 2 3" xfId="7164" xr:uid="{00000000-0005-0000-0000-000013160000}"/>
    <cellStyle name="Calculation 7 3 2 2 3" xfId="7165" xr:uid="{00000000-0005-0000-0000-000014160000}"/>
    <cellStyle name="Calculation 7 3 2 2 4" xfId="7166" xr:uid="{00000000-0005-0000-0000-000015160000}"/>
    <cellStyle name="Calculation 7 3 3" xfId="7167" xr:uid="{00000000-0005-0000-0000-000016160000}"/>
    <cellStyle name="Calculation 7 3 3 2" xfId="7168" xr:uid="{00000000-0005-0000-0000-000017160000}"/>
    <cellStyle name="Calculation 7 3 3 2 2" xfId="7169" xr:uid="{00000000-0005-0000-0000-000018160000}"/>
    <cellStyle name="Calculation 7 3 3 2 3" xfId="7170" xr:uid="{00000000-0005-0000-0000-000019160000}"/>
    <cellStyle name="Calculation 7 3 3 3" xfId="7171" xr:uid="{00000000-0005-0000-0000-00001A160000}"/>
    <cellStyle name="Calculation 7 3 3 4" xfId="7172" xr:uid="{00000000-0005-0000-0000-00001B160000}"/>
    <cellStyle name="Calculation 7 4" xfId="7173" xr:uid="{00000000-0005-0000-0000-00001C160000}"/>
    <cellStyle name="Calculation 7 4 2" xfId="7174" xr:uid="{00000000-0005-0000-0000-00001D160000}"/>
    <cellStyle name="Calculation 7 4 2 2" xfId="7175" xr:uid="{00000000-0005-0000-0000-00001E160000}"/>
    <cellStyle name="Calculation 7 4 2 2 2" xfId="7176" xr:uid="{00000000-0005-0000-0000-00001F160000}"/>
    <cellStyle name="Calculation 7 4 2 2 2 2" xfId="7177" xr:uid="{00000000-0005-0000-0000-000020160000}"/>
    <cellStyle name="Calculation 7 4 2 2 2 3" xfId="7178" xr:uid="{00000000-0005-0000-0000-000021160000}"/>
    <cellStyle name="Calculation 7 4 2 2 3" xfId="7179" xr:uid="{00000000-0005-0000-0000-000022160000}"/>
    <cellStyle name="Calculation 7 4 2 2 4" xfId="7180" xr:uid="{00000000-0005-0000-0000-000023160000}"/>
    <cellStyle name="Calculation 7 4 3" xfId="7181" xr:uid="{00000000-0005-0000-0000-000024160000}"/>
    <cellStyle name="Calculation 7 4 3 2" xfId="7182" xr:uid="{00000000-0005-0000-0000-000025160000}"/>
    <cellStyle name="Calculation 7 4 3 2 2" xfId="7183" xr:uid="{00000000-0005-0000-0000-000026160000}"/>
    <cellStyle name="Calculation 7 4 3 2 3" xfId="7184" xr:uid="{00000000-0005-0000-0000-000027160000}"/>
    <cellStyle name="Calculation 7 4 3 3" xfId="7185" xr:uid="{00000000-0005-0000-0000-000028160000}"/>
    <cellStyle name="Calculation 7 4 3 4" xfId="7186" xr:uid="{00000000-0005-0000-0000-000029160000}"/>
    <cellStyle name="Calculation 7 5" xfId="7187" xr:uid="{00000000-0005-0000-0000-00002A160000}"/>
    <cellStyle name="Calculation 7 5 2" xfId="7188" xr:uid="{00000000-0005-0000-0000-00002B160000}"/>
    <cellStyle name="Calculation 7 5 2 2" xfId="7189" xr:uid="{00000000-0005-0000-0000-00002C160000}"/>
    <cellStyle name="Calculation 7 5 2 2 2" xfId="7190" xr:uid="{00000000-0005-0000-0000-00002D160000}"/>
    <cellStyle name="Calculation 7 5 2 2 2 2" xfId="7191" xr:uid="{00000000-0005-0000-0000-00002E160000}"/>
    <cellStyle name="Calculation 7 5 2 2 2 3" xfId="7192" xr:uid="{00000000-0005-0000-0000-00002F160000}"/>
    <cellStyle name="Calculation 7 5 2 2 3" xfId="7193" xr:uid="{00000000-0005-0000-0000-000030160000}"/>
    <cellStyle name="Calculation 7 5 2 2 4" xfId="7194" xr:uid="{00000000-0005-0000-0000-000031160000}"/>
    <cellStyle name="Calculation 7 5 3" xfId="7195" xr:uid="{00000000-0005-0000-0000-000032160000}"/>
    <cellStyle name="Calculation 7 5 3 2" xfId="7196" xr:uid="{00000000-0005-0000-0000-000033160000}"/>
    <cellStyle name="Calculation 7 5 3 2 2" xfId="7197" xr:uid="{00000000-0005-0000-0000-000034160000}"/>
    <cellStyle name="Calculation 7 5 3 2 3" xfId="7198" xr:uid="{00000000-0005-0000-0000-000035160000}"/>
    <cellStyle name="Calculation 7 5 3 3" xfId="7199" xr:uid="{00000000-0005-0000-0000-000036160000}"/>
    <cellStyle name="Calculation 7 5 3 4" xfId="7200" xr:uid="{00000000-0005-0000-0000-000037160000}"/>
    <cellStyle name="Calculation 7 6" xfId="7201" xr:uid="{00000000-0005-0000-0000-000038160000}"/>
    <cellStyle name="Calculation 7 6 2" xfId="7202" xr:uid="{00000000-0005-0000-0000-000039160000}"/>
    <cellStyle name="Calculation 7 6 2 2" xfId="7203" xr:uid="{00000000-0005-0000-0000-00003A160000}"/>
    <cellStyle name="Calculation 7 6 2 2 2" xfId="7204" xr:uid="{00000000-0005-0000-0000-00003B160000}"/>
    <cellStyle name="Calculation 7 6 2 2 3" xfId="7205" xr:uid="{00000000-0005-0000-0000-00003C160000}"/>
    <cellStyle name="Calculation 7 6 2 3" xfId="7206" xr:uid="{00000000-0005-0000-0000-00003D160000}"/>
    <cellStyle name="Calculation 7 6 2 4" xfId="7207" xr:uid="{00000000-0005-0000-0000-00003E160000}"/>
    <cellStyle name="Calculation 7 7" xfId="7208" xr:uid="{00000000-0005-0000-0000-00003F160000}"/>
    <cellStyle name="Calculation 7 7 2" xfId="7209" xr:uid="{00000000-0005-0000-0000-000040160000}"/>
    <cellStyle name="Calculation 7 7 2 2" xfId="7210" xr:uid="{00000000-0005-0000-0000-000041160000}"/>
    <cellStyle name="Calculation 7 7 2 3" xfId="7211" xr:uid="{00000000-0005-0000-0000-000042160000}"/>
    <cellStyle name="Calculation 7 7 3" xfId="7212" xr:uid="{00000000-0005-0000-0000-000043160000}"/>
    <cellStyle name="Calculation 7 7 4" xfId="7213" xr:uid="{00000000-0005-0000-0000-000044160000}"/>
    <cellStyle name="Calculation 7 8" xfId="7214" xr:uid="{00000000-0005-0000-0000-000045160000}"/>
    <cellStyle name="Calculation 7 9" xfId="7095" xr:uid="{00000000-0005-0000-0000-000046160000}"/>
    <cellStyle name="Calculation 8" xfId="1423" xr:uid="{00000000-0005-0000-0000-000047160000}"/>
    <cellStyle name="Calculation 8 10" xfId="7215" xr:uid="{00000000-0005-0000-0000-000048160000}"/>
    <cellStyle name="Calculation 8 2" xfId="7216" xr:uid="{00000000-0005-0000-0000-000049160000}"/>
    <cellStyle name="Calculation 8 2 2" xfId="7217" xr:uid="{00000000-0005-0000-0000-00004A160000}"/>
    <cellStyle name="Calculation 8 2 2 2" xfId="7218" xr:uid="{00000000-0005-0000-0000-00004B160000}"/>
    <cellStyle name="Calculation 8 2 2 2 2" xfId="7219" xr:uid="{00000000-0005-0000-0000-00004C160000}"/>
    <cellStyle name="Calculation 8 2 2 2 2 2" xfId="7220" xr:uid="{00000000-0005-0000-0000-00004D160000}"/>
    <cellStyle name="Calculation 8 2 2 2 2 2 2" xfId="7221" xr:uid="{00000000-0005-0000-0000-00004E160000}"/>
    <cellStyle name="Calculation 8 2 2 2 2 2 3" xfId="7222" xr:uid="{00000000-0005-0000-0000-00004F160000}"/>
    <cellStyle name="Calculation 8 2 2 2 2 3" xfId="7223" xr:uid="{00000000-0005-0000-0000-000050160000}"/>
    <cellStyle name="Calculation 8 2 2 2 2 4" xfId="7224" xr:uid="{00000000-0005-0000-0000-000051160000}"/>
    <cellStyle name="Calculation 8 2 2 3" xfId="7225" xr:uid="{00000000-0005-0000-0000-000052160000}"/>
    <cellStyle name="Calculation 8 2 2 3 2" xfId="7226" xr:uid="{00000000-0005-0000-0000-000053160000}"/>
    <cellStyle name="Calculation 8 2 2 3 2 2" xfId="7227" xr:uid="{00000000-0005-0000-0000-000054160000}"/>
    <cellStyle name="Calculation 8 2 2 3 2 3" xfId="7228" xr:uid="{00000000-0005-0000-0000-000055160000}"/>
    <cellStyle name="Calculation 8 2 2 3 3" xfId="7229" xr:uid="{00000000-0005-0000-0000-000056160000}"/>
    <cellStyle name="Calculation 8 2 2 3 4" xfId="7230" xr:uid="{00000000-0005-0000-0000-000057160000}"/>
    <cellStyle name="Calculation 8 2 3" xfId="7231" xr:uid="{00000000-0005-0000-0000-000058160000}"/>
    <cellStyle name="Calculation 8 2 3 2" xfId="7232" xr:uid="{00000000-0005-0000-0000-000059160000}"/>
    <cellStyle name="Calculation 8 2 3 2 2" xfId="7233" xr:uid="{00000000-0005-0000-0000-00005A160000}"/>
    <cellStyle name="Calculation 8 2 3 2 2 2" xfId="7234" xr:uid="{00000000-0005-0000-0000-00005B160000}"/>
    <cellStyle name="Calculation 8 2 3 2 2 2 2" xfId="7235" xr:uid="{00000000-0005-0000-0000-00005C160000}"/>
    <cellStyle name="Calculation 8 2 3 2 2 2 3" xfId="7236" xr:uid="{00000000-0005-0000-0000-00005D160000}"/>
    <cellStyle name="Calculation 8 2 3 2 2 3" xfId="7237" xr:uid="{00000000-0005-0000-0000-00005E160000}"/>
    <cellStyle name="Calculation 8 2 3 2 2 4" xfId="7238" xr:uid="{00000000-0005-0000-0000-00005F160000}"/>
    <cellStyle name="Calculation 8 2 3 3" xfId="7239" xr:uid="{00000000-0005-0000-0000-000060160000}"/>
    <cellStyle name="Calculation 8 2 3 3 2" xfId="7240" xr:uid="{00000000-0005-0000-0000-000061160000}"/>
    <cellStyle name="Calculation 8 2 3 3 2 2" xfId="7241" xr:uid="{00000000-0005-0000-0000-000062160000}"/>
    <cellStyle name="Calculation 8 2 3 3 2 3" xfId="7242" xr:uid="{00000000-0005-0000-0000-000063160000}"/>
    <cellStyle name="Calculation 8 2 3 3 3" xfId="7243" xr:uid="{00000000-0005-0000-0000-000064160000}"/>
    <cellStyle name="Calculation 8 2 3 3 4" xfId="7244" xr:uid="{00000000-0005-0000-0000-000065160000}"/>
    <cellStyle name="Calculation 8 2 4" xfId="7245" xr:uid="{00000000-0005-0000-0000-000066160000}"/>
    <cellStyle name="Calculation 8 2 4 2" xfId="7246" xr:uid="{00000000-0005-0000-0000-000067160000}"/>
    <cellStyle name="Calculation 8 2 4 2 2" xfId="7247" xr:uid="{00000000-0005-0000-0000-000068160000}"/>
    <cellStyle name="Calculation 8 2 4 2 2 2" xfId="7248" xr:uid="{00000000-0005-0000-0000-000069160000}"/>
    <cellStyle name="Calculation 8 2 4 2 2 2 2" xfId="7249" xr:uid="{00000000-0005-0000-0000-00006A160000}"/>
    <cellStyle name="Calculation 8 2 4 2 2 2 3" xfId="7250" xr:uid="{00000000-0005-0000-0000-00006B160000}"/>
    <cellStyle name="Calculation 8 2 4 2 2 3" xfId="7251" xr:uid="{00000000-0005-0000-0000-00006C160000}"/>
    <cellStyle name="Calculation 8 2 4 2 2 4" xfId="7252" xr:uid="{00000000-0005-0000-0000-00006D160000}"/>
    <cellStyle name="Calculation 8 2 4 3" xfId="7253" xr:uid="{00000000-0005-0000-0000-00006E160000}"/>
    <cellStyle name="Calculation 8 2 4 3 2" xfId="7254" xr:uid="{00000000-0005-0000-0000-00006F160000}"/>
    <cellStyle name="Calculation 8 2 4 3 2 2" xfId="7255" xr:uid="{00000000-0005-0000-0000-000070160000}"/>
    <cellStyle name="Calculation 8 2 4 3 2 3" xfId="7256" xr:uid="{00000000-0005-0000-0000-000071160000}"/>
    <cellStyle name="Calculation 8 2 4 3 3" xfId="7257" xr:uid="{00000000-0005-0000-0000-000072160000}"/>
    <cellStyle name="Calculation 8 2 4 3 4" xfId="7258" xr:uid="{00000000-0005-0000-0000-000073160000}"/>
    <cellStyle name="Calculation 8 2 5" xfId="7259" xr:uid="{00000000-0005-0000-0000-000074160000}"/>
    <cellStyle name="Calculation 8 2 5 2" xfId="7260" xr:uid="{00000000-0005-0000-0000-000075160000}"/>
    <cellStyle name="Calculation 8 2 5 2 2" xfId="7261" xr:uid="{00000000-0005-0000-0000-000076160000}"/>
    <cellStyle name="Calculation 8 2 5 2 2 2" xfId="7262" xr:uid="{00000000-0005-0000-0000-000077160000}"/>
    <cellStyle name="Calculation 8 2 5 2 2 3" xfId="7263" xr:uid="{00000000-0005-0000-0000-000078160000}"/>
    <cellStyle name="Calculation 8 2 5 2 3" xfId="7264" xr:uid="{00000000-0005-0000-0000-000079160000}"/>
    <cellStyle name="Calculation 8 2 5 2 4" xfId="7265" xr:uid="{00000000-0005-0000-0000-00007A160000}"/>
    <cellStyle name="Calculation 8 2 6" xfId="7266" xr:uid="{00000000-0005-0000-0000-00007B160000}"/>
    <cellStyle name="Calculation 8 2 6 2" xfId="7267" xr:uid="{00000000-0005-0000-0000-00007C160000}"/>
    <cellStyle name="Calculation 8 2 6 2 2" xfId="7268" xr:uid="{00000000-0005-0000-0000-00007D160000}"/>
    <cellStyle name="Calculation 8 2 6 2 2 2" xfId="7269" xr:uid="{00000000-0005-0000-0000-00007E160000}"/>
    <cellStyle name="Calculation 8 2 6 2 2 3" xfId="7270" xr:uid="{00000000-0005-0000-0000-00007F160000}"/>
    <cellStyle name="Calculation 8 2 6 2 3" xfId="7271" xr:uid="{00000000-0005-0000-0000-000080160000}"/>
    <cellStyle name="Calculation 8 2 6 2 4" xfId="7272" xr:uid="{00000000-0005-0000-0000-000081160000}"/>
    <cellStyle name="Calculation 8 2 7" xfId="7273" xr:uid="{00000000-0005-0000-0000-000082160000}"/>
    <cellStyle name="Calculation 8 2 7 2" xfId="7274" xr:uid="{00000000-0005-0000-0000-000083160000}"/>
    <cellStyle name="Calculation 8 2 7 2 2" xfId="7275" xr:uid="{00000000-0005-0000-0000-000084160000}"/>
    <cellStyle name="Calculation 8 2 7 2 3" xfId="7276" xr:uid="{00000000-0005-0000-0000-000085160000}"/>
    <cellStyle name="Calculation 8 2 7 3" xfId="7277" xr:uid="{00000000-0005-0000-0000-000086160000}"/>
    <cellStyle name="Calculation 8 2 7 4" xfId="7278" xr:uid="{00000000-0005-0000-0000-000087160000}"/>
    <cellStyle name="Calculation 8 3" xfId="7279" xr:uid="{00000000-0005-0000-0000-000088160000}"/>
    <cellStyle name="Calculation 8 3 2" xfId="7280" xr:uid="{00000000-0005-0000-0000-000089160000}"/>
    <cellStyle name="Calculation 8 3 2 2" xfId="7281" xr:uid="{00000000-0005-0000-0000-00008A160000}"/>
    <cellStyle name="Calculation 8 3 2 2 2" xfId="7282" xr:uid="{00000000-0005-0000-0000-00008B160000}"/>
    <cellStyle name="Calculation 8 3 2 2 2 2" xfId="7283" xr:uid="{00000000-0005-0000-0000-00008C160000}"/>
    <cellStyle name="Calculation 8 3 2 2 2 3" xfId="7284" xr:uid="{00000000-0005-0000-0000-00008D160000}"/>
    <cellStyle name="Calculation 8 3 2 2 3" xfId="7285" xr:uid="{00000000-0005-0000-0000-00008E160000}"/>
    <cellStyle name="Calculation 8 3 2 2 4" xfId="7286" xr:uid="{00000000-0005-0000-0000-00008F160000}"/>
    <cellStyle name="Calculation 8 3 3" xfId="7287" xr:uid="{00000000-0005-0000-0000-000090160000}"/>
    <cellStyle name="Calculation 8 3 3 2" xfId="7288" xr:uid="{00000000-0005-0000-0000-000091160000}"/>
    <cellStyle name="Calculation 8 3 3 2 2" xfId="7289" xr:uid="{00000000-0005-0000-0000-000092160000}"/>
    <cellStyle name="Calculation 8 3 3 2 3" xfId="7290" xr:uid="{00000000-0005-0000-0000-000093160000}"/>
    <cellStyle name="Calculation 8 3 3 3" xfId="7291" xr:uid="{00000000-0005-0000-0000-000094160000}"/>
    <cellStyle name="Calculation 8 3 3 4" xfId="7292" xr:uid="{00000000-0005-0000-0000-000095160000}"/>
    <cellStyle name="Calculation 8 4" xfId="7293" xr:uid="{00000000-0005-0000-0000-000096160000}"/>
    <cellStyle name="Calculation 8 4 2" xfId="7294" xr:uid="{00000000-0005-0000-0000-000097160000}"/>
    <cellStyle name="Calculation 8 4 2 2" xfId="7295" xr:uid="{00000000-0005-0000-0000-000098160000}"/>
    <cellStyle name="Calculation 8 4 2 2 2" xfId="7296" xr:uid="{00000000-0005-0000-0000-000099160000}"/>
    <cellStyle name="Calculation 8 4 2 2 2 2" xfId="7297" xr:uid="{00000000-0005-0000-0000-00009A160000}"/>
    <cellStyle name="Calculation 8 4 2 2 2 3" xfId="7298" xr:uid="{00000000-0005-0000-0000-00009B160000}"/>
    <cellStyle name="Calculation 8 4 2 2 3" xfId="7299" xr:uid="{00000000-0005-0000-0000-00009C160000}"/>
    <cellStyle name="Calculation 8 4 2 2 4" xfId="7300" xr:uid="{00000000-0005-0000-0000-00009D160000}"/>
    <cellStyle name="Calculation 8 4 3" xfId="7301" xr:uid="{00000000-0005-0000-0000-00009E160000}"/>
    <cellStyle name="Calculation 8 4 3 2" xfId="7302" xr:uid="{00000000-0005-0000-0000-00009F160000}"/>
    <cellStyle name="Calculation 8 4 3 2 2" xfId="7303" xr:uid="{00000000-0005-0000-0000-0000A0160000}"/>
    <cellStyle name="Calculation 8 4 3 2 3" xfId="7304" xr:uid="{00000000-0005-0000-0000-0000A1160000}"/>
    <cellStyle name="Calculation 8 4 3 3" xfId="7305" xr:uid="{00000000-0005-0000-0000-0000A2160000}"/>
    <cellStyle name="Calculation 8 4 3 4" xfId="7306" xr:uid="{00000000-0005-0000-0000-0000A3160000}"/>
    <cellStyle name="Calculation 8 5" xfId="7307" xr:uid="{00000000-0005-0000-0000-0000A4160000}"/>
    <cellStyle name="Calculation 8 5 2" xfId="7308" xr:uid="{00000000-0005-0000-0000-0000A5160000}"/>
    <cellStyle name="Calculation 8 5 2 2" xfId="7309" xr:uid="{00000000-0005-0000-0000-0000A6160000}"/>
    <cellStyle name="Calculation 8 5 2 2 2" xfId="7310" xr:uid="{00000000-0005-0000-0000-0000A7160000}"/>
    <cellStyle name="Calculation 8 5 2 2 2 2" xfId="7311" xr:uid="{00000000-0005-0000-0000-0000A8160000}"/>
    <cellStyle name="Calculation 8 5 2 2 2 3" xfId="7312" xr:uid="{00000000-0005-0000-0000-0000A9160000}"/>
    <cellStyle name="Calculation 8 5 2 2 3" xfId="7313" xr:uid="{00000000-0005-0000-0000-0000AA160000}"/>
    <cellStyle name="Calculation 8 5 2 2 4" xfId="7314" xr:uid="{00000000-0005-0000-0000-0000AB160000}"/>
    <cellStyle name="Calculation 8 5 3" xfId="7315" xr:uid="{00000000-0005-0000-0000-0000AC160000}"/>
    <cellStyle name="Calculation 8 5 3 2" xfId="7316" xr:uid="{00000000-0005-0000-0000-0000AD160000}"/>
    <cellStyle name="Calculation 8 5 3 2 2" xfId="7317" xr:uid="{00000000-0005-0000-0000-0000AE160000}"/>
    <cellStyle name="Calculation 8 5 3 2 3" xfId="7318" xr:uid="{00000000-0005-0000-0000-0000AF160000}"/>
    <cellStyle name="Calculation 8 5 3 3" xfId="7319" xr:uid="{00000000-0005-0000-0000-0000B0160000}"/>
    <cellStyle name="Calculation 8 5 3 4" xfId="7320" xr:uid="{00000000-0005-0000-0000-0000B1160000}"/>
    <cellStyle name="Calculation 8 6" xfId="7321" xr:uid="{00000000-0005-0000-0000-0000B2160000}"/>
    <cellStyle name="Calculation 8 6 2" xfId="7322" xr:uid="{00000000-0005-0000-0000-0000B3160000}"/>
    <cellStyle name="Calculation 8 6 2 2" xfId="7323" xr:uid="{00000000-0005-0000-0000-0000B4160000}"/>
    <cellStyle name="Calculation 8 6 2 2 2" xfId="7324" xr:uid="{00000000-0005-0000-0000-0000B5160000}"/>
    <cellStyle name="Calculation 8 6 2 2 3" xfId="7325" xr:uid="{00000000-0005-0000-0000-0000B6160000}"/>
    <cellStyle name="Calculation 8 6 2 3" xfId="7326" xr:uid="{00000000-0005-0000-0000-0000B7160000}"/>
    <cellStyle name="Calculation 8 6 2 4" xfId="7327" xr:uid="{00000000-0005-0000-0000-0000B8160000}"/>
    <cellStyle name="Calculation 8 7" xfId="7328" xr:uid="{00000000-0005-0000-0000-0000B9160000}"/>
    <cellStyle name="Calculation 8 7 2" xfId="7329" xr:uid="{00000000-0005-0000-0000-0000BA160000}"/>
    <cellStyle name="Calculation 8 7 2 2" xfId="7330" xr:uid="{00000000-0005-0000-0000-0000BB160000}"/>
    <cellStyle name="Calculation 8 7 2 3" xfId="7331" xr:uid="{00000000-0005-0000-0000-0000BC160000}"/>
    <cellStyle name="Calculation 8 7 3" xfId="7332" xr:uid="{00000000-0005-0000-0000-0000BD160000}"/>
    <cellStyle name="Calculation 8 7 4" xfId="7333" xr:uid="{00000000-0005-0000-0000-0000BE160000}"/>
    <cellStyle name="Calculation 8 8" xfId="7334" xr:uid="{00000000-0005-0000-0000-0000BF160000}"/>
    <cellStyle name="Calculation 8 9" xfId="7335" xr:uid="{00000000-0005-0000-0000-0000C0160000}"/>
    <cellStyle name="Calculation 9" xfId="1424" xr:uid="{00000000-0005-0000-0000-0000C1160000}"/>
    <cellStyle name="Calculation 9 2" xfId="1425" xr:uid="{00000000-0005-0000-0000-0000C2160000}"/>
    <cellStyle name="Calculation 9 2 2" xfId="7338" xr:uid="{00000000-0005-0000-0000-0000C3160000}"/>
    <cellStyle name="Calculation 9 2 2 2" xfId="7339" xr:uid="{00000000-0005-0000-0000-0000C4160000}"/>
    <cellStyle name="Calculation 9 2 2 2 2" xfId="7340" xr:uid="{00000000-0005-0000-0000-0000C5160000}"/>
    <cellStyle name="Calculation 9 2 2 2 2 2" xfId="7341" xr:uid="{00000000-0005-0000-0000-0000C6160000}"/>
    <cellStyle name="Calculation 9 2 2 2 2 2 2" xfId="7342" xr:uid="{00000000-0005-0000-0000-0000C7160000}"/>
    <cellStyle name="Calculation 9 2 2 2 2 2 3" xfId="7343" xr:uid="{00000000-0005-0000-0000-0000C8160000}"/>
    <cellStyle name="Calculation 9 2 2 2 2 3" xfId="7344" xr:uid="{00000000-0005-0000-0000-0000C9160000}"/>
    <cellStyle name="Calculation 9 2 2 2 2 4" xfId="7345" xr:uid="{00000000-0005-0000-0000-0000CA160000}"/>
    <cellStyle name="Calculation 9 2 2 3" xfId="7346" xr:uid="{00000000-0005-0000-0000-0000CB160000}"/>
    <cellStyle name="Calculation 9 2 2 3 2" xfId="7347" xr:uid="{00000000-0005-0000-0000-0000CC160000}"/>
    <cellStyle name="Calculation 9 2 2 3 2 2" xfId="7348" xr:uid="{00000000-0005-0000-0000-0000CD160000}"/>
    <cellStyle name="Calculation 9 2 2 3 2 3" xfId="7349" xr:uid="{00000000-0005-0000-0000-0000CE160000}"/>
    <cellStyle name="Calculation 9 2 2 3 3" xfId="7350" xr:uid="{00000000-0005-0000-0000-0000CF160000}"/>
    <cellStyle name="Calculation 9 2 2 3 4" xfId="7351" xr:uid="{00000000-0005-0000-0000-0000D0160000}"/>
    <cellStyle name="Calculation 9 2 3" xfId="7352" xr:uid="{00000000-0005-0000-0000-0000D1160000}"/>
    <cellStyle name="Calculation 9 2 3 2" xfId="7353" xr:uid="{00000000-0005-0000-0000-0000D2160000}"/>
    <cellStyle name="Calculation 9 2 3 2 2" xfId="7354" xr:uid="{00000000-0005-0000-0000-0000D3160000}"/>
    <cellStyle name="Calculation 9 2 3 2 2 2" xfId="7355" xr:uid="{00000000-0005-0000-0000-0000D4160000}"/>
    <cellStyle name="Calculation 9 2 3 2 2 2 2" xfId="7356" xr:uid="{00000000-0005-0000-0000-0000D5160000}"/>
    <cellStyle name="Calculation 9 2 3 2 2 2 3" xfId="7357" xr:uid="{00000000-0005-0000-0000-0000D6160000}"/>
    <cellStyle name="Calculation 9 2 3 2 2 3" xfId="7358" xr:uid="{00000000-0005-0000-0000-0000D7160000}"/>
    <cellStyle name="Calculation 9 2 3 2 2 4" xfId="7359" xr:uid="{00000000-0005-0000-0000-0000D8160000}"/>
    <cellStyle name="Calculation 9 2 3 3" xfId="7360" xr:uid="{00000000-0005-0000-0000-0000D9160000}"/>
    <cellStyle name="Calculation 9 2 3 3 2" xfId="7361" xr:uid="{00000000-0005-0000-0000-0000DA160000}"/>
    <cellStyle name="Calculation 9 2 3 3 2 2" xfId="7362" xr:uid="{00000000-0005-0000-0000-0000DB160000}"/>
    <cellStyle name="Calculation 9 2 3 3 2 3" xfId="7363" xr:uid="{00000000-0005-0000-0000-0000DC160000}"/>
    <cellStyle name="Calculation 9 2 3 3 3" xfId="7364" xr:uid="{00000000-0005-0000-0000-0000DD160000}"/>
    <cellStyle name="Calculation 9 2 3 3 4" xfId="7365" xr:uid="{00000000-0005-0000-0000-0000DE160000}"/>
    <cellStyle name="Calculation 9 2 4" xfId="7366" xr:uid="{00000000-0005-0000-0000-0000DF160000}"/>
    <cellStyle name="Calculation 9 2 4 2" xfId="7367" xr:uid="{00000000-0005-0000-0000-0000E0160000}"/>
    <cellStyle name="Calculation 9 2 4 2 2" xfId="7368" xr:uid="{00000000-0005-0000-0000-0000E1160000}"/>
    <cellStyle name="Calculation 9 2 4 2 2 2" xfId="7369" xr:uid="{00000000-0005-0000-0000-0000E2160000}"/>
    <cellStyle name="Calculation 9 2 4 2 2 2 2" xfId="7370" xr:uid="{00000000-0005-0000-0000-0000E3160000}"/>
    <cellStyle name="Calculation 9 2 4 2 2 2 3" xfId="7371" xr:uid="{00000000-0005-0000-0000-0000E4160000}"/>
    <cellStyle name="Calculation 9 2 4 2 2 3" xfId="7372" xr:uid="{00000000-0005-0000-0000-0000E5160000}"/>
    <cellStyle name="Calculation 9 2 4 2 2 4" xfId="7373" xr:uid="{00000000-0005-0000-0000-0000E6160000}"/>
    <cellStyle name="Calculation 9 2 4 3" xfId="7374" xr:uid="{00000000-0005-0000-0000-0000E7160000}"/>
    <cellStyle name="Calculation 9 2 4 3 2" xfId="7375" xr:uid="{00000000-0005-0000-0000-0000E8160000}"/>
    <cellStyle name="Calculation 9 2 4 3 2 2" xfId="7376" xr:uid="{00000000-0005-0000-0000-0000E9160000}"/>
    <cellStyle name="Calculation 9 2 4 3 2 3" xfId="7377" xr:uid="{00000000-0005-0000-0000-0000EA160000}"/>
    <cellStyle name="Calculation 9 2 4 3 3" xfId="7378" xr:uid="{00000000-0005-0000-0000-0000EB160000}"/>
    <cellStyle name="Calculation 9 2 4 3 4" xfId="7379" xr:uid="{00000000-0005-0000-0000-0000EC160000}"/>
    <cellStyle name="Calculation 9 2 5" xfId="7380" xr:uid="{00000000-0005-0000-0000-0000ED160000}"/>
    <cellStyle name="Calculation 9 2 5 2" xfId="7381" xr:uid="{00000000-0005-0000-0000-0000EE160000}"/>
    <cellStyle name="Calculation 9 2 5 2 2" xfId="7382" xr:uid="{00000000-0005-0000-0000-0000EF160000}"/>
    <cellStyle name="Calculation 9 2 5 2 2 2" xfId="7383" xr:uid="{00000000-0005-0000-0000-0000F0160000}"/>
    <cellStyle name="Calculation 9 2 5 2 2 3" xfId="7384" xr:uid="{00000000-0005-0000-0000-0000F1160000}"/>
    <cellStyle name="Calculation 9 2 5 2 3" xfId="7385" xr:uid="{00000000-0005-0000-0000-0000F2160000}"/>
    <cellStyle name="Calculation 9 2 5 2 4" xfId="7386" xr:uid="{00000000-0005-0000-0000-0000F3160000}"/>
    <cellStyle name="Calculation 9 2 6" xfId="7387" xr:uid="{00000000-0005-0000-0000-0000F4160000}"/>
    <cellStyle name="Calculation 9 2 6 2" xfId="7388" xr:uid="{00000000-0005-0000-0000-0000F5160000}"/>
    <cellStyle name="Calculation 9 2 6 2 2" xfId="7389" xr:uid="{00000000-0005-0000-0000-0000F6160000}"/>
    <cellStyle name="Calculation 9 2 6 2 3" xfId="7390" xr:uid="{00000000-0005-0000-0000-0000F7160000}"/>
    <cellStyle name="Calculation 9 2 6 3" xfId="7391" xr:uid="{00000000-0005-0000-0000-0000F8160000}"/>
    <cellStyle name="Calculation 9 2 6 4" xfId="7392" xr:uid="{00000000-0005-0000-0000-0000F9160000}"/>
    <cellStyle name="Calculation 9 2 7" xfId="7393" xr:uid="{00000000-0005-0000-0000-0000FA160000}"/>
    <cellStyle name="Calculation 9 2 8" xfId="7337" xr:uid="{00000000-0005-0000-0000-0000FB160000}"/>
    <cellStyle name="Calculation 9 3" xfId="1426" xr:uid="{00000000-0005-0000-0000-0000FC160000}"/>
    <cellStyle name="Calculation 9 3 2" xfId="7395" xr:uid="{00000000-0005-0000-0000-0000FD160000}"/>
    <cellStyle name="Calculation 9 3 2 2" xfId="7396" xr:uid="{00000000-0005-0000-0000-0000FE160000}"/>
    <cellStyle name="Calculation 9 3 2 2 2" xfId="7397" xr:uid="{00000000-0005-0000-0000-0000FF160000}"/>
    <cellStyle name="Calculation 9 3 2 2 2 2" xfId="7398" xr:uid="{00000000-0005-0000-0000-000000170000}"/>
    <cellStyle name="Calculation 9 3 2 2 2 3" xfId="7399" xr:uid="{00000000-0005-0000-0000-000001170000}"/>
    <cellStyle name="Calculation 9 3 2 2 3" xfId="7400" xr:uid="{00000000-0005-0000-0000-000002170000}"/>
    <cellStyle name="Calculation 9 3 2 2 4" xfId="7401" xr:uid="{00000000-0005-0000-0000-000003170000}"/>
    <cellStyle name="Calculation 9 3 3" xfId="7402" xr:uid="{00000000-0005-0000-0000-000004170000}"/>
    <cellStyle name="Calculation 9 3 3 2" xfId="7403" xr:uid="{00000000-0005-0000-0000-000005170000}"/>
    <cellStyle name="Calculation 9 3 3 2 2" xfId="7404" xr:uid="{00000000-0005-0000-0000-000006170000}"/>
    <cellStyle name="Calculation 9 3 3 2 3" xfId="7405" xr:uid="{00000000-0005-0000-0000-000007170000}"/>
    <cellStyle name="Calculation 9 3 3 3" xfId="7406" xr:uid="{00000000-0005-0000-0000-000008170000}"/>
    <cellStyle name="Calculation 9 3 3 4" xfId="7407" xr:uid="{00000000-0005-0000-0000-000009170000}"/>
    <cellStyle name="Calculation 9 3 4" xfId="7394" xr:uid="{00000000-0005-0000-0000-00000A170000}"/>
    <cellStyle name="Calculation 9 4" xfId="7408" xr:uid="{00000000-0005-0000-0000-00000B170000}"/>
    <cellStyle name="Calculation 9 4 2" xfId="7409" xr:uid="{00000000-0005-0000-0000-00000C170000}"/>
    <cellStyle name="Calculation 9 4 2 2" xfId="7410" xr:uid="{00000000-0005-0000-0000-00000D170000}"/>
    <cellStyle name="Calculation 9 4 2 2 2" xfId="7411" xr:uid="{00000000-0005-0000-0000-00000E170000}"/>
    <cellStyle name="Calculation 9 4 2 2 2 2" xfId="7412" xr:uid="{00000000-0005-0000-0000-00000F170000}"/>
    <cellStyle name="Calculation 9 4 2 2 2 3" xfId="7413" xr:uid="{00000000-0005-0000-0000-000010170000}"/>
    <cellStyle name="Calculation 9 4 2 2 3" xfId="7414" xr:uid="{00000000-0005-0000-0000-000011170000}"/>
    <cellStyle name="Calculation 9 4 2 2 4" xfId="7415" xr:uid="{00000000-0005-0000-0000-000012170000}"/>
    <cellStyle name="Calculation 9 4 3" xfId="7416" xr:uid="{00000000-0005-0000-0000-000013170000}"/>
    <cellStyle name="Calculation 9 4 3 2" xfId="7417" xr:uid="{00000000-0005-0000-0000-000014170000}"/>
    <cellStyle name="Calculation 9 4 3 2 2" xfId="7418" xr:uid="{00000000-0005-0000-0000-000015170000}"/>
    <cellStyle name="Calculation 9 4 3 2 3" xfId="7419" xr:uid="{00000000-0005-0000-0000-000016170000}"/>
    <cellStyle name="Calculation 9 4 3 3" xfId="7420" xr:uid="{00000000-0005-0000-0000-000017170000}"/>
    <cellStyle name="Calculation 9 4 3 4" xfId="7421" xr:uid="{00000000-0005-0000-0000-000018170000}"/>
    <cellStyle name="Calculation 9 5" xfId="7422" xr:uid="{00000000-0005-0000-0000-000019170000}"/>
    <cellStyle name="Calculation 9 5 2" xfId="7423" xr:uid="{00000000-0005-0000-0000-00001A170000}"/>
    <cellStyle name="Calculation 9 5 2 2" xfId="7424" xr:uid="{00000000-0005-0000-0000-00001B170000}"/>
    <cellStyle name="Calculation 9 5 2 2 2" xfId="7425" xr:uid="{00000000-0005-0000-0000-00001C170000}"/>
    <cellStyle name="Calculation 9 5 2 2 2 2" xfId="7426" xr:uid="{00000000-0005-0000-0000-00001D170000}"/>
    <cellStyle name="Calculation 9 5 2 2 2 3" xfId="7427" xr:uid="{00000000-0005-0000-0000-00001E170000}"/>
    <cellStyle name="Calculation 9 5 2 2 3" xfId="7428" xr:uid="{00000000-0005-0000-0000-00001F170000}"/>
    <cellStyle name="Calculation 9 5 2 2 4" xfId="7429" xr:uid="{00000000-0005-0000-0000-000020170000}"/>
    <cellStyle name="Calculation 9 5 3" xfId="7430" xr:uid="{00000000-0005-0000-0000-000021170000}"/>
    <cellStyle name="Calculation 9 5 3 2" xfId="7431" xr:uid="{00000000-0005-0000-0000-000022170000}"/>
    <cellStyle name="Calculation 9 5 3 2 2" xfId="7432" xr:uid="{00000000-0005-0000-0000-000023170000}"/>
    <cellStyle name="Calculation 9 5 3 2 3" xfId="7433" xr:uid="{00000000-0005-0000-0000-000024170000}"/>
    <cellStyle name="Calculation 9 5 3 3" xfId="7434" xr:uid="{00000000-0005-0000-0000-000025170000}"/>
    <cellStyle name="Calculation 9 5 3 4" xfId="7435" xr:uid="{00000000-0005-0000-0000-000026170000}"/>
    <cellStyle name="Calculation 9 6" xfId="7436" xr:uid="{00000000-0005-0000-0000-000027170000}"/>
    <cellStyle name="Calculation 9 6 2" xfId="7437" xr:uid="{00000000-0005-0000-0000-000028170000}"/>
    <cellStyle name="Calculation 9 6 2 2" xfId="7438" xr:uid="{00000000-0005-0000-0000-000029170000}"/>
    <cellStyle name="Calculation 9 6 2 2 2" xfId="7439" xr:uid="{00000000-0005-0000-0000-00002A170000}"/>
    <cellStyle name="Calculation 9 6 2 2 3" xfId="7440" xr:uid="{00000000-0005-0000-0000-00002B170000}"/>
    <cellStyle name="Calculation 9 6 2 3" xfId="7441" xr:uid="{00000000-0005-0000-0000-00002C170000}"/>
    <cellStyle name="Calculation 9 6 2 4" xfId="7442" xr:uid="{00000000-0005-0000-0000-00002D170000}"/>
    <cellStyle name="Calculation 9 7" xfId="7443" xr:uid="{00000000-0005-0000-0000-00002E170000}"/>
    <cellStyle name="Calculation 9 7 2" xfId="7444" xr:uid="{00000000-0005-0000-0000-00002F170000}"/>
    <cellStyle name="Calculation 9 7 2 2" xfId="7445" xr:uid="{00000000-0005-0000-0000-000030170000}"/>
    <cellStyle name="Calculation 9 7 2 3" xfId="7446" xr:uid="{00000000-0005-0000-0000-000031170000}"/>
    <cellStyle name="Calculation 9 7 3" xfId="7447" xr:uid="{00000000-0005-0000-0000-000032170000}"/>
    <cellStyle name="Calculation 9 7 4" xfId="7448" xr:uid="{00000000-0005-0000-0000-000033170000}"/>
    <cellStyle name="Calculation 9 8" xfId="7449" xr:uid="{00000000-0005-0000-0000-000034170000}"/>
    <cellStyle name="Calculation 9 9" xfId="7336" xr:uid="{00000000-0005-0000-0000-000035170000}"/>
    <cellStyle name="Check Cell" xfId="1427" builtinId="23" customBuiltin="1"/>
    <cellStyle name="Check Cell 10" xfId="1428" xr:uid="{00000000-0005-0000-0000-000037170000}"/>
    <cellStyle name="Check Cell 10 2" xfId="1429" xr:uid="{00000000-0005-0000-0000-000038170000}"/>
    <cellStyle name="Check Cell 10 2 2" xfId="7453" xr:uid="{00000000-0005-0000-0000-000039170000}"/>
    <cellStyle name="Check Cell 10 2 3" xfId="7454" xr:uid="{00000000-0005-0000-0000-00003A170000}"/>
    <cellStyle name="Check Cell 10 2 4" xfId="7455" xr:uid="{00000000-0005-0000-0000-00003B170000}"/>
    <cellStyle name="Check Cell 10 2 5" xfId="7452" xr:uid="{00000000-0005-0000-0000-00003C170000}"/>
    <cellStyle name="Check Cell 10 3" xfId="1430" xr:uid="{00000000-0005-0000-0000-00003D170000}"/>
    <cellStyle name="Check Cell 10 3 2" xfId="7457" xr:uid="{00000000-0005-0000-0000-00003E170000}"/>
    <cellStyle name="Check Cell 10 3 3" xfId="7456" xr:uid="{00000000-0005-0000-0000-00003F170000}"/>
    <cellStyle name="Check Cell 10 4" xfId="7458" xr:uid="{00000000-0005-0000-0000-000040170000}"/>
    <cellStyle name="Check Cell 10 5" xfId="7451" xr:uid="{00000000-0005-0000-0000-000041170000}"/>
    <cellStyle name="Check Cell 11" xfId="1431" xr:uid="{00000000-0005-0000-0000-000042170000}"/>
    <cellStyle name="Check Cell 11 2" xfId="7460" xr:uid="{00000000-0005-0000-0000-000043170000}"/>
    <cellStyle name="Check Cell 11 2 2" xfId="7461" xr:uid="{00000000-0005-0000-0000-000044170000}"/>
    <cellStyle name="Check Cell 11 2 3" xfId="7462" xr:uid="{00000000-0005-0000-0000-000045170000}"/>
    <cellStyle name="Check Cell 11 3" xfId="7463" xr:uid="{00000000-0005-0000-0000-000046170000}"/>
    <cellStyle name="Check Cell 11 3 2" xfId="7464" xr:uid="{00000000-0005-0000-0000-000047170000}"/>
    <cellStyle name="Check Cell 11 4" xfId="7465" xr:uid="{00000000-0005-0000-0000-000048170000}"/>
    <cellStyle name="Check Cell 11 5" xfId="7459" xr:uid="{00000000-0005-0000-0000-000049170000}"/>
    <cellStyle name="Check Cell 12" xfId="1432" xr:uid="{00000000-0005-0000-0000-00004A170000}"/>
    <cellStyle name="Check Cell 12 2" xfId="7467" xr:uid="{00000000-0005-0000-0000-00004B170000}"/>
    <cellStyle name="Check Cell 12 2 2" xfId="7468" xr:uid="{00000000-0005-0000-0000-00004C170000}"/>
    <cellStyle name="Check Cell 12 2 3" xfId="7469" xr:uid="{00000000-0005-0000-0000-00004D170000}"/>
    <cellStyle name="Check Cell 12 3" xfId="7470" xr:uid="{00000000-0005-0000-0000-00004E170000}"/>
    <cellStyle name="Check Cell 12 4" xfId="7471" xr:uid="{00000000-0005-0000-0000-00004F170000}"/>
    <cellStyle name="Check Cell 12 5" xfId="7466" xr:uid="{00000000-0005-0000-0000-000050170000}"/>
    <cellStyle name="Check Cell 13" xfId="1433" xr:uid="{00000000-0005-0000-0000-000051170000}"/>
    <cellStyle name="Check Cell 13 2" xfId="7473" xr:uid="{00000000-0005-0000-0000-000052170000}"/>
    <cellStyle name="Check Cell 13 3" xfId="7472" xr:uid="{00000000-0005-0000-0000-000053170000}"/>
    <cellStyle name="Check Cell 14" xfId="1434" xr:uid="{00000000-0005-0000-0000-000054170000}"/>
    <cellStyle name="Check Cell 14 2" xfId="7475" xr:uid="{00000000-0005-0000-0000-000055170000}"/>
    <cellStyle name="Check Cell 14 3" xfId="7476" xr:uid="{00000000-0005-0000-0000-000056170000}"/>
    <cellStyle name="Check Cell 14 4" xfId="7477" xr:uid="{00000000-0005-0000-0000-000057170000}"/>
    <cellStyle name="Check Cell 14 5" xfId="7474" xr:uid="{00000000-0005-0000-0000-000058170000}"/>
    <cellStyle name="Check Cell 15" xfId="7478" xr:uid="{00000000-0005-0000-0000-000059170000}"/>
    <cellStyle name="Check Cell 16" xfId="7479" xr:uid="{00000000-0005-0000-0000-00005A170000}"/>
    <cellStyle name="Check Cell 17" xfId="7480" xr:uid="{00000000-0005-0000-0000-00005B170000}"/>
    <cellStyle name="Check Cell 18" xfId="7450" xr:uid="{00000000-0005-0000-0000-00005C170000}"/>
    <cellStyle name="Check Cell 2" xfId="1435" xr:uid="{00000000-0005-0000-0000-00005D170000}"/>
    <cellStyle name="Check Cell 2 2" xfId="1436" xr:uid="{00000000-0005-0000-0000-00005E170000}"/>
    <cellStyle name="Check Cell 2 2 2" xfId="1437" xr:uid="{00000000-0005-0000-0000-00005F170000}"/>
    <cellStyle name="Check Cell 2 2 2 2" xfId="7484" xr:uid="{00000000-0005-0000-0000-000060170000}"/>
    <cellStyle name="Check Cell 2 2 2 3" xfId="7485" xr:uid="{00000000-0005-0000-0000-000061170000}"/>
    <cellStyle name="Check Cell 2 2 2 4" xfId="7483" xr:uid="{00000000-0005-0000-0000-000062170000}"/>
    <cellStyle name="Check Cell 2 2 3" xfId="1438" xr:uid="{00000000-0005-0000-0000-000063170000}"/>
    <cellStyle name="Check Cell 2 2 3 2" xfId="7486" xr:uid="{00000000-0005-0000-0000-000064170000}"/>
    <cellStyle name="Check Cell 2 2 4" xfId="1439" xr:uid="{00000000-0005-0000-0000-000065170000}"/>
    <cellStyle name="Check Cell 2 2 4 2" xfId="7487" xr:uid="{00000000-0005-0000-0000-000066170000}"/>
    <cellStyle name="Check Cell 2 2 5" xfId="1440" xr:uid="{00000000-0005-0000-0000-000067170000}"/>
    <cellStyle name="Check Cell 2 2 5 2" xfId="7488" xr:uid="{00000000-0005-0000-0000-000068170000}"/>
    <cellStyle name="Check Cell 2 2 6" xfId="7482" xr:uid="{00000000-0005-0000-0000-000069170000}"/>
    <cellStyle name="Check Cell 2 3" xfId="1441" xr:uid="{00000000-0005-0000-0000-00006A170000}"/>
    <cellStyle name="Check Cell 2 3 2" xfId="1442" xr:uid="{00000000-0005-0000-0000-00006B170000}"/>
    <cellStyle name="Check Cell 2 3 2 2" xfId="7491" xr:uid="{00000000-0005-0000-0000-00006C170000}"/>
    <cellStyle name="Check Cell 2 3 2 3" xfId="7492" xr:uid="{00000000-0005-0000-0000-00006D170000}"/>
    <cellStyle name="Check Cell 2 3 2 4" xfId="7493" xr:uid="{00000000-0005-0000-0000-00006E170000}"/>
    <cellStyle name="Check Cell 2 3 2 5" xfId="7490" xr:uid="{00000000-0005-0000-0000-00006F170000}"/>
    <cellStyle name="Check Cell 2 3 3" xfId="1443" xr:uid="{00000000-0005-0000-0000-000070170000}"/>
    <cellStyle name="Check Cell 2 3 3 2" xfId="7494" xr:uid="{00000000-0005-0000-0000-000071170000}"/>
    <cellStyle name="Check Cell 2 3 4" xfId="7495" xr:uid="{00000000-0005-0000-0000-000072170000}"/>
    <cellStyle name="Check Cell 2 3 4 2" xfId="7496" xr:uid="{00000000-0005-0000-0000-000073170000}"/>
    <cellStyle name="Check Cell 2 3 5" xfId="7489" xr:uid="{00000000-0005-0000-0000-000074170000}"/>
    <cellStyle name="Check Cell 2 4" xfId="1444" xr:uid="{00000000-0005-0000-0000-000075170000}"/>
    <cellStyle name="Check Cell 2 4 2" xfId="7498" xr:uid="{00000000-0005-0000-0000-000076170000}"/>
    <cellStyle name="Check Cell 2 4 2 2" xfId="7499" xr:uid="{00000000-0005-0000-0000-000077170000}"/>
    <cellStyle name="Check Cell 2 4 2 3" xfId="7500" xr:uid="{00000000-0005-0000-0000-000078170000}"/>
    <cellStyle name="Check Cell 2 4 3" xfId="7501" xr:uid="{00000000-0005-0000-0000-000079170000}"/>
    <cellStyle name="Check Cell 2 4 4" xfId="7497" xr:uid="{00000000-0005-0000-0000-00007A170000}"/>
    <cellStyle name="Check Cell 2 5" xfId="1445" xr:uid="{00000000-0005-0000-0000-00007B170000}"/>
    <cellStyle name="Check Cell 2 5 2" xfId="7503" xr:uid="{00000000-0005-0000-0000-00007C170000}"/>
    <cellStyle name="Check Cell 2 5 2 2" xfId="7504" xr:uid="{00000000-0005-0000-0000-00007D170000}"/>
    <cellStyle name="Check Cell 2 5 2 3" xfId="7505" xr:uid="{00000000-0005-0000-0000-00007E170000}"/>
    <cellStyle name="Check Cell 2 5 3" xfId="7502" xr:uid="{00000000-0005-0000-0000-00007F170000}"/>
    <cellStyle name="Check Cell 2 6" xfId="7506" xr:uid="{00000000-0005-0000-0000-000080170000}"/>
    <cellStyle name="Check Cell 2 6 2" xfId="7507" xr:uid="{00000000-0005-0000-0000-000081170000}"/>
    <cellStyle name="Check Cell 2 6 2 2" xfId="7508" xr:uid="{00000000-0005-0000-0000-000082170000}"/>
    <cellStyle name="Check Cell 2 6 2 3" xfId="7509" xr:uid="{00000000-0005-0000-0000-000083170000}"/>
    <cellStyle name="Check Cell 2 7" xfId="7510" xr:uid="{00000000-0005-0000-0000-000084170000}"/>
    <cellStyle name="Check Cell 2 7 2" xfId="7511" xr:uid="{00000000-0005-0000-0000-000085170000}"/>
    <cellStyle name="Check Cell 2 7 3" xfId="7512" xr:uid="{00000000-0005-0000-0000-000086170000}"/>
    <cellStyle name="Check Cell 2 8" xfId="7481" xr:uid="{00000000-0005-0000-0000-000087170000}"/>
    <cellStyle name="Check Cell 3" xfId="1446" xr:uid="{00000000-0005-0000-0000-000088170000}"/>
    <cellStyle name="Check Cell 3 2" xfId="1447" xr:uid="{00000000-0005-0000-0000-000089170000}"/>
    <cellStyle name="Check Cell 3 2 2" xfId="7515" xr:uid="{00000000-0005-0000-0000-00008A170000}"/>
    <cellStyle name="Check Cell 3 2 3" xfId="7516" xr:uid="{00000000-0005-0000-0000-00008B170000}"/>
    <cellStyle name="Check Cell 3 2 4" xfId="7514" xr:uid="{00000000-0005-0000-0000-00008C170000}"/>
    <cellStyle name="Check Cell 3 3" xfId="1448" xr:uid="{00000000-0005-0000-0000-00008D170000}"/>
    <cellStyle name="Check Cell 3 3 2" xfId="7518" xr:uid="{00000000-0005-0000-0000-00008E170000}"/>
    <cellStyle name="Check Cell 3 3 3" xfId="7519" xr:uid="{00000000-0005-0000-0000-00008F170000}"/>
    <cellStyle name="Check Cell 3 3 4" xfId="7520" xr:uid="{00000000-0005-0000-0000-000090170000}"/>
    <cellStyle name="Check Cell 3 3 5" xfId="7517" xr:uid="{00000000-0005-0000-0000-000091170000}"/>
    <cellStyle name="Check Cell 3 4" xfId="1449" xr:uid="{00000000-0005-0000-0000-000092170000}"/>
    <cellStyle name="Check Cell 3 4 2" xfId="7521" xr:uid="{00000000-0005-0000-0000-000093170000}"/>
    <cellStyle name="Check Cell 3 5" xfId="7522" xr:uid="{00000000-0005-0000-0000-000094170000}"/>
    <cellStyle name="Check Cell 3 6" xfId="7513" xr:uid="{00000000-0005-0000-0000-000095170000}"/>
    <cellStyle name="Check Cell 4" xfId="1450" xr:uid="{00000000-0005-0000-0000-000096170000}"/>
    <cellStyle name="Check Cell 4 2" xfId="1451" xr:uid="{00000000-0005-0000-0000-000097170000}"/>
    <cellStyle name="Check Cell 4 2 2" xfId="7525" xr:uid="{00000000-0005-0000-0000-000098170000}"/>
    <cellStyle name="Check Cell 4 2 3" xfId="7526" xr:uid="{00000000-0005-0000-0000-000099170000}"/>
    <cellStyle name="Check Cell 4 2 4" xfId="7524" xr:uid="{00000000-0005-0000-0000-00009A170000}"/>
    <cellStyle name="Check Cell 4 3" xfId="1452" xr:uid="{00000000-0005-0000-0000-00009B170000}"/>
    <cellStyle name="Check Cell 4 3 2" xfId="7527" xr:uid="{00000000-0005-0000-0000-00009C170000}"/>
    <cellStyle name="Check Cell 4 4" xfId="1453" xr:uid="{00000000-0005-0000-0000-00009D170000}"/>
    <cellStyle name="Check Cell 4 4 2" xfId="7528" xr:uid="{00000000-0005-0000-0000-00009E170000}"/>
    <cellStyle name="Check Cell 4 5" xfId="7529" xr:uid="{00000000-0005-0000-0000-00009F170000}"/>
    <cellStyle name="Check Cell 4 6" xfId="7523" xr:uid="{00000000-0005-0000-0000-0000A0170000}"/>
    <cellStyle name="Check Cell 5" xfId="1454" xr:uid="{00000000-0005-0000-0000-0000A1170000}"/>
    <cellStyle name="Check Cell 5 2" xfId="1455" xr:uid="{00000000-0005-0000-0000-0000A2170000}"/>
    <cellStyle name="Check Cell 5 2 2" xfId="1456" xr:uid="{00000000-0005-0000-0000-0000A3170000}"/>
    <cellStyle name="Check Cell 5 2 2 2" xfId="7533" xr:uid="{00000000-0005-0000-0000-0000A4170000}"/>
    <cellStyle name="Check Cell 5 2 2 3" xfId="7534" xr:uid="{00000000-0005-0000-0000-0000A5170000}"/>
    <cellStyle name="Check Cell 5 2 2 4" xfId="7535" xr:uid="{00000000-0005-0000-0000-0000A6170000}"/>
    <cellStyle name="Check Cell 5 2 2 5" xfId="7532" xr:uid="{00000000-0005-0000-0000-0000A7170000}"/>
    <cellStyle name="Check Cell 5 2 3" xfId="1457" xr:uid="{00000000-0005-0000-0000-0000A8170000}"/>
    <cellStyle name="Check Cell 5 2 3 2" xfId="7536" xr:uid="{00000000-0005-0000-0000-0000A9170000}"/>
    <cellStyle name="Check Cell 5 2 4" xfId="1458" xr:uid="{00000000-0005-0000-0000-0000AA170000}"/>
    <cellStyle name="Check Cell 5 2 4 2" xfId="7537" xr:uid="{00000000-0005-0000-0000-0000AB170000}"/>
    <cellStyle name="Check Cell 5 2 5" xfId="7531" xr:uid="{00000000-0005-0000-0000-0000AC170000}"/>
    <cellStyle name="Check Cell 5 3" xfId="1459" xr:uid="{00000000-0005-0000-0000-0000AD170000}"/>
    <cellStyle name="Check Cell 5 3 2" xfId="1460" xr:uid="{00000000-0005-0000-0000-0000AE170000}"/>
    <cellStyle name="Check Cell 5 3 2 2" xfId="7540" xr:uid="{00000000-0005-0000-0000-0000AF170000}"/>
    <cellStyle name="Check Cell 5 3 2 3" xfId="7541" xr:uid="{00000000-0005-0000-0000-0000B0170000}"/>
    <cellStyle name="Check Cell 5 3 2 4" xfId="7539" xr:uid="{00000000-0005-0000-0000-0000B1170000}"/>
    <cellStyle name="Check Cell 5 3 3" xfId="1461" xr:uid="{00000000-0005-0000-0000-0000B2170000}"/>
    <cellStyle name="Check Cell 5 3 3 2" xfId="7542" xr:uid="{00000000-0005-0000-0000-0000B3170000}"/>
    <cellStyle name="Check Cell 5 3 4" xfId="7543" xr:uid="{00000000-0005-0000-0000-0000B4170000}"/>
    <cellStyle name="Check Cell 5 3 5" xfId="7538" xr:uid="{00000000-0005-0000-0000-0000B5170000}"/>
    <cellStyle name="Check Cell 5 4" xfId="1462" xr:uid="{00000000-0005-0000-0000-0000B6170000}"/>
    <cellStyle name="Check Cell 5 4 2" xfId="1463" xr:uid="{00000000-0005-0000-0000-0000B7170000}"/>
    <cellStyle name="Check Cell 5 4 2 2" xfId="7546" xr:uid="{00000000-0005-0000-0000-0000B8170000}"/>
    <cellStyle name="Check Cell 5 4 2 3" xfId="7547" xr:uid="{00000000-0005-0000-0000-0000B9170000}"/>
    <cellStyle name="Check Cell 5 4 2 4" xfId="7545" xr:uid="{00000000-0005-0000-0000-0000BA170000}"/>
    <cellStyle name="Check Cell 5 4 3" xfId="1464" xr:uid="{00000000-0005-0000-0000-0000BB170000}"/>
    <cellStyle name="Check Cell 5 4 3 2" xfId="7548" xr:uid="{00000000-0005-0000-0000-0000BC170000}"/>
    <cellStyle name="Check Cell 5 4 4" xfId="7549" xr:uid="{00000000-0005-0000-0000-0000BD170000}"/>
    <cellStyle name="Check Cell 5 4 5" xfId="7544" xr:uid="{00000000-0005-0000-0000-0000BE170000}"/>
    <cellStyle name="Check Cell 5 5" xfId="7550" xr:uid="{00000000-0005-0000-0000-0000BF170000}"/>
    <cellStyle name="Check Cell 5 5 2" xfId="7551" xr:uid="{00000000-0005-0000-0000-0000C0170000}"/>
    <cellStyle name="Check Cell 5 5 3" xfId="7552" xr:uid="{00000000-0005-0000-0000-0000C1170000}"/>
    <cellStyle name="Check Cell 5 6" xfId="7530" xr:uid="{00000000-0005-0000-0000-0000C2170000}"/>
    <cellStyle name="Check Cell 6" xfId="1465" xr:uid="{00000000-0005-0000-0000-0000C3170000}"/>
    <cellStyle name="Check Cell 6 2" xfId="1466" xr:uid="{00000000-0005-0000-0000-0000C4170000}"/>
    <cellStyle name="Check Cell 6 2 2" xfId="7555" xr:uid="{00000000-0005-0000-0000-0000C5170000}"/>
    <cellStyle name="Check Cell 6 2 3" xfId="7556" xr:uid="{00000000-0005-0000-0000-0000C6170000}"/>
    <cellStyle name="Check Cell 6 2 4" xfId="7554" xr:uid="{00000000-0005-0000-0000-0000C7170000}"/>
    <cellStyle name="Check Cell 6 3" xfId="1467" xr:uid="{00000000-0005-0000-0000-0000C8170000}"/>
    <cellStyle name="Check Cell 6 3 2" xfId="7557" xr:uid="{00000000-0005-0000-0000-0000C9170000}"/>
    <cellStyle name="Check Cell 6 4" xfId="7558" xr:uid="{00000000-0005-0000-0000-0000CA170000}"/>
    <cellStyle name="Check Cell 6 5" xfId="7553" xr:uid="{00000000-0005-0000-0000-0000CB170000}"/>
    <cellStyle name="Check Cell 7" xfId="1468" xr:uid="{00000000-0005-0000-0000-0000CC170000}"/>
    <cellStyle name="Check Cell 7 2" xfId="1469" xr:uid="{00000000-0005-0000-0000-0000CD170000}"/>
    <cellStyle name="Check Cell 7 2 2" xfId="7561" xr:uid="{00000000-0005-0000-0000-0000CE170000}"/>
    <cellStyle name="Check Cell 7 2 2 2" xfId="7562" xr:uid="{00000000-0005-0000-0000-0000CF170000}"/>
    <cellStyle name="Check Cell 7 2 3" xfId="7563" xr:uid="{00000000-0005-0000-0000-0000D0170000}"/>
    <cellStyle name="Check Cell 7 2 3 2" xfId="7564" xr:uid="{00000000-0005-0000-0000-0000D1170000}"/>
    <cellStyle name="Check Cell 7 2 4" xfId="7565" xr:uid="{00000000-0005-0000-0000-0000D2170000}"/>
    <cellStyle name="Check Cell 7 2 5" xfId="7560" xr:uid="{00000000-0005-0000-0000-0000D3170000}"/>
    <cellStyle name="Check Cell 7 3" xfId="7566" xr:uid="{00000000-0005-0000-0000-0000D4170000}"/>
    <cellStyle name="Check Cell 7 4" xfId="7559" xr:uid="{00000000-0005-0000-0000-0000D5170000}"/>
    <cellStyle name="Check Cell 8" xfId="1470" xr:uid="{00000000-0005-0000-0000-0000D6170000}"/>
    <cellStyle name="Check Cell 8 2" xfId="7568" xr:uid="{00000000-0005-0000-0000-0000D7170000}"/>
    <cellStyle name="Check Cell 8 2 2" xfId="7569" xr:uid="{00000000-0005-0000-0000-0000D8170000}"/>
    <cellStyle name="Check Cell 8 2 2 2" xfId="7570" xr:uid="{00000000-0005-0000-0000-0000D9170000}"/>
    <cellStyle name="Check Cell 8 2 3" xfId="7571" xr:uid="{00000000-0005-0000-0000-0000DA170000}"/>
    <cellStyle name="Check Cell 8 2 3 2" xfId="7572" xr:uid="{00000000-0005-0000-0000-0000DB170000}"/>
    <cellStyle name="Check Cell 8 2 4" xfId="7573" xr:uid="{00000000-0005-0000-0000-0000DC170000}"/>
    <cellStyle name="Check Cell 8 3" xfId="7574" xr:uid="{00000000-0005-0000-0000-0000DD170000}"/>
    <cellStyle name="Check Cell 8 4" xfId="7575" xr:uid="{00000000-0005-0000-0000-0000DE170000}"/>
    <cellStyle name="Check Cell 8 5" xfId="7567" xr:uid="{00000000-0005-0000-0000-0000DF170000}"/>
    <cellStyle name="Check Cell 9" xfId="1471" xr:uid="{00000000-0005-0000-0000-0000E0170000}"/>
    <cellStyle name="Check Cell 9 2" xfId="1472" xr:uid="{00000000-0005-0000-0000-0000E1170000}"/>
    <cellStyle name="Check Cell 9 2 2" xfId="7578" xr:uid="{00000000-0005-0000-0000-0000E2170000}"/>
    <cellStyle name="Check Cell 9 2 3" xfId="7579" xr:uid="{00000000-0005-0000-0000-0000E3170000}"/>
    <cellStyle name="Check Cell 9 2 4" xfId="7577" xr:uid="{00000000-0005-0000-0000-0000E4170000}"/>
    <cellStyle name="Check Cell 9 3" xfId="1473" xr:uid="{00000000-0005-0000-0000-0000E5170000}"/>
    <cellStyle name="Check Cell 9 3 2" xfId="7580" xr:uid="{00000000-0005-0000-0000-0000E6170000}"/>
    <cellStyle name="Check Cell 9 4" xfId="7581" xr:uid="{00000000-0005-0000-0000-0000E7170000}"/>
    <cellStyle name="Check Cell 9 5" xfId="7576" xr:uid="{00000000-0005-0000-0000-0000E8170000}"/>
    <cellStyle name="column field" xfId="7582" xr:uid="{00000000-0005-0000-0000-0000E9170000}"/>
    <cellStyle name="Comma" xfId="1474" builtinId="3"/>
    <cellStyle name="Comma 10" xfId="1475" xr:uid="{00000000-0005-0000-0000-0000EB170000}"/>
    <cellStyle name="Comma 10 2" xfId="7584" xr:uid="{00000000-0005-0000-0000-0000EC170000}"/>
    <cellStyle name="Comma 10 3" xfId="7585" xr:uid="{00000000-0005-0000-0000-0000ED170000}"/>
    <cellStyle name="Comma 10 4" xfId="7586" xr:uid="{00000000-0005-0000-0000-0000EE170000}"/>
    <cellStyle name="Comma 10 5" xfId="7587" xr:uid="{00000000-0005-0000-0000-0000EF170000}"/>
    <cellStyle name="Comma 10 6" xfId="7583" xr:uid="{00000000-0005-0000-0000-0000F0170000}"/>
    <cellStyle name="Comma 11" xfId="1476" xr:uid="{00000000-0005-0000-0000-0000F1170000}"/>
    <cellStyle name="Comma 11 2" xfId="7589" xr:uid="{00000000-0005-0000-0000-0000F2170000}"/>
    <cellStyle name="Comma 11 3" xfId="7588" xr:uid="{00000000-0005-0000-0000-0000F3170000}"/>
    <cellStyle name="Comma 12" xfId="1477" xr:uid="{00000000-0005-0000-0000-0000F4170000}"/>
    <cellStyle name="Comma 12 2" xfId="7591" xr:uid="{00000000-0005-0000-0000-0000F5170000}"/>
    <cellStyle name="Comma 12 3" xfId="7590" xr:uid="{00000000-0005-0000-0000-0000F6170000}"/>
    <cellStyle name="Comma 13" xfId="1478" xr:uid="{00000000-0005-0000-0000-0000F7170000}"/>
    <cellStyle name="Comma 13 2" xfId="7593" xr:uid="{00000000-0005-0000-0000-0000F8170000}"/>
    <cellStyle name="Comma 13 3" xfId="7592" xr:uid="{00000000-0005-0000-0000-0000F9170000}"/>
    <cellStyle name="Comma 14" xfId="1479" xr:uid="{00000000-0005-0000-0000-0000FA170000}"/>
    <cellStyle name="Comma 14 2" xfId="7595" xr:uid="{00000000-0005-0000-0000-0000FB170000}"/>
    <cellStyle name="Comma 14 3" xfId="7594" xr:uid="{00000000-0005-0000-0000-0000FC170000}"/>
    <cellStyle name="Comma 15" xfId="1480" xr:uid="{00000000-0005-0000-0000-0000FD170000}"/>
    <cellStyle name="Comma 15 2" xfId="7597" xr:uid="{00000000-0005-0000-0000-0000FE170000}"/>
    <cellStyle name="Comma 15 3" xfId="7598" xr:uid="{00000000-0005-0000-0000-0000FF170000}"/>
    <cellStyle name="Comma 15 4" xfId="7599" xr:uid="{00000000-0005-0000-0000-000000180000}"/>
    <cellStyle name="Comma 15 4 2" xfId="7600" xr:uid="{00000000-0005-0000-0000-000001180000}"/>
    <cellStyle name="Comma 15 5" xfId="7601" xr:uid="{00000000-0005-0000-0000-000002180000}"/>
    <cellStyle name="Comma 15 5 2" xfId="7602" xr:uid="{00000000-0005-0000-0000-000003180000}"/>
    <cellStyle name="Comma 15 6" xfId="7596" xr:uid="{00000000-0005-0000-0000-000004180000}"/>
    <cellStyle name="Comma 16" xfId="1481" xr:uid="{00000000-0005-0000-0000-000005180000}"/>
    <cellStyle name="Comma 16 2" xfId="7604" xr:uid="{00000000-0005-0000-0000-000006180000}"/>
    <cellStyle name="Comma 16 3" xfId="7603" xr:uid="{00000000-0005-0000-0000-000007180000}"/>
    <cellStyle name="Comma 17" xfId="7605" xr:uid="{00000000-0005-0000-0000-000008180000}"/>
    <cellStyle name="Comma 18" xfId="7606" xr:uid="{00000000-0005-0000-0000-000009180000}"/>
    <cellStyle name="Comma 2" xfId="1482" xr:uid="{00000000-0005-0000-0000-00000A180000}"/>
    <cellStyle name="Comma 2 2" xfId="1483" xr:uid="{00000000-0005-0000-0000-00000B180000}"/>
    <cellStyle name="Comma 2 2 2" xfId="7609" xr:uid="{00000000-0005-0000-0000-00000C180000}"/>
    <cellStyle name="Comma 2 2 2 2" xfId="7610" xr:uid="{00000000-0005-0000-0000-00000D180000}"/>
    <cellStyle name="Comma 2 2 2 3" xfId="7611" xr:uid="{00000000-0005-0000-0000-00000E180000}"/>
    <cellStyle name="Comma 2 2 3" xfId="7612" xr:uid="{00000000-0005-0000-0000-00000F180000}"/>
    <cellStyle name="Comma 2 2 4" xfId="7613" xr:uid="{00000000-0005-0000-0000-000010180000}"/>
    <cellStyle name="Comma 2 2 5" xfId="7614" xr:uid="{00000000-0005-0000-0000-000011180000}"/>
    <cellStyle name="Comma 2 2 6" xfId="7615" xr:uid="{00000000-0005-0000-0000-000012180000}"/>
    <cellStyle name="Comma 2 2 7" xfId="7608" xr:uid="{00000000-0005-0000-0000-000013180000}"/>
    <cellStyle name="Comma 2 3" xfId="7616" xr:uid="{00000000-0005-0000-0000-000014180000}"/>
    <cellStyle name="Comma 2 3 2" xfId="7617" xr:uid="{00000000-0005-0000-0000-000015180000}"/>
    <cellStyle name="Comma 2 3 3" xfId="7618" xr:uid="{00000000-0005-0000-0000-000016180000}"/>
    <cellStyle name="Comma 2 4" xfId="7619" xr:uid="{00000000-0005-0000-0000-000017180000}"/>
    <cellStyle name="Comma 2 4 2" xfId="7620" xr:uid="{00000000-0005-0000-0000-000018180000}"/>
    <cellStyle name="Comma 2 4 3" xfId="7621" xr:uid="{00000000-0005-0000-0000-000019180000}"/>
    <cellStyle name="Comma 2 5" xfId="7622" xr:uid="{00000000-0005-0000-0000-00001A180000}"/>
    <cellStyle name="Comma 2 6" xfId="7623" xr:uid="{00000000-0005-0000-0000-00001B180000}"/>
    <cellStyle name="Comma 2 7" xfId="7624" xr:uid="{00000000-0005-0000-0000-00001C180000}"/>
    <cellStyle name="Comma 2 8" xfId="7607" xr:uid="{00000000-0005-0000-0000-00001D180000}"/>
    <cellStyle name="Comma 3" xfId="1484" xr:uid="{00000000-0005-0000-0000-00001E180000}"/>
    <cellStyle name="Comma 3 2" xfId="1485" xr:uid="{00000000-0005-0000-0000-00001F180000}"/>
    <cellStyle name="Comma 3 2 2" xfId="7626" xr:uid="{00000000-0005-0000-0000-000020180000}"/>
    <cellStyle name="Comma 3 3" xfId="7627" xr:uid="{00000000-0005-0000-0000-000021180000}"/>
    <cellStyle name="Comma 3 4" xfId="7628" xr:uid="{00000000-0005-0000-0000-000022180000}"/>
    <cellStyle name="Comma 3 5" xfId="7625" xr:uid="{00000000-0005-0000-0000-000023180000}"/>
    <cellStyle name="Comma 4" xfId="1486" xr:uid="{00000000-0005-0000-0000-000024180000}"/>
    <cellStyle name="Comma 4 2" xfId="7630" xr:uid="{00000000-0005-0000-0000-000025180000}"/>
    <cellStyle name="Comma 4 2 2" xfId="7631" xr:uid="{00000000-0005-0000-0000-000026180000}"/>
    <cellStyle name="Comma 4 2 3" xfId="7632" xr:uid="{00000000-0005-0000-0000-000027180000}"/>
    <cellStyle name="Comma 4 3" xfId="7633" xr:uid="{00000000-0005-0000-0000-000028180000}"/>
    <cellStyle name="Comma 4 4" xfId="7634" xr:uid="{00000000-0005-0000-0000-000029180000}"/>
    <cellStyle name="Comma 4 5" xfId="7635" xr:uid="{00000000-0005-0000-0000-00002A180000}"/>
    <cellStyle name="Comma 4 6" xfId="7636" xr:uid="{00000000-0005-0000-0000-00002B180000}"/>
    <cellStyle name="Comma 4 7" xfId="7629" xr:uid="{00000000-0005-0000-0000-00002C180000}"/>
    <cellStyle name="Comma 5" xfId="1487" xr:uid="{00000000-0005-0000-0000-00002D180000}"/>
    <cellStyle name="Comma 5 2" xfId="1488" xr:uid="{00000000-0005-0000-0000-00002E180000}"/>
    <cellStyle name="Comma 5 2 2" xfId="7639" xr:uid="{00000000-0005-0000-0000-00002F180000}"/>
    <cellStyle name="Comma 5 2 3" xfId="7640" xr:uid="{00000000-0005-0000-0000-000030180000}"/>
    <cellStyle name="Comma 5 2 4" xfId="7638" xr:uid="{00000000-0005-0000-0000-000031180000}"/>
    <cellStyle name="Comma 5 3" xfId="1489" xr:uid="{00000000-0005-0000-0000-000032180000}"/>
    <cellStyle name="Comma 5 3 2" xfId="7642" xr:uid="{00000000-0005-0000-0000-000033180000}"/>
    <cellStyle name="Comma 5 3 3" xfId="7641" xr:uid="{00000000-0005-0000-0000-000034180000}"/>
    <cellStyle name="Comma 5 4" xfId="7643" xr:uid="{00000000-0005-0000-0000-000035180000}"/>
    <cellStyle name="Comma 5 5" xfId="7637" xr:uid="{00000000-0005-0000-0000-000036180000}"/>
    <cellStyle name="Comma 6" xfId="1490" xr:uid="{00000000-0005-0000-0000-000037180000}"/>
    <cellStyle name="Comma 6 10" xfId="1491" xr:uid="{00000000-0005-0000-0000-000038180000}"/>
    <cellStyle name="Comma 6 10 2" xfId="7646" xr:uid="{00000000-0005-0000-0000-000039180000}"/>
    <cellStyle name="Comma 6 10 3" xfId="7645" xr:uid="{00000000-0005-0000-0000-00003A180000}"/>
    <cellStyle name="Comma 6 11" xfId="7647" xr:uid="{00000000-0005-0000-0000-00003B180000}"/>
    <cellStyle name="Comma 6 11 2" xfId="7648" xr:uid="{00000000-0005-0000-0000-00003C180000}"/>
    <cellStyle name="Comma 6 12" xfId="7644" xr:uid="{00000000-0005-0000-0000-00003D180000}"/>
    <cellStyle name="Comma 6 2" xfId="1492" xr:uid="{00000000-0005-0000-0000-00003E180000}"/>
    <cellStyle name="Comma 6 2 10" xfId="7650" xr:uid="{00000000-0005-0000-0000-00003F180000}"/>
    <cellStyle name="Comma 6 2 11" xfId="7649" xr:uid="{00000000-0005-0000-0000-000040180000}"/>
    <cellStyle name="Comma 6 2 2" xfId="1493" xr:uid="{00000000-0005-0000-0000-000041180000}"/>
    <cellStyle name="Comma 6 2 2 2" xfId="1494" xr:uid="{00000000-0005-0000-0000-000042180000}"/>
    <cellStyle name="Comma 6 2 2 2 2" xfId="1495" xr:uid="{00000000-0005-0000-0000-000043180000}"/>
    <cellStyle name="Comma 6 2 2 2 2 2" xfId="1496" xr:uid="{00000000-0005-0000-0000-000044180000}"/>
    <cellStyle name="Comma 6 2 2 2 2 2 2" xfId="7655" xr:uid="{00000000-0005-0000-0000-000045180000}"/>
    <cellStyle name="Comma 6 2 2 2 2 2 3" xfId="7654" xr:uid="{00000000-0005-0000-0000-000046180000}"/>
    <cellStyle name="Comma 6 2 2 2 2 3" xfId="7656" xr:uid="{00000000-0005-0000-0000-000047180000}"/>
    <cellStyle name="Comma 6 2 2 2 2 4" xfId="7657" xr:uid="{00000000-0005-0000-0000-000048180000}"/>
    <cellStyle name="Comma 6 2 2 2 2 5" xfId="7653" xr:uid="{00000000-0005-0000-0000-000049180000}"/>
    <cellStyle name="Comma 6 2 2 2 3" xfId="1497" xr:uid="{00000000-0005-0000-0000-00004A180000}"/>
    <cellStyle name="Comma 6 2 2 2 3 2" xfId="1498" xr:uid="{00000000-0005-0000-0000-00004B180000}"/>
    <cellStyle name="Comma 6 2 2 2 3 2 2" xfId="7660" xr:uid="{00000000-0005-0000-0000-00004C180000}"/>
    <cellStyle name="Comma 6 2 2 2 3 2 3" xfId="7659" xr:uid="{00000000-0005-0000-0000-00004D180000}"/>
    <cellStyle name="Comma 6 2 2 2 3 3" xfId="7661" xr:uid="{00000000-0005-0000-0000-00004E180000}"/>
    <cellStyle name="Comma 6 2 2 2 3 4" xfId="7662" xr:uid="{00000000-0005-0000-0000-00004F180000}"/>
    <cellStyle name="Comma 6 2 2 2 3 5" xfId="7658" xr:uid="{00000000-0005-0000-0000-000050180000}"/>
    <cellStyle name="Comma 6 2 2 2 4" xfId="1499" xr:uid="{00000000-0005-0000-0000-000051180000}"/>
    <cellStyle name="Comma 6 2 2 2 4 2" xfId="7664" xr:uid="{00000000-0005-0000-0000-000052180000}"/>
    <cellStyle name="Comma 6 2 2 2 4 3" xfId="7663" xr:uid="{00000000-0005-0000-0000-000053180000}"/>
    <cellStyle name="Comma 6 2 2 2 5" xfId="7665" xr:uid="{00000000-0005-0000-0000-000054180000}"/>
    <cellStyle name="Comma 6 2 2 2 6" xfId="7666" xr:uid="{00000000-0005-0000-0000-000055180000}"/>
    <cellStyle name="Comma 6 2 2 2 7" xfId="7652" xr:uid="{00000000-0005-0000-0000-000056180000}"/>
    <cellStyle name="Comma 6 2 2 3" xfId="1500" xr:uid="{00000000-0005-0000-0000-000057180000}"/>
    <cellStyle name="Comma 6 2 2 3 2" xfId="1501" xr:uid="{00000000-0005-0000-0000-000058180000}"/>
    <cellStyle name="Comma 6 2 2 3 2 2" xfId="1502" xr:uid="{00000000-0005-0000-0000-000059180000}"/>
    <cellStyle name="Comma 6 2 2 3 2 2 2" xfId="7670" xr:uid="{00000000-0005-0000-0000-00005A180000}"/>
    <cellStyle name="Comma 6 2 2 3 2 2 3" xfId="7669" xr:uid="{00000000-0005-0000-0000-00005B180000}"/>
    <cellStyle name="Comma 6 2 2 3 2 3" xfId="7671" xr:uid="{00000000-0005-0000-0000-00005C180000}"/>
    <cellStyle name="Comma 6 2 2 3 2 4" xfId="7672" xr:uid="{00000000-0005-0000-0000-00005D180000}"/>
    <cellStyle name="Comma 6 2 2 3 2 5" xfId="7668" xr:uid="{00000000-0005-0000-0000-00005E180000}"/>
    <cellStyle name="Comma 6 2 2 3 3" xfId="1503" xr:uid="{00000000-0005-0000-0000-00005F180000}"/>
    <cellStyle name="Comma 6 2 2 3 3 2" xfId="7674" xr:uid="{00000000-0005-0000-0000-000060180000}"/>
    <cellStyle name="Comma 6 2 2 3 3 3" xfId="7673" xr:uid="{00000000-0005-0000-0000-000061180000}"/>
    <cellStyle name="Comma 6 2 2 3 4" xfId="7675" xr:uid="{00000000-0005-0000-0000-000062180000}"/>
    <cellStyle name="Comma 6 2 2 3 5" xfId="7676" xr:uid="{00000000-0005-0000-0000-000063180000}"/>
    <cellStyle name="Comma 6 2 2 3 6" xfId="7667" xr:uid="{00000000-0005-0000-0000-000064180000}"/>
    <cellStyle name="Comma 6 2 2 4" xfId="1504" xr:uid="{00000000-0005-0000-0000-000065180000}"/>
    <cellStyle name="Comma 6 2 2 4 2" xfId="1505" xr:uid="{00000000-0005-0000-0000-000066180000}"/>
    <cellStyle name="Comma 6 2 2 4 2 2" xfId="7679" xr:uid="{00000000-0005-0000-0000-000067180000}"/>
    <cellStyle name="Comma 6 2 2 4 2 3" xfId="7678" xr:uid="{00000000-0005-0000-0000-000068180000}"/>
    <cellStyle name="Comma 6 2 2 4 3" xfId="7680" xr:uid="{00000000-0005-0000-0000-000069180000}"/>
    <cellStyle name="Comma 6 2 2 4 4" xfId="7681" xr:uid="{00000000-0005-0000-0000-00006A180000}"/>
    <cellStyle name="Comma 6 2 2 4 5" xfId="7677" xr:uid="{00000000-0005-0000-0000-00006B180000}"/>
    <cellStyle name="Comma 6 2 2 5" xfId="1506" xr:uid="{00000000-0005-0000-0000-00006C180000}"/>
    <cellStyle name="Comma 6 2 2 5 2" xfId="1507" xr:uid="{00000000-0005-0000-0000-00006D180000}"/>
    <cellStyle name="Comma 6 2 2 5 2 2" xfId="7684" xr:uid="{00000000-0005-0000-0000-00006E180000}"/>
    <cellStyle name="Comma 6 2 2 5 2 3" xfId="7683" xr:uid="{00000000-0005-0000-0000-00006F180000}"/>
    <cellStyle name="Comma 6 2 2 5 3" xfId="7685" xr:uid="{00000000-0005-0000-0000-000070180000}"/>
    <cellStyle name="Comma 6 2 2 5 4" xfId="7686" xr:uid="{00000000-0005-0000-0000-000071180000}"/>
    <cellStyle name="Comma 6 2 2 5 5" xfId="7682" xr:uid="{00000000-0005-0000-0000-000072180000}"/>
    <cellStyle name="Comma 6 2 2 6" xfId="1508" xr:uid="{00000000-0005-0000-0000-000073180000}"/>
    <cellStyle name="Comma 6 2 2 6 2" xfId="7688" xr:uid="{00000000-0005-0000-0000-000074180000}"/>
    <cellStyle name="Comma 6 2 2 6 3" xfId="7687" xr:uid="{00000000-0005-0000-0000-000075180000}"/>
    <cellStyle name="Comma 6 2 2 7" xfId="7689" xr:uid="{00000000-0005-0000-0000-000076180000}"/>
    <cellStyle name="Comma 6 2 2 8" xfId="7690" xr:uid="{00000000-0005-0000-0000-000077180000}"/>
    <cellStyle name="Comma 6 2 2 9" xfId="7651" xr:uid="{00000000-0005-0000-0000-000078180000}"/>
    <cellStyle name="Comma 6 2 3" xfId="1509" xr:uid="{00000000-0005-0000-0000-000079180000}"/>
    <cellStyle name="Comma 6 2 3 2" xfId="1510" xr:uid="{00000000-0005-0000-0000-00007A180000}"/>
    <cellStyle name="Comma 6 2 3 2 2" xfId="1511" xr:uid="{00000000-0005-0000-0000-00007B180000}"/>
    <cellStyle name="Comma 6 2 3 2 2 2" xfId="1512" xr:uid="{00000000-0005-0000-0000-00007C180000}"/>
    <cellStyle name="Comma 6 2 3 2 2 2 2" xfId="7695" xr:uid="{00000000-0005-0000-0000-00007D180000}"/>
    <cellStyle name="Comma 6 2 3 2 2 2 3" xfId="7694" xr:uid="{00000000-0005-0000-0000-00007E180000}"/>
    <cellStyle name="Comma 6 2 3 2 2 3" xfId="7696" xr:uid="{00000000-0005-0000-0000-00007F180000}"/>
    <cellStyle name="Comma 6 2 3 2 2 4" xfId="7697" xr:uid="{00000000-0005-0000-0000-000080180000}"/>
    <cellStyle name="Comma 6 2 3 2 2 5" xfId="7693" xr:uid="{00000000-0005-0000-0000-000081180000}"/>
    <cellStyle name="Comma 6 2 3 2 3" xfId="1513" xr:uid="{00000000-0005-0000-0000-000082180000}"/>
    <cellStyle name="Comma 6 2 3 2 3 2" xfId="1514" xr:uid="{00000000-0005-0000-0000-000083180000}"/>
    <cellStyle name="Comma 6 2 3 2 3 2 2" xfId="7700" xr:uid="{00000000-0005-0000-0000-000084180000}"/>
    <cellStyle name="Comma 6 2 3 2 3 2 3" xfId="7699" xr:uid="{00000000-0005-0000-0000-000085180000}"/>
    <cellStyle name="Comma 6 2 3 2 3 3" xfId="7701" xr:uid="{00000000-0005-0000-0000-000086180000}"/>
    <cellStyle name="Comma 6 2 3 2 3 4" xfId="7702" xr:uid="{00000000-0005-0000-0000-000087180000}"/>
    <cellStyle name="Comma 6 2 3 2 3 5" xfId="7698" xr:uid="{00000000-0005-0000-0000-000088180000}"/>
    <cellStyle name="Comma 6 2 3 2 4" xfId="1515" xr:uid="{00000000-0005-0000-0000-000089180000}"/>
    <cellStyle name="Comma 6 2 3 2 4 2" xfId="7704" xr:uid="{00000000-0005-0000-0000-00008A180000}"/>
    <cellStyle name="Comma 6 2 3 2 4 3" xfId="7703" xr:uid="{00000000-0005-0000-0000-00008B180000}"/>
    <cellStyle name="Comma 6 2 3 2 5" xfId="7705" xr:uid="{00000000-0005-0000-0000-00008C180000}"/>
    <cellStyle name="Comma 6 2 3 2 6" xfId="7706" xr:uid="{00000000-0005-0000-0000-00008D180000}"/>
    <cellStyle name="Comma 6 2 3 2 7" xfId="7692" xr:uid="{00000000-0005-0000-0000-00008E180000}"/>
    <cellStyle name="Comma 6 2 3 3" xfId="1516" xr:uid="{00000000-0005-0000-0000-00008F180000}"/>
    <cellStyle name="Comma 6 2 3 3 2" xfId="1517" xr:uid="{00000000-0005-0000-0000-000090180000}"/>
    <cellStyle name="Comma 6 2 3 3 2 2" xfId="1518" xr:uid="{00000000-0005-0000-0000-000091180000}"/>
    <cellStyle name="Comma 6 2 3 3 2 2 2" xfId="7710" xr:uid="{00000000-0005-0000-0000-000092180000}"/>
    <cellStyle name="Comma 6 2 3 3 2 2 3" xfId="7709" xr:uid="{00000000-0005-0000-0000-000093180000}"/>
    <cellStyle name="Comma 6 2 3 3 2 3" xfId="7711" xr:uid="{00000000-0005-0000-0000-000094180000}"/>
    <cellStyle name="Comma 6 2 3 3 2 4" xfId="7712" xr:uid="{00000000-0005-0000-0000-000095180000}"/>
    <cellStyle name="Comma 6 2 3 3 2 5" xfId="7708" xr:uid="{00000000-0005-0000-0000-000096180000}"/>
    <cellStyle name="Comma 6 2 3 3 3" xfId="1519" xr:uid="{00000000-0005-0000-0000-000097180000}"/>
    <cellStyle name="Comma 6 2 3 3 3 2" xfId="7714" xr:uid="{00000000-0005-0000-0000-000098180000}"/>
    <cellStyle name="Comma 6 2 3 3 3 3" xfId="7713" xr:uid="{00000000-0005-0000-0000-000099180000}"/>
    <cellStyle name="Comma 6 2 3 3 4" xfId="7715" xr:uid="{00000000-0005-0000-0000-00009A180000}"/>
    <cellStyle name="Comma 6 2 3 3 5" xfId="7716" xr:uid="{00000000-0005-0000-0000-00009B180000}"/>
    <cellStyle name="Comma 6 2 3 3 6" xfId="7707" xr:uid="{00000000-0005-0000-0000-00009C180000}"/>
    <cellStyle name="Comma 6 2 3 4" xfId="1520" xr:uid="{00000000-0005-0000-0000-00009D180000}"/>
    <cellStyle name="Comma 6 2 3 4 2" xfId="1521" xr:uid="{00000000-0005-0000-0000-00009E180000}"/>
    <cellStyle name="Comma 6 2 3 4 2 2" xfId="7719" xr:uid="{00000000-0005-0000-0000-00009F180000}"/>
    <cellStyle name="Comma 6 2 3 4 2 3" xfId="7718" xr:uid="{00000000-0005-0000-0000-0000A0180000}"/>
    <cellStyle name="Comma 6 2 3 4 3" xfId="7720" xr:uid="{00000000-0005-0000-0000-0000A1180000}"/>
    <cellStyle name="Comma 6 2 3 4 4" xfId="7721" xr:uid="{00000000-0005-0000-0000-0000A2180000}"/>
    <cellStyle name="Comma 6 2 3 4 5" xfId="7717" xr:uid="{00000000-0005-0000-0000-0000A3180000}"/>
    <cellStyle name="Comma 6 2 3 5" xfId="1522" xr:uid="{00000000-0005-0000-0000-0000A4180000}"/>
    <cellStyle name="Comma 6 2 3 5 2" xfId="1523" xr:uid="{00000000-0005-0000-0000-0000A5180000}"/>
    <cellStyle name="Comma 6 2 3 5 2 2" xfId="7724" xr:uid="{00000000-0005-0000-0000-0000A6180000}"/>
    <cellStyle name="Comma 6 2 3 5 2 3" xfId="7723" xr:uid="{00000000-0005-0000-0000-0000A7180000}"/>
    <cellStyle name="Comma 6 2 3 5 3" xfId="7725" xr:uid="{00000000-0005-0000-0000-0000A8180000}"/>
    <cellStyle name="Comma 6 2 3 5 4" xfId="7726" xr:uid="{00000000-0005-0000-0000-0000A9180000}"/>
    <cellStyle name="Comma 6 2 3 5 5" xfId="7722" xr:uid="{00000000-0005-0000-0000-0000AA180000}"/>
    <cellStyle name="Comma 6 2 3 6" xfId="1524" xr:uid="{00000000-0005-0000-0000-0000AB180000}"/>
    <cellStyle name="Comma 6 2 3 6 2" xfId="7728" xr:uid="{00000000-0005-0000-0000-0000AC180000}"/>
    <cellStyle name="Comma 6 2 3 6 3" xfId="7727" xr:uid="{00000000-0005-0000-0000-0000AD180000}"/>
    <cellStyle name="Comma 6 2 3 7" xfId="7729" xr:uid="{00000000-0005-0000-0000-0000AE180000}"/>
    <cellStyle name="Comma 6 2 3 8" xfId="7730" xr:uid="{00000000-0005-0000-0000-0000AF180000}"/>
    <cellStyle name="Comma 6 2 3 9" xfId="7691" xr:uid="{00000000-0005-0000-0000-0000B0180000}"/>
    <cellStyle name="Comma 6 2 4" xfId="1525" xr:uid="{00000000-0005-0000-0000-0000B1180000}"/>
    <cellStyle name="Comma 6 2 4 2" xfId="1526" xr:uid="{00000000-0005-0000-0000-0000B2180000}"/>
    <cellStyle name="Comma 6 2 4 2 2" xfId="1527" xr:uid="{00000000-0005-0000-0000-0000B3180000}"/>
    <cellStyle name="Comma 6 2 4 2 2 2" xfId="7734" xr:uid="{00000000-0005-0000-0000-0000B4180000}"/>
    <cellStyle name="Comma 6 2 4 2 2 3" xfId="7733" xr:uid="{00000000-0005-0000-0000-0000B5180000}"/>
    <cellStyle name="Comma 6 2 4 2 3" xfId="7735" xr:uid="{00000000-0005-0000-0000-0000B6180000}"/>
    <cellStyle name="Comma 6 2 4 2 4" xfId="7736" xr:uid="{00000000-0005-0000-0000-0000B7180000}"/>
    <cellStyle name="Comma 6 2 4 2 5" xfId="7732" xr:uid="{00000000-0005-0000-0000-0000B8180000}"/>
    <cellStyle name="Comma 6 2 4 3" xfId="1528" xr:uid="{00000000-0005-0000-0000-0000B9180000}"/>
    <cellStyle name="Comma 6 2 4 3 2" xfId="1529" xr:uid="{00000000-0005-0000-0000-0000BA180000}"/>
    <cellStyle name="Comma 6 2 4 3 2 2" xfId="7739" xr:uid="{00000000-0005-0000-0000-0000BB180000}"/>
    <cellStyle name="Comma 6 2 4 3 2 3" xfId="7738" xr:uid="{00000000-0005-0000-0000-0000BC180000}"/>
    <cellStyle name="Comma 6 2 4 3 3" xfId="7740" xr:uid="{00000000-0005-0000-0000-0000BD180000}"/>
    <cellStyle name="Comma 6 2 4 3 4" xfId="7741" xr:uid="{00000000-0005-0000-0000-0000BE180000}"/>
    <cellStyle name="Comma 6 2 4 3 5" xfId="7737" xr:uid="{00000000-0005-0000-0000-0000BF180000}"/>
    <cellStyle name="Comma 6 2 4 4" xfId="1530" xr:uid="{00000000-0005-0000-0000-0000C0180000}"/>
    <cellStyle name="Comma 6 2 4 4 2" xfId="7743" xr:uid="{00000000-0005-0000-0000-0000C1180000}"/>
    <cellStyle name="Comma 6 2 4 4 3" xfId="7742" xr:uid="{00000000-0005-0000-0000-0000C2180000}"/>
    <cellStyle name="Comma 6 2 4 5" xfId="7744" xr:uid="{00000000-0005-0000-0000-0000C3180000}"/>
    <cellStyle name="Comma 6 2 4 6" xfId="7745" xr:uid="{00000000-0005-0000-0000-0000C4180000}"/>
    <cellStyle name="Comma 6 2 4 7" xfId="7731" xr:uid="{00000000-0005-0000-0000-0000C5180000}"/>
    <cellStyle name="Comma 6 2 5" xfId="1531" xr:uid="{00000000-0005-0000-0000-0000C6180000}"/>
    <cellStyle name="Comma 6 2 5 2" xfId="1532" xr:uid="{00000000-0005-0000-0000-0000C7180000}"/>
    <cellStyle name="Comma 6 2 5 2 2" xfId="1533" xr:uid="{00000000-0005-0000-0000-0000C8180000}"/>
    <cellStyle name="Comma 6 2 5 2 2 2" xfId="7749" xr:uid="{00000000-0005-0000-0000-0000C9180000}"/>
    <cellStyle name="Comma 6 2 5 2 2 3" xfId="7748" xr:uid="{00000000-0005-0000-0000-0000CA180000}"/>
    <cellStyle name="Comma 6 2 5 2 3" xfId="7750" xr:uid="{00000000-0005-0000-0000-0000CB180000}"/>
    <cellStyle name="Comma 6 2 5 2 4" xfId="7751" xr:uid="{00000000-0005-0000-0000-0000CC180000}"/>
    <cellStyle name="Comma 6 2 5 2 5" xfId="7747" xr:uid="{00000000-0005-0000-0000-0000CD180000}"/>
    <cellStyle name="Comma 6 2 5 3" xfId="1534" xr:uid="{00000000-0005-0000-0000-0000CE180000}"/>
    <cellStyle name="Comma 6 2 5 3 2" xfId="7753" xr:uid="{00000000-0005-0000-0000-0000CF180000}"/>
    <cellStyle name="Comma 6 2 5 3 3" xfId="7752" xr:uid="{00000000-0005-0000-0000-0000D0180000}"/>
    <cellStyle name="Comma 6 2 5 4" xfId="7754" xr:uid="{00000000-0005-0000-0000-0000D1180000}"/>
    <cellStyle name="Comma 6 2 5 5" xfId="7755" xr:uid="{00000000-0005-0000-0000-0000D2180000}"/>
    <cellStyle name="Comma 6 2 5 6" xfId="7746" xr:uid="{00000000-0005-0000-0000-0000D3180000}"/>
    <cellStyle name="Comma 6 2 6" xfId="1535" xr:uid="{00000000-0005-0000-0000-0000D4180000}"/>
    <cellStyle name="Comma 6 2 6 2" xfId="1536" xr:uid="{00000000-0005-0000-0000-0000D5180000}"/>
    <cellStyle name="Comma 6 2 6 2 2" xfId="7758" xr:uid="{00000000-0005-0000-0000-0000D6180000}"/>
    <cellStyle name="Comma 6 2 6 2 3" xfId="7757" xr:uid="{00000000-0005-0000-0000-0000D7180000}"/>
    <cellStyle name="Comma 6 2 6 3" xfId="7759" xr:uid="{00000000-0005-0000-0000-0000D8180000}"/>
    <cellStyle name="Comma 6 2 6 4" xfId="7760" xr:uid="{00000000-0005-0000-0000-0000D9180000}"/>
    <cellStyle name="Comma 6 2 6 5" xfId="7756" xr:uid="{00000000-0005-0000-0000-0000DA180000}"/>
    <cellStyle name="Comma 6 2 7" xfId="1537" xr:uid="{00000000-0005-0000-0000-0000DB180000}"/>
    <cellStyle name="Comma 6 2 7 2" xfId="1538" xr:uid="{00000000-0005-0000-0000-0000DC180000}"/>
    <cellStyle name="Comma 6 2 7 2 2" xfId="7763" xr:uid="{00000000-0005-0000-0000-0000DD180000}"/>
    <cellStyle name="Comma 6 2 7 2 3" xfId="7762" xr:uid="{00000000-0005-0000-0000-0000DE180000}"/>
    <cellStyle name="Comma 6 2 7 3" xfId="7764" xr:uid="{00000000-0005-0000-0000-0000DF180000}"/>
    <cellStyle name="Comma 6 2 7 4" xfId="7765" xr:uid="{00000000-0005-0000-0000-0000E0180000}"/>
    <cellStyle name="Comma 6 2 7 5" xfId="7761" xr:uid="{00000000-0005-0000-0000-0000E1180000}"/>
    <cellStyle name="Comma 6 2 8" xfId="1539" xr:uid="{00000000-0005-0000-0000-0000E2180000}"/>
    <cellStyle name="Comma 6 2 8 2" xfId="7767" xr:uid="{00000000-0005-0000-0000-0000E3180000}"/>
    <cellStyle name="Comma 6 2 8 3" xfId="7766" xr:uid="{00000000-0005-0000-0000-0000E4180000}"/>
    <cellStyle name="Comma 6 2 9" xfId="7768" xr:uid="{00000000-0005-0000-0000-0000E5180000}"/>
    <cellStyle name="Comma 6 3" xfId="1540" xr:uid="{00000000-0005-0000-0000-0000E6180000}"/>
    <cellStyle name="Comma 6 3 2" xfId="7770" xr:uid="{00000000-0005-0000-0000-0000E7180000}"/>
    <cellStyle name="Comma 6 3 3" xfId="7769" xr:uid="{00000000-0005-0000-0000-0000E8180000}"/>
    <cellStyle name="Comma 6 4" xfId="1541" xr:uid="{00000000-0005-0000-0000-0000E9180000}"/>
    <cellStyle name="Comma 6 4 2" xfId="1542" xr:uid="{00000000-0005-0000-0000-0000EA180000}"/>
    <cellStyle name="Comma 6 4 2 2" xfId="1543" xr:uid="{00000000-0005-0000-0000-0000EB180000}"/>
    <cellStyle name="Comma 6 4 2 2 2" xfId="1544" xr:uid="{00000000-0005-0000-0000-0000EC180000}"/>
    <cellStyle name="Comma 6 4 2 2 2 2" xfId="7775" xr:uid="{00000000-0005-0000-0000-0000ED180000}"/>
    <cellStyle name="Comma 6 4 2 2 2 3" xfId="7774" xr:uid="{00000000-0005-0000-0000-0000EE180000}"/>
    <cellStyle name="Comma 6 4 2 2 3" xfId="7776" xr:uid="{00000000-0005-0000-0000-0000EF180000}"/>
    <cellStyle name="Comma 6 4 2 2 4" xfId="7777" xr:uid="{00000000-0005-0000-0000-0000F0180000}"/>
    <cellStyle name="Comma 6 4 2 2 5" xfId="7773" xr:uid="{00000000-0005-0000-0000-0000F1180000}"/>
    <cellStyle name="Comma 6 4 2 3" xfId="1545" xr:uid="{00000000-0005-0000-0000-0000F2180000}"/>
    <cellStyle name="Comma 6 4 2 3 2" xfId="1546" xr:uid="{00000000-0005-0000-0000-0000F3180000}"/>
    <cellStyle name="Comma 6 4 2 3 2 2" xfId="7780" xr:uid="{00000000-0005-0000-0000-0000F4180000}"/>
    <cellStyle name="Comma 6 4 2 3 2 3" xfId="7779" xr:uid="{00000000-0005-0000-0000-0000F5180000}"/>
    <cellStyle name="Comma 6 4 2 3 3" xfId="7781" xr:uid="{00000000-0005-0000-0000-0000F6180000}"/>
    <cellStyle name="Comma 6 4 2 3 4" xfId="7782" xr:uid="{00000000-0005-0000-0000-0000F7180000}"/>
    <cellStyle name="Comma 6 4 2 3 5" xfId="7778" xr:uid="{00000000-0005-0000-0000-0000F8180000}"/>
    <cellStyle name="Comma 6 4 2 4" xfId="1547" xr:uid="{00000000-0005-0000-0000-0000F9180000}"/>
    <cellStyle name="Comma 6 4 2 4 2" xfId="7784" xr:uid="{00000000-0005-0000-0000-0000FA180000}"/>
    <cellStyle name="Comma 6 4 2 4 3" xfId="7783" xr:uid="{00000000-0005-0000-0000-0000FB180000}"/>
    <cellStyle name="Comma 6 4 2 5" xfId="7785" xr:uid="{00000000-0005-0000-0000-0000FC180000}"/>
    <cellStyle name="Comma 6 4 2 6" xfId="7786" xr:uid="{00000000-0005-0000-0000-0000FD180000}"/>
    <cellStyle name="Comma 6 4 2 7" xfId="7772" xr:uid="{00000000-0005-0000-0000-0000FE180000}"/>
    <cellStyle name="Comma 6 4 3" xfId="1548" xr:uid="{00000000-0005-0000-0000-0000FF180000}"/>
    <cellStyle name="Comma 6 4 3 2" xfId="1549" xr:uid="{00000000-0005-0000-0000-000000190000}"/>
    <cellStyle name="Comma 6 4 3 2 2" xfId="1550" xr:uid="{00000000-0005-0000-0000-000001190000}"/>
    <cellStyle name="Comma 6 4 3 2 2 2" xfId="7790" xr:uid="{00000000-0005-0000-0000-000002190000}"/>
    <cellStyle name="Comma 6 4 3 2 2 3" xfId="7789" xr:uid="{00000000-0005-0000-0000-000003190000}"/>
    <cellStyle name="Comma 6 4 3 2 3" xfId="7791" xr:uid="{00000000-0005-0000-0000-000004190000}"/>
    <cellStyle name="Comma 6 4 3 2 4" xfId="7792" xr:uid="{00000000-0005-0000-0000-000005190000}"/>
    <cellStyle name="Comma 6 4 3 2 5" xfId="7788" xr:uid="{00000000-0005-0000-0000-000006190000}"/>
    <cellStyle name="Comma 6 4 3 3" xfId="1551" xr:uid="{00000000-0005-0000-0000-000007190000}"/>
    <cellStyle name="Comma 6 4 3 3 2" xfId="7794" xr:uid="{00000000-0005-0000-0000-000008190000}"/>
    <cellStyle name="Comma 6 4 3 3 3" xfId="7793" xr:uid="{00000000-0005-0000-0000-000009190000}"/>
    <cellStyle name="Comma 6 4 3 4" xfId="7795" xr:uid="{00000000-0005-0000-0000-00000A190000}"/>
    <cellStyle name="Comma 6 4 3 5" xfId="7796" xr:uid="{00000000-0005-0000-0000-00000B190000}"/>
    <cellStyle name="Comma 6 4 3 6" xfId="7787" xr:uid="{00000000-0005-0000-0000-00000C190000}"/>
    <cellStyle name="Comma 6 4 4" xfId="1552" xr:uid="{00000000-0005-0000-0000-00000D190000}"/>
    <cellStyle name="Comma 6 4 4 2" xfId="1553" xr:uid="{00000000-0005-0000-0000-00000E190000}"/>
    <cellStyle name="Comma 6 4 4 2 2" xfId="7799" xr:uid="{00000000-0005-0000-0000-00000F190000}"/>
    <cellStyle name="Comma 6 4 4 2 3" xfId="7798" xr:uid="{00000000-0005-0000-0000-000010190000}"/>
    <cellStyle name="Comma 6 4 4 3" xfId="7800" xr:uid="{00000000-0005-0000-0000-000011190000}"/>
    <cellStyle name="Comma 6 4 4 4" xfId="7801" xr:uid="{00000000-0005-0000-0000-000012190000}"/>
    <cellStyle name="Comma 6 4 4 5" xfId="7797" xr:uid="{00000000-0005-0000-0000-000013190000}"/>
    <cellStyle name="Comma 6 4 5" xfId="1554" xr:uid="{00000000-0005-0000-0000-000014190000}"/>
    <cellStyle name="Comma 6 4 5 2" xfId="1555" xr:uid="{00000000-0005-0000-0000-000015190000}"/>
    <cellStyle name="Comma 6 4 5 2 2" xfId="7804" xr:uid="{00000000-0005-0000-0000-000016190000}"/>
    <cellStyle name="Comma 6 4 5 2 3" xfId="7803" xr:uid="{00000000-0005-0000-0000-000017190000}"/>
    <cellStyle name="Comma 6 4 5 3" xfId="7805" xr:uid="{00000000-0005-0000-0000-000018190000}"/>
    <cellStyle name="Comma 6 4 5 4" xfId="7806" xr:uid="{00000000-0005-0000-0000-000019190000}"/>
    <cellStyle name="Comma 6 4 5 5" xfId="7802" xr:uid="{00000000-0005-0000-0000-00001A190000}"/>
    <cellStyle name="Comma 6 4 6" xfId="1556" xr:uid="{00000000-0005-0000-0000-00001B190000}"/>
    <cellStyle name="Comma 6 4 6 2" xfId="7808" xr:uid="{00000000-0005-0000-0000-00001C190000}"/>
    <cellStyle name="Comma 6 4 6 3" xfId="7807" xr:uid="{00000000-0005-0000-0000-00001D190000}"/>
    <cellStyle name="Comma 6 4 7" xfId="7809" xr:uid="{00000000-0005-0000-0000-00001E190000}"/>
    <cellStyle name="Comma 6 4 8" xfId="7810" xr:uid="{00000000-0005-0000-0000-00001F190000}"/>
    <cellStyle name="Comma 6 4 9" xfId="7771" xr:uid="{00000000-0005-0000-0000-000020190000}"/>
    <cellStyle name="Comma 6 5" xfId="1557" xr:uid="{00000000-0005-0000-0000-000021190000}"/>
    <cellStyle name="Comma 6 5 2" xfId="1558" xr:uid="{00000000-0005-0000-0000-000022190000}"/>
    <cellStyle name="Comma 6 5 2 2" xfId="1559" xr:uid="{00000000-0005-0000-0000-000023190000}"/>
    <cellStyle name="Comma 6 5 2 2 2" xfId="1560" xr:uid="{00000000-0005-0000-0000-000024190000}"/>
    <cellStyle name="Comma 6 5 2 2 2 2" xfId="7815" xr:uid="{00000000-0005-0000-0000-000025190000}"/>
    <cellStyle name="Comma 6 5 2 2 2 3" xfId="7814" xr:uid="{00000000-0005-0000-0000-000026190000}"/>
    <cellStyle name="Comma 6 5 2 2 3" xfId="7816" xr:uid="{00000000-0005-0000-0000-000027190000}"/>
    <cellStyle name="Comma 6 5 2 2 4" xfId="7817" xr:uid="{00000000-0005-0000-0000-000028190000}"/>
    <cellStyle name="Comma 6 5 2 2 5" xfId="7813" xr:uid="{00000000-0005-0000-0000-000029190000}"/>
    <cellStyle name="Comma 6 5 2 3" xfId="1561" xr:uid="{00000000-0005-0000-0000-00002A190000}"/>
    <cellStyle name="Comma 6 5 2 3 2" xfId="1562" xr:uid="{00000000-0005-0000-0000-00002B190000}"/>
    <cellStyle name="Comma 6 5 2 3 2 2" xfId="7820" xr:uid="{00000000-0005-0000-0000-00002C190000}"/>
    <cellStyle name="Comma 6 5 2 3 2 3" xfId="7819" xr:uid="{00000000-0005-0000-0000-00002D190000}"/>
    <cellStyle name="Comma 6 5 2 3 3" xfId="7821" xr:uid="{00000000-0005-0000-0000-00002E190000}"/>
    <cellStyle name="Comma 6 5 2 3 4" xfId="7822" xr:uid="{00000000-0005-0000-0000-00002F190000}"/>
    <cellStyle name="Comma 6 5 2 3 5" xfId="7818" xr:uid="{00000000-0005-0000-0000-000030190000}"/>
    <cellStyle name="Comma 6 5 2 4" xfId="1563" xr:uid="{00000000-0005-0000-0000-000031190000}"/>
    <cellStyle name="Comma 6 5 2 4 2" xfId="7824" xr:uid="{00000000-0005-0000-0000-000032190000}"/>
    <cellStyle name="Comma 6 5 2 4 3" xfId="7823" xr:uid="{00000000-0005-0000-0000-000033190000}"/>
    <cellStyle name="Comma 6 5 2 5" xfId="7825" xr:uid="{00000000-0005-0000-0000-000034190000}"/>
    <cellStyle name="Comma 6 5 2 6" xfId="7826" xr:uid="{00000000-0005-0000-0000-000035190000}"/>
    <cellStyle name="Comma 6 5 2 7" xfId="7812" xr:uid="{00000000-0005-0000-0000-000036190000}"/>
    <cellStyle name="Comma 6 5 3" xfId="1564" xr:uid="{00000000-0005-0000-0000-000037190000}"/>
    <cellStyle name="Comma 6 5 3 2" xfId="1565" xr:uid="{00000000-0005-0000-0000-000038190000}"/>
    <cellStyle name="Comma 6 5 3 2 2" xfId="1566" xr:uid="{00000000-0005-0000-0000-000039190000}"/>
    <cellStyle name="Comma 6 5 3 2 2 2" xfId="7830" xr:uid="{00000000-0005-0000-0000-00003A190000}"/>
    <cellStyle name="Comma 6 5 3 2 2 3" xfId="7829" xr:uid="{00000000-0005-0000-0000-00003B190000}"/>
    <cellStyle name="Comma 6 5 3 2 3" xfId="7831" xr:uid="{00000000-0005-0000-0000-00003C190000}"/>
    <cellStyle name="Comma 6 5 3 2 4" xfId="7832" xr:uid="{00000000-0005-0000-0000-00003D190000}"/>
    <cellStyle name="Comma 6 5 3 2 5" xfId="7828" xr:uid="{00000000-0005-0000-0000-00003E190000}"/>
    <cellStyle name="Comma 6 5 3 3" xfId="1567" xr:uid="{00000000-0005-0000-0000-00003F190000}"/>
    <cellStyle name="Comma 6 5 3 3 2" xfId="7834" xr:uid="{00000000-0005-0000-0000-000040190000}"/>
    <cellStyle name="Comma 6 5 3 3 3" xfId="7833" xr:uid="{00000000-0005-0000-0000-000041190000}"/>
    <cellStyle name="Comma 6 5 3 4" xfId="7835" xr:uid="{00000000-0005-0000-0000-000042190000}"/>
    <cellStyle name="Comma 6 5 3 5" xfId="7836" xr:uid="{00000000-0005-0000-0000-000043190000}"/>
    <cellStyle name="Comma 6 5 3 6" xfId="7827" xr:uid="{00000000-0005-0000-0000-000044190000}"/>
    <cellStyle name="Comma 6 5 4" xfId="1568" xr:uid="{00000000-0005-0000-0000-000045190000}"/>
    <cellStyle name="Comma 6 5 4 2" xfId="1569" xr:uid="{00000000-0005-0000-0000-000046190000}"/>
    <cellStyle name="Comma 6 5 4 2 2" xfId="7839" xr:uid="{00000000-0005-0000-0000-000047190000}"/>
    <cellStyle name="Comma 6 5 4 2 3" xfId="7838" xr:uid="{00000000-0005-0000-0000-000048190000}"/>
    <cellStyle name="Comma 6 5 4 3" xfId="7840" xr:uid="{00000000-0005-0000-0000-000049190000}"/>
    <cellStyle name="Comma 6 5 4 4" xfId="7841" xr:uid="{00000000-0005-0000-0000-00004A190000}"/>
    <cellStyle name="Comma 6 5 4 5" xfId="7837" xr:uid="{00000000-0005-0000-0000-00004B190000}"/>
    <cellStyle name="Comma 6 5 5" xfId="1570" xr:uid="{00000000-0005-0000-0000-00004C190000}"/>
    <cellStyle name="Comma 6 5 5 2" xfId="1571" xr:uid="{00000000-0005-0000-0000-00004D190000}"/>
    <cellStyle name="Comma 6 5 5 2 2" xfId="7844" xr:uid="{00000000-0005-0000-0000-00004E190000}"/>
    <cellStyle name="Comma 6 5 5 2 3" xfId="7843" xr:uid="{00000000-0005-0000-0000-00004F190000}"/>
    <cellStyle name="Comma 6 5 5 3" xfId="7845" xr:uid="{00000000-0005-0000-0000-000050190000}"/>
    <cellStyle name="Comma 6 5 5 4" xfId="7846" xr:uid="{00000000-0005-0000-0000-000051190000}"/>
    <cellStyle name="Comma 6 5 5 5" xfId="7842" xr:uid="{00000000-0005-0000-0000-000052190000}"/>
    <cellStyle name="Comma 6 5 6" xfId="1572" xr:uid="{00000000-0005-0000-0000-000053190000}"/>
    <cellStyle name="Comma 6 5 6 2" xfId="7848" xr:uid="{00000000-0005-0000-0000-000054190000}"/>
    <cellStyle name="Comma 6 5 6 3" xfId="7847" xr:uid="{00000000-0005-0000-0000-000055190000}"/>
    <cellStyle name="Comma 6 5 7" xfId="7849" xr:uid="{00000000-0005-0000-0000-000056190000}"/>
    <cellStyle name="Comma 6 5 8" xfId="7850" xr:uid="{00000000-0005-0000-0000-000057190000}"/>
    <cellStyle name="Comma 6 5 9" xfId="7811" xr:uid="{00000000-0005-0000-0000-000058190000}"/>
    <cellStyle name="Comma 6 6" xfId="1573" xr:uid="{00000000-0005-0000-0000-000059190000}"/>
    <cellStyle name="Comma 6 6 2" xfId="1574" xr:uid="{00000000-0005-0000-0000-00005A190000}"/>
    <cellStyle name="Comma 6 6 2 2" xfId="1575" xr:uid="{00000000-0005-0000-0000-00005B190000}"/>
    <cellStyle name="Comma 6 6 2 2 2" xfId="7854" xr:uid="{00000000-0005-0000-0000-00005C190000}"/>
    <cellStyle name="Comma 6 6 2 2 3" xfId="7853" xr:uid="{00000000-0005-0000-0000-00005D190000}"/>
    <cellStyle name="Comma 6 6 2 3" xfId="7855" xr:uid="{00000000-0005-0000-0000-00005E190000}"/>
    <cellStyle name="Comma 6 6 2 4" xfId="7856" xr:uid="{00000000-0005-0000-0000-00005F190000}"/>
    <cellStyle name="Comma 6 6 2 5" xfId="7852" xr:uid="{00000000-0005-0000-0000-000060190000}"/>
    <cellStyle name="Comma 6 6 3" xfId="1576" xr:uid="{00000000-0005-0000-0000-000061190000}"/>
    <cellStyle name="Comma 6 6 3 2" xfId="1577" xr:uid="{00000000-0005-0000-0000-000062190000}"/>
    <cellStyle name="Comma 6 6 3 2 2" xfId="7859" xr:uid="{00000000-0005-0000-0000-000063190000}"/>
    <cellStyle name="Comma 6 6 3 2 3" xfId="7858" xr:uid="{00000000-0005-0000-0000-000064190000}"/>
    <cellStyle name="Comma 6 6 3 3" xfId="7860" xr:uid="{00000000-0005-0000-0000-000065190000}"/>
    <cellStyle name="Comma 6 6 3 4" xfId="7861" xr:uid="{00000000-0005-0000-0000-000066190000}"/>
    <cellStyle name="Comma 6 6 3 5" xfId="7857" xr:uid="{00000000-0005-0000-0000-000067190000}"/>
    <cellStyle name="Comma 6 6 4" xfId="1578" xr:uid="{00000000-0005-0000-0000-000068190000}"/>
    <cellStyle name="Comma 6 6 4 2" xfId="7863" xr:uid="{00000000-0005-0000-0000-000069190000}"/>
    <cellStyle name="Comma 6 6 4 3" xfId="7862" xr:uid="{00000000-0005-0000-0000-00006A190000}"/>
    <cellStyle name="Comma 6 6 5" xfId="7864" xr:uid="{00000000-0005-0000-0000-00006B190000}"/>
    <cellStyle name="Comma 6 6 6" xfId="7865" xr:uid="{00000000-0005-0000-0000-00006C190000}"/>
    <cellStyle name="Comma 6 6 7" xfId="7851" xr:uid="{00000000-0005-0000-0000-00006D190000}"/>
    <cellStyle name="Comma 6 7" xfId="1579" xr:uid="{00000000-0005-0000-0000-00006E190000}"/>
    <cellStyle name="Comma 6 7 2" xfId="1580" xr:uid="{00000000-0005-0000-0000-00006F190000}"/>
    <cellStyle name="Comma 6 7 2 2" xfId="1581" xr:uid="{00000000-0005-0000-0000-000070190000}"/>
    <cellStyle name="Comma 6 7 2 2 2" xfId="7869" xr:uid="{00000000-0005-0000-0000-000071190000}"/>
    <cellStyle name="Comma 6 7 2 2 3" xfId="7868" xr:uid="{00000000-0005-0000-0000-000072190000}"/>
    <cellStyle name="Comma 6 7 2 3" xfId="7870" xr:uid="{00000000-0005-0000-0000-000073190000}"/>
    <cellStyle name="Comma 6 7 2 4" xfId="7871" xr:uid="{00000000-0005-0000-0000-000074190000}"/>
    <cellStyle name="Comma 6 7 2 5" xfId="7867" xr:uid="{00000000-0005-0000-0000-000075190000}"/>
    <cellStyle name="Comma 6 7 3" xfId="1582" xr:uid="{00000000-0005-0000-0000-000076190000}"/>
    <cellStyle name="Comma 6 7 3 2" xfId="1583" xr:uid="{00000000-0005-0000-0000-000077190000}"/>
    <cellStyle name="Comma 6 7 3 2 2" xfId="7874" xr:uid="{00000000-0005-0000-0000-000078190000}"/>
    <cellStyle name="Comma 6 7 3 2 3" xfId="7873" xr:uid="{00000000-0005-0000-0000-000079190000}"/>
    <cellStyle name="Comma 6 7 3 3" xfId="7875" xr:uid="{00000000-0005-0000-0000-00007A190000}"/>
    <cellStyle name="Comma 6 7 3 4" xfId="7876" xr:uid="{00000000-0005-0000-0000-00007B190000}"/>
    <cellStyle name="Comma 6 7 3 5" xfId="7872" xr:uid="{00000000-0005-0000-0000-00007C190000}"/>
    <cellStyle name="Comma 6 7 4" xfId="1584" xr:uid="{00000000-0005-0000-0000-00007D190000}"/>
    <cellStyle name="Comma 6 7 4 2" xfId="7878" xr:uid="{00000000-0005-0000-0000-00007E190000}"/>
    <cellStyle name="Comma 6 7 4 3" xfId="7877" xr:uid="{00000000-0005-0000-0000-00007F190000}"/>
    <cellStyle name="Comma 6 7 5" xfId="7879" xr:uid="{00000000-0005-0000-0000-000080190000}"/>
    <cellStyle name="Comma 6 7 6" xfId="7880" xr:uid="{00000000-0005-0000-0000-000081190000}"/>
    <cellStyle name="Comma 6 7 7" xfId="7866" xr:uid="{00000000-0005-0000-0000-000082190000}"/>
    <cellStyle name="Comma 6 8" xfId="1585" xr:uid="{00000000-0005-0000-0000-000083190000}"/>
    <cellStyle name="Comma 6 8 2" xfId="7882" xr:uid="{00000000-0005-0000-0000-000084190000}"/>
    <cellStyle name="Comma 6 8 3" xfId="7881" xr:uid="{00000000-0005-0000-0000-000085190000}"/>
    <cellStyle name="Comma 6 9" xfId="1586" xr:uid="{00000000-0005-0000-0000-000086190000}"/>
    <cellStyle name="Comma 6 9 2" xfId="7884" xr:uid="{00000000-0005-0000-0000-000087190000}"/>
    <cellStyle name="Comma 6 9 3" xfId="7883" xr:uid="{00000000-0005-0000-0000-000088190000}"/>
    <cellStyle name="Comma 7" xfId="1587" xr:uid="{00000000-0005-0000-0000-000089190000}"/>
    <cellStyle name="Comma 7 2" xfId="1588" xr:uid="{00000000-0005-0000-0000-00008A190000}"/>
    <cellStyle name="Comma 7 2 2" xfId="7887" xr:uid="{00000000-0005-0000-0000-00008B190000}"/>
    <cellStyle name="Comma 7 2 3" xfId="7886" xr:uid="{00000000-0005-0000-0000-00008C190000}"/>
    <cellStyle name="Comma 7 3" xfId="1589" xr:uid="{00000000-0005-0000-0000-00008D190000}"/>
    <cellStyle name="Comma 7 3 2" xfId="7889" xr:uid="{00000000-0005-0000-0000-00008E190000}"/>
    <cellStyle name="Comma 7 3 3" xfId="7888" xr:uid="{00000000-0005-0000-0000-00008F190000}"/>
    <cellStyle name="Comma 7 4" xfId="7890" xr:uid="{00000000-0005-0000-0000-000090190000}"/>
    <cellStyle name="Comma 7 5" xfId="7891" xr:uid="{00000000-0005-0000-0000-000091190000}"/>
    <cellStyle name="Comma 7 6" xfId="7892" xr:uid="{00000000-0005-0000-0000-000092190000}"/>
    <cellStyle name="Comma 7 7" xfId="7885" xr:uid="{00000000-0005-0000-0000-000093190000}"/>
    <cellStyle name="Comma 8" xfId="1590" xr:uid="{00000000-0005-0000-0000-000094190000}"/>
    <cellStyle name="Comma 8 2" xfId="7894" xr:uid="{00000000-0005-0000-0000-000095190000}"/>
    <cellStyle name="Comma 8 3" xfId="7895" xr:uid="{00000000-0005-0000-0000-000096190000}"/>
    <cellStyle name="Comma 8 4" xfId="7896" xr:uid="{00000000-0005-0000-0000-000097190000}"/>
    <cellStyle name="Comma 8 5" xfId="7893" xr:uid="{00000000-0005-0000-0000-000098190000}"/>
    <cellStyle name="Comma 9" xfId="1591" xr:uid="{00000000-0005-0000-0000-000099190000}"/>
    <cellStyle name="Comma 9 2" xfId="7898" xr:uid="{00000000-0005-0000-0000-00009A190000}"/>
    <cellStyle name="Comma 9 3" xfId="7897" xr:uid="{00000000-0005-0000-0000-00009B190000}"/>
    <cellStyle name="Currency 10" xfId="1592" xr:uid="{00000000-0005-0000-0000-00009C190000}"/>
    <cellStyle name="Currency 10 2" xfId="7900" xr:uid="{00000000-0005-0000-0000-00009D190000}"/>
    <cellStyle name="Currency 10 3" xfId="7899" xr:uid="{00000000-0005-0000-0000-00009E190000}"/>
    <cellStyle name="Currency 11" xfId="1593" xr:uid="{00000000-0005-0000-0000-00009F190000}"/>
    <cellStyle name="Currency 11 2" xfId="7902" xr:uid="{00000000-0005-0000-0000-0000A0190000}"/>
    <cellStyle name="Currency 11 3" xfId="7901" xr:uid="{00000000-0005-0000-0000-0000A1190000}"/>
    <cellStyle name="Currency 12" xfId="1594" xr:uid="{00000000-0005-0000-0000-0000A2190000}"/>
    <cellStyle name="Currency 12 2" xfId="7904" xr:uid="{00000000-0005-0000-0000-0000A3190000}"/>
    <cellStyle name="Currency 12 3" xfId="7903" xr:uid="{00000000-0005-0000-0000-0000A4190000}"/>
    <cellStyle name="Currency 13" xfId="1595" xr:uid="{00000000-0005-0000-0000-0000A5190000}"/>
    <cellStyle name="Currency 13 2" xfId="7905" xr:uid="{00000000-0005-0000-0000-0000A6190000}"/>
    <cellStyle name="Currency 14" xfId="1596" xr:uid="{00000000-0005-0000-0000-0000A7190000}"/>
    <cellStyle name="Currency 14 2" xfId="7906" xr:uid="{00000000-0005-0000-0000-0000A8190000}"/>
    <cellStyle name="Currency 2" xfId="1597" xr:uid="{00000000-0005-0000-0000-0000A9190000}"/>
    <cellStyle name="Currency 2 2" xfId="1598" xr:uid="{00000000-0005-0000-0000-0000AA190000}"/>
    <cellStyle name="Currency 2 2 2" xfId="7909" xr:uid="{00000000-0005-0000-0000-0000AB190000}"/>
    <cellStyle name="Currency 2 2 3" xfId="7908" xr:uid="{00000000-0005-0000-0000-0000AC190000}"/>
    <cellStyle name="Currency 2 3" xfId="7910" xr:uid="{00000000-0005-0000-0000-0000AD190000}"/>
    <cellStyle name="Currency 2 4" xfId="7911" xr:uid="{00000000-0005-0000-0000-0000AE190000}"/>
    <cellStyle name="Currency 2 5" xfId="7912" xr:uid="{00000000-0005-0000-0000-0000AF190000}"/>
    <cellStyle name="Currency 2 6" xfId="7907" xr:uid="{00000000-0005-0000-0000-0000B0190000}"/>
    <cellStyle name="Currency 3" xfId="1599" xr:uid="{00000000-0005-0000-0000-0000B1190000}"/>
    <cellStyle name="Currency 3 2" xfId="1600" xr:uid="{00000000-0005-0000-0000-0000B2190000}"/>
    <cellStyle name="Currency 3 2 2" xfId="7914" xr:uid="{00000000-0005-0000-0000-0000B3190000}"/>
    <cellStyle name="Currency 3 3" xfId="7913" xr:uid="{00000000-0005-0000-0000-0000B4190000}"/>
    <cellStyle name="Currency 4" xfId="1601" xr:uid="{00000000-0005-0000-0000-0000B5190000}"/>
    <cellStyle name="Currency 4 2" xfId="7916" xr:uid="{00000000-0005-0000-0000-0000B6190000}"/>
    <cellStyle name="Currency 4 3" xfId="7915" xr:uid="{00000000-0005-0000-0000-0000B7190000}"/>
    <cellStyle name="Currency 5" xfId="1602" xr:uid="{00000000-0005-0000-0000-0000B8190000}"/>
    <cellStyle name="Currency 5 2" xfId="7918" xr:uid="{00000000-0005-0000-0000-0000B9190000}"/>
    <cellStyle name="Currency 5 3" xfId="7917" xr:uid="{00000000-0005-0000-0000-0000BA190000}"/>
    <cellStyle name="Currency 6" xfId="1603" xr:uid="{00000000-0005-0000-0000-0000BB190000}"/>
    <cellStyle name="Currency 6 2" xfId="7920" xr:uid="{00000000-0005-0000-0000-0000BC190000}"/>
    <cellStyle name="Currency 6 3" xfId="7919" xr:uid="{00000000-0005-0000-0000-0000BD190000}"/>
    <cellStyle name="Currency 7" xfId="1604" xr:uid="{00000000-0005-0000-0000-0000BE190000}"/>
    <cellStyle name="Currency 7 2" xfId="7922" xr:uid="{00000000-0005-0000-0000-0000BF190000}"/>
    <cellStyle name="Currency 7 3" xfId="7921" xr:uid="{00000000-0005-0000-0000-0000C0190000}"/>
    <cellStyle name="Currency 8" xfId="1605" xr:uid="{00000000-0005-0000-0000-0000C1190000}"/>
    <cellStyle name="Currency 8 2" xfId="7924" xr:uid="{00000000-0005-0000-0000-0000C2190000}"/>
    <cellStyle name="Currency 8 3" xfId="7923" xr:uid="{00000000-0005-0000-0000-0000C3190000}"/>
    <cellStyle name="Currency 9" xfId="1606" xr:uid="{00000000-0005-0000-0000-0000C4190000}"/>
    <cellStyle name="Currency 9 2" xfId="7926" xr:uid="{00000000-0005-0000-0000-0000C5190000}"/>
    <cellStyle name="Currency 9 3" xfId="7925" xr:uid="{00000000-0005-0000-0000-0000C6190000}"/>
    <cellStyle name="Explanatory Text" xfId="1607" builtinId="53" customBuiltin="1"/>
    <cellStyle name="Explanatory Text 10" xfId="1608" xr:uid="{00000000-0005-0000-0000-0000C8190000}"/>
    <cellStyle name="Explanatory Text 10 2" xfId="1609" xr:uid="{00000000-0005-0000-0000-0000C9190000}"/>
    <cellStyle name="Explanatory Text 10 2 2" xfId="7930" xr:uid="{00000000-0005-0000-0000-0000CA190000}"/>
    <cellStyle name="Explanatory Text 10 2 3" xfId="7931" xr:uid="{00000000-0005-0000-0000-0000CB190000}"/>
    <cellStyle name="Explanatory Text 10 2 4" xfId="7932" xr:uid="{00000000-0005-0000-0000-0000CC190000}"/>
    <cellStyle name="Explanatory Text 10 2 5" xfId="7929" xr:uid="{00000000-0005-0000-0000-0000CD190000}"/>
    <cellStyle name="Explanatory Text 10 3" xfId="1610" xr:uid="{00000000-0005-0000-0000-0000CE190000}"/>
    <cellStyle name="Explanatory Text 10 3 2" xfId="7934" xr:uid="{00000000-0005-0000-0000-0000CF190000}"/>
    <cellStyle name="Explanatory Text 10 3 3" xfId="7933" xr:uid="{00000000-0005-0000-0000-0000D0190000}"/>
    <cellStyle name="Explanatory Text 10 4" xfId="7935" xr:uid="{00000000-0005-0000-0000-0000D1190000}"/>
    <cellStyle name="Explanatory Text 10 5" xfId="7928" xr:uid="{00000000-0005-0000-0000-0000D2190000}"/>
    <cellStyle name="Explanatory Text 11" xfId="1611" xr:uid="{00000000-0005-0000-0000-0000D3190000}"/>
    <cellStyle name="Explanatory Text 11 2" xfId="7937" xr:uid="{00000000-0005-0000-0000-0000D4190000}"/>
    <cellStyle name="Explanatory Text 11 2 2" xfId="7938" xr:uid="{00000000-0005-0000-0000-0000D5190000}"/>
    <cellStyle name="Explanatory Text 11 2 3" xfId="7939" xr:uid="{00000000-0005-0000-0000-0000D6190000}"/>
    <cellStyle name="Explanatory Text 11 3" xfId="7940" xr:uid="{00000000-0005-0000-0000-0000D7190000}"/>
    <cellStyle name="Explanatory Text 11 4" xfId="7941" xr:uid="{00000000-0005-0000-0000-0000D8190000}"/>
    <cellStyle name="Explanatory Text 11 5" xfId="7936" xr:uid="{00000000-0005-0000-0000-0000D9190000}"/>
    <cellStyle name="Explanatory Text 12" xfId="1612" xr:uid="{00000000-0005-0000-0000-0000DA190000}"/>
    <cellStyle name="Explanatory Text 12 2" xfId="7943" xr:uid="{00000000-0005-0000-0000-0000DB190000}"/>
    <cellStyle name="Explanatory Text 12 2 2" xfId="7944" xr:uid="{00000000-0005-0000-0000-0000DC190000}"/>
    <cellStyle name="Explanatory Text 12 2 3" xfId="7945" xr:uid="{00000000-0005-0000-0000-0000DD190000}"/>
    <cellStyle name="Explanatory Text 12 3" xfId="7946" xr:uid="{00000000-0005-0000-0000-0000DE190000}"/>
    <cellStyle name="Explanatory Text 12 4" xfId="7947" xr:uid="{00000000-0005-0000-0000-0000DF190000}"/>
    <cellStyle name="Explanatory Text 12 5" xfId="7942" xr:uid="{00000000-0005-0000-0000-0000E0190000}"/>
    <cellStyle name="Explanatory Text 13" xfId="1613" xr:uid="{00000000-0005-0000-0000-0000E1190000}"/>
    <cellStyle name="Explanatory Text 13 2" xfId="7949" xr:uid="{00000000-0005-0000-0000-0000E2190000}"/>
    <cellStyle name="Explanatory Text 13 3" xfId="7948" xr:uid="{00000000-0005-0000-0000-0000E3190000}"/>
    <cellStyle name="Explanatory Text 14" xfId="1614" xr:uid="{00000000-0005-0000-0000-0000E4190000}"/>
    <cellStyle name="Explanatory Text 14 2" xfId="7951" xr:uid="{00000000-0005-0000-0000-0000E5190000}"/>
    <cellStyle name="Explanatory Text 14 3" xfId="7952" xr:uid="{00000000-0005-0000-0000-0000E6190000}"/>
    <cellStyle name="Explanatory Text 14 4" xfId="7953" xr:uid="{00000000-0005-0000-0000-0000E7190000}"/>
    <cellStyle name="Explanatory Text 14 5" xfId="7950" xr:uid="{00000000-0005-0000-0000-0000E8190000}"/>
    <cellStyle name="Explanatory Text 15" xfId="7954" xr:uid="{00000000-0005-0000-0000-0000E9190000}"/>
    <cellStyle name="Explanatory Text 16" xfId="7955" xr:uid="{00000000-0005-0000-0000-0000EA190000}"/>
    <cellStyle name="Explanatory Text 17" xfId="7956" xr:uid="{00000000-0005-0000-0000-0000EB190000}"/>
    <cellStyle name="Explanatory Text 18" xfId="7927" xr:uid="{00000000-0005-0000-0000-0000EC190000}"/>
    <cellStyle name="Explanatory Text 2" xfId="1615" xr:uid="{00000000-0005-0000-0000-0000ED190000}"/>
    <cellStyle name="Explanatory Text 2 2" xfId="1616" xr:uid="{00000000-0005-0000-0000-0000EE190000}"/>
    <cellStyle name="Explanatory Text 2 2 2" xfId="1617" xr:uid="{00000000-0005-0000-0000-0000EF190000}"/>
    <cellStyle name="Explanatory Text 2 2 2 2" xfId="7959" xr:uid="{00000000-0005-0000-0000-0000F0190000}"/>
    <cellStyle name="Explanatory Text 2 2 3" xfId="1618" xr:uid="{00000000-0005-0000-0000-0000F1190000}"/>
    <cellStyle name="Explanatory Text 2 2 3 2" xfId="7960" xr:uid="{00000000-0005-0000-0000-0000F2190000}"/>
    <cellStyle name="Explanatory Text 2 2 4" xfId="1619" xr:uid="{00000000-0005-0000-0000-0000F3190000}"/>
    <cellStyle name="Explanatory Text 2 2 4 2" xfId="7961" xr:uid="{00000000-0005-0000-0000-0000F4190000}"/>
    <cellStyle name="Explanatory Text 2 2 5" xfId="1620" xr:uid="{00000000-0005-0000-0000-0000F5190000}"/>
    <cellStyle name="Explanatory Text 2 2 5 2" xfId="7962" xr:uid="{00000000-0005-0000-0000-0000F6190000}"/>
    <cellStyle name="Explanatory Text 2 2 6" xfId="7958" xr:uid="{00000000-0005-0000-0000-0000F7190000}"/>
    <cellStyle name="Explanatory Text 2 3" xfId="1621" xr:uid="{00000000-0005-0000-0000-0000F8190000}"/>
    <cellStyle name="Explanatory Text 2 3 2" xfId="1622" xr:uid="{00000000-0005-0000-0000-0000F9190000}"/>
    <cellStyle name="Explanatory Text 2 3 2 2" xfId="7965" xr:uid="{00000000-0005-0000-0000-0000FA190000}"/>
    <cellStyle name="Explanatory Text 2 3 2 3" xfId="7964" xr:uid="{00000000-0005-0000-0000-0000FB190000}"/>
    <cellStyle name="Explanatory Text 2 3 3" xfId="1623" xr:uid="{00000000-0005-0000-0000-0000FC190000}"/>
    <cellStyle name="Explanatory Text 2 3 3 2" xfId="7966" xr:uid="{00000000-0005-0000-0000-0000FD190000}"/>
    <cellStyle name="Explanatory Text 2 3 4" xfId="7967" xr:uid="{00000000-0005-0000-0000-0000FE190000}"/>
    <cellStyle name="Explanatory Text 2 3 4 2" xfId="7968" xr:uid="{00000000-0005-0000-0000-0000FF190000}"/>
    <cellStyle name="Explanatory Text 2 3 5" xfId="7963" xr:uid="{00000000-0005-0000-0000-0000001A0000}"/>
    <cellStyle name="Explanatory Text 2 4" xfId="1624" xr:uid="{00000000-0005-0000-0000-0000011A0000}"/>
    <cellStyle name="Explanatory Text 2 4 2" xfId="7970" xr:uid="{00000000-0005-0000-0000-0000021A0000}"/>
    <cellStyle name="Explanatory Text 2 4 3" xfId="7971" xr:uid="{00000000-0005-0000-0000-0000031A0000}"/>
    <cellStyle name="Explanatory Text 2 4 4" xfId="7969" xr:uid="{00000000-0005-0000-0000-0000041A0000}"/>
    <cellStyle name="Explanatory Text 2 5" xfId="1625" xr:uid="{00000000-0005-0000-0000-0000051A0000}"/>
    <cellStyle name="Explanatory Text 2 5 2" xfId="7972" xr:uid="{00000000-0005-0000-0000-0000061A0000}"/>
    <cellStyle name="Explanatory Text 2 6" xfId="7973" xr:uid="{00000000-0005-0000-0000-0000071A0000}"/>
    <cellStyle name="Explanatory Text 2 7" xfId="7957" xr:uid="{00000000-0005-0000-0000-0000081A0000}"/>
    <cellStyle name="Explanatory Text 3" xfId="1626" xr:uid="{00000000-0005-0000-0000-0000091A0000}"/>
    <cellStyle name="Explanatory Text 3 2" xfId="1627" xr:uid="{00000000-0005-0000-0000-00000A1A0000}"/>
    <cellStyle name="Explanatory Text 3 2 2" xfId="7975" xr:uid="{00000000-0005-0000-0000-00000B1A0000}"/>
    <cellStyle name="Explanatory Text 3 3" xfId="1628" xr:uid="{00000000-0005-0000-0000-00000C1A0000}"/>
    <cellStyle name="Explanatory Text 3 3 2" xfId="7977" xr:uid="{00000000-0005-0000-0000-00000D1A0000}"/>
    <cellStyle name="Explanatory Text 3 3 3" xfId="7978" xr:uid="{00000000-0005-0000-0000-00000E1A0000}"/>
    <cellStyle name="Explanatory Text 3 3 4" xfId="7979" xr:uid="{00000000-0005-0000-0000-00000F1A0000}"/>
    <cellStyle name="Explanatory Text 3 3 5" xfId="7976" xr:uid="{00000000-0005-0000-0000-0000101A0000}"/>
    <cellStyle name="Explanatory Text 3 4" xfId="1629" xr:uid="{00000000-0005-0000-0000-0000111A0000}"/>
    <cellStyle name="Explanatory Text 3 4 2" xfId="7980" xr:uid="{00000000-0005-0000-0000-0000121A0000}"/>
    <cellStyle name="Explanatory Text 3 5" xfId="7981" xr:uid="{00000000-0005-0000-0000-0000131A0000}"/>
    <cellStyle name="Explanatory Text 3 6" xfId="7974" xr:uid="{00000000-0005-0000-0000-0000141A0000}"/>
    <cellStyle name="Explanatory Text 4" xfId="1630" xr:uid="{00000000-0005-0000-0000-0000151A0000}"/>
    <cellStyle name="Explanatory Text 4 2" xfId="1631" xr:uid="{00000000-0005-0000-0000-0000161A0000}"/>
    <cellStyle name="Explanatory Text 4 2 2" xfId="7984" xr:uid="{00000000-0005-0000-0000-0000171A0000}"/>
    <cellStyle name="Explanatory Text 4 2 3" xfId="7985" xr:uid="{00000000-0005-0000-0000-0000181A0000}"/>
    <cellStyle name="Explanatory Text 4 2 4" xfId="7983" xr:uid="{00000000-0005-0000-0000-0000191A0000}"/>
    <cellStyle name="Explanatory Text 4 3" xfId="1632" xr:uid="{00000000-0005-0000-0000-00001A1A0000}"/>
    <cellStyle name="Explanatory Text 4 3 2" xfId="7986" xr:uid="{00000000-0005-0000-0000-00001B1A0000}"/>
    <cellStyle name="Explanatory Text 4 4" xfId="1633" xr:uid="{00000000-0005-0000-0000-00001C1A0000}"/>
    <cellStyle name="Explanatory Text 4 4 2" xfId="7987" xr:uid="{00000000-0005-0000-0000-00001D1A0000}"/>
    <cellStyle name="Explanatory Text 4 5" xfId="7988" xr:uid="{00000000-0005-0000-0000-00001E1A0000}"/>
    <cellStyle name="Explanatory Text 4 6" xfId="7982" xr:uid="{00000000-0005-0000-0000-00001F1A0000}"/>
    <cellStyle name="Explanatory Text 5" xfId="1634" xr:uid="{00000000-0005-0000-0000-0000201A0000}"/>
    <cellStyle name="Explanatory Text 5 2" xfId="1635" xr:uid="{00000000-0005-0000-0000-0000211A0000}"/>
    <cellStyle name="Explanatory Text 5 2 2" xfId="1636" xr:uid="{00000000-0005-0000-0000-0000221A0000}"/>
    <cellStyle name="Explanatory Text 5 2 2 2" xfId="7992" xr:uid="{00000000-0005-0000-0000-0000231A0000}"/>
    <cellStyle name="Explanatory Text 5 2 2 3" xfId="7991" xr:uid="{00000000-0005-0000-0000-0000241A0000}"/>
    <cellStyle name="Explanatory Text 5 2 3" xfId="1637" xr:uid="{00000000-0005-0000-0000-0000251A0000}"/>
    <cellStyle name="Explanatory Text 5 2 3 2" xfId="7993" xr:uid="{00000000-0005-0000-0000-0000261A0000}"/>
    <cellStyle name="Explanatory Text 5 2 4" xfId="1638" xr:uid="{00000000-0005-0000-0000-0000271A0000}"/>
    <cellStyle name="Explanatory Text 5 2 4 2" xfId="7994" xr:uid="{00000000-0005-0000-0000-0000281A0000}"/>
    <cellStyle name="Explanatory Text 5 2 5" xfId="7990" xr:uid="{00000000-0005-0000-0000-0000291A0000}"/>
    <cellStyle name="Explanatory Text 5 3" xfId="1639" xr:uid="{00000000-0005-0000-0000-00002A1A0000}"/>
    <cellStyle name="Explanatory Text 5 3 2" xfId="1640" xr:uid="{00000000-0005-0000-0000-00002B1A0000}"/>
    <cellStyle name="Explanatory Text 5 3 2 2" xfId="7996" xr:uid="{00000000-0005-0000-0000-00002C1A0000}"/>
    <cellStyle name="Explanatory Text 5 3 3" xfId="1641" xr:uid="{00000000-0005-0000-0000-00002D1A0000}"/>
    <cellStyle name="Explanatory Text 5 3 3 2" xfId="7997" xr:uid="{00000000-0005-0000-0000-00002E1A0000}"/>
    <cellStyle name="Explanatory Text 5 3 4" xfId="7998" xr:uid="{00000000-0005-0000-0000-00002F1A0000}"/>
    <cellStyle name="Explanatory Text 5 3 5" xfId="7995" xr:uid="{00000000-0005-0000-0000-0000301A0000}"/>
    <cellStyle name="Explanatory Text 5 4" xfId="1642" xr:uid="{00000000-0005-0000-0000-0000311A0000}"/>
    <cellStyle name="Explanatory Text 5 4 2" xfId="1643" xr:uid="{00000000-0005-0000-0000-0000321A0000}"/>
    <cellStyle name="Explanatory Text 5 4 2 2" xfId="8000" xr:uid="{00000000-0005-0000-0000-0000331A0000}"/>
    <cellStyle name="Explanatory Text 5 4 3" xfId="1644" xr:uid="{00000000-0005-0000-0000-0000341A0000}"/>
    <cellStyle name="Explanatory Text 5 4 3 2" xfId="8001" xr:uid="{00000000-0005-0000-0000-0000351A0000}"/>
    <cellStyle name="Explanatory Text 5 4 4" xfId="8002" xr:uid="{00000000-0005-0000-0000-0000361A0000}"/>
    <cellStyle name="Explanatory Text 5 4 5" xfId="7999" xr:uid="{00000000-0005-0000-0000-0000371A0000}"/>
    <cellStyle name="Explanatory Text 5 5" xfId="7989" xr:uid="{00000000-0005-0000-0000-0000381A0000}"/>
    <cellStyle name="Explanatory Text 6" xfId="1645" xr:uid="{00000000-0005-0000-0000-0000391A0000}"/>
    <cellStyle name="Explanatory Text 6 2" xfId="1646" xr:uid="{00000000-0005-0000-0000-00003A1A0000}"/>
    <cellStyle name="Explanatory Text 6 2 2" xfId="8005" xr:uid="{00000000-0005-0000-0000-00003B1A0000}"/>
    <cellStyle name="Explanatory Text 6 2 3" xfId="8006" xr:uid="{00000000-0005-0000-0000-00003C1A0000}"/>
    <cellStyle name="Explanatory Text 6 2 4" xfId="8004" xr:uid="{00000000-0005-0000-0000-00003D1A0000}"/>
    <cellStyle name="Explanatory Text 6 3" xfId="1647" xr:uid="{00000000-0005-0000-0000-00003E1A0000}"/>
    <cellStyle name="Explanatory Text 6 3 2" xfId="8007" xr:uid="{00000000-0005-0000-0000-00003F1A0000}"/>
    <cellStyle name="Explanatory Text 6 4" xfId="8008" xr:uid="{00000000-0005-0000-0000-0000401A0000}"/>
    <cellStyle name="Explanatory Text 6 5" xfId="8003" xr:uid="{00000000-0005-0000-0000-0000411A0000}"/>
    <cellStyle name="Explanatory Text 7" xfId="1648" xr:uid="{00000000-0005-0000-0000-0000421A0000}"/>
    <cellStyle name="Explanatory Text 7 2" xfId="1649" xr:uid="{00000000-0005-0000-0000-0000431A0000}"/>
    <cellStyle name="Explanatory Text 7 2 2" xfId="8011" xr:uid="{00000000-0005-0000-0000-0000441A0000}"/>
    <cellStyle name="Explanatory Text 7 2 3" xfId="8012" xr:uid="{00000000-0005-0000-0000-0000451A0000}"/>
    <cellStyle name="Explanatory Text 7 2 4" xfId="8010" xr:uid="{00000000-0005-0000-0000-0000461A0000}"/>
    <cellStyle name="Explanatory Text 7 3" xfId="8013" xr:uid="{00000000-0005-0000-0000-0000471A0000}"/>
    <cellStyle name="Explanatory Text 7 4" xfId="8009" xr:uid="{00000000-0005-0000-0000-0000481A0000}"/>
    <cellStyle name="Explanatory Text 8" xfId="1650" xr:uid="{00000000-0005-0000-0000-0000491A0000}"/>
    <cellStyle name="Explanatory Text 8 2" xfId="8015" xr:uid="{00000000-0005-0000-0000-00004A1A0000}"/>
    <cellStyle name="Explanatory Text 8 2 2" xfId="8016" xr:uid="{00000000-0005-0000-0000-00004B1A0000}"/>
    <cellStyle name="Explanatory Text 8 2 3" xfId="8017" xr:uid="{00000000-0005-0000-0000-00004C1A0000}"/>
    <cellStyle name="Explanatory Text 8 3" xfId="8018" xr:uid="{00000000-0005-0000-0000-00004D1A0000}"/>
    <cellStyle name="Explanatory Text 8 4" xfId="8019" xr:uid="{00000000-0005-0000-0000-00004E1A0000}"/>
    <cellStyle name="Explanatory Text 8 5" xfId="8014" xr:uid="{00000000-0005-0000-0000-00004F1A0000}"/>
    <cellStyle name="Explanatory Text 9" xfId="1651" xr:uid="{00000000-0005-0000-0000-0000501A0000}"/>
    <cellStyle name="Explanatory Text 9 2" xfId="1652" xr:uid="{00000000-0005-0000-0000-0000511A0000}"/>
    <cellStyle name="Explanatory Text 9 2 2" xfId="8021" xr:uid="{00000000-0005-0000-0000-0000521A0000}"/>
    <cellStyle name="Explanatory Text 9 3" xfId="1653" xr:uid="{00000000-0005-0000-0000-0000531A0000}"/>
    <cellStyle name="Explanatory Text 9 3 2" xfId="8022" xr:uid="{00000000-0005-0000-0000-0000541A0000}"/>
    <cellStyle name="Explanatory Text 9 4" xfId="8023" xr:uid="{00000000-0005-0000-0000-0000551A0000}"/>
    <cellStyle name="Explanatory Text 9 5" xfId="8020" xr:uid="{00000000-0005-0000-0000-0000561A0000}"/>
    <cellStyle name="footer" xfId="8024" xr:uid="{00000000-0005-0000-0000-0000571A0000}"/>
    <cellStyle name="Good" xfId="1654" builtinId="26" customBuiltin="1"/>
    <cellStyle name="Good 10" xfId="1655" xr:uid="{00000000-0005-0000-0000-0000591A0000}"/>
    <cellStyle name="Good 10 2" xfId="1656" xr:uid="{00000000-0005-0000-0000-00005A1A0000}"/>
    <cellStyle name="Good 10 2 2" xfId="8028" xr:uid="{00000000-0005-0000-0000-00005B1A0000}"/>
    <cellStyle name="Good 10 2 3" xfId="8029" xr:uid="{00000000-0005-0000-0000-00005C1A0000}"/>
    <cellStyle name="Good 10 2 4" xfId="8030" xr:uid="{00000000-0005-0000-0000-00005D1A0000}"/>
    <cellStyle name="Good 10 2 5" xfId="8027" xr:uid="{00000000-0005-0000-0000-00005E1A0000}"/>
    <cellStyle name="Good 10 3" xfId="1657" xr:uid="{00000000-0005-0000-0000-00005F1A0000}"/>
    <cellStyle name="Good 10 3 2" xfId="8032" xr:uid="{00000000-0005-0000-0000-0000601A0000}"/>
    <cellStyle name="Good 10 3 3" xfId="8031" xr:uid="{00000000-0005-0000-0000-0000611A0000}"/>
    <cellStyle name="Good 10 4" xfId="8033" xr:uid="{00000000-0005-0000-0000-0000621A0000}"/>
    <cellStyle name="Good 10 5" xfId="8026" xr:uid="{00000000-0005-0000-0000-0000631A0000}"/>
    <cellStyle name="Good 11" xfId="1658" xr:uid="{00000000-0005-0000-0000-0000641A0000}"/>
    <cellStyle name="Good 11 2" xfId="8035" xr:uid="{00000000-0005-0000-0000-0000651A0000}"/>
    <cellStyle name="Good 11 2 2" xfId="8036" xr:uid="{00000000-0005-0000-0000-0000661A0000}"/>
    <cellStyle name="Good 11 2 3" xfId="8037" xr:uid="{00000000-0005-0000-0000-0000671A0000}"/>
    <cellStyle name="Good 11 3" xfId="8038" xr:uid="{00000000-0005-0000-0000-0000681A0000}"/>
    <cellStyle name="Good 11 4" xfId="8039" xr:uid="{00000000-0005-0000-0000-0000691A0000}"/>
    <cellStyle name="Good 11 5" xfId="8034" xr:uid="{00000000-0005-0000-0000-00006A1A0000}"/>
    <cellStyle name="Good 12" xfId="1659" xr:uid="{00000000-0005-0000-0000-00006B1A0000}"/>
    <cellStyle name="Good 12 2" xfId="8041" xr:uid="{00000000-0005-0000-0000-00006C1A0000}"/>
    <cellStyle name="Good 12 2 2" xfId="8042" xr:uid="{00000000-0005-0000-0000-00006D1A0000}"/>
    <cellStyle name="Good 12 2 3" xfId="8043" xr:uid="{00000000-0005-0000-0000-00006E1A0000}"/>
    <cellStyle name="Good 12 3" xfId="8044" xr:uid="{00000000-0005-0000-0000-00006F1A0000}"/>
    <cellStyle name="Good 12 4" xfId="8045" xr:uid="{00000000-0005-0000-0000-0000701A0000}"/>
    <cellStyle name="Good 12 5" xfId="8040" xr:uid="{00000000-0005-0000-0000-0000711A0000}"/>
    <cellStyle name="Good 13" xfId="1660" xr:uid="{00000000-0005-0000-0000-0000721A0000}"/>
    <cellStyle name="Good 13 2" xfId="8047" xr:uid="{00000000-0005-0000-0000-0000731A0000}"/>
    <cellStyle name="Good 13 3" xfId="8046" xr:uid="{00000000-0005-0000-0000-0000741A0000}"/>
    <cellStyle name="Good 14" xfId="1661" xr:uid="{00000000-0005-0000-0000-0000751A0000}"/>
    <cellStyle name="Good 14 2" xfId="8049" xr:uid="{00000000-0005-0000-0000-0000761A0000}"/>
    <cellStyle name="Good 14 3" xfId="8050" xr:uid="{00000000-0005-0000-0000-0000771A0000}"/>
    <cellStyle name="Good 14 4" xfId="8051" xr:uid="{00000000-0005-0000-0000-0000781A0000}"/>
    <cellStyle name="Good 14 5" xfId="8048" xr:uid="{00000000-0005-0000-0000-0000791A0000}"/>
    <cellStyle name="Good 15" xfId="8052" xr:uid="{00000000-0005-0000-0000-00007A1A0000}"/>
    <cellStyle name="Good 16" xfId="8053" xr:uid="{00000000-0005-0000-0000-00007B1A0000}"/>
    <cellStyle name="Good 17" xfId="8054" xr:uid="{00000000-0005-0000-0000-00007C1A0000}"/>
    <cellStyle name="Good 18" xfId="8025" xr:uid="{00000000-0005-0000-0000-00007D1A0000}"/>
    <cellStyle name="Good 2" xfId="1662" xr:uid="{00000000-0005-0000-0000-00007E1A0000}"/>
    <cellStyle name="Good 2 2" xfId="1663" xr:uid="{00000000-0005-0000-0000-00007F1A0000}"/>
    <cellStyle name="Good 2 2 2" xfId="1664" xr:uid="{00000000-0005-0000-0000-0000801A0000}"/>
    <cellStyle name="Good 2 2 2 2" xfId="8057" xr:uid="{00000000-0005-0000-0000-0000811A0000}"/>
    <cellStyle name="Good 2 2 3" xfId="1665" xr:uid="{00000000-0005-0000-0000-0000821A0000}"/>
    <cellStyle name="Good 2 2 3 2" xfId="8058" xr:uid="{00000000-0005-0000-0000-0000831A0000}"/>
    <cellStyle name="Good 2 2 4" xfId="1666" xr:uid="{00000000-0005-0000-0000-0000841A0000}"/>
    <cellStyle name="Good 2 2 4 2" xfId="8059" xr:uid="{00000000-0005-0000-0000-0000851A0000}"/>
    <cellStyle name="Good 2 2 5" xfId="1667" xr:uid="{00000000-0005-0000-0000-0000861A0000}"/>
    <cellStyle name="Good 2 2 5 2" xfId="8060" xr:uid="{00000000-0005-0000-0000-0000871A0000}"/>
    <cellStyle name="Good 2 2 6" xfId="8056" xr:uid="{00000000-0005-0000-0000-0000881A0000}"/>
    <cellStyle name="Good 2 3" xfId="1668" xr:uid="{00000000-0005-0000-0000-0000891A0000}"/>
    <cellStyle name="Good 2 3 2" xfId="1669" xr:uid="{00000000-0005-0000-0000-00008A1A0000}"/>
    <cellStyle name="Good 2 3 2 2" xfId="8063" xr:uid="{00000000-0005-0000-0000-00008B1A0000}"/>
    <cellStyle name="Good 2 3 2 3" xfId="8062" xr:uid="{00000000-0005-0000-0000-00008C1A0000}"/>
    <cellStyle name="Good 2 3 3" xfId="1670" xr:uid="{00000000-0005-0000-0000-00008D1A0000}"/>
    <cellStyle name="Good 2 3 3 2" xfId="8064" xr:uid="{00000000-0005-0000-0000-00008E1A0000}"/>
    <cellStyle name="Good 2 3 4" xfId="8065" xr:uid="{00000000-0005-0000-0000-00008F1A0000}"/>
    <cellStyle name="Good 2 3 4 2" xfId="8066" xr:uid="{00000000-0005-0000-0000-0000901A0000}"/>
    <cellStyle name="Good 2 3 5" xfId="8061" xr:uid="{00000000-0005-0000-0000-0000911A0000}"/>
    <cellStyle name="Good 2 4" xfId="1671" xr:uid="{00000000-0005-0000-0000-0000921A0000}"/>
    <cellStyle name="Good 2 4 2" xfId="8068" xr:uid="{00000000-0005-0000-0000-0000931A0000}"/>
    <cellStyle name="Good 2 4 3" xfId="8069" xr:uid="{00000000-0005-0000-0000-0000941A0000}"/>
    <cellStyle name="Good 2 4 4" xfId="8067" xr:uid="{00000000-0005-0000-0000-0000951A0000}"/>
    <cellStyle name="Good 2 5" xfId="1672" xr:uid="{00000000-0005-0000-0000-0000961A0000}"/>
    <cellStyle name="Good 2 5 2" xfId="8070" xr:uid="{00000000-0005-0000-0000-0000971A0000}"/>
    <cellStyle name="Good 2 6" xfId="8071" xr:uid="{00000000-0005-0000-0000-0000981A0000}"/>
    <cellStyle name="Good 2 6 2" xfId="8072" xr:uid="{00000000-0005-0000-0000-0000991A0000}"/>
    <cellStyle name="Good 2 7" xfId="8055" xr:uid="{00000000-0005-0000-0000-00009A1A0000}"/>
    <cellStyle name="Good 3" xfId="1673" xr:uid="{00000000-0005-0000-0000-00009B1A0000}"/>
    <cellStyle name="Good 3 2" xfId="1674" xr:uid="{00000000-0005-0000-0000-00009C1A0000}"/>
    <cellStyle name="Good 3 2 2" xfId="8074" xr:uid="{00000000-0005-0000-0000-00009D1A0000}"/>
    <cellStyle name="Good 3 3" xfId="1675" xr:uid="{00000000-0005-0000-0000-00009E1A0000}"/>
    <cellStyle name="Good 3 3 2" xfId="8076" xr:uid="{00000000-0005-0000-0000-00009F1A0000}"/>
    <cellStyle name="Good 3 3 3" xfId="8077" xr:uid="{00000000-0005-0000-0000-0000A01A0000}"/>
    <cellStyle name="Good 3 3 4" xfId="8078" xr:uid="{00000000-0005-0000-0000-0000A11A0000}"/>
    <cellStyle name="Good 3 3 5" xfId="8075" xr:uid="{00000000-0005-0000-0000-0000A21A0000}"/>
    <cellStyle name="Good 3 4" xfId="1676" xr:uid="{00000000-0005-0000-0000-0000A31A0000}"/>
    <cellStyle name="Good 3 4 2" xfId="8079" xr:uid="{00000000-0005-0000-0000-0000A41A0000}"/>
    <cellStyle name="Good 3 5" xfId="8080" xr:uid="{00000000-0005-0000-0000-0000A51A0000}"/>
    <cellStyle name="Good 3 6" xfId="8073" xr:uid="{00000000-0005-0000-0000-0000A61A0000}"/>
    <cellStyle name="Good 4" xfId="1677" xr:uid="{00000000-0005-0000-0000-0000A71A0000}"/>
    <cellStyle name="Good 4 2" xfId="1678" xr:uid="{00000000-0005-0000-0000-0000A81A0000}"/>
    <cellStyle name="Good 4 2 2" xfId="8083" xr:uid="{00000000-0005-0000-0000-0000A91A0000}"/>
    <cellStyle name="Good 4 2 3" xfId="8084" xr:uid="{00000000-0005-0000-0000-0000AA1A0000}"/>
    <cellStyle name="Good 4 2 4" xfId="8082" xr:uid="{00000000-0005-0000-0000-0000AB1A0000}"/>
    <cellStyle name="Good 4 3" xfId="1679" xr:uid="{00000000-0005-0000-0000-0000AC1A0000}"/>
    <cellStyle name="Good 4 3 2" xfId="8085" xr:uid="{00000000-0005-0000-0000-0000AD1A0000}"/>
    <cellStyle name="Good 4 4" xfId="1680" xr:uid="{00000000-0005-0000-0000-0000AE1A0000}"/>
    <cellStyle name="Good 4 4 2" xfId="8086" xr:uid="{00000000-0005-0000-0000-0000AF1A0000}"/>
    <cellStyle name="Good 4 5" xfId="8087" xr:uid="{00000000-0005-0000-0000-0000B01A0000}"/>
    <cellStyle name="Good 4 6" xfId="8081" xr:uid="{00000000-0005-0000-0000-0000B11A0000}"/>
    <cellStyle name="Good 5" xfId="1681" xr:uid="{00000000-0005-0000-0000-0000B21A0000}"/>
    <cellStyle name="Good 5 2" xfId="1682" xr:uid="{00000000-0005-0000-0000-0000B31A0000}"/>
    <cellStyle name="Good 5 2 2" xfId="1683" xr:uid="{00000000-0005-0000-0000-0000B41A0000}"/>
    <cellStyle name="Good 5 2 2 2" xfId="8091" xr:uid="{00000000-0005-0000-0000-0000B51A0000}"/>
    <cellStyle name="Good 5 2 2 3" xfId="8090" xr:uid="{00000000-0005-0000-0000-0000B61A0000}"/>
    <cellStyle name="Good 5 2 3" xfId="1684" xr:uid="{00000000-0005-0000-0000-0000B71A0000}"/>
    <cellStyle name="Good 5 2 3 2" xfId="8092" xr:uid="{00000000-0005-0000-0000-0000B81A0000}"/>
    <cellStyle name="Good 5 2 4" xfId="1685" xr:uid="{00000000-0005-0000-0000-0000B91A0000}"/>
    <cellStyle name="Good 5 2 4 2" xfId="8093" xr:uid="{00000000-0005-0000-0000-0000BA1A0000}"/>
    <cellStyle name="Good 5 2 5" xfId="8089" xr:uid="{00000000-0005-0000-0000-0000BB1A0000}"/>
    <cellStyle name="Good 5 3" xfId="1686" xr:uid="{00000000-0005-0000-0000-0000BC1A0000}"/>
    <cellStyle name="Good 5 3 2" xfId="1687" xr:uid="{00000000-0005-0000-0000-0000BD1A0000}"/>
    <cellStyle name="Good 5 3 2 2" xfId="8095" xr:uid="{00000000-0005-0000-0000-0000BE1A0000}"/>
    <cellStyle name="Good 5 3 3" xfId="1688" xr:uid="{00000000-0005-0000-0000-0000BF1A0000}"/>
    <cellStyle name="Good 5 3 3 2" xfId="8096" xr:uid="{00000000-0005-0000-0000-0000C01A0000}"/>
    <cellStyle name="Good 5 3 4" xfId="8097" xr:uid="{00000000-0005-0000-0000-0000C11A0000}"/>
    <cellStyle name="Good 5 3 5" xfId="8094" xr:uid="{00000000-0005-0000-0000-0000C21A0000}"/>
    <cellStyle name="Good 5 4" xfId="1689" xr:uid="{00000000-0005-0000-0000-0000C31A0000}"/>
    <cellStyle name="Good 5 4 2" xfId="1690" xr:uid="{00000000-0005-0000-0000-0000C41A0000}"/>
    <cellStyle name="Good 5 4 2 2" xfId="8099" xr:uid="{00000000-0005-0000-0000-0000C51A0000}"/>
    <cellStyle name="Good 5 4 3" xfId="1691" xr:uid="{00000000-0005-0000-0000-0000C61A0000}"/>
    <cellStyle name="Good 5 4 3 2" xfId="8100" xr:uid="{00000000-0005-0000-0000-0000C71A0000}"/>
    <cellStyle name="Good 5 4 4" xfId="8101" xr:uid="{00000000-0005-0000-0000-0000C81A0000}"/>
    <cellStyle name="Good 5 4 5" xfId="8098" xr:uid="{00000000-0005-0000-0000-0000C91A0000}"/>
    <cellStyle name="Good 5 5" xfId="8088" xr:uid="{00000000-0005-0000-0000-0000CA1A0000}"/>
    <cellStyle name="Good 6" xfId="1692" xr:uid="{00000000-0005-0000-0000-0000CB1A0000}"/>
    <cellStyle name="Good 6 2" xfId="1693" xr:uid="{00000000-0005-0000-0000-0000CC1A0000}"/>
    <cellStyle name="Good 6 2 2" xfId="8104" xr:uid="{00000000-0005-0000-0000-0000CD1A0000}"/>
    <cellStyle name="Good 6 2 3" xfId="8105" xr:uid="{00000000-0005-0000-0000-0000CE1A0000}"/>
    <cellStyle name="Good 6 2 4" xfId="8103" xr:uid="{00000000-0005-0000-0000-0000CF1A0000}"/>
    <cellStyle name="Good 6 3" xfId="1694" xr:uid="{00000000-0005-0000-0000-0000D01A0000}"/>
    <cellStyle name="Good 6 3 2" xfId="8106" xr:uid="{00000000-0005-0000-0000-0000D11A0000}"/>
    <cellStyle name="Good 6 4" xfId="8107" xr:uid="{00000000-0005-0000-0000-0000D21A0000}"/>
    <cellStyle name="Good 6 5" xfId="8102" xr:uid="{00000000-0005-0000-0000-0000D31A0000}"/>
    <cellStyle name="Good 7" xfId="1695" xr:uid="{00000000-0005-0000-0000-0000D41A0000}"/>
    <cellStyle name="Good 7 2" xfId="1696" xr:uid="{00000000-0005-0000-0000-0000D51A0000}"/>
    <cellStyle name="Good 7 2 2" xfId="8110" xr:uid="{00000000-0005-0000-0000-0000D61A0000}"/>
    <cellStyle name="Good 7 2 3" xfId="8111" xr:uid="{00000000-0005-0000-0000-0000D71A0000}"/>
    <cellStyle name="Good 7 2 4" xfId="8109" xr:uid="{00000000-0005-0000-0000-0000D81A0000}"/>
    <cellStyle name="Good 7 3" xfId="8112" xr:uid="{00000000-0005-0000-0000-0000D91A0000}"/>
    <cellStyle name="Good 7 4" xfId="8108" xr:uid="{00000000-0005-0000-0000-0000DA1A0000}"/>
    <cellStyle name="Good 8" xfId="1697" xr:uid="{00000000-0005-0000-0000-0000DB1A0000}"/>
    <cellStyle name="Good 8 2" xfId="8114" xr:uid="{00000000-0005-0000-0000-0000DC1A0000}"/>
    <cellStyle name="Good 8 2 2" xfId="8115" xr:uid="{00000000-0005-0000-0000-0000DD1A0000}"/>
    <cellStyle name="Good 8 2 3" xfId="8116" xr:uid="{00000000-0005-0000-0000-0000DE1A0000}"/>
    <cellStyle name="Good 8 3" xfId="8117" xr:uid="{00000000-0005-0000-0000-0000DF1A0000}"/>
    <cellStyle name="Good 8 4" xfId="8118" xr:uid="{00000000-0005-0000-0000-0000E01A0000}"/>
    <cellStyle name="Good 8 5" xfId="8113" xr:uid="{00000000-0005-0000-0000-0000E11A0000}"/>
    <cellStyle name="Good 9" xfId="1698" xr:uid="{00000000-0005-0000-0000-0000E21A0000}"/>
    <cellStyle name="Good 9 2" xfId="1699" xr:uid="{00000000-0005-0000-0000-0000E31A0000}"/>
    <cellStyle name="Good 9 2 2" xfId="8120" xr:uid="{00000000-0005-0000-0000-0000E41A0000}"/>
    <cellStyle name="Good 9 3" xfId="1700" xr:uid="{00000000-0005-0000-0000-0000E51A0000}"/>
    <cellStyle name="Good 9 3 2" xfId="8121" xr:uid="{00000000-0005-0000-0000-0000E61A0000}"/>
    <cellStyle name="Good 9 4" xfId="8122" xr:uid="{00000000-0005-0000-0000-0000E71A0000}"/>
    <cellStyle name="Good 9 5" xfId="8119" xr:uid="{00000000-0005-0000-0000-0000E81A0000}"/>
    <cellStyle name="heading" xfId="8123" xr:uid="{00000000-0005-0000-0000-0000E91A0000}"/>
    <cellStyle name="Heading 1" xfId="1701" builtinId="16" customBuiltin="1"/>
    <cellStyle name="Heading 1 10" xfId="1702" xr:uid="{00000000-0005-0000-0000-0000EB1A0000}"/>
    <cellStyle name="Heading 1 10 2" xfId="1703" xr:uid="{00000000-0005-0000-0000-0000EC1A0000}"/>
    <cellStyle name="Heading 1 10 2 2" xfId="8127" xr:uid="{00000000-0005-0000-0000-0000ED1A0000}"/>
    <cellStyle name="Heading 1 10 2 3" xfId="8128" xr:uid="{00000000-0005-0000-0000-0000EE1A0000}"/>
    <cellStyle name="Heading 1 10 2 4" xfId="8129" xr:uid="{00000000-0005-0000-0000-0000EF1A0000}"/>
    <cellStyle name="Heading 1 10 2 5" xfId="8126" xr:uid="{00000000-0005-0000-0000-0000F01A0000}"/>
    <cellStyle name="Heading 1 10 3" xfId="1704" xr:uid="{00000000-0005-0000-0000-0000F11A0000}"/>
    <cellStyle name="Heading 1 10 3 2" xfId="8131" xr:uid="{00000000-0005-0000-0000-0000F21A0000}"/>
    <cellStyle name="Heading 1 10 3 3" xfId="8130" xr:uid="{00000000-0005-0000-0000-0000F31A0000}"/>
    <cellStyle name="Heading 1 10 4" xfId="8132" xr:uid="{00000000-0005-0000-0000-0000F41A0000}"/>
    <cellStyle name="Heading 1 10 5" xfId="8125" xr:uid="{00000000-0005-0000-0000-0000F51A0000}"/>
    <cellStyle name="Heading 1 11" xfId="1705" xr:uid="{00000000-0005-0000-0000-0000F61A0000}"/>
    <cellStyle name="Heading 1 11 2" xfId="8134" xr:uid="{00000000-0005-0000-0000-0000F71A0000}"/>
    <cellStyle name="Heading 1 11 2 2" xfId="8135" xr:uid="{00000000-0005-0000-0000-0000F81A0000}"/>
    <cellStyle name="Heading 1 11 2 3" xfId="8136" xr:uid="{00000000-0005-0000-0000-0000F91A0000}"/>
    <cellStyle name="Heading 1 11 3" xfId="8137" xr:uid="{00000000-0005-0000-0000-0000FA1A0000}"/>
    <cellStyle name="Heading 1 11 4" xfId="8138" xr:uid="{00000000-0005-0000-0000-0000FB1A0000}"/>
    <cellStyle name="Heading 1 11 5" xfId="8133" xr:uid="{00000000-0005-0000-0000-0000FC1A0000}"/>
    <cellStyle name="Heading 1 12" xfId="1706" xr:uid="{00000000-0005-0000-0000-0000FD1A0000}"/>
    <cellStyle name="Heading 1 12 2" xfId="8140" xr:uid="{00000000-0005-0000-0000-0000FE1A0000}"/>
    <cellStyle name="Heading 1 12 2 2" xfId="8141" xr:uid="{00000000-0005-0000-0000-0000FF1A0000}"/>
    <cellStyle name="Heading 1 12 2 3" xfId="8142" xr:uid="{00000000-0005-0000-0000-0000001B0000}"/>
    <cellStyle name="Heading 1 12 3" xfId="8143" xr:uid="{00000000-0005-0000-0000-0000011B0000}"/>
    <cellStyle name="Heading 1 12 4" xfId="8144" xr:uid="{00000000-0005-0000-0000-0000021B0000}"/>
    <cellStyle name="Heading 1 12 5" xfId="8139" xr:uid="{00000000-0005-0000-0000-0000031B0000}"/>
    <cellStyle name="Heading 1 13" xfId="1707" xr:uid="{00000000-0005-0000-0000-0000041B0000}"/>
    <cellStyle name="Heading 1 13 2" xfId="8146" xr:uid="{00000000-0005-0000-0000-0000051B0000}"/>
    <cellStyle name="Heading 1 13 3" xfId="8145" xr:uid="{00000000-0005-0000-0000-0000061B0000}"/>
    <cellStyle name="Heading 1 14" xfId="1708" xr:uid="{00000000-0005-0000-0000-0000071B0000}"/>
    <cellStyle name="Heading 1 14 2" xfId="8148" xr:uid="{00000000-0005-0000-0000-0000081B0000}"/>
    <cellStyle name="Heading 1 14 3" xfId="8149" xr:uid="{00000000-0005-0000-0000-0000091B0000}"/>
    <cellStyle name="Heading 1 14 4" xfId="8150" xr:uid="{00000000-0005-0000-0000-00000A1B0000}"/>
    <cellStyle name="Heading 1 14 5" xfId="8147" xr:uid="{00000000-0005-0000-0000-00000B1B0000}"/>
    <cellStyle name="Heading 1 15" xfId="8151" xr:uid="{00000000-0005-0000-0000-00000C1B0000}"/>
    <cellStyle name="Heading 1 16" xfId="8152" xr:uid="{00000000-0005-0000-0000-00000D1B0000}"/>
    <cellStyle name="Heading 1 17" xfId="8153" xr:uid="{00000000-0005-0000-0000-00000E1B0000}"/>
    <cellStyle name="Heading 1 18" xfId="8124" xr:uid="{00000000-0005-0000-0000-00000F1B0000}"/>
    <cellStyle name="Heading 1 2" xfId="1709" xr:uid="{00000000-0005-0000-0000-0000101B0000}"/>
    <cellStyle name="Heading 1 2 2" xfId="1710" xr:uid="{00000000-0005-0000-0000-0000111B0000}"/>
    <cellStyle name="Heading 1 2 2 2" xfId="1711" xr:uid="{00000000-0005-0000-0000-0000121B0000}"/>
    <cellStyle name="Heading 1 2 2 2 2" xfId="8156" xr:uid="{00000000-0005-0000-0000-0000131B0000}"/>
    <cellStyle name="Heading 1 2 2 3" xfId="1712" xr:uid="{00000000-0005-0000-0000-0000141B0000}"/>
    <cellStyle name="Heading 1 2 2 3 2" xfId="8157" xr:uid="{00000000-0005-0000-0000-0000151B0000}"/>
    <cellStyle name="Heading 1 2 2 4" xfId="1713" xr:uid="{00000000-0005-0000-0000-0000161B0000}"/>
    <cellStyle name="Heading 1 2 2 4 2" xfId="8158" xr:uid="{00000000-0005-0000-0000-0000171B0000}"/>
    <cellStyle name="Heading 1 2 2 5" xfId="1714" xr:uid="{00000000-0005-0000-0000-0000181B0000}"/>
    <cellStyle name="Heading 1 2 2 5 2" xfId="8159" xr:uid="{00000000-0005-0000-0000-0000191B0000}"/>
    <cellStyle name="Heading 1 2 2 6" xfId="8155" xr:uid="{00000000-0005-0000-0000-00001A1B0000}"/>
    <cellStyle name="Heading 1 2 3" xfId="1715" xr:uid="{00000000-0005-0000-0000-00001B1B0000}"/>
    <cellStyle name="Heading 1 2 3 2" xfId="1716" xr:uid="{00000000-0005-0000-0000-00001C1B0000}"/>
    <cellStyle name="Heading 1 2 3 2 2" xfId="8162" xr:uid="{00000000-0005-0000-0000-00001D1B0000}"/>
    <cellStyle name="Heading 1 2 3 2 3" xfId="8161" xr:uid="{00000000-0005-0000-0000-00001E1B0000}"/>
    <cellStyle name="Heading 1 2 3 3" xfId="1717" xr:uid="{00000000-0005-0000-0000-00001F1B0000}"/>
    <cellStyle name="Heading 1 2 3 3 2" xfId="8163" xr:uid="{00000000-0005-0000-0000-0000201B0000}"/>
    <cellStyle name="Heading 1 2 3 4" xfId="8164" xr:uid="{00000000-0005-0000-0000-0000211B0000}"/>
    <cellStyle name="Heading 1 2 3 4 2" xfId="8165" xr:uid="{00000000-0005-0000-0000-0000221B0000}"/>
    <cellStyle name="Heading 1 2 3 5" xfId="8160" xr:uid="{00000000-0005-0000-0000-0000231B0000}"/>
    <cellStyle name="Heading 1 2 4" xfId="1718" xr:uid="{00000000-0005-0000-0000-0000241B0000}"/>
    <cellStyle name="Heading 1 2 4 2" xfId="8167" xr:uid="{00000000-0005-0000-0000-0000251B0000}"/>
    <cellStyle name="Heading 1 2 4 3" xfId="8168" xr:uid="{00000000-0005-0000-0000-0000261B0000}"/>
    <cellStyle name="Heading 1 2 4 4" xfId="8166" xr:uid="{00000000-0005-0000-0000-0000271B0000}"/>
    <cellStyle name="Heading 1 2 5" xfId="1719" xr:uid="{00000000-0005-0000-0000-0000281B0000}"/>
    <cellStyle name="Heading 1 2 5 2" xfId="8169" xr:uid="{00000000-0005-0000-0000-0000291B0000}"/>
    <cellStyle name="Heading 1 2 6" xfId="8170" xr:uid="{00000000-0005-0000-0000-00002A1B0000}"/>
    <cellStyle name="Heading 1 2 7" xfId="8154" xr:uid="{00000000-0005-0000-0000-00002B1B0000}"/>
    <cellStyle name="Heading 1 3" xfId="1720" xr:uid="{00000000-0005-0000-0000-00002C1B0000}"/>
    <cellStyle name="Heading 1 3 2" xfId="1721" xr:uid="{00000000-0005-0000-0000-00002D1B0000}"/>
    <cellStyle name="Heading 1 3 2 2" xfId="8172" xr:uid="{00000000-0005-0000-0000-00002E1B0000}"/>
    <cellStyle name="Heading 1 3 3" xfId="1722" xr:uid="{00000000-0005-0000-0000-00002F1B0000}"/>
    <cellStyle name="Heading 1 3 3 2" xfId="8174" xr:uid="{00000000-0005-0000-0000-0000301B0000}"/>
    <cellStyle name="Heading 1 3 3 3" xfId="8175" xr:uid="{00000000-0005-0000-0000-0000311B0000}"/>
    <cellStyle name="Heading 1 3 3 4" xfId="8176" xr:uid="{00000000-0005-0000-0000-0000321B0000}"/>
    <cellStyle name="Heading 1 3 3 5" xfId="8173" xr:uid="{00000000-0005-0000-0000-0000331B0000}"/>
    <cellStyle name="Heading 1 3 4" xfId="1723" xr:uid="{00000000-0005-0000-0000-0000341B0000}"/>
    <cellStyle name="Heading 1 3 4 2" xfId="8177" xr:uid="{00000000-0005-0000-0000-0000351B0000}"/>
    <cellStyle name="Heading 1 3 5" xfId="8178" xr:uid="{00000000-0005-0000-0000-0000361B0000}"/>
    <cellStyle name="Heading 1 3 6" xfId="8171" xr:uid="{00000000-0005-0000-0000-0000371B0000}"/>
    <cellStyle name="Heading 1 4" xfId="1724" xr:uid="{00000000-0005-0000-0000-0000381B0000}"/>
    <cellStyle name="Heading 1 4 2" xfId="1725" xr:uid="{00000000-0005-0000-0000-0000391B0000}"/>
    <cellStyle name="Heading 1 4 2 2" xfId="8181" xr:uid="{00000000-0005-0000-0000-00003A1B0000}"/>
    <cellStyle name="Heading 1 4 2 3" xfId="8182" xr:uid="{00000000-0005-0000-0000-00003B1B0000}"/>
    <cellStyle name="Heading 1 4 2 4" xfId="8180" xr:uid="{00000000-0005-0000-0000-00003C1B0000}"/>
    <cellStyle name="Heading 1 4 3" xfId="1726" xr:uid="{00000000-0005-0000-0000-00003D1B0000}"/>
    <cellStyle name="Heading 1 4 3 2" xfId="8183" xr:uid="{00000000-0005-0000-0000-00003E1B0000}"/>
    <cellStyle name="Heading 1 4 4" xfId="1727" xr:uid="{00000000-0005-0000-0000-00003F1B0000}"/>
    <cellStyle name="Heading 1 4 4 2" xfId="8184" xr:uid="{00000000-0005-0000-0000-0000401B0000}"/>
    <cellStyle name="Heading 1 4 5" xfId="8185" xr:uid="{00000000-0005-0000-0000-0000411B0000}"/>
    <cellStyle name="Heading 1 4 6" xfId="8179" xr:uid="{00000000-0005-0000-0000-0000421B0000}"/>
    <cellStyle name="Heading 1 5" xfId="1728" xr:uid="{00000000-0005-0000-0000-0000431B0000}"/>
    <cellStyle name="Heading 1 5 2" xfId="1729" xr:uid="{00000000-0005-0000-0000-0000441B0000}"/>
    <cellStyle name="Heading 1 5 2 2" xfId="1730" xr:uid="{00000000-0005-0000-0000-0000451B0000}"/>
    <cellStyle name="Heading 1 5 2 2 2" xfId="8189" xr:uid="{00000000-0005-0000-0000-0000461B0000}"/>
    <cellStyle name="Heading 1 5 2 2 3" xfId="8188" xr:uid="{00000000-0005-0000-0000-0000471B0000}"/>
    <cellStyle name="Heading 1 5 2 3" xfId="1731" xr:uid="{00000000-0005-0000-0000-0000481B0000}"/>
    <cellStyle name="Heading 1 5 2 3 2" xfId="8190" xr:uid="{00000000-0005-0000-0000-0000491B0000}"/>
    <cellStyle name="Heading 1 5 2 4" xfId="1732" xr:uid="{00000000-0005-0000-0000-00004A1B0000}"/>
    <cellStyle name="Heading 1 5 2 4 2" xfId="8191" xr:uid="{00000000-0005-0000-0000-00004B1B0000}"/>
    <cellStyle name="Heading 1 5 2 5" xfId="8187" xr:uid="{00000000-0005-0000-0000-00004C1B0000}"/>
    <cellStyle name="Heading 1 5 3" xfId="1733" xr:uid="{00000000-0005-0000-0000-00004D1B0000}"/>
    <cellStyle name="Heading 1 5 3 2" xfId="1734" xr:uid="{00000000-0005-0000-0000-00004E1B0000}"/>
    <cellStyle name="Heading 1 5 3 2 2" xfId="8193" xr:uid="{00000000-0005-0000-0000-00004F1B0000}"/>
    <cellStyle name="Heading 1 5 3 3" xfId="1735" xr:uid="{00000000-0005-0000-0000-0000501B0000}"/>
    <cellStyle name="Heading 1 5 3 3 2" xfId="8194" xr:uid="{00000000-0005-0000-0000-0000511B0000}"/>
    <cellStyle name="Heading 1 5 3 4" xfId="8195" xr:uid="{00000000-0005-0000-0000-0000521B0000}"/>
    <cellStyle name="Heading 1 5 3 5" xfId="8192" xr:uid="{00000000-0005-0000-0000-0000531B0000}"/>
    <cellStyle name="Heading 1 5 4" xfId="1736" xr:uid="{00000000-0005-0000-0000-0000541B0000}"/>
    <cellStyle name="Heading 1 5 4 2" xfId="1737" xr:uid="{00000000-0005-0000-0000-0000551B0000}"/>
    <cellStyle name="Heading 1 5 4 2 2" xfId="8197" xr:uid="{00000000-0005-0000-0000-0000561B0000}"/>
    <cellStyle name="Heading 1 5 4 3" xfId="1738" xr:uid="{00000000-0005-0000-0000-0000571B0000}"/>
    <cellStyle name="Heading 1 5 4 3 2" xfId="8198" xr:uid="{00000000-0005-0000-0000-0000581B0000}"/>
    <cellStyle name="Heading 1 5 4 4" xfId="8199" xr:uid="{00000000-0005-0000-0000-0000591B0000}"/>
    <cellStyle name="Heading 1 5 4 5" xfId="8196" xr:uid="{00000000-0005-0000-0000-00005A1B0000}"/>
    <cellStyle name="Heading 1 5 5" xfId="8186" xr:uid="{00000000-0005-0000-0000-00005B1B0000}"/>
    <cellStyle name="Heading 1 6" xfId="1739" xr:uid="{00000000-0005-0000-0000-00005C1B0000}"/>
    <cellStyle name="Heading 1 6 2" xfId="1740" xr:uid="{00000000-0005-0000-0000-00005D1B0000}"/>
    <cellStyle name="Heading 1 6 2 2" xfId="8202" xr:uid="{00000000-0005-0000-0000-00005E1B0000}"/>
    <cellStyle name="Heading 1 6 2 3" xfId="8203" xr:uid="{00000000-0005-0000-0000-00005F1B0000}"/>
    <cellStyle name="Heading 1 6 2 4" xfId="8201" xr:uid="{00000000-0005-0000-0000-0000601B0000}"/>
    <cellStyle name="Heading 1 6 3" xfId="1741" xr:uid="{00000000-0005-0000-0000-0000611B0000}"/>
    <cellStyle name="Heading 1 6 3 2" xfId="8204" xr:uid="{00000000-0005-0000-0000-0000621B0000}"/>
    <cellStyle name="Heading 1 6 4" xfId="8205" xr:uid="{00000000-0005-0000-0000-0000631B0000}"/>
    <cellStyle name="Heading 1 6 5" xfId="8200" xr:uid="{00000000-0005-0000-0000-0000641B0000}"/>
    <cellStyle name="Heading 1 7" xfId="1742" xr:uid="{00000000-0005-0000-0000-0000651B0000}"/>
    <cellStyle name="Heading 1 7 2" xfId="1743" xr:uid="{00000000-0005-0000-0000-0000661B0000}"/>
    <cellStyle name="Heading 1 7 2 2" xfId="8208" xr:uid="{00000000-0005-0000-0000-0000671B0000}"/>
    <cellStyle name="Heading 1 7 2 3" xfId="8209" xr:uid="{00000000-0005-0000-0000-0000681B0000}"/>
    <cellStyle name="Heading 1 7 2 4" xfId="8207" xr:uid="{00000000-0005-0000-0000-0000691B0000}"/>
    <cellStyle name="Heading 1 7 3" xfId="8210" xr:uid="{00000000-0005-0000-0000-00006A1B0000}"/>
    <cellStyle name="Heading 1 7 4" xfId="8206" xr:uid="{00000000-0005-0000-0000-00006B1B0000}"/>
    <cellStyle name="Heading 1 8" xfId="1744" xr:uid="{00000000-0005-0000-0000-00006C1B0000}"/>
    <cellStyle name="Heading 1 8 2" xfId="8212" xr:uid="{00000000-0005-0000-0000-00006D1B0000}"/>
    <cellStyle name="Heading 1 8 2 2" xfId="8213" xr:uid="{00000000-0005-0000-0000-00006E1B0000}"/>
    <cellStyle name="Heading 1 8 2 3" xfId="8214" xr:uid="{00000000-0005-0000-0000-00006F1B0000}"/>
    <cellStyle name="Heading 1 8 3" xfId="8215" xr:uid="{00000000-0005-0000-0000-0000701B0000}"/>
    <cellStyle name="Heading 1 8 4" xfId="8216" xr:uid="{00000000-0005-0000-0000-0000711B0000}"/>
    <cellStyle name="Heading 1 8 5" xfId="8211" xr:uid="{00000000-0005-0000-0000-0000721B0000}"/>
    <cellStyle name="Heading 1 9" xfId="1745" xr:uid="{00000000-0005-0000-0000-0000731B0000}"/>
    <cellStyle name="Heading 1 9 2" xfId="1746" xr:uid="{00000000-0005-0000-0000-0000741B0000}"/>
    <cellStyle name="Heading 1 9 2 2" xfId="8218" xr:uid="{00000000-0005-0000-0000-0000751B0000}"/>
    <cellStyle name="Heading 1 9 3" xfId="1747" xr:uid="{00000000-0005-0000-0000-0000761B0000}"/>
    <cellStyle name="Heading 1 9 3 2" xfId="8219" xr:uid="{00000000-0005-0000-0000-0000771B0000}"/>
    <cellStyle name="Heading 1 9 4" xfId="8220" xr:uid="{00000000-0005-0000-0000-0000781B0000}"/>
    <cellStyle name="Heading 1 9 5" xfId="8217" xr:uid="{00000000-0005-0000-0000-0000791B0000}"/>
    <cellStyle name="Heading 2" xfId="1748" builtinId="17" customBuiltin="1"/>
    <cellStyle name="Heading 2 10" xfId="1749" xr:uid="{00000000-0005-0000-0000-00007B1B0000}"/>
    <cellStyle name="Heading 2 10 2" xfId="1750" xr:uid="{00000000-0005-0000-0000-00007C1B0000}"/>
    <cellStyle name="Heading 2 10 2 2" xfId="8224" xr:uid="{00000000-0005-0000-0000-00007D1B0000}"/>
    <cellStyle name="Heading 2 10 2 3" xfId="8225" xr:uid="{00000000-0005-0000-0000-00007E1B0000}"/>
    <cellStyle name="Heading 2 10 2 4" xfId="8226" xr:uid="{00000000-0005-0000-0000-00007F1B0000}"/>
    <cellStyle name="Heading 2 10 2 5" xfId="8223" xr:uid="{00000000-0005-0000-0000-0000801B0000}"/>
    <cellStyle name="Heading 2 10 3" xfId="1751" xr:uid="{00000000-0005-0000-0000-0000811B0000}"/>
    <cellStyle name="Heading 2 10 3 2" xfId="8228" xr:uid="{00000000-0005-0000-0000-0000821B0000}"/>
    <cellStyle name="Heading 2 10 3 3" xfId="8227" xr:uid="{00000000-0005-0000-0000-0000831B0000}"/>
    <cellStyle name="Heading 2 10 4" xfId="8229" xr:uid="{00000000-0005-0000-0000-0000841B0000}"/>
    <cellStyle name="Heading 2 10 5" xfId="8222" xr:uid="{00000000-0005-0000-0000-0000851B0000}"/>
    <cellStyle name="Heading 2 11" xfId="1752" xr:uid="{00000000-0005-0000-0000-0000861B0000}"/>
    <cellStyle name="Heading 2 11 2" xfId="8231" xr:uid="{00000000-0005-0000-0000-0000871B0000}"/>
    <cellStyle name="Heading 2 11 2 2" xfId="8232" xr:uid="{00000000-0005-0000-0000-0000881B0000}"/>
    <cellStyle name="Heading 2 11 2 3" xfId="8233" xr:uid="{00000000-0005-0000-0000-0000891B0000}"/>
    <cellStyle name="Heading 2 11 3" xfId="8234" xr:uid="{00000000-0005-0000-0000-00008A1B0000}"/>
    <cellStyle name="Heading 2 11 4" xfId="8235" xr:uid="{00000000-0005-0000-0000-00008B1B0000}"/>
    <cellStyle name="Heading 2 11 5" xfId="8230" xr:uid="{00000000-0005-0000-0000-00008C1B0000}"/>
    <cellStyle name="Heading 2 12" xfId="1753" xr:uid="{00000000-0005-0000-0000-00008D1B0000}"/>
    <cellStyle name="Heading 2 12 2" xfId="8237" xr:uid="{00000000-0005-0000-0000-00008E1B0000}"/>
    <cellStyle name="Heading 2 12 2 2" xfId="8238" xr:uid="{00000000-0005-0000-0000-00008F1B0000}"/>
    <cellStyle name="Heading 2 12 2 3" xfId="8239" xr:uid="{00000000-0005-0000-0000-0000901B0000}"/>
    <cellStyle name="Heading 2 12 3" xfId="8240" xr:uid="{00000000-0005-0000-0000-0000911B0000}"/>
    <cellStyle name="Heading 2 12 4" xfId="8241" xr:uid="{00000000-0005-0000-0000-0000921B0000}"/>
    <cellStyle name="Heading 2 12 5" xfId="8236" xr:uid="{00000000-0005-0000-0000-0000931B0000}"/>
    <cellStyle name="Heading 2 13" xfId="1754" xr:uid="{00000000-0005-0000-0000-0000941B0000}"/>
    <cellStyle name="Heading 2 13 2" xfId="8243" xr:uid="{00000000-0005-0000-0000-0000951B0000}"/>
    <cellStyle name="Heading 2 13 3" xfId="8242" xr:uid="{00000000-0005-0000-0000-0000961B0000}"/>
    <cellStyle name="Heading 2 14" xfId="1755" xr:uid="{00000000-0005-0000-0000-0000971B0000}"/>
    <cellStyle name="Heading 2 14 2" xfId="8245" xr:uid="{00000000-0005-0000-0000-0000981B0000}"/>
    <cellStyle name="Heading 2 14 3" xfId="8246" xr:uid="{00000000-0005-0000-0000-0000991B0000}"/>
    <cellStyle name="Heading 2 14 4" xfId="8247" xr:uid="{00000000-0005-0000-0000-00009A1B0000}"/>
    <cellStyle name="Heading 2 14 5" xfId="8244" xr:uid="{00000000-0005-0000-0000-00009B1B0000}"/>
    <cellStyle name="Heading 2 15" xfId="8248" xr:uid="{00000000-0005-0000-0000-00009C1B0000}"/>
    <cellStyle name="Heading 2 16" xfId="8249" xr:uid="{00000000-0005-0000-0000-00009D1B0000}"/>
    <cellStyle name="Heading 2 17" xfId="8250" xr:uid="{00000000-0005-0000-0000-00009E1B0000}"/>
    <cellStyle name="Heading 2 18" xfId="8221" xr:uid="{00000000-0005-0000-0000-00009F1B0000}"/>
    <cellStyle name="Heading 2 2" xfId="1756" xr:uid="{00000000-0005-0000-0000-0000A01B0000}"/>
    <cellStyle name="Heading 2 2 2" xfId="1757" xr:uid="{00000000-0005-0000-0000-0000A11B0000}"/>
    <cellStyle name="Heading 2 2 2 2" xfId="1758" xr:uid="{00000000-0005-0000-0000-0000A21B0000}"/>
    <cellStyle name="Heading 2 2 2 2 2" xfId="8253" xr:uid="{00000000-0005-0000-0000-0000A31B0000}"/>
    <cellStyle name="Heading 2 2 2 3" xfId="1759" xr:uid="{00000000-0005-0000-0000-0000A41B0000}"/>
    <cellStyle name="Heading 2 2 2 3 2" xfId="8254" xr:uid="{00000000-0005-0000-0000-0000A51B0000}"/>
    <cellStyle name="Heading 2 2 2 4" xfId="1760" xr:uid="{00000000-0005-0000-0000-0000A61B0000}"/>
    <cellStyle name="Heading 2 2 2 4 2" xfId="8255" xr:uid="{00000000-0005-0000-0000-0000A71B0000}"/>
    <cellStyle name="Heading 2 2 2 5" xfId="1761" xr:uid="{00000000-0005-0000-0000-0000A81B0000}"/>
    <cellStyle name="Heading 2 2 2 5 2" xfId="8256" xr:uid="{00000000-0005-0000-0000-0000A91B0000}"/>
    <cellStyle name="Heading 2 2 2 6" xfId="8252" xr:uid="{00000000-0005-0000-0000-0000AA1B0000}"/>
    <cellStyle name="Heading 2 2 3" xfId="1762" xr:uid="{00000000-0005-0000-0000-0000AB1B0000}"/>
    <cellStyle name="Heading 2 2 3 2" xfId="1763" xr:uid="{00000000-0005-0000-0000-0000AC1B0000}"/>
    <cellStyle name="Heading 2 2 3 2 2" xfId="8259" xr:uid="{00000000-0005-0000-0000-0000AD1B0000}"/>
    <cellStyle name="Heading 2 2 3 2 3" xfId="8258" xr:uid="{00000000-0005-0000-0000-0000AE1B0000}"/>
    <cellStyle name="Heading 2 2 3 3" xfId="1764" xr:uid="{00000000-0005-0000-0000-0000AF1B0000}"/>
    <cellStyle name="Heading 2 2 3 3 2" xfId="8260" xr:uid="{00000000-0005-0000-0000-0000B01B0000}"/>
    <cellStyle name="Heading 2 2 3 4" xfId="8261" xr:uid="{00000000-0005-0000-0000-0000B11B0000}"/>
    <cellStyle name="Heading 2 2 3 4 2" xfId="8262" xr:uid="{00000000-0005-0000-0000-0000B21B0000}"/>
    <cellStyle name="Heading 2 2 3 5" xfId="8257" xr:uid="{00000000-0005-0000-0000-0000B31B0000}"/>
    <cellStyle name="Heading 2 2 4" xfId="1765" xr:uid="{00000000-0005-0000-0000-0000B41B0000}"/>
    <cellStyle name="Heading 2 2 4 2" xfId="8264" xr:uid="{00000000-0005-0000-0000-0000B51B0000}"/>
    <cellStyle name="Heading 2 2 4 3" xfId="8265" xr:uid="{00000000-0005-0000-0000-0000B61B0000}"/>
    <cellStyle name="Heading 2 2 4 4" xfId="8263" xr:uid="{00000000-0005-0000-0000-0000B71B0000}"/>
    <cellStyle name="Heading 2 2 5" xfId="1766" xr:uid="{00000000-0005-0000-0000-0000B81B0000}"/>
    <cellStyle name="Heading 2 2 5 2" xfId="8266" xr:uid="{00000000-0005-0000-0000-0000B91B0000}"/>
    <cellStyle name="Heading 2 2 6" xfId="8267" xr:uid="{00000000-0005-0000-0000-0000BA1B0000}"/>
    <cellStyle name="Heading 2 2 7" xfId="8251" xr:uid="{00000000-0005-0000-0000-0000BB1B0000}"/>
    <cellStyle name="Heading 2 3" xfId="1767" xr:uid="{00000000-0005-0000-0000-0000BC1B0000}"/>
    <cellStyle name="Heading 2 3 2" xfId="1768" xr:uid="{00000000-0005-0000-0000-0000BD1B0000}"/>
    <cellStyle name="Heading 2 3 2 2" xfId="8269" xr:uid="{00000000-0005-0000-0000-0000BE1B0000}"/>
    <cellStyle name="Heading 2 3 3" xfId="1769" xr:uid="{00000000-0005-0000-0000-0000BF1B0000}"/>
    <cellStyle name="Heading 2 3 3 2" xfId="8271" xr:uid="{00000000-0005-0000-0000-0000C01B0000}"/>
    <cellStyle name="Heading 2 3 3 3" xfId="8272" xr:uid="{00000000-0005-0000-0000-0000C11B0000}"/>
    <cellStyle name="Heading 2 3 3 4" xfId="8273" xr:uid="{00000000-0005-0000-0000-0000C21B0000}"/>
    <cellStyle name="Heading 2 3 3 5" xfId="8270" xr:uid="{00000000-0005-0000-0000-0000C31B0000}"/>
    <cellStyle name="Heading 2 3 4" xfId="1770" xr:uid="{00000000-0005-0000-0000-0000C41B0000}"/>
    <cellStyle name="Heading 2 3 4 2" xfId="8274" xr:uid="{00000000-0005-0000-0000-0000C51B0000}"/>
    <cellStyle name="Heading 2 3 5" xfId="8275" xr:uid="{00000000-0005-0000-0000-0000C61B0000}"/>
    <cellStyle name="Heading 2 3 6" xfId="8268" xr:uid="{00000000-0005-0000-0000-0000C71B0000}"/>
    <cellStyle name="Heading 2 4" xfId="1771" xr:uid="{00000000-0005-0000-0000-0000C81B0000}"/>
    <cellStyle name="Heading 2 4 2" xfId="1772" xr:uid="{00000000-0005-0000-0000-0000C91B0000}"/>
    <cellStyle name="Heading 2 4 2 2" xfId="8278" xr:uid="{00000000-0005-0000-0000-0000CA1B0000}"/>
    <cellStyle name="Heading 2 4 2 3" xfId="8279" xr:uid="{00000000-0005-0000-0000-0000CB1B0000}"/>
    <cellStyle name="Heading 2 4 2 4" xfId="8277" xr:uid="{00000000-0005-0000-0000-0000CC1B0000}"/>
    <cellStyle name="Heading 2 4 3" xfId="1773" xr:uid="{00000000-0005-0000-0000-0000CD1B0000}"/>
    <cellStyle name="Heading 2 4 3 2" xfId="8280" xr:uid="{00000000-0005-0000-0000-0000CE1B0000}"/>
    <cellStyle name="Heading 2 4 4" xfId="1774" xr:uid="{00000000-0005-0000-0000-0000CF1B0000}"/>
    <cellStyle name="Heading 2 4 4 2" xfId="8281" xr:uid="{00000000-0005-0000-0000-0000D01B0000}"/>
    <cellStyle name="Heading 2 4 5" xfId="8282" xr:uid="{00000000-0005-0000-0000-0000D11B0000}"/>
    <cellStyle name="Heading 2 4 6" xfId="8276" xr:uid="{00000000-0005-0000-0000-0000D21B0000}"/>
    <cellStyle name="Heading 2 5" xfId="1775" xr:uid="{00000000-0005-0000-0000-0000D31B0000}"/>
    <cellStyle name="Heading 2 5 2" xfId="1776" xr:uid="{00000000-0005-0000-0000-0000D41B0000}"/>
    <cellStyle name="Heading 2 5 2 2" xfId="1777" xr:uid="{00000000-0005-0000-0000-0000D51B0000}"/>
    <cellStyle name="Heading 2 5 2 2 2" xfId="8286" xr:uid="{00000000-0005-0000-0000-0000D61B0000}"/>
    <cellStyle name="Heading 2 5 2 2 3" xfId="8285" xr:uid="{00000000-0005-0000-0000-0000D71B0000}"/>
    <cellStyle name="Heading 2 5 2 3" xfId="1778" xr:uid="{00000000-0005-0000-0000-0000D81B0000}"/>
    <cellStyle name="Heading 2 5 2 3 2" xfId="8287" xr:uid="{00000000-0005-0000-0000-0000D91B0000}"/>
    <cellStyle name="Heading 2 5 2 4" xfId="1779" xr:uid="{00000000-0005-0000-0000-0000DA1B0000}"/>
    <cellStyle name="Heading 2 5 2 4 2" xfId="8288" xr:uid="{00000000-0005-0000-0000-0000DB1B0000}"/>
    <cellStyle name="Heading 2 5 2 5" xfId="8284" xr:uid="{00000000-0005-0000-0000-0000DC1B0000}"/>
    <cellStyle name="Heading 2 5 3" xfId="1780" xr:uid="{00000000-0005-0000-0000-0000DD1B0000}"/>
    <cellStyle name="Heading 2 5 3 2" xfId="1781" xr:uid="{00000000-0005-0000-0000-0000DE1B0000}"/>
    <cellStyle name="Heading 2 5 3 2 2" xfId="8290" xr:uid="{00000000-0005-0000-0000-0000DF1B0000}"/>
    <cellStyle name="Heading 2 5 3 3" xfId="1782" xr:uid="{00000000-0005-0000-0000-0000E01B0000}"/>
    <cellStyle name="Heading 2 5 3 3 2" xfId="8291" xr:uid="{00000000-0005-0000-0000-0000E11B0000}"/>
    <cellStyle name="Heading 2 5 3 4" xfId="8292" xr:uid="{00000000-0005-0000-0000-0000E21B0000}"/>
    <cellStyle name="Heading 2 5 3 5" xfId="8289" xr:uid="{00000000-0005-0000-0000-0000E31B0000}"/>
    <cellStyle name="Heading 2 5 4" xfId="1783" xr:uid="{00000000-0005-0000-0000-0000E41B0000}"/>
    <cellStyle name="Heading 2 5 4 2" xfId="1784" xr:uid="{00000000-0005-0000-0000-0000E51B0000}"/>
    <cellStyle name="Heading 2 5 4 2 2" xfId="8294" xr:uid="{00000000-0005-0000-0000-0000E61B0000}"/>
    <cellStyle name="Heading 2 5 4 3" xfId="1785" xr:uid="{00000000-0005-0000-0000-0000E71B0000}"/>
    <cellStyle name="Heading 2 5 4 3 2" xfId="8295" xr:uid="{00000000-0005-0000-0000-0000E81B0000}"/>
    <cellStyle name="Heading 2 5 4 4" xfId="8296" xr:uid="{00000000-0005-0000-0000-0000E91B0000}"/>
    <cellStyle name="Heading 2 5 4 5" xfId="8293" xr:uid="{00000000-0005-0000-0000-0000EA1B0000}"/>
    <cellStyle name="Heading 2 5 5" xfId="8283" xr:uid="{00000000-0005-0000-0000-0000EB1B0000}"/>
    <cellStyle name="Heading 2 6" xfId="1786" xr:uid="{00000000-0005-0000-0000-0000EC1B0000}"/>
    <cellStyle name="Heading 2 6 2" xfId="1787" xr:uid="{00000000-0005-0000-0000-0000ED1B0000}"/>
    <cellStyle name="Heading 2 6 2 2" xfId="8299" xr:uid="{00000000-0005-0000-0000-0000EE1B0000}"/>
    <cellStyle name="Heading 2 6 2 3" xfId="8300" xr:uid="{00000000-0005-0000-0000-0000EF1B0000}"/>
    <cellStyle name="Heading 2 6 2 4" xfId="8298" xr:uid="{00000000-0005-0000-0000-0000F01B0000}"/>
    <cellStyle name="Heading 2 6 3" xfId="1788" xr:uid="{00000000-0005-0000-0000-0000F11B0000}"/>
    <cellStyle name="Heading 2 6 3 2" xfId="8301" xr:uid="{00000000-0005-0000-0000-0000F21B0000}"/>
    <cellStyle name="Heading 2 6 4" xfId="8302" xr:uid="{00000000-0005-0000-0000-0000F31B0000}"/>
    <cellStyle name="Heading 2 6 5" xfId="8297" xr:uid="{00000000-0005-0000-0000-0000F41B0000}"/>
    <cellStyle name="Heading 2 7" xfId="1789" xr:uid="{00000000-0005-0000-0000-0000F51B0000}"/>
    <cellStyle name="Heading 2 7 2" xfId="1790" xr:uid="{00000000-0005-0000-0000-0000F61B0000}"/>
    <cellStyle name="Heading 2 7 2 2" xfId="8305" xr:uid="{00000000-0005-0000-0000-0000F71B0000}"/>
    <cellStyle name="Heading 2 7 2 3" xfId="8306" xr:uid="{00000000-0005-0000-0000-0000F81B0000}"/>
    <cellStyle name="Heading 2 7 2 4" xfId="8304" xr:uid="{00000000-0005-0000-0000-0000F91B0000}"/>
    <cellStyle name="Heading 2 7 3" xfId="8307" xr:uid="{00000000-0005-0000-0000-0000FA1B0000}"/>
    <cellStyle name="Heading 2 7 4" xfId="8303" xr:uid="{00000000-0005-0000-0000-0000FB1B0000}"/>
    <cellStyle name="Heading 2 8" xfId="1791" xr:uid="{00000000-0005-0000-0000-0000FC1B0000}"/>
    <cellStyle name="Heading 2 8 2" xfId="8309" xr:uid="{00000000-0005-0000-0000-0000FD1B0000}"/>
    <cellStyle name="Heading 2 8 2 2" xfId="8310" xr:uid="{00000000-0005-0000-0000-0000FE1B0000}"/>
    <cellStyle name="Heading 2 8 2 3" xfId="8311" xr:uid="{00000000-0005-0000-0000-0000FF1B0000}"/>
    <cellStyle name="Heading 2 8 3" xfId="8312" xr:uid="{00000000-0005-0000-0000-0000001C0000}"/>
    <cellStyle name="Heading 2 8 4" xfId="8313" xr:uid="{00000000-0005-0000-0000-0000011C0000}"/>
    <cellStyle name="Heading 2 8 5" xfId="8308" xr:uid="{00000000-0005-0000-0000-0000021C0000}"/>
    <cellStyle name="Heading 2 9" xfId="1792" xr:uid="{00000000-0005-0000-0000-0000031C0000}"/>
    <cellStyle name="Heading 2 9 2" xfId="1793" xr:uid="{00000000-0005-0000-0000-0000041C0000}"/>
    <cellStyle name="Heading 2 9 2 2" xfId="8315" xr:uid="{00000000-0005-0000-0000-0000051C0000}"/>
    <cellStyle name="Heading 2 9 3" xfId="1794" xr:uid="{00000000-0005-0000-0000-0000061C0000}"/>
    <cellStyle name="Heading 2 9 3 2" xfId="8316" xr:uid="{00000000-0005-0000-0000-0000071C0000}"/>
    <cellStyle name="Heading 2 9 4" xfId="8317" xr:uid="{00000000-0005-0000-0000-0000081C0000}"/>
    <cellStyle name="Heading 2 9 5" xfId="8314" xr:uid="{00000000-0005-0000-0000-0000091C0000}"/>
    <cellStyle name="Heading 3" xfId="1795" builtinId="18" customBuiltin="1"/>
    <cellStyle name="Heading 3 10" xfId="1796" xr:uid="{00000000-0005-0000-0000-00000B1C0000}"/>
    <cellStyle name="Heading 3 10 2" xfId="1797" xr:uid="{00000000-0005-0000-0000-00000C1C0000}"/>
    <cellStyle name="Heading 3 10 2 2" xfId="8321" xr:uid="{00000000-0005-0000-0000-00000D1C0000}"/>
    <cellStyle name="Heading 3 10 2 3" xfId="8322" xr:uid="{00000000-0005-0000-0000-00000E1C0000}"/>
    <cellStyle name="Heading 3 10 2 4" xfId="8323" xr:uid="{00000000-0005-0000-0000-00000F1C0000}"/>
    <cellStyle name="Heading 3 10 2 5" xfId="8320" xr:uid="{00000000-0005-0000-0000-0000101C0000}"/>
    <cellStyle name="Heading 3 10 3" xfId="1798" xr:uid="{00000000-0005-0000-0000-0000111C0000}"/>
    <cellStyle name="Heading 3 10 3 2" xfId="8325" xr:uid="{00000000-0005-0000-0000-0000121C0000}"/>
    <cellStyle name="Heading 3 10 3 3" xfId="8324" xr:uid="{00000000-0005-0000-0000-0000131C0000}"/>
    <cellStyle name="Heading 3 10 4" xfId="8326" xr:uid="{00000000-0005-0000-0000-0000141C0000}"/>
    <cellStyle name="Heading 3 10 5" xfId="8319" xr:uid="{00000000-0005-0000-0000-0000151C0000}"/>
    <cellStyle name="Heading 3 11" xfId="1799" xr:uid="{00000000-0005-0000-0000-0000161C0000}"/>
    <cellStyle name="Heading 3 11 2" xfId="8328" xr:uid="{00000000-0005-0000-0000-0000171C0000}"/>
    <cellStyle name="Heading 3 11 2 2" xfId="8329" xr:uid="{00000000-0005-0000-0000-0000181C0000}"/>
    <cellStyle name="Heading 3 11 2 3" xfId="8330" xr:uid="{00000000-0005-0000-0000-0000191C0000}"/>
    <cellStyle name="Heading 3 11 3" xfId="8331" xr:uid="{00000000-0005-0000-0000-00001A1C0000}"/>
    <cellStyle name="Heading 3 11 4" xfId="8332" xr:uid="{00000000-0005-0000-0000-00001B1C0000}"/>
    <cellStyle name="Heading 3 11 5" xfId="8327" xr:uid="{00000000-0005-0000-0000-00001C1C0000}"/>
    <cellStyle name="Heading 3 12" xfId="1800" xr:uid="{00000000-0005-0000-0000-00001D1C0000}"/>
    <cellStyle name="Heading 3 12 2" xfId="8334" xr:uid="{00000000-0005-0000-0000-00001E1C0000}"/>
    <cellStyle name="Heading 3 12 2 2" xfId="8335" xr:uid="{00000000-0005-0000-0000-00001F1C0000}"/>
    <cellStyle name="Heading 3 12 2 3" xfId="8336" xr:uid="{00000000-0005-0000-0000-0000201C0000}"/>
    <cellStyle name="Heading 3 12 3" xfId="8337" xr:uid="{00000000-0005-0000-0000-0000211C0000}"/>
    <cellStyle name="Heading 3 12 4" xfId="8338" xr:uid="{00000000-0005-0000-0000-0000221C0000}"/>
    <cellStyle name="Heading 3 12 5" xfId="8333" xr:uid="{00000000-0005-0000-0000-0000231C0000}"/>
    <cellStyle name="Heading 3 13" xfId="1801" xr:uid="{00000000-0005-0000-0000-0000241C0000}"/>
    <cellStyle name="Heading 3 13 2" xfId="8340" xr:uid="{00000000-0005-0000-0000-0000251C0000}"/>
    <cellStyle name="Heading 3 13 3" xfId="8339" xr:uid="{00000000-0005-0000-0000-0000261C0000}"/>
    <cellStyle name="Heading 3 14" xfId="1802" xr:uid="{00000000-0005-0000-0000-0000271C0000}"/>
    <cellStyle name="Heading 3 14 2" xfId="8342" xr:uid="{00000000-0005-0000-0000-0000281C0000}"/>
    <cellStyle name="Heading 3 14 3" xfId="8343" xr:uid="{00000000-0005-0000-0000-0000291C0000}"/>
    <cellStyle name="Heading 3 14 4" xfId="8344" xr:uid="{00000000-0005-0000-0000-00002A1C0000}"/>
    <cellStyle name="Heading 3 14 5" xfId="8341" xr:uid="{00000000-0005-0000-0000-00002B1C0000}"/>
    <cellStyle name="Heading 3 15" xfId="8345" xr:uid="{00000000-0005-0000-0000-00002C1C0000}"/>
    <cellStyle name="Heading 3 16" xfId="8346" xr:uid="{00000000-0005-0000-0000-00002D1C0000}"/>
    <cellStyle name="Heading 3 17" xfId="8347" xr:uid="{00000000-0005-0000-0000-00002E1C0000}"/>
    <cellStyle name="Heading 3 18" xfId="8318" xr:uid="{00000000-0005-0000-0000-00002F1C0000}"/>
    <cellStyle name="Heading 3 2" xfId="1803" xr:uid="{00000000-0005-0000-0000-0000301C0000}"/>
    <cellStyle name="Heading 3 2 2" xfId="1804" xr:uid="{00000000-0005-0000-0000-0000311C0000}"/>
    <cellStyle name="Heading 3 2 2 2" xfId="1805" xr:uid="{00000000-0005-0000-0000-0000321C0000}"/>
    <cellStyle name="Heading 3 2 2 2 2" xfId="8350" xr:uid="{00000000-0005-0000-0000-0000331C0000}"/>
    <cellStyle name="Heading 3 2 2 3" xfId="1806" xr:uid="{00000000-0005-0000-0000-0000341C0000}"/>
    <cellStyle name="Heading 3 2 2 3 2" xfId="8351" xr:uid="{00000000-0005-0000-0000-0000351C0000}"/>
    <cellStyle name="Heading 3 2 2 4" xfId="1807" xr:uid="{00000000-0005-0000-0000-0000361C0000}"/>
    <cellStyle name="Heading 3 2 2 4 2" xfId="8352" xr:uid="{00000000-0005-0000-0000-0000371C0000}"/>
    <cellStyle name="Heading 3 2 2 5" xfId="1808" xr:uid="{00000000-0005-0000-0000-0000381C0000}"/>
    <cellStyle name="Heading 3 2 2 5 2" xfId="8353" xr:uid="{00000000-0005-0000-0000-0000391C0000}"/>
    <cellStyle name="Heading 3 2 2 6" xfId="8349" xr:uid="{00000000-0005-0000-0000-00003A1C0000}"/>
    <cellStyle name="Heading 3 2 3" xfId="1809" xr:uid="{00000000-0005-0000-0000-00003B1C0000}"/>
    <cellStyle name="Heading 3 2 3 2" xfId="1810" xr:uid="{00000000-0005-0000-0000-00003C1C0000}"/>
    <cellStyle name="Heading 3 2 3 2 2" xfId="8356" xr:uid="{00000000-0005-0000-0000-00003D1C0000}"/>
    <cellStyle name="Heading 3 2 3 2 3" xfId="8355" xr:uid="{00000000-0005-0000-0000-00003E1C0000}"/>
    <cellStyle name="Heading 3 2 3 3" xfId="1811" xr:uid="{00000000-0005-0000-0000-00003F1C0000}"/>
    <cellStyle name="Heading 3 2 3 3 2" xfId="8357" xr:uid="{00000000-0005-0000-0000-0000401C0000}"/>
    <cellStyle name="Heading 3 2 3 4" xfId="8358" xr:uid="{00000000-0005-0000-0000-0000411C0000}"/>
    <cellStyle name="Heading 3 2 3 4 2" xfId="8359" xr:uid="{00000000-0005-0000-0000-0000421C0000}"/>
    <cellStyle name="Heading 3 2 3 5" xfId="8354" xr:uid="{00000000-0005-0000-0000-0000431C0000}"/>
    <cellStyle name="Heading 3 2 4" xfId="1812" xr:uid="{00000000-0005-0000-0000-0000441C0000}"/>
    <cellStyle name="Heading 3 2 4 2" xfId="8361" xr:uid="{00000000-0005-0000-0000-0000451C0000}"/>
    <cellStyle name="Heading 3 2 4 3" xfId="8362" xr:uid="{00000000-0005-0000-0000-0000461C0000}"/>
    <cellStyle name="Heading 3 2 4 4" xfId="8360" xr:uid="{00000000-0005-0000-0000-0000471C0000}"/>
    <cellStyle name="Heading 3 2 5" xfId="1813" xr:uid="{00000000-0005-0000-0000-0000481C0000}"/>
    <cellStyle name="Heading 3 2 5 2" xfId="8363" xr:uid="{00000000-0005-0000-0000-0000491C0000}"/>
    <cellStyle name="Heading 3 2 6" xfId="8364" xr:uid="{00000000-0005-0000-0000-00004A1C0000}"/>
    <cellStyle name="Heading 3 2 7" xfId="8348" xr:uid="{00000000-0005-0000-0000-00004B1C0000}"/>
    <cellStyle name="Heading 3 3" xfId="1814" xr:uid="{00000000-0005-0000-0000-00004C1C0000}"/>
    <cellStyle name="Heading 3 3 2" xfId="1815" xr:uid="{00000000-0005-0000-0000-00004D1C0000}"/>
    <cellStyle name="Heading 3 3 2 2" xfId="8366" xr:uid="{00000000-0005-0000-0000-00004E1C0000}"/>
    <cellStyle name="Heading 3 3 3" xfId="1816" xr:uid="{00000000-0005-0000-0000-00004F1C0000}"/>
    <cellStyle name="Heading 3 3 3 2" xfId="8368" xr:uid="{00000000-0005-0000-0000-0000501C0000}"/>
    <cellStyle name="Heading 3 3 3 3" xfId="8369" xr:uid="{00000000-0005-0000-0000-0000511C0000}"/>
    <cellStyle name="Heading 3 3 3 4" xfId="8370" xr:uid="{00000000-0005-0000-0000-0000521C0000}"/>
    <cellStyle name="Heading 3 3 3 5" xfId="8367" xr:uid="{00000000-0005-0000-0000-0000531C0000}"/>
    <cellStyle name="Heading 3 3 4" xfId="1817" xr:uid="{00000000-0005-0000-0000-0000541C0000}"/>
    <cellStyle name="Heading 3 3 4 2" xfId="8371" xr:uid="{00000000-0005-0000-0000-0000551C0000}"/>
    <cellStyle name="Heading 3 3 5" xfId="8372" xr:uid="{00000000-0005-0000-0000-0000561C0000}"/>
    <cellStyle name="Heading 3 3 6" xfId="8365" xr:uid="{00000000-0005-0000-0000-0000571C0000}"/>
    <cellStyle name="Heading 3 4" xfId="1818" xr:uid="{00000000-0005-0000-0000-0000581C0000}"/>
    <cellStyle name="Heading 3 4 2" xfId="1819" xr:uid="{00000000-0005-0000-0000-0000591C0000}"/>
    <cellStyle name="Heading 3 4 2 2" xfId="8375" xr:uid="{00000000-0005-0000-0000-00005A1C0000}"/>
    <cellStyle name="Heading 3 4 2 3" xfId="8376" xr:uid="{00000000-0005-0000-0000-00005B1C0000}"/>
    <cellStyle name="Heading 3 4 2 4" xfId="8374" xr:uid="{00000000-0005-0000-0000-00005C1C0000}"/>
    <cellStyle name="Heading 3 4 3" xfId="1820" xr:uid="{00000000-0005-0000-0000-00005D1C0000}"/>
    <cellStyle name="Heading 3 4 3 2" xfId="8377" xr:uid="{00000000-0005-0000-0000-00005E1C0000}"/>
    <cellStyle name="Heading 3 4 4" xfId="1821" xr:uid="{00000000-0005-0000-0000-00005F1C0000}"/>
    <cellStyle name="Heading 3 4 4 2" xfId="8378" xr:uid="{00000000-0005-0000-0000-0000601C0000}"/>
    <cellStyle name="Heading 3 4 5" xfId="8379" xr:uid="{00000000-0005-0000-0000-0000611C0000}"/>
    <cellStyle name="Heading 3 4 6" xfId="8373" xr:uid="{00000000-0005-0000-0000-0000621C0000}"/>
    <cellStyle name="Heading 3 5" xfId="1822" xr:uid="{00000000-0005-0000-0000-0000631C0000}"/>
    <cellStyle name="Heading 3 5 2" xfId="1823" xr:uid="{00000000-0005-0000-0000-0000641C0000}"/>
    <cellStyle name="Heading 3 5 2 2" xfId="1824" xr:uid="{00000000-0005-0000-0000-0000651C0000}"/>
    <cellStyle name="Heading 3 5 2 2 2" xfId="8383" xr:uid="{00000000-0005-0000-0000-0000661C0000}"/>
    <cellStyle name="Heading 3 5 2 2 3" xfId="8382" xr:uid="{00000000-0005-0000-0000-0000671C0000}"/>
    <cellStyle name="Heading 3 5 2 3" xfId="1825" xr:uid="{00000000-0005-0000-0000-0000681C0000}"/>
    <cellStyle name="Heading 3 5 2 3 2" xfId="8384" xr:uid="{00000000-0005-0000-0000-0000691C0000}"/>
    <cellStyle name="Heading 3 5 2 4" xfId="1826" xr:uid="{00000000-0005-0000-0000-00006A1C0000}"/>
    <cellStyle name="Heading 3 5 2 4 2" xfId="8385" xr:uid="{00000000-0005-0000-0000-00006B1C0000}"/>
    <cellStyle name="Heading 3 5 2 5" xfId="8381" xr:uid="{00000000-0005-0000-0000-00006C1C0000}"/>
    <cellStyle name="Heading 3 5 3" xfId="1827" xr:uid="{00000000-0005-0000-0000-00006D1C0000}"/>
    <cellStyle name="Heading 3 5 3 2" xfId="1828" xr:uid="{00000000-0005-0000-0000-00006E1C0000}"/>
    <cellStyle name="Heading 3 5 3 2 2" xfId="8387" xr:uid="{00000000-0005-0000-0000-00006F1C0000}"/>
    <cellStyle name="Heading 3 5 3 3" xfId="1829" xr:uid="{00000000-0005-0000-0000-0000701C0000}"/>
    <cellStyle name="Heading 3 5 3 3 2" xfId="8388" xr:uid="{00000000-0005-0000-0000-0000711C0000}"/>
    <cellStyle name="Heading 3 5 3 4" xfId="8389" xr:uid="{00000000-0005-0000-0000-0000721C0000}"/>
    <cellStyle name="Heading 3 5 3 5" xfId="8386" xr:uid="{00000000-0005-0000-0000-0000731C0000}"/>
    <cellStyle name="Heading 3 5 4" xfId="1830" xr:uid="{00000000-0005-0000-0000-0000741C0000}"/>
    <cellStyle name="Heading 3 5 4 2" xfId="1831" xr:uid="{00000000-0005-0000-0000-0000751C0000}"/>
    <cellStyle name="Heading 3 5 4 2 2" xfId="8391" xr:uid="{00000000-0005-0000-0000-0000761C0000}"/>
    <cellStyle name="Heading 3 5 4 3" xfId="1832" xr:uid="{00000000-0005-0000-0000-0000771C0000}"/>
    <cellStyle name="Heading 3 5 4 3 2" xfId="8392" xr:uid="{00000000-0005-0000-0000-0000781C0000}"/>
    <cellStyle name="Heading 3 5 4 4" xfId="8393" xr:uid="{00000000-0005-0000-0000-0000791C0000}"/>
    <cellStyle name="Heading 3 5 4 5" xfId="8390" xr:uid="{00000000-0005-0000-0000-00007A1C0000}"/>
    <cellStyle name="Heading 3 5 5" xfId="8380" xr:uid="{00000000-0005-0000-0000-00007B1C0000}"/>
    <cellStyle name="Heading 3 6" xfId="1833" xr:uid="{00000000-0005-0000-0000-00007C1C0000}"/>
    <cellStyle name="Heading 3 6 2" xfId="1834" xr:uid="{00000000-0005-0000-0000-00007D1C0000}"/>
    <cellStyle name="Heading 3 6 2 2" xfId="8396" xr:uid="{00000000-0005-0000-0000-00007E1C0000}"/>
    <cellStyle name="Heading 3 6 2 3" xfId="8397" xr:uid="{00000000-0005-0000-0000-00007F1C0000}"/>
    <cellStyle name="Heading 3 6 2 4" xfId="8395" xr:uid="{00000000-0005-0000-0000-0000801C0000}"/>
    <cellStyle name="Heading 3 6 3" xfId="1835" xr:uid="{00000000-0005-0000-0000-0000811C0000}"/>
    <cellStyle name="Heading 3 6 3 2" xfId="8398" xr:uid="{00000000-0005-0000-0000-0000821C0000}"/>
    <cellStyle name="Heading 3 6 4" xfId="8399" xr:uid="{00000000-0005-0000-0000-0000831C0000}"/>
    <cellStyle name="Heading 3 6 5" xfId="8394" xr:uid="{00000000-0005-0000-0000-0000841C0000}"/>
    <cellStyle name="Heading 3 7" xfId="1836" xr:uid="{00000000-0005-0000-0000-0000851C0000}"/>
    <cellStyle name="Heading 3 7 2" xfId="1837" xr:uid="{00000000-0005-0000-0000-0000861C0000}"/>
    <cellStyle name="Heading 3 7 2 2" xfId="8402" xr:uid="{00000000-0005-0000-0000-0000871C0000}"/>
    <cellStyle name="Heading 3 7 2 3" xfId="8403" xr:uid="{00000000-0005-0000-0000-0000881C0000}"/>
    <cellStyle name="Heading 3 7 2 4" xfId="8401" xr:uid="{00000000-0005-0000-0000-0000891C0000}"/>
    <cellStyle name="Heading 3 7 3" xfId="8404" xr:uid="{00000000-0005-0000-0000-00008A1C0000}"/>
    <cellStyle name="Heading 3 7 4" xfId="8400" xr:uid="{00000000-0005-0000-0000-00008B1C0000}"/>
    <cellStyle name="Heading 3 8" xfId="1838" xr:uid="{00000000-0005-0000-0000-00008C1C0000}"/>
    <cellStyle name="Heading 3 8 2" xfId="8406" xr:uid="{00000000-0005-0000-0000-00008D1C0000}"/>
    <cellStyle name="Heading 3 8 2 2" xfId="8407" xr:uid="{00000000-0005-0000-0000-00008E1C0000}"/>
    <cellStyle name="Heading 3 8 2 3" xfId="8408" xr:uid="{00000000-0005-0000-0000-00008F1C0000}"/>
    <cellStyle name="Heading 3 8 3" xfId="8409" xr:uid="{00000000-0005-0000-0000-0000901C0000}"/>
    <cellStyle name="Heading 3 8 4" xfId="8410" xr:uid="{00000000-0005-0000-0000-0000911C0000}"/>
    <cellStyle name="Heading 3 8 5" xfId="8405" xr:uid="{00000000-0005-0000-0000-0000921C0000}"/>
    <cellStyle name="Heading 3 9" xfId="1839" xr:uid="{00000000-0005-0000-0000-0000931C0000}"/>
    <cellStyle name="Heading 3 9 2" xfId="1840" xr:uid="{00000000-0005-0000-0000-0000941C0000}"/>
    <cellStyle name="Heading 3 9 2 2" xfId="8412" xr:uid="{00000000-0005-0000-0000-0000951C0000}"/>
    <cellStyle name="Heading 3 9 3" xfId="1841" xr:uid="{00000000-0005-0000-0000-0000961C0000}"/>
    <cellStyle name="Heading 3 9 3 2" xfId="8413" xr:uid="{00000000-0005-0000-0000-0000971C0000}"/>
    <cellStyle name="Heading 3 9 4" xfId="8414" xr:uid="{00000000-0005-0000-0000-0000981C0000}"/>
    <cellStyle name="Heading 3 9 5" xfId="8411" xr:uid="{00000000-0005-0000-0000-0000991C0000}"/>
    <cellStyle name="Heading 4" xfId="1842" builtinId="19" customBuiltin="1"/>
    <cellStyle name="Heading 4 10" xfId="1843" xr:uid="{00000000-0005-0000-0000-00009B1C0000}"/>
    <cellStyle name="Heading 4 10 2" xfId="1844" xr:uid="{00000000-0005-0000-0000-00009C1C0000}"/>
    <cellStyle name="Heading 4 10 2 2" xfId="8418" xr:uid="{00000000-0005-0000-0000-00009D1C0000}"/>
    <cellStyle name="Heading 4 10 2 3" xfId="8419" xr:uid="{00000000-0005-0000-0000-00009E1C0000}"/>
    <cellStyle name="Heading 4 10 2 4" xfId="8420" xr:uid="{00000000-0005-0000-0000-00009F1C0000}"/>
    <cellStyle name="Heading 4 10 2 5" xfId="8417" xr:uid="{00000000-0005-0000-0000-0000A01C0000}"/>
    <cellStyle name="Heading 4 10 3" xfId="1845" xr:uid="{00000000-0005-0000-0000-0000A11C0000}"/>
    <cellStyle name="Heading 4 10 3 2" xfId="8422" xr:uid="{00000000-0005-0000-0000-0000A21C0000}"/>
    <cellStyle name="Heading 4 10 3 3" xfId="8421" xr:uid="{00000000-0005-0000-0000-0000A31C0000}"/>
    <cellStyle name="Heading 4 10 4" xfId="8423" xr:uid="{00000000-0005-0000-0000-0000A41C0000}"/>
    <cellStyle name="Heading 4 10 5" xfId="8416" xr:uid="{00000000-0005-0000-0000-0000A51C0000}"/>
    <cellStyle name="Heading 4 11" xfId="1846" xr:uid="{00000000-0005-0000-0000-0000A61C0000}"/>
    <cellStyle name="Heading 4 11 2" xfId="8425" xr:uid="{00000000-0005-0000-0000-0000A71C0000}"/>
    <cellStyle name="Heading 4 11 2 2" xfId="8426" xr:uid="{00000000-0005-0000-0000-0000A81C0000}"/>
    <cellStyle name="Heading 4 11 2 3" xfId="8427" xr:uid="{00000000-0005-0000-0000-0000A91C0000}"/>
    <cellStyle name="Heading 4 11 3" xfId="8428" xr:uid="{00000000-0005-0000-0000-0000AA1C0000}"/>
    <cellStyle name="Heading 4 11 4" xfId="8429" xr:uid="{00000000-0005-0000-0000-0000AB1C0000}"/>
    <cellStyle name="Heading 4 11 5" xfId="8424" xr:uid="{00000000-0005-0000-0000-0000AC1C0000}"/>
    <cellStyle name="Heading 4 12" xfId="1847" xr:uid="{00000000-0005-0000-0000-0000AD1C0000}"/>
    <cellStyle name="Heading 4 12 2" xfId="8431" xr:uid="{00000000-0005-0000-0000-0000AE1C0000}"/>
    <cellStyle name="Heading 4 12 2 2" xfId="8432" xr:uid="{00000000-0005-0000-0000-0000AF1C0000}"/>
    <cellStyle name="Heading 4 12 2 3" xfId="8433" xr:uid="{00000000-0005-0000-0000-0000B01C0000}"/>
    <cellStyle name="Heading 4 12 3" xfId="8434" xr:uid="{00000000-0005-0000-0000-0000B11C0000}"/>
    <cellStyle name="Heading 4 12 4" xfId="8435" xr:uid="{00000000-0005-0000-0000-0000B21C0000}"/>
    <cellStyle name="Heading 4 12 5" xfId="8430" xr:uid="{00000000-0005-0000-0000-0000B31C0000}"/>
    <cellStyle name="Heading 4 13" xfId="1848" xr:uid="{00000000-0005-0000-0000-0000B41C0000}"/>
    <cellStyle name="Heading 4 13 2" xfId="8437" xr:uid="{00000000-0005-0000-0000-0000B51C0000}"/>
    <cellStyle name="Heading 4 13 3" xfId="8436" xr:uid="{00000000-0005-0000-0000-0000B61C0000}"/>
    <cellStyle name="Heading 4 14" xfId="1849" xr:uid="{00000000-0005-0000-0000-0000B71C0000}"/>
    <cellStyle name="Heading 4 14 2" xfId="8439" xr:uid="{00000000-0005-0000-0000-0000B81C0000}"/>
    <cellStyle name="Heading 4 14 3" xfId="8440" xr:uid="{00000000-0005-0000-0000-0000B91C0000}"/>
    <cellStyle name="Heading 4 14 4" xfId="8441" xr:uid="{00000000-0005-0000-0000-0000BA1C0000}"/>
    <cellStyle name="Heading 4 14 5" xfId="8438" xr:uid="{00000000-0005-0000-0000-0000BB1C0000}"/>
    <cellStyle name="Heading 4 15" xfId="8442" xr:uid="{00000000-0005-0000-0000-0000BC1C0000}"/>
    <cellStyle name="Heading 4 16" xfId="8443" xr:uid="{00000000-0005-0000-0000-0000BD1C0000}"/>
    <cellStyle name="Heading 4 17" xfId="8444" xr:uid="{00000000-0005-0000-0000-0000BE1C0000}"/>
    <cellStyle name="Heading 4 18" xfId="8415" xr:uid="{00000000-0005-0000-0000-0000BF1C0000}"/>
    <cellStyle name="Heading 4 2" xfId="1850" xr:uid="{00000000-0005-0000-0000-0000C01C0000}"/>
    <cellStyle name="Heading 4 2 2" xfId="1851" xr:uid="{00000000-0005-0000-0000-0000C11C0000}"/>
    <cellStyle name="Heading 4 2 2 2" xfId="1852" xr:uid="{00000000-0005-0000-0000-0000C21C0000}"/>
    <cellStyle name="Heading 4 2 2 2 2" xfId="8447" xr:uid="{00000000-0005-0000-0000-0000C31C0000}"/>
    <cellStyle name="Heading 4 2 2 3" xfId="1853" xr:uid="{00000000-0005-0000-0000-0000C41C0000}"/>
    <cellStyle name="Heading 4 2 2 3 2" xfId="8448" xr:uid="{00000000-0005-0000-0000-0000C51C0000}"/>
    <cellStyle name="Heading 4 2 2 4" xfId="1854" xr:uid="{00000000-0005-0000-0000-0000C61C0000}"/>
    <cellStyle name="Heading 4 2 2 4 2" xfId="8449" xr:uid="{00000000-0005-0000-0000-0000C71C0000}"/>
    <cellStyle name="Heading 4 2 2 5" xfId="1855" xr:uid="{00000000-0005-0000-0000-0000C81C0000}"/>
    <cellStyle name="Heading 4 2 2 5 2" xfId="8450" xr:uid="{00000000-0005-0000-0000-0000C91C0000}"/>
    <cellStyle name="Heading 4 2 2 6" xfId="8446" xr:uid="{00000000-0005-0000-0000-0000CA1C0000}"/>
    <cellStyle name="Heading 4 2 3" xfId="1856" xr:uid="{00000000-0005-0000-0000-0000CB1C0000}"/>
    <cellStyle name="Heading 4 2 3 2" xfId="1857" xr:uid="{00000000-0005-0000-0000-0000CC1C0000}"/>
    <cellStyle name="Heading 4 2 3 2 2" xfId="8453" xr:uid="{00000000-0005-0000-0000-0000CD1C0000}"/>
    <cellStyle name="Heading 4 2 3 2 3" xfId="8452" xr:uid="{00000000-0005-0000-0000-0000CE1C0000}"/>
    <cellStyle name="Heading 4 2 3 3" xfId="1858" xr:uid="{00000000-0005-0000-0000-0000CF1C0000}"/>
    <cellStyle name="Heading 4 2 3 3 2" xfId="8454" xr:uid="{00000000-0005-0000-0000-0000D01C0000}"/>
    <cellStyle name="Heading 4 2 3 4" xfId="8455" xr:uid="{00000000-0005-0000-0000-0000D11C0000}"/>
    <cellStyle name="Heading 4 2 3 4 2" xfId="8456" xr:uid="{00000000-0005-0000-0000-0000D21C0000}"/>
    <cellStyle name="Heading 4 2 3 5" xfId="8451" xr:uid="{00000000-0005-0000-0000-0000D31C0000}"/>
    <cellStyle name="Heading 4 2 4" xfId="1859" xr:uid="{00000000-0005-0000-0000-0000D41C0000}"/>
    <cellStyle name="Heading 4 2 4 2" xfId="8458" xr:uid="{00000000-0005-0000-0000-0000D51C0000}"/>
    <cellStyle name="Heading 4 2 4 3" xfId="8459" xr:uid="{00000000-0005-0000-0000-0000D61C0000}"/>
    <cellStyle name="Heading 4 2 4 4" xfId="8457" xr:uid="{00000000-0005-0000-0000-0000D71C0000}"/>
    <cellStyle name="Heading 4 2 5" xfId="1860" xr:uid="{00000000-0005-0000-0000-0000D81C0000}"/>
    <cellStyle name="Heading 4 2 5 2" xfId="8460" xr:uid="{00000000-0005-0000-0000-0000D91C0000}"/>
    <cellStyle name="Heading 4 2 6" xfId="8461" xr:uid="{00000000-0005-0000-0000-0000DA1C0000}"/>
    <cellStyle name="Heading 4 2 7" xfId="8445" xr:uid="{00000000-0005-0000-0000-0000DB1C0000}"/>
    <cellStyle name="Heading 4 3" xfId="1861" xr:uid="{00000000-0005-0000-0000-0000DC1C0000}"/>
    <cellStyle name="Heading 4 3 2" xfId="1862" xr:uid="{00000000-0005-0000-0000-0000DD1C0000}"/>
    <cellStyle name="Heading 4 3 2 2" xfId="8463" xr:uid="{00000000-0005-0000-0000-0000DE1C0000}"/>
    <cellStyle name="Heading 4 3 3" xfId="1863" xr:uid="{00000000-0005-0000-0000-0000DF1C0000}"/>
    <cellStyle name="Heading 4 3 3 2" xfId="8465" xr:uid="{00000000-0005-0000-0000-0000E01C0000}"/>
    <cellStyle name="Heading 4 3 3 3" xfId="8466" xr:uid="{00000000-0005-0000-0000-0000E11C0000}"/>
    <cellStyle name="Heading 4 3 3 4" xfId="8467" xr:uid="{00000000-0005-0000-0000-0000E21C0000}"/>
    <cellStyle name="Heading 4 3 3 5" xfId="8464" xr:uid="{00000000-0005-0000-0000-0000E31C0000}"/>
    <cellStyle name="Heading 4 3 4" xfId="1864" xr:uid="{00000000-0005-0000-0000-0000E41C0000}"/>
    <cellStyle name="Heading 4 3 4 2" xfId="8468" xr:uid="{00000000-0005-0000-0000-0000E51C0000}"/>
    <cellStyle name="Heading 4 3 5" xfId="8469" xr:uid="{00000000-0005-0000-0000-0000E61C0000}"/>
    <cellStyle name="Heading 4 3 6" xfId="8462" xr:uid="{00000000-0005-0000-0000-0000E71C0000}"/>
    <cellStyle name="Heading 4 4" xfId="1865" xr:uid="{00000000-0005-0000-0000-0000E81C0000}"/>
    <cellStyle name="Heading 4 4 2" xfId="1866" xr:uid="{00000000-0005-0000-0000-0000E91C0000}"/>
    <cellStyle name="Heading 4 4 2 2" xfId="8472" xr:uid="{00000000-0005-0000-0000-0000EA1C0000}"/>
    <cellStyle name="Heading 4 4 2 3" xfId="8473" xr:uid="{00000000-0005-0000-0000-0000EB1C0000}"/>
    <cellStyle name="Heading 4 4 2 4" xfId="8471" xr:uid="{00000000-0005-0000-0000-0000EC1C0000}"/>
    <cellStyle name="Heading 4 4 3" xfId="1867" xr:uid="{00000000-0005-0000-0000-0000ED1C0000}"/>
    <cellStyle name="Heading 4 4 3 2" xfId="8474" xr:uid="{00000000-0005-0000-0000-0000EE1C0000}"/>
    <cellStyle name="Heading 4 4 4" xfId="1868" xr:uid="{00000000-0005-0000-0000-0000EF1C0000}"/>
    <cellStyle name="Heading 4 4 4 2" xfId="8475" xr:uid="{00000000-0005-0000-0000-0000F01C0000}"/>
    <cellStyle name="Heading 4 4 5" xfId="8476" xr:uid="{00000000-0005-0000-0000-0000F11C0000}"/>
    <cellStyle name="Heading 4 4 6" xfId="8470" xr:uid="{00000000-0005-0000-0000-0000F21C0000}"/>
    <cellStyle name="Heading 4 5" xfId="1869" xr:uid="{00000000-0005-0000-0000-0000F31C0000}"/>
    <cellStyle name="Heading 4 5 2" xfId="1870" xr:uid="{00000000-0005-0000-0000-0000F41C0000}"/>
    <cellStyle name="Heading 4 5 2 2" xfId="1871" xr:uid="{00000000-0005-0000-0000-0000F51C0000}"/>
    <cellStyle name="Heading 4 5 2 2 2" xfId="8480" xr:uid="{00000000-0005-0000-0000-0000F61C0000}"/>
    <cellStyle name="Heading 4 5 2 2 3" xfId="8479" xr:uid="{00000000-0005-0000-0000-0000F71C0000}"/>
    <cellStyle name="Heading 4 5 2 3" xfId="1872" xr:uid="{00000000-0005-0000-0000-0000F81C0000}"/>
    <cellStyle name="Heading 4 5 2 3 2" xfId="8481" xr:uid="{00000000-0005-0000-0000-0000F91C0000}"/>
    <cellStyle name="Heading 4 5 2 4" xfId="1873" xr:uid="{00000000-0005-0000-0000-0000FA1C0000}"/>
    <cellStyle name="Heading 4 5 2 4 2" xfId="8482" xr:uid="{00000000-0005-0000-0000-0000FB1C0000}"/>
    <cellStyle name="Heading 4 5 2 5" xfId="8478" xr:uid="{00000000-0005-0000-0000-0000FC1C0000}"/>
    <cellStyle name="Heading 4 5 3" xfId="1874" xr:uid="{00000000-0005-0000-0000-0000FD1C0000}"/>
    <cellStyle name="Heading 4 5 3 2" xfId="1875" xr:uid="{00000000-0005-0000-0000-0000FE1C0000}"/>
    <cellStyle name="Heading 4 5 3 2 2" xfId="8484" xr:uid="{00000000-0005-0000-0000-0000FF1C0000}"/>
    <cellStyle name="Heading 4 5 3 3" xfId="1876" xr:uid="{00000000-0005-0000-0000-0000001D0000}"/>
    <cellStyle name="Heading 4 5 3 3 2" xfId="8485" xr:uid="{00000000-0005-0000-0000-0000011D0000}"/>
    <cellStyle name="Heading 4 5 3 4" xfId="8486" xr:uid="{00000000-0005-0000-0000-0000021D0000}"/>
    <cellStyle name="Heading 4 5 3 5" xfId="8483" xr:uid="{00000000-0005-0000-0000-0000031D0000}"/>
    <cellStyle name="Heading 4 5 4" xfId="1877" xr:uid="{00000000-0005-0000-0000-0000041D0000}"/>
    <cellStyle name="Heading 4 5 4 2" xfId="1878" xr:uid="{00000000-0005-0000-0000-0000051D0000}"/>
    <cellStyle name="Heading 4 5 4 2 2" xfId="8488" xr:uid="{00000000-0005-0000-0000-0000061D0000}"/>
    <cellStyle name="Heading 4 5 4 3" xfId="1879" xr:uid="{00000000-0005-0000-0000-0000071D0000}"/>
    <cellStyle name="Heading 4 5 4 3 2" xfId="8489" xr:uid="{00000000-0005-0000-0000-0000081D0000}"/>
    <cellStyle name="Heading 4 5 4 4" xfId="8490" xr:uid="{00000000-0005-0000-0000-0000091D0000}"/>
    <cellStyle name="Heading 4 5 4 5" xfId="8487" xr:uid="{00000000-0005-0000-0000-00000A1D0000}"/>
    <cellStyle name="Heading 4 5 5" xfId="8477" xr:uid="{00000000-0005-0000-0000-00000B1D0000}"/>
    <cellStyle name="Heading 4 6" xfId="1880" xr:uid="{00000000-0005-0000-0000-00000C1D0000}"/>
    <cellStyle name="Heading 4 6 2" xfId="1881" xr:uid="{00000000-0005-0000-0000-00000D1D0000}"/>
    <cellStyle name="Heading 4 6 2 2" xfId="8493" xr:uid="{00000000-0005-0000-0000-00000E1D0000}"/>
    <cellStyle name="Heading 4 6 2 3" xfId="8494" xr:uid="{00000000-0005-0000-0000-00000F1D0000}"/>
    <cellStyle name="Heading 4 6 2 4" xfId="8492" xr:uid="{00000000-0005-0000-0000-0000101D0000}"/>
    <cellStyle name="Heading 4 6 3" xfId="1882" xr:uid="{00000000-0005-0000-0000-0000111D0000}"/>
    <cellStyle name="Heading 4 6 3 2" xfId="8495" xr:uid="{00000000-0005-0000-0000-0000121D0000}"/>
    <cellStyle name="Heading 4 6 4" xfId="8496" xr:uid="{00000000-0005-0000-0000-0000131D0000}"/>
    <cellStyle name="Heading 4 6 5" xfId="8491" xr:uid="{00000000-0005-0000-0000-0000141D0000}"/>
    <cellStyle name="Heading 4 7" xfId="1883" xr:uid="{00000000-0005-0000-0000-0000151D0000}"/>
    <cellStyle name="Heading 4 7 2" xfId="1884" xr:uid="{00000000-0005-0000-0000-0000161D0000}"/>
    <cellStyle name="Heading 4 7 2 2" xfId="8499" xr:uid="{00000000-0005-0000-0000-0000171D0000}"/>
    <cellStyle name="Heading 4 7 2 3" xfId="8500" xr:uid="{00000000-0005-0000-0000-0000181D0000}"/>
    <cellStyle name="Heading 4 7 2 4" xfId="8498" xr:uid="{00000000-0005-0000-0000-0000191D0000}"/>
    <cellStyle name="Heading 4 7 3" xfId="8501" xr:uid="{00000000-0005-0000-0000-00001A1D0000}"/>
    <cellStyle name="Heading 4 7 4" xfId="8497" xr:uid="{00000000-0005-0000-0000-00001B1D0000}"/>
    <cellStyle name="Heading 4 8" xfId="1885" xr:uid="{00000000-0005-0000-0000-00001C1D0000}"/>
    <cellStyle name="Heading 4 8 2" xfId="8503" xr:uid="{00000000-0005-0000-0000-00001D1D0000}"/>
    <cellStyle name="Heading 4 8 2 2" xfId="8504" xr:uid="{00000000-0005-0000-0000-00001E1D0000}"/>
    <cellStyle name="Heading 4 8 2 3" xfId="8505" xr:uid="{00000000-0005-0000-0000-00001F1D0000}"/>
    <cellStyle name="Heading 4 8 3" xfId="8506" xr:uid="{00000000-0005-0000-0000-0000201D0000}"/>
    <cellStyle name="Heading 4 8 4" xfId="8507" xr:uid="{00000000-0005-0000-0000-0000211D0000}"/>
    <cellStyle name="Heading 4 8 5" xfId="8502" xr:uid="{00000000-0005-0000-0000-0000221D0000}"/>
    <cellStyle name="Heading 4 9" xfId="1886" xr:uid="{00000000-0005-0000-0000-0000231D0000}"/>
    <cellStyle name="Heading 4 9 2" xfId="1887" xr:uid="{00000000-0005-0000-0000-0000241D0000}"/>
    <cellStyle name="Heading 4 9 2 2" xfId="8509" xr:uid="{00000000-0005-0000-0000-0000251D0000}"/>
    <cellStyle name="Heading 4 9 3" xfId="1888" xr:uid="{00000000-0005-0000-0000-0000261D0000}"/>
    <cellStyle name="Heading 4 9 3 2" xfId="8510" xr:uid="{00000000-0005-0000-0000-0000271D0000}"/>
    <cellStyle name="Heading 4 9 4" xfId="8511" xr:uid="{00000000-0005-0000-0000-0000281D0000}"/>
    <cellStyle name="Heading 4 9 5" xfId="8508" xr:uid="{00000000-0005-0000-0000-0000291D0000}"/>
    <cellStyle name="Hyperlink 2" xfId="1889" xr:uid="{00000000-0005-0000-0000-00002A1D0000}"/>
    <cellStyle name="Hyperlink 2 2" xfId="8513" xr:uid="{00000000-0005-0000-0000-00002B1D0000}"/>
    <cellStyle name="Hyperlink 2 3" xfId="8514" xr:uid="{00000000-0005-0000-0000-00002C1D0000}"/>
    <cellStyle name="Hyperlink 2 4" xfId="8515" xr:uid="{00000000-0005-0000-0000-00002D1D0000}"/>
    <cellStyle name="Hyperlink 2 5" xfId="8516" xr:uid="{00000000-0005-0000-0000-00002E1D0000}"/>
    <cellStyle name="Hyperlink 2 6" xfId="8517" xr:uid="{00000000-0005-0000-0000-00002F1D0000}"/>
    <cellStyle name="Hyperlink 2 7" xfId="8512" xr:uid="{00000000-0005-0000-0000-0000301D0000}"/>
    <cellStyle name="Hyperlink 3" xfId="1890" xr:uid="{00000000-0005-0000-0000-0000311D0000}"/>
    <cellStyle name="Hyperlink 3 2" xfId="8519" xr:uid="{00000000-0005-0000-0000-0000321D0000}"/>
    <cellStyle name="Hyperlink 3 3" xfId="8520" xr:uid="{00000000-0005-0000-0000-0000331D0000}"/>
    <cellStyle name="Hyperlink 3 4" xfId="8518" xr:uid="{00000000-0005-0000-0000-0000341D0000}"/>
    <cellStyle name="Hyperlink 4" xfId="8521" xr:uid="{00000000-0005-0000-0000-0000351D0000}"/>
    <cellStyle name="Hyperlink 4 2" xfId="8522" xr:uid="{00000000-0005-0000-0000-0000361D0000}"/>
    <cellStyle name="Hyperlink 4 3" xfId="8523" xr:uid="{00000000-0005-0000-0000-0000371D0000}"/>
    <cellStyle name="Hyperlink 4 4" xfId="8524" xr:uid="{00000000-0005-0000-0000-0000381D0000}"/>
    <cellStyle name="Hyperlink 4 5" xfId="8525" xr:uid="{00000000-0005-0000-0000-0000391D0000}"/>
    <cellStyle name="Hyperlink 5" xfId="8526" xr:uid="{00000000-0005-0000-0000-00003A1D0000}"/>
    <cellStyle name="Hyperlink 6" xfId="8527" xr:uid="{00000000-0005-0000-0000-00003B1D0000}"/>
    <cellStyle name="Hyperlink 7" xfId="8528" xr:uid="{00000000-0005-0000-0000-00003C1D0000}"/>
    <cellStyle name="Input" xfId="1891" builtinId="20" customBuiltin="1"/>
    <cellStyle name="Input 10" xfId="1892" xr:uid="{00000000-0005-0000-0000-00003E1D0000}"/>
    <cellStyle name="Input 10 2" xfId="1893" xr:uid="{00000000-0005-0000-0000-00003F1D0000}"/>
    <cellStyle name="Input 10 2 2" xfId="8532" xr:uid="{00000000-0005-0000-0000-0000401D0000}"/>
    <cellStyle name="Input 10 2 2 2" xfId="8533" xr:uid="{00000000-0005-0000-0000-0000411D0000}"/>
    <cellStyle name="Input 10 2 2 2 2" xfId="8534" xr:uid="{00000000-0005-0000-0000-0000421D0000}"/>
    <cellStyle name="Input 10 2 2 2 2 2" xfId="8535" xr:uid="{00000000-0005-0000-0000-0000431D0000}"/>
    <cellStyle name="Input 10 2 2 2 2 2 2" xfId="8536" xr:uid="{00000000-0005-0000-0000-0000441D0000}"/>
    <cellStyle name="Input 10 2 2 2 2 2 3" xfId="8537" xr:uid="{00000000-0005-0000-0000-0000451D0000}"/>
    <cellStyle name="Input 10 2 2 2 2 3" xfId="8538" xr:uid="{00000000-0005-0000-0000-0000461D0000}"/>
    <cellStyle name="Input 10 2 2 2 2 4" xfId="8539" xr:uid="{00000000-0005-0000-0000-0000471D0000}"/>
    <cellStyle name="Input 10 2 2 3" xfId="8540" xr:uid="{00000000-0005-0000-0000-0000481D0000}"/>
    <cellStyle name="Input 10 2 2 3 2" xfId="8541" xr:uid="{00000000-0005-0000-0000-0000491D0000}"/>
    <cellStyle name="Input 10 2 2 3 2 2" xfId="8542" xr:uid="{00000000-0005-0000-0000-00004A1D0000}"/>
    <cellStyle name="Input 10 2 2 3 2 3" xfId="8543" xr:uid="{00000000-0005-0000-0000-00004B1D0000}"/>
    <cellStyle name="Input 10 2 2 3 3" xfId="8544" xr:uid="{00000000-0005-0000-0000-00004C1D0000}"/>
    <cellStyle name="Input 10 2 2 3 4" xfId="8545" xr:uid="{00000000-0005-0000-0000-00004D1D0000}"/>
    <cellStyle name="Input 10 2 3" xfId="8546" xr:uid="{00000000-0005-0000-0000-00004E1D0000}"/>
    <cellStyle name="Input 10 2 3 2" xfId="8547" xr:uid="{00000000-0005-0000-0000-00004F1D0000}"/>
    <cellStyle name="Input 10 2 3 2 2" xfId="8548" xr:uid="{00000000-0005-0000-0000-0000501D0000}"/>
    <cellStyle name="Input 10 2 3 2 2 2" xfId="8549" xr:uid="{00000000-0005-0000-0000-0000511D0000}"/>
    <cellStyle name="Input 10 2 3 2 2 2 2" xfId="8550" xr:uid="{00000000-0005-0000-0000-0000521D0000}"/>
    <cellStyle name="Input 10 2 3 2 2 2 3" xfId="8551" xr:uid="{00000000-0005-0000-0000-0000531D0000}"/>
    <cellStyle name="Input 10 2 3 2 2 3" xfId="8552" xr:uid="{00000000-0005-0000-0000-0000541D0000}"/>
    <cellStyle name="Input 10 2 3 2 2 4" xfId="8553" xr:uid="{00000000-0005-0000-0000-0000551D0000}"/>
    <cellStyle name="Input 10 2 3 3" xfId="8554" xr:uid="{00000000-0005-0000-0000-0000561D0000}"/>
    <cellStyle name="Input 10 2 3 3 2" xfId="8555" xr:uid="{00000000-0005-0000-0000-0000571D0000}"/>
    <cellStyle name="Input 10 2 3 3 2 2" xfId="8556" xr:uid="{00000000-0005-0000-0000-0000581D0000}"/>
    <cellStyle name="Input 10 2 3 3 2 3" xfId="8557" xr:uid="{00000000-0005-0000-0000-0000591D0000}"/>
    <cellStyle name="Input 10 2 3 3 3" xfId="8558" xr:uid="{00000000-0005-0000-0000-00005A1D0000}"/>
    <cellStyle name="Input 10 2 3 3 4" xfId="8559" xr:uid="{00000000-0005-0000-0000-00005B1D0000}"/>
    <cellStyle name="Input 10 2 4" xfId="8560" xr:uid="{00000000-0005-0000-0000-00005C1D0000}"/>
    <cellStyle name="Input 10 2 4 2" xfId="8561" xr:uid="{00000000-0005-0000-0000-00005D1D0000}"/>
    <cellStyle name="Input 10 2 4 2 2" xfId="8562" xr:uid="{00000000-0005-0000-0000-00005E1D0000}"/>
    <cellStyle name="Input 10 2 4 2 2 2" xfId="8563" xr:uid="{00000000-0005-0000-0000-00005F1D0000}"/>
    <cellStyle name="Input 10 2 4 2 2 2 2" xfId="8564" xr:uid="{00000000-0005-0000-0000-0000601D0000}"/>
    <cellStyle name="Input 10 2 4 2 2 2 3" xfId="8565" xr:uid="{00000000-0005-0000-0000-0000611D0000}"/>
    <cellStyle name="Input 10 2 4 2 2 3" xfId="8566" xr:uid="{00000000-0005-0000-0000-0000621D0000}"/>
    <cellStyle name="Input 10 2 4 2 2 4" xfId="8567" xr:uid="{00000000-0005-0000-0000-0000631D0000}"/>
    <cellStyle name="Input 10 2 4 3" xfId="8568" xr:uid="{00000000-0005-0000-0000-0000641D0000}"/>
    <cellStyle name="Input 10 2 4 3 2" xfId="8569" xr:uid="{00000000-0005-0000-0000-0000651D0000}"/>
    <cellStyle name="Input 10 2 4 3 2 2" xfId="8570" xr:uid="{00000000-0005-0000-0000-0000661D0000}"/>
    <cellStyle name="Input 10 2 4 3 2 3" xfId="8571" xr:uid="{00000000-0005-0000-0000-0000671D0000}"/>
    <cellStyle name="Input 10 2 4 3 3" xfId="8572" xr:uid="{00000000-0005-0000-0000-0000681D0000}"/>
    <cellStyle name="Input 10 2 4 3 4" xfId="8573" xr:uid="{00000000-0005-0000-0000-0000691D0000}"/>
    <cellStyle name="Input 10 2 5" xfId="8574" xr:uid="{00000000-0005-0000-0000-00006A1D0000}"/>
    <cellStyle name="Input 10 2 5 2" xfId="8575" xr:uid="{00000000-0005-0000-0000-00006B1D0000}"/>
    <cellStyle name="Input 10 2 5 2 2" xfId="8576" xr:uid="{00000000-0005-0000-0000-00006C1D0000}"/>
    <cellStyle name="Input 10 2 5 2 2 2" xfId="8577" xr:uid="{00000000-0005-0000-0000-00006D1D0000}"/>
    <cellStyle name="Input 10 2 5 2 2 3" xfId="8578" xr:uid="{00000000-0005-0000-0000-00006E1D0000}"/>
    <cellStyle name="Input 10 2 5 2 3" xfId="8579" xr:uid="{00000000-0005-0000-0000-00006F1D0000}"/>
    <cellStyle name="Input 10 2 5 2 4" xfId="8580" xr:uid="{00000000-0005-0000-0000-0000701D0000}"/>
    <cellStyle name="Input 10 2 6" xfId="8581" xr:uid="{00000000-0005-0000-0000-0000711D0000}"/>
    <cellStyle name="Input 10 2 6 2" xfId="8582" xr:uid="{00000000-0005-0000-0000-0000721D0000}"/>
    <cellStyle name="Input 10 2 6 2 2" xfId="8583" xr:uid="{00000000-0005-0000-0000-0000731D0000}"/>
    <cellStyle name="Input 10 2 6 2 2 2" xfId="8584" xr:uid="{00000000-0005-0000-0000-0000741D0000}"/>
    <cellStyle name="Input 10 2 6 2 2 3" xfId="8585" xr:uid="{00000000-0005-0000-0000-0000751D0000}"/>
    <cellStyle name="Input 10 2 6 2 3" xfId="8586" xr:uid="{00000000-0005-0000-0000-0000761D0000}"/>
    <cellStyle name="Input 10 2 6 2 4" xfId="8587" xr:uid="{00000000-0005-0000-0000-0000771D0000}"/>
    <cellStyle name="Input 10 2 7" xfId="8588" xr:uid="{00000000-0005-0000-0000-0000781D0000}"/>
    <cellStyle name="Input 10 2 7 2" xfId="8589" xr:uid="{00000000-0005-0000-0000-0000791D0000}"/>
    <cellStyle name="Input 10 2 7 2 2" xfId="8590" xr:uid="{00000000-0005-0000-0000-00007A1D0000}"/>
    <cellStyle name="Input 10 2 7 2 3" xfId="8591" xr:uid="{00000000-0005-0000-0000-00007B1D0000}"/>
    <cellStyle name="Input 10 2 7 3" xfId="8592" xr:uid="{00000000-0005-0000-0000-00007C1D0000}"/>
    <cellStyle name="Input 10 2 7 4" xfId="8593" xr:uid="{00000000-0005-0000-0000-00007D1D0000}"/>
    <cellStyle name="Input 10 2 8" xfId="8594" xr:uid="{00000000-0005-0000-0000-00007E1D0000}"/>
    <cellStyle name="Input 10 2 9" xfId="8531" xr:uid="{00000000-0005-0000-0000-00007F1D0000}"/>
    <cellStyle name="Input 10 3" xfId="1894" xr:uid="{00000000-0005-0000-0000-0000801D0000}"/>
    <cellStyle name="Input 10 3 2" xfId="8596" xr:uid="{00000000-0005-0000-0000-0000811D0000}"/>
    <cellStyle name="Input 10 3 2 2" xfId="8597" xr:uid="{00000000-0005-0000-0000-0000821D0000}"/>
    <cellStyle name="Input 10 3 2 2 2" xfId="8598" xr:uid="{00000000-0005-0000-0000-0000831D0000}"/>
    <cellStyle name="Input 10 3 2 2 2 2" xfId="8599" xr:uid="{00000000-0005-0000-0000-0000841D0000}"/>
    <cellStyle name="Input 10 3 2 2 2 3" xfId="8600" xr:uid="{00000000-0005-0000-0000-0000851D0000}"/>
    <cellStyle name="Input 10 3 2 2 3" xfId="8601" xr:uid="{00000000-0005-0000-0000-0000861D0000}"/>
    <cellStyle name="Input 10 3 2 2 4" xfId="8602" xr:uid="{00000000-0005-0000-0000-0000871D0000}"/>
    <cellStyle name="Input 10 3 3" xfId="8603" xr:uid="{00000000-0005-0000-0000-0000881D0000}"/>
    <cellStyle name="Input 10 3 3 2" xfId="8604" xr:uid="{00000000-0005-0000-0000-0000891D0000}"/>
    <cellStyle name="Input 10 3 3 2 2" xfId="8605" xr:uid="{00000000-0005-0000-0000-00008A1D0000}"/>
    <cellStyle name="Input 10 3 3 2 3" xfId="8606" xr:uid="{00000000-0005-0000-0000-00008B1D0000}"/>
    <cellStyle name="Input 10 3 3 3" xfId="8607" xr:uid="{00000000-0005-0000-0000-00008C1D0000}"/>
    <cellStyle name="Input 10 3 3 4" xfId="8608" xr:uid="{00000000-0005-0000-0000-00008D1D0000}"/>
    <cellStyle name="Input 10 3 4" xfId="8595" xr:uid="{00000000-0005-0000-0000-00008E1D0000}"/>
    <cellStyle name="Input 10 4" xfId="8609" xr:uid="{00000000-0005-0000-0000-00008F1D0000}"/>
    <cellStyle name="Input 10 4 2" xfId="8610" xr:uid="{00000000-0005-0000-0000-0000901D0000}"/>
    <cellStyle name="Input 10 4 2 2" xfId="8611" xr:uid="{00000000-0005-0000-0000-0000911D0000}"/>
    <cellStyle name="Input 10 4 2 2 2" xfId="8612" xr:uid="{00000000-0005-0000-0000-0000921D0000}"/>
    <cellStyle name="Input 10 4 2 2 2 2" xfId="8613" xr:uid="{00000000-0005-0000-0000-0000931D0000}"/>
    <cellStyle name="Input 10 4 2 2 2 3" xfId="8614" xr:uid="{00000000-0005-0000-0000-0000941D0000}"/>
    <cellStyle name="Input 10 4 2 2 3" xfId="8615" xr:uid="{00000000-0005-0000-0000-0000951D0000}"/>
    <cellStyle name="Input 10 4 2 2 4" xfId="8616" xr:uid="{00000000-0005-0000-0000-0000961D0000}"/>
    <cellStyle name="Input 10 4 3" xfId="8617" xr:uid="{00000000-0005-0000-0000-0000971D0000}"/>
    <cellStyle name="Input 10 4 3 2" xfId="8618" xr:uid="{00000000-0005-0000-0000-0000981D0000}"/>
    <cellStyle name="Input 10 4 3 2 2" xfId="8619" xr:uid="{00000000-0005-0000-0000-0000991D0000}"/>
    <cellStyle name="Input 10 4 3 2 3" xfId="8620" xr:uid="{00000000-0005-0000-0000-00009A1D0000}"/>
    <cellStyle name="Input 10 4 3 3" xfId="8621" xr:uid="{00000000-0005-0000-0000-00009B1D0000}"/>
    <cellStyle name="Input 10 4 3 4" xfId="8622" xr:uid="{00000000-0005-0000-0000-00009C1D0000}"/>
    <cellStyle name="Input 10 4 4" xfId="8623" xr:uid="{00000000-0005-0000-0000-00009D1D0000}"/>
    <cellStyle name="Input 10 5" xfId="8624" xr:uid="{00000000-0005-0000-0000-00009E1D0000}"/>
    <cellStyle name="Input 10 5 2" xfId="8625" xr:uid="{00000000-0005-0000-0000-00009F1D0000}"/>
    <cellStyle name="Input 10 5 2 2" xfId="8626" xr:uid="{00000000-0005-0000-0000-0000A01D0000}"/>
    <cellStyle name="Input 10 5 2 2 2" xfId="8627" xr:uid="{00000000-0005-0000-0000-0000A11D0000}"/>
    <cellStyle name="Input 10 5 2 2 2 2" xfId="8628" xr:uid="{00000000-0005-0000-0000-0000A21D0000}"/>
    <cellStyle name="Input 10 5 2 2 2 3" xfId="8629" xr:uid="{00000000-0005-0000-0000-0000A31D0000}"/>
    <cellStyle name="Input 10 5 2 2 3" xfId="8630" xr:uid="{00000000-0005-0000-0000-0000A41D0000}"/>
    <cellStyle name="Input 10 5 2 2 4" xfId="8631" xr:uid="{00000000-0005-0000-0000-0000A51D0000}"/>
    <cellStyle name="Input 10 5 3" xfId="8632" xr:uid="{00000000-0005-0000-0000-0000A61D0000}"/>
    <cellStyle name="Input 10 5 3 2" xfId="8633" xr:uid="{00000000-0005-0000-0000-0000A71D0000}"/>
    <cellStyle name="Input 10 5 3 2 2" xfId="8634" xr:uid="{00000000-0005-0000-0000-0000A81D0000}"/>
    <cellStyle name="Input 10 5 3 2 3" xfId="8635" xr:uid="{00000000-0005-0000-0000-0000A91D0000}"/>
    <cellStyle name="Input 10 5 3 3" xfId="8636" xr:uid="{00000000-0005-0000-0000-0000AA1D0000}"/>
    <cellStyle name="Input 10 5 3 4" xfId="8637" xr:uid="{00000000-0005-0000-0000-0000AB1D0000}"/>
    <cellStyle name="Input 10 6" xfId="8638" xr:uid="{00000000-0005-0000-0000-0000AC1D0000}"/>
    <cellStyle name="Input 10 6 2" xfId="8639" xr:uid="{00000000-0005-0000-0000-0000AD1D0000}"/>
    <cellStyle name="Input 10 6 2 2" xfId="8640" xr:uid="{00000000-0005-0000-0000-0000AE1D0000}"/>
    <cellStyle name="Input 10 6 2 2 2" xfId="8641" xr:uid="{00000000-0005-0000-0000-0000AF1D0000}"/>
    <cellStyle name="Input 10 6 2 2 3" xfId="8642" xr:uid="{00000000-0005-0000-0000-0000B01D0000}"/>
    <cellStyle name="Input 10 6 2 3" xfId="8643" xr:uid="{00000000-0005-0000-0000-0000B11D0000}"/>
    <cellStyle name="Input 10 6 2 4" xfId="8644" xr:uid="{00000000-0005-0000-0000-0000B21D0000}"/>
    <cellStyle name="Input 10 7" xfId="8645" xr:uid="{00000000-0005-0000-0000-0000B31D0000}"/>
    <cellStyle name="Input 10 7 2" xfId="8646" xr:uid="{00000000-0005-0000-0000-0000B41D0000}"/>
    <cellStyle name="Input 10 7 2 2" xfId="8647" xr:uid="{00000000-0005-0000-0000-0000B51D0000}"/>
    <cellStyle name="Input 10 7 2 3" xfId="8648" xr:uid="{00000000-0005-0000-0000-0000B61D0000}"/>
    <cellStyle name="Input 10 7 3" xfId="8649" xr:uid="{00000000-0005-0000-0000-0000B71D0000}"/>
    <cellStyle name="Input 10 7 4" xfId="8650" xr:uid="{00000000-0005-0000-0000-0000B81D0000}"/>
    <cellStyle name="Input 10 8" xfId="8651" xr:uid="{00000000-0005-0000-0000-0000B91D0000}"/>
    <cellStyle name="Input 10 9" xfId="8530" xr:uid="{00000000-0005-0000-0000-0000BA1D0000}"/>
    <cellStyle name="Input 11" xfId="1895" xr:uid="{00000000-0005-0000-0000-0000BB1D0000}"/>
    <cellStyle name="Input 11 10" xfId="8652" xr:uid="{00000000-0005-0000-0000-0000BC1D0000}"/>
    <cellStyle name="Input 11 2" xfId="8653" xr:uid="{00000000-0005-0000-0000-0000BD1D0000}"/>
    <cellStyle name="Input 11 2 2" xfId="8654" xr:uid="{00000000-0005-0000-0000-0000BE1D0000}"/>
    <cellStyle name="Input 11 2 2 2" xfId="8655" xr:uid="{00000000-0005-0000-0000-0000BF1D0000}"/>
    <cellStyle name="Input 11 2 2 2 2" xfId="8656" xr:uid="{00000000-0005-0000-0000-0000C01D0000}"/>
    <cellStyle name="Input 11 2 2 2 2 2" xfId="8657" xr:uid="{00000000-0005-0000-0000-0000C11D0000}"/>
    <cellStyle name="Input 11 2 2 2 2 2 2" xfId="8658" xr:uid="{00000000-0005-0000-0000-0000C21D0000}"/>
    <cellStyle name="Input 11 2 2 2 2 2 3" xfId="8659" xr:uid="{00000000-0005-0000-0000-0000C31D0000}"/>
    <cellStyle name="Input 11 2 2 2 2 3" xfId="8660" xr:uid="{00000000-0005-0000-0000-0000C41D0000}"/>
    <cellStyle name="Input 11 2 2 2 2 4" xfId="8661" xr:uid="{00000000-0005-0000-0000-0000C51D0000}"/>
    <cellStyle name="Input 11 2 2 3" xfId="8662" xr:uid="{00000000-0005-0000-0000-0000C61D0000}"/>
    <cellStyle name="Input 11 2 2 3 2" xfId="8663" xr:uid="{00000000-0005-0000-0000-0000C71D0000}"/>
    <cellStyle name="Input 11 2 2 3 2 2" xfId="8664" xr:uid="{00000000-0005-0000-0000-0000C81D0000}"/>
    <cellStyle name="Input 11 2 2 3 2 3" xfId="8665" xr:uid="{00000000-0005-0000-0000-0000C91D0000}"/>
    <cellStyle name="Input 11 2 2 3 3" xfId="8666" xr:uid="{00000000-0005-0000-0000-0000CA1D0000}"/>
    <cellStyle name="Input 11 2 2 3 4" xfId="8667" xr:uid="{00000000-0005-0000-0000-0000CB1D0000}"/>
    <cellStyle name="Input 11 2 3" xfId="8668" xr:uid="{00000000-0005-0000-0000-0000CC1D0000}"/>
    <cellStyle name="Input 11 2 3 2" xfId="8669" xr:uid="{00000000-0005-0000-0000-0000CD1D0000}"/>
    <cellStyle name="Input 11 2 3 2 2" xfId="8670" xr:uid="{00000000-0005-0000-0000-0000CE1D0000}"/>
    <cellStyle name="Input 11 2 3 2 2 2" xfId="8671" xr:uid="{00000000-0005-0000-0000-0000CF1D0000}"/>
    <cellStyle name="Input 11 2 3 2 2 2 2" xfId="8672" xr:uid="{00000000-0005-0000-0000-0000D01D0000}"/>
    <cellStyle name="Input 11 2 3 2 2 2 3" xfId="8673" xr:uid="{00000000-0005-0000-0000-0000D11D0000}"/>
    <cellStyle name="Input 11 2 3 2 2 3" xfId="8674" xr:uid="{00000000-0005-0000-0000-0000D21D0000}"/>
    <cellStyle name="Input 11 2 3 2 2 4" xfId="8675" xr:uid="{00000000-0005-0000-0000-0000D31D0000}"/>
    <cellStyle name="Input 11 2 3 3" xfId="8676" xr:uid="{00000000-0005-0000-0000-0000D41D0000}"/>
    <cellStyle name="Input 11 2 3 3 2" xfId="8677" xr:uid="{00000000-0005-0000-0000-0000D51D0000}"/>
    <cellStyle name="Input 11 2 3 3 2 2" xfId="8678" xr:uid="{00000000-0005-0000-0000-0000D61D0000}"/>
    <cellStyle name="Input 11 2 3 3 2 3" xfId="8679" xr:uid="{00000000-0005-0000-0000-0000D71D0000}"/>
    <cellStyle name="Input 11 2 3 3 3" xfId="8680" xr:uid="{00000000-0005-0000-0000-0000D81D0000}"/>
    <cellStyle name="Input 11 2 3 3 4" xfId="8681" xr:uid="{00000000-0005-0000-0000-0000D91D0000}"/>
    <cellStyle name="Input 11 2 4" xfId="8682" xr:uid="{00000000-0005-0000-0000-0000DA1D0000}"/>
    <cellStyle name="Input 11 2 4 2" xfId="8683" xr:uid="{00000000-0005-0000-0000-0000DB1D0000}"/>
    <cellStyle name="Input 11 2 4 2 2" xfId="8684" xr:uid="{00000000-0005-0000-0000-0000DC1D0000}"/>
    <cellStyle name="Input 11 2 4 2 2 2" xfId="8685" xr:uid="{00000000-0005-0000-0000-0000DD1D0000}"/>
    <cellStyle name="Input 11 2 4 2 2 2 2" xfId="8686" xr:uid="{00000000-0005-0000-0000-0000DE1D0000}"/>
    <cellStyle name="Input 11 2 4 2 2 2 3" xfId="8687" xr:uid="{00000000-0005-0000-0000-0000DF1D0000}"/>
    <cellStyle name="Input 11 2 4 2 2 3" xfId="8688" xr:uid="{00000000-0005-0000-0000-0000E01D0000}"/>
    <cellStyle name="Input 11 2 4 2 2 4" xfId="8689" xr:uid="{00000000-0005-0000-0000-0000E11D0000}"/>
    <cellStyle name="Input 11 2 4 3" xfId="8690" xr:uid="{00000000-0005-0000-0000-0000E21D0000}"/>
    <cellStyle name="Input 11 2 4 3 2" xfId="8691" xr:uid="{00000000-0005-0000-0000-0000E31D0000}"/>
    <cellStyle name="Input 11 2 4 3 2 2" xfId="8692" xr:uid="{00000000-0005-0000-0000-0000E41D0000}"/>
    <cellStyle name="Input 11 2 4 3 2 3" xfId="8693" xr:uid="{00000000-0005-0000-0000-0000E51D0000}"/>
    <cellStyle name="Input 11 2 4 3 3" xfId="8694" xr:uid="{00000000-0005-0000-0000-0000E61D0000}"/>
    <cellStyle name="Input 11 2 4 3 4" xfId="8695" xr:uid="{00000000-0005-0000-0000-0000E71D0000}"/>
    <cellStyle name="Input 11 2 5" xfId="8696" xr:uid="{00000000-0005-0000-0000-0000E81D0000}"/>
    <cellStyle name="Input 11 2 5 2" xfId="8697" xr:uid="{00000000-0005-0000-0000-0000E91D0000}"/>
    <cellStyle name="Input 11 2 5 2 2" xfId="8698" xr:uid="{00000000-0005-0000-0000-0000EA1D0000}"/>
    <cellStyle name="Input 11 2 5 2 2 2" xfId="8699" xr:uid="{00000000-0005-0000-0000-0000EB1D0000}"/>
    <cellStyle name="Input 11 2 5 2 2 3" xfId="8700" xr:uid="{00000000-0005-0000-0000-0000EC1D0000}"/>
    <cellStyle name="Input 11 2 5 2 3" xfId="8701" xr:uid="{00000000-0005-0000-0000-0000ED1D0000}"/>
    <cellStyle name="Input 11 2 5 2 4" xfId="8702" xr:uid="{00000000-0005-0000-0000-0000EE1D0000}"/>
    <cellStyle name="Input 11 2 6" xfId="8703" xr:uid="{00000000-0005-0000-0000-0000EF1D0000}"/>
    <cellStyle name="Input 11 2 6 2" xfId="8704" xr:uid="{00000000-0005-0000-0000-0000F01D0000}"/>
    <cellStyle name="Input 11 2 6 2 2" xfId="8705" xr:uid="{00000000-0005-0000-0000-0000F11D0000}"/>
    <cellStyle name="Input 11 2 6 2 2 2" xfId="8706" xr:uid="{00000000-0005-0000-0000-0000F21D0000}"/>
    <cellStyle name="Input 11 2 6 2 2 3" xfId="8707" xr:uid="{00000000-0005-0000-0000-0000F31D0000}"/>
    <cellStyle name="Input 11 2 6 2 3" xfId="8708" xr:uid="{00000000-0005-0000-0000-0000F41D0000}"/>
    <cellStyle name="Input 11 2 6 2 4" xfId="8709" xr:uid="{00000000-0005-0000-0000-0000F51D0000}"/>
    <cellStyle name="Input 11 2 7" xfId="8710" xr:uid="{00000000-0005-0000-0000-0000F61D0000}"/>
    <cellStyle name="Input 11 2 7 2" xfId="8711" xr:uid="{00000000-0005-0000-0000-0000F71D0000}"/>
    <cellStyle name="Input 11 2 7 2 2" xfId="8712" xr:uid="{00000000-0005-0000-0000-0000F81D0000}"/>
    <cellStyle name="Input 11 2 7 2 3" xfId="8713" xr:uid="{00000000-0005-0000-0000-0000F91D0000}"/>
    <cellStyle name="Input 11 2 7 3" xfId="8714" xr:uid="{00000000-0005-0000-0000-0000FA1D0000}"/>
    <cellStyle name="Input 11 2 7 4" xfId="8715" xr:uid="{00000000-0005-0000-0000-0000FB1D0000}"/>
    <cellStyle name="Input 11 3" xfId="8716" xr:uid="{00000000-0005-0000-0000-0000FC1D0000}"/>
    <cellStyle name="Input 11 3 2" xfId="8717" xr:uid="{00000000-0005-0000-0000-0000FD1D0000}"/>
    <cellStyle name="Input 11 3 2 2" xfId="8718" xr:uid="{00000000-0005-0000-0000-0000FE1D0000}"/>
    <cellStyle name="Input 11 3 2 2 2" xfId="8719" xr:uid="{00000000-0005-0000-0000-0000FF1D0000}"/>
    <cellStyle name="Input 11 3 2 2 2 2" xfId="8720" xr:uid="{00000000-0005-0000-0000-0000001E0000}"/>
    <cellStyle name="Input 11 3 2 2 2 3" xfId="8721" xr:uid="{00000000-0005-0000-0000-0000011E0000}"/>
    <cellStyle name="Input 11 3 2 2 3" xfId="8722" xr:uid="{00000000-0005-0000-0000-0000021E0000}"/>
    <cellStyle name="Input 11 3 2 2 4" xfId="8723" xr:uid="{00000000-0005-0000-0000-0000031E0000}"/>
    <cellStyle name="Input 11 3 3" xfId="8724" xr:uid="{00000000-0005-0000-0000-0000041E0000}"/>
    <cellStyle name="Input 11 3 3 2" xfId="8725" xr:uid="{00000000-0005-0000-0000-0000051E0000}"/>
    <cellStyle name="Input 11 3 3 2 2" xfId="8726" xr:uid="{00000000-0005-0000-0000-0000061E0000}"/>
    <cellStyle name="Input 11 3 3 2 3" xfId="8727" xr:uid="{00000000-0005-0000-0000-0000071E0000}"/>
    <cellStyle name="Input 11 3 3 3" xfId="8728" xr:uid="{00000000-0005-0000-0000-0000081E0000}"/>
    <cellStyle name="Input 11 3 3 4" xfId="8729" xr:uid="{00000000-0005-0000-0000-0000091E0000}"/>
    <cellStyle name="Input 11 4" xfId="8730" xr:uid="{00000000-0005-0000-0000-00000A1E0000}"/>
    <cellStyle name="Input 11 4 2" xfId="8731" xr:uid="{00000000-0005-0000-0000-00000B1E0000}"/>
    <cellStyle name="Input 11 4 2 2" xfId="8732" xr:uid="{00000000-0005-0000-0000-00000C1E0000}"/>
    <cellStyle name="Input 11 4 2 2 2" xfId="8733" xr:uid="{00000000-0005-0000-0000-00000D1E0000}"/>
    <cellStyle name="Input 11 4 2 2 2 2" xfId="8734" xr:uid="{00000000-0005-0000-0000-00000E1E0000}"/>
    <cellStyle name="Input 11 4 2 2 2 3" xfId="8735" xr:uid="{00000000-0005-0000-0000-00000F1E0000}"/>
    <cellStyle name="Input 11 4 2 2 3" xfId="8736" xr:uid="{00000000-0005-0000-0000-0000101E0000}"/>
    <cellStyle name="Input 11 4 2 2 4" xfId="8737" xr:uid="{00000000-0005-0000-0000-0000111E0000}"/>
    <cellStyle name="Input 11 4 3" xfId="8738" xr:uid="{00000000-0005-0000-0000-0000121E0000}"/>
    <cellStyle name="Input 11 4 3 2" xfId="8739" xr:uid="{00000000-0005-0000-0000-0000131E0000}"/>
    <cellStyle name="Input 11 4 3 2 2" xfId="8740" xr:uid="{00000000-0005-0000-0000-0000141E0000}"/>
    <cellStyle name="Input 11 4 3 2 3" xfId="8741" xr:uid="{00000000-0005-0000-0000-0000151E0000}"/>
    <cellStyle name="Input 11 4 3 3" xfId="8742" xr:uid="{00000000-0005-0000-0000-0000161E0000}"/>
    <cellStyle name="Input 11 4 3 4" xfId="8743" xr:uid="{00000000-0005-0000-0000-0000171E0000}"/>
    <cellStyle name="Input 11 5" xfId="8744" xr:uid="{00000000-0005-0000-0000-0000181E0000}"/>
    <cellStyle name="Input 11 5 2" xfId="8745" xr:uid="{00000000-0005-0000-0000-0000191E0000}"/>
    <cellStyle name="Input 11 5 2 2" xfId="8746" xr:uid="{00000000-0005-0000-0000-00001A1E0000}"/>
    <cellStyle name="Input 11 5 2 2 2" xfId="8747" xr:uid="{00000000-0005-0000-0000-00001B1E0000}"/>
    <cellStyle name="Input 11 5 2 2 2 2" xfId="8748" xr:uid="{00000000-0005-0000-0000-00001C1E0000}"/>
    <cellStyle name="Input 11 5 2 2 2 3" xfId="8749" xr:uid="{00000000-0005-0000-0000-00001D1E0000}"/>
    <cellStyle name="Input 11 5 2 2 3" xfId="8750" xr:uid="{00000000-0005-0000-0000-00001E1E0000}"/>
    <cellStyle name="Input 11 5 2 2 4" xfId="8751" xr:uid="{00000000-0005-0000-0000-00001F1E0000}"/>
    <cellStyle name="Input 11 5 3" xfId="8752" xr:uid="{00000000-0005-0000-0000-0000201E0000}"/>
    <cellStyle name="Input 11 5 3 2" xfId="8753" xr:uid="{00000000-0005-0000-0000-0000211E0000}"/>
    <cellStyle name="Input 11 5 3 2 2" xfId="8754" xr:uid="{00000000-0005-0000-0000-0000221E0000}"/>
    <cellStyle name="Input 11 5 3 2 3" xfId="8755" xr:uid="{00000000-0005-0000-0000-0000231E0000}"/>
    <cellStyle name="Input 11 5 3 3" xfId="8756" xr:uid="{00000000-0005-0000-0000-0000241E0000}"/>
    <cellStyle name="Input 11 5 3 4" xfId="8757" xr:uid="{00000000-0005-0000-0000-0000251E0000}"/>
    <cellStyle name="Input 11 6" xfId="8758" xr:uid="{00000000-0005-0000-0000-0000261E0000}"/>
    <cellStyle name="Input 11 6 2" xfId="8759" xr:uid="{00000000-0005-0000-0000-0000271E0000}"/>
    <cellStyle name="Input 11 6 2 2" xfId="8760" xr:uid="{00000000-0005-0000-0000-0000281E0000}"/>
    <cellStyle name="Input 11 6 2 2 2" xfId="8761" xr:uid="{00000000-0005-0000-0000-0000291E0000}"/>
    <cellStyle name="Input 11 6 2 2 3" xfId="8762" xr:uid="{00000000-0005-0000-0000-00002A1E0000}"/>
    <cellStyle name="Input 11 6 2 3" xfId="8763" xr:uid="{00000000-0005-0000-0000-00002B1E0000}"/>
    <cellStyle name="Input 11 6 2 4" xfId="8764" xr:uid="{00000000-0005-0000-0000-00002C1E0000}"/>
    <cellStyle name="Input 11 7" xfId="8765" xr:uid="{00000000-0005-0000-0000-00002D1E0000}"/>
    <cellStyle name="Input 11 7 2" xfId="8766" xr:uid="{00000000-0005-0000-0000-00002E1E0000}"/>
    <cellStyle name="Input 11 7 2 2" xfId="8767" xr:uid="{00000000-0005-0000-0000-00002F1E0000}"/>
    <cellStyle name="Input 11 7 2 3" xfId="8768" xr:uid="{00000000-0005-0000-0000-0000301E0000}"/>
    <cellStyle name="Input 11 7 3" xfId="8769" xr:uid="{00000000-0005-0000-0000-0000311E0000}"/>
    <cellStyle name="Input 11 7 4" xfId="8770" xr:uid="{00000000-0005-0000-0000-0000321E0000}"/>
    <cellStyle name="Input 11 8" xfId="8771" xr:uid="{00000000-0005-0000-0000-0000331E0000}"/>
    <cellStyle name="Input 11 9" xfId="8772" xr:uid="{00000000-0005-0000-0000-0000341E0000}"/>
    <cellStyle name="Input 12" xfId="1896" xr:uid="{00000000-0005-0000-0000-0000351E0000}"/>
    <cellStyle name="Input 12 10" xfId="8773" xr:uid="{00000000-0005-0000-0000-0000361E0000}"/>
    <cellStyle name="Input 12 2" xfId="8774" xr:uid="{00000000-0005-0000-0000-0000371E0000}"/>
    <cellStyle name="Input 12 2 2" xfId="8775" xr:uid="{00000000-0005-0000-0000-0000381E0000}"/>
    <cellStyle name="Input 12 2 2 2" xfId="8776" xr:uid="{00000000-0005-0000-0000-0000391E0000}"/>
    <cellStyle name="Input 12 2 2 2 2" xfId="8777" xr:uid="{00000000-0005-0000-0000-00003A1E0000}"/>
    <cellStyle name="Input 12 2 2 2 2 2" xfId="8778" xr:uid="{00000000-0005-0000-0000-00003B1E0000}"/>
    <cellStyle name="Input 12 2 2 2 2 2 2" xfId="8779" xr:uid="{00000000-0005-0000-0000-00003C1E0000}"/>
    <cellStyle name="Input 12 2 2 2 2 2 3" xfId="8780" xr:uid="{00000000-0005-0000-0000-00003D1E0000}"/>
    <cellStyle name="Input 12 2 2 2 2 3" xfId="8781" xr:uid="{00000000-0005-0000-0000-00003E1E0000}"/>
    <cellStyle name="Input 12 2 2 2 2 4" xfId="8782" xr:uid="{00000000-0005-0000-0000-00003F1E0000}"/>
    <cellStyle name="Input 12 2 2 3" xfId="8783" xr:uid="{00000000-0005-0000-0000-0000401E0000}"/>
    <cellStyle name="Input 12 2 2 3 2" xfId="8784" xr:uid="{00000000-0005-0000-0000-0000411E0000}"/>
    <cellStyle name="Input 12 2 2 3 2 2" xfId="8785" xr:uid="{00000000-0005-0000-0000-0000421E0000}"/>
    <cellStyle name="Input 12 2 2 3 2 3" xfId="8786" xr:uid="{00000000-0005-0000-0000-0000431E0000}"/>
    <cellStyle name="Input 12 2 2 3 3" xfId="8787" xr:uid="{00000000-0005-0000-0000-0000441E0000}"/>
    <cellStyle name="Input 12 2 2 3 4" xfId="8788" xr:uid="{00000000-0005-0000-0000-0000451E0000}"/>
    <cellStyle name="Input 12 2 3" xfId="8789" xr:uid="{00000000-0005-0000-0000-0000461E0000}"/>
    <cellStyle name="Input 12 2 3 2" xfId="8790" xr:uid="{00000000-0005-0000-0000-0000471E0000}"/>
    <cellStyle name="Input 12 2 3 2 2" xfId="8791" xr:uid="{00000000-0005-0000-0000-0000481E0000}"/>
    <cellStyle name="Input 12 2 3 2 2 2" xfId="8792" xr:uid="{00000000-0005-0000-0000-0000491E0000}"/>
    <cellStyle name="Input 12 2 3 2 2 2 2" xfId="8793" xr:uid="{00000000-0005-0000-0000-00004A1E0000}"/>
    <cellStyle name="Input 12 2 3 2 2 2 3" xfId="8794" xr:uid="{00000000-0005-0000-0000-00004B1E0000}"/>
    <cellStyle name="Input 12 2 3 2 2 3" xfId="8795" xr:uid="{00000000-0005-0000-0000-00004C1E0000}"/>
    <cellStyle name="Input 12 2 3 2 2 4" xfId="8796" xr:uid="{00000000-0005-0000-0000-00004D1E0000}"/>
    <cellStyle name="Input 12 2 3 3" xfId="8797" xr:uid="{00000000-0005-0000-0000-00004E1E0000}"/>
    <cellStyle name="Input 12 2 3 3 2" xfId="8798" xr:uid="{00000000-0005-0000-0000-00004F1E0000}"/>
    <cellStyle name="Input 12 2 3 3 2 2" xfId="8799" xr:uid="{00000000-0005-0000-0000-0000501E0000}"/>
    <cellStyle name="Input 12 2 3 3 2 3" xfId="8800" xr:uid="{00000000-0005-0000-0000-0000511E0000}"/>
    <cellStyle name="Input 12 2 3 3 3" xfId="8801" xr:uid="{00000000-0005-0000-0000-0000521E0000}"/>
    <cellStyle name="Input 12 2 3 3 4" xfId="8802" xr:uid="{00000000-0005-0000-0000-0000531E0000}"/>
    <cellStyle name="Input 12 2 4" xfId="8803" xr:uid="{00000000-0005-0000-0000-0000541E0000}"/>
    <cellStyle name="Input 12 2 4 2" xfId="8804" xr:uid="{00000000-0005-0000-0000-0000551E0000}"/>
    <cellStyle name="Input 12 2 4 2 2" xfId="8805" xr:uid="{00000000-0005-0000-0000-0000561E0000}"/>
    <cellStyle name="Input 12 2 4 2 2 2" xfId="8806" xr:uid="{00000000-0005-0000-0000-0000571E0000}"/>
    <cellStyle name="Input 12 2 4 2 2 2 2" xfId="8807" xr:uid="{00000000-0005-0000-0000-0000581E0000}"/>
    <cellStyle name="Input 12 2 4 2 2 2 3" xfId="8808" xr:uid="{00000000-0005-0000-0000-0000591E0000}"/>
    <cellStyle name="Input 12 2 4 2 2 3" xfId="8809" xr:uid="{00000000-0005-0000-0000-00005A1E0000}"/>
    <cellStyle name="Input 12 2 4 2 2 4" xfId="8810" xr:uid="{00000000-0005-0000-0000-00005B1E0000}"/>
    <cellStyle name="Input 12 2 4 3" xfId="8811" xr:uid="{00000000-0005-0000-0000-00005C1E0000}"/>
    <cellStyle name="Input 12 2 4 3 2" xfId="8812" xr:uid="{00000000-0005-0000-0000-00005D1E0000}"/>
    <cellStyle name="Input 12 2 4 3 2 2" xfId="8813" xr:uid="{00000000-0005-0000-0000-00005E1E0000}"/>
    <cellStyle name="Input 12 2 4 3 2 3" xfId="8814" xr:uid="{00000000-0005-0000-0000-00005F1E0000}"/>
    <cellStyle name="Input 12 2 4 3 3" xfId="8815" xr:uid="{00000000-0005-0000-0000-0000601E0000}"/>
    <cellStyle name="Input 12 2 4 3 4" xfId="8816" xr:uid="{00000000-0005-0000-0000-0000611E0000}"/>
    <cellStyle name="Input 12 2 5" xfId="8817" xr:uid="{00000000-0005-0000-0000-0000621E0000}"/>
    <cellStyle name="Input 12 2 5 2" xfId="8818" xr:uid="{00000000-0005-0000-0000-0000631E0000}"/>
    <cellStyle name="Input 12 2 5 2 2" xfId="8819" xr:uid="{00000000-0005-0000-0000-0000641E0000}"/>
    <cellStyle name="Input 12 2 5 2 2 2" xfId="8820" xr:uid="{00000000-0005-0000-0000-0000651E0000}"/>
    <cellStyle name="Input 12 2 5 2 2 3" xfId="8821" xr:uid="{00000000-0005-0000-0000-0000661E0000}"/>
    <cellStyle name="Input 12 2 5 2 3" xfId="8822" xr:uid="{00000000-0005-0000-0000-0000671E0000}"/>
    <cellStyle name="Input 12 2 5 2 4" xfId="8823" xr:uid="{00000000-0005-0000-0000-0000681E0000}"/>
    <cellStyle name="Input 12 2 6" xfId="8824" xr:uid="{00000000-0005-0000-0000-0000691E0000}"/>
    <cellStyle name="Input 12 2 6 2" xfId="8825" xr:uid="{00000000-0005-0000-0000-00006A1E0000}"/>
    <cellStyle name="Input 12 2 6 2 2" xfId="8826" xr:uid="{00000000-0005-0000-0000-00006B1E0000}"/>
    <cellStyle name="Input 12 2 6 2 2 2" xfId="8827" xr:uid="{00000000-0005-0000-0000-00006C1E0000}"/>
    <cellStyle name="Input 12 2 6 2 2 3" xfId="8828" xr:uid="{00000000-0005-0000-0000-00006D1E0000}"/>
    <cellStyle name="Input 12 2 6 2 3" xfId="8829" xr:uid="{00000000-0005-0000-0000-00006E1E0000}"/>
    <cellStyle name="Input 12 2 6 2 4" xfId="8830" xr:uid="{00000000-0005-0000-0000-00006F1E0000}"/>
    <cellStyle name="Input 12 2 7" xfId="8831" xr:uid="{00000000-0005-0000-0000-0000701E0000}"/>
    <cellStyle name="Input 12 2 7 2" xfId="8832" xr:uid="{00000000-0005-0000-0000-0000711E0000}"/>
    <cellStyle name="Input 12 2 7 2 2" xfId="8833" xr:uid="{00000000-0005-0000-0000-0000721E0000}"/>
    <cellStyle name="Input 12 2 7 2 3" xfId="8834" xr:uid="{00000000-0005-0000-0000-0000731E0000}"/>
    <cellStyle name="Input 12 2 7 3" xfId="8835" xr:uid="{00000000-0005-0000-0000-0000741E0000}"/>
    <cellStyle name="Input 12 2 7 4" xfId="8836" xr:uid="{00000000-0005-0000-0000-0000751E0000}"/>
    <cellStyle name="Input 12 3" xfId="8837" xr:uid="{00000000-0005-0000-0000-0000761E0000}"/>
    <cellStyle name="Input 12 3 2" xfId="8838" xr:uid="{00000000-0005-0000-0000-0000771E0000}"/>
    <cellStyle name="Input 12 3 2 2" xfId="8839" xr:uid="{00000000-0005-0000-0000-0000781E0000}"/>
    <cellStyle name="Input 12 3 2 2 2" xfId="8840" xr:uid="{00000000-0005-0000-0000-0000791E0000}"/>
    <cellStyle name="Input 12 3 2 2 2 2" xfId="8841" xr:uid="{00000000-0005-0000-0000-00007A1E0000}"/>
    <cellStyle name="Input 12 3 2 2 2 3" xfId="8842" xr:uid="{00000000-0005-0000-0000-00007B1E0000}"/>
    <cellStyle name="Input 12 3 2 2 3" xfId="8843" xr:uid="{00000000-0005-0000-0000-00007C1E0000}"/>
    <cellStyle name="Input 12 3 2 2 4" xfId="8844" xr:uid="{00000000-0005-0000-0000-00007D1E0000}"/>
    <cellStyle name="Input 12 3 3" xfId="8845" xr:uid="{00000000-0005-0000-0000-00007E1E0000}"/>
    <cellStyle name="Input 12 3 3 2" xfId="8846" xr:uid="{00000000-0005-0000-0000-00007F1E0000}"/>
    <cellStyle name="Input 12 3 3 2 2" xfId="8847" xr:uid="{00000000-0005-0000-0000-0000801E0000}"/>
    <cellStyle name="Input 12 3 3 2 3" xfId="8848" xr:uid="{00000000-0005-0000-0000-0000811E0000}"/>
    <cellStyle name="Input 12 3 3 3" xfId="8849" xr:uid="{00000000-0005-0000-0000-0000821E0000}"/>
    <cellStyle name="Input 12 3 3 4" xfId="8850" xr:uid="{00000000-0005-0000-0000-0000831E0000}"/>
    <cellStyle name="Input 12 4" xfId="8851" xr:uid="{00000000-0005-0000-0000-0000841E0000}"/>
    <cellStyle name="Input 12 4 2" xfId="8852" xr:uid="{00000000-0005-0000-0000-0000851E0000}"/>
    <cellStyle name="Input 12 4 2 2" xfId="8853" xr:uid="{00000000-0005-0000-0000-0000861E0000}"/>
    <cellStyle name="Input 12 4 2 2 2" xfId="8854" xr:uid="{00000000-0005-0000-0000-0000871E0000}"/>
    <cellStyle name="Input 12 4 2 2 2 2" xfId="8855" xr:uid="{00000000-0005-0000-0000-0000881E0000}"/>
    <cellStyle name="Input 12 4 2 2 2 3" xfId="8856" xr:uid="{00000000-0005-0000-0000-0000891E0000}"/>
    <cellStyle name="Input 12 4 2 2 3" xfId="8857" xr:uid="{00000000-0005-0000-0000-00008A1E0000}"/>
    <cellStyle name="Input 12 4 2 2 4" xfId="8858" xr:uid="{00000000-0005-0000-0000-00008B1E0000}"/>
    <cellStyle name="Input 12 4 3" xfId="8859" xr:uid="{00000000-0005-0000-0000-00008C1E0000}"/>
    <cellStyle name="Input 12 4 3 2" xfId="8860" xr:uid="{00000000-0005-0000-0000-00008D1E0000}"/>
    <cellStyle name="Input 12 4 3 2 2" xfId="8861" xr:uid="{00000000-0005-0000-0000-00008E1E0000}"/>
    <cellStyle name="Input 12 4 3 2 3" xfId="8862" xr:uid="{00000000-0005-0000-0000-00008F1E0000}"/>
    <cellStyle name="Input 12 4 3 3" xfId="8863" xr:uid="{00000000-0005-0000-0000-0000901E0000}"/>
    <cellStyle name="Input 12 4 3 4" xfId="8864" xr:uid="{00000000-0005-0000-0000-0000911E0000}"/>
    <cellStyle name="Input 12 5" xfId="8865" xr:uid="{00000000-0005-0000-0000-0000921E0000}"/>
    <cellStyle name="Input 12 5 2" xfId="8866" xr:uid="{00000000-0005-0000-0000-0000931E0000}"/>
    <cellStyle name="Input 12 5 2 2" xfId="8867" xr:uid="{00000000-0005-0000-0000-0000941E0000}"/>
    <cellStyle name="Input 12 5 2 2 2" xfId="8868" xr:uid="{00000000-0005-0000-0000-0000951E0000}"/>
    <cellStyle name="Input 12 5 2 2 2 2" xfId="8869" xr:uid="{00000000-0005-0000-0000-0000961E0000}"/>
    <cellStyle name="Input 12 5 2 2 2 3" xfId="8870" xr:uid="{00000000-0005-0000-0000-0000971E0000}"/>
    <cellStyle name="Input 12 5 2 2 3" xfId="8871" xr:uid="{00000000-0005-0000-0000-0000981E0000}"/>
    <cellStyle name="Input 12 5 2 2 4" xfId="8872" xr:uid="{00000000-0005-0000-0000-0000991E0000}"/>
    <cellStyle name="Input 12 5 3" xfId="8873" xr:uid="{00000000-0005-0000-0000-00009A1E0000}"/>
    <cellStyle name="Input 12 5 3 2" xfId="8874" xr:uid="{00000000-0005-0000-0000-00009B1E0000}"/>
    <cellStyle name="Input 12 5 3 2 2" xfId="8875" xr:uid="{00000000-0005-0000-0000-00009C1E0000}"/>
    <cellStyle name="Input 12 5 3 2 3" xfId="8876" xr:uid="{00000000-0005-0000-0000-00009D1E0000}"/>
    <cellStyle name="Input 12 5 3 3" xfId="8877" xr:uid="{00000000-0005-0000-0000-00009E1E0000}"/>
    <cellStyle name="Input 12 5 3 4" xfId="8878" xr:uid="{00000000-0005-0000-0000-00009F1E0000}"/>
    <cellStyle name="Input 12 6" xfId="8879" xr:uid="{00000000-0005-0000-0000-0000A01E0000}"/>
    <cellStyle name="Input 12 6 2" xfId="8880" xr:uid="{00000000-0005-0000-0000-0000A11E0000}"/>
    <cellStyle name="Input 12 6 2 2" xfId="8881" xr:uid="{00000000-0005-0000-0000-0000A21E0000}"/>
    <cellStyle name="Input 12 6 2 2 2" xfId="8882" xr:uid="{00000000-0005-0000-0000-0000A31E0000}"/>
    <cellStyle name="Input 12 6 2 2 3" xfId="8883" xr:uid="{00000000-0005-0000-0000-0000A41E0000}"/>
    <cellStyle name="Input 12 6 2 3" xfId="8884" xr:uid="{00000000-0005-0000-0000-0000A51E0000}"/>
    <cellStyle name="Input 12 6 2 4" xfId="8885" xr:uid="{00000000-0005-0000-0000-0000A61E0000}"/>
    <cellStyle name="Input 12 7" xfId="8886" xr:uid="{00000000-0005-0000-0000-0000A71E0000}"/>
    <cellStyle name="Input 12 7 2" xfId="8887" xr:uid="{00000000-0005-0000-0000-0000A81E0000}"/>
    <cellStyle name="Input 12 7 2 2" xfId="8888" xr:uid="{00000000-0005-0000-0000-0000A91E0000}"/>
    <cellStyle name="Input 12 7 2 3" xfId="8889" xr:uid="{00000000-0005-0000-0000-0000AA1E0000}"/>
    <cellStyle name="Input 12 7 3" xfId="8890" xr:uid="{00000000-0005-0000-0000-0000AB1E0000}"/>
    <cellStyle name="Input 12 7 4" xfId="8891" xr:uid="{00000000-0005-0000-0000-0000AC1E0000}"/>
    <cellStyle name="Input 12 8" xfId="8892" xr:uid="{00000000-0005-0000-0000-0000AD1E0000}"/>
    <cellStyle name="Input 12 9" xfId="8893" xr:uid="{00000000-0005-0000-0000-0000AE1E0000}"/>
    <cellStyle name="Input 13" xfId="1897" xr:uid="{00000000-0005-0000-0000-0000AF1E0000}"/>
    <cellStyle name="Input 13 2" xfId="8895" xr:uid="{00000000-0005-0000-0000-0000B01E0000}"/>
    <cellStyle name="Input 13 2 2" xfId="8896" xr:uid="{00000000-0005-0000-0000-0000B11E0000}"/>
    <cellStyle name="Input 13 2 2 2" xfId="8897" xr:uid="{00000000-0005-0000-0000-0000B21E0000}"/>
    <cellStyle name="Input 13 2 2 2 2" xfId="8898" xr:uid="{00000000-0005-0000-0000-0000B31E0000}"/>
    <cellStyle name="Input 13 2 2 2 2 2" xfId="8899" xr:uid="{00000000-0005-0000-0000-0000B41E0000}"/>
    <cellStyle name="Input 13 2 2 2 2 3" xfId="8900" xr:uid="{00000000-0005-0000-0000-0000B51E0000}"/>
    <cellStyle name="Input 13 2 2 2 3" xfId="8901" xr:uid="{00000000-0005-0000-0000-0000B61E0000}"/>
    <cellStyle name="Input 13 2 2 2 4" xfId="8902" xr:uid="{00000000-0005-0000-0000-0000B71E0000}"/>
    <cellStyle name="Input 13 2 3" xfId="8903" xr:uid="{00000000-0005-0000-0000-0000B81E0000}"/>
    <cellStyle name="Input 13 2 3 2" xfId="8904" xr:uid="{00000000-0005-0000-0000-0000B91E0000}"/>
    <cellStyle name="Input 13 2 3 2 2" xfId="8905" xr:uid="{00000000-0005-0000-0000-0000BA1E0000}"/>
    <cellStyle name="Input 13 2 3 2 3" xfId="8906" xr:uid="{00000000-0005-0000-0000-0000BB1E0000}"/>
    <cellStyle name="Input 13 2 3 3" xfId="8907" xr:uid="{00000000-0005-0000-0000-0000BC1E0000}"/>
    <cellStyle name="Input 13 2 3 4" xfId="8908" xr:uid="{00000000-0005-0000-0000-0000BD1E0000}"/>
    <cellStyle name="Input 13 3" xfId="8909" xr:uid="{00000000-0005-0000-0000-0000BE1E0000}"/>
    <cellStyle name="Input 13 3 2" xfId="8910" xr:uid="{00000000-0005-0000-0000-0000BF1E0000}"/>
    <cellStyle name="Input 13 3 2 2" xfId="8911" xr:uid="{00000000-0005-0000-0000-0000C01E0000}"/>
    <cellStyle name="Input 13 3 2 2 2" xfId="8912" xr:uid="{00000000-0005-0000-0000-0000C11E0000}"/>
    <cellStyle name="Input 13 3 2 2 2 2" xfId="8913" xr:uid="{00000000-0005-0000-0000-0000C21E0000}"/>
    <cellStyle name="Input 13 3 2 2 2 3" xfId="8914" xr:uid="{00000000-0005-0000-0000-0000C31E0000}"/>
    <cellStyle name="Input 13 3 2 2 3" xfId="8915" xr:uid="{00000000-0005-0000-0000-0000C41E0000}"/>
    <cellStyle name="Input 13 3 2 2 4" xfId="8916" xr:uid="{00000000-0005-0000-0000-0000C51E0000}"/>
    <cellStyle name="Input 13 3 3" xfId="8917" xr:uid="{00000000-0005-0000-0000-0000C61E0000}"/>
    <cellStyle name="Input 13 3 3 2" xfId="8918" xr:uid="{00000000-0005-0000-0000-0000C71E0000}"/>
    <cellStyle name="Input 13 3 3 2 2" xfId="8919" xr:uid="{00000000-0005-0000-0000-0000C81E0000}"/>
    <cellStyle name="Input 13 3 3 2 3" xfId="8920" xr:uid="{00000000-0005-0000-0000-0000C91E0000}"/>
    <cellStyle name="Input 13 3 3 3" xfId="8921" xr:uid="{00000000-0005-0000-0000-0000CA1E0000}"/>
    <cellStyle name="Input 13 3 3 4" xfId="8922" xr:uid="{00000000-0005-0000-0000-0000CB1E0000}"/>
    <cellStyle name="Input 13 4" xfId="8923" xr:uid="{00000000-0005-0000-0000-0000CC1E0000}"/>
    <cellStyle name="Input 13 4 2" xfId="8924" xr:uid="{00000000-0005-0000-0000-0000CD1E0000}"/>
    <cellStyle name="Input 13 4 2 2" xfId="8925" xr:uid="{00000000-0005-0000-0000-0000CE1E0000}"/>
    <cellStyle name="Input 13 4 2 2 2" xfId="8926" xr:uid="{00000000-0005-0000-0000-0000CF1E0000}"/>
    <cellStyle name="Input 13 4 2 2 2 2" xfId="8927" xr:uid="{00000000-0005-0000-0000-0000D01E0000}"/>
    <cellStyle name="Input 13 4 2 2 2 3" xfId="8928" xr:uid="{00000000-0005-0000-0000-0000D11E0000}"/>
    <cellStyle name="Input 13 4 2 2 3" xfId="8929" xr:uid="{00000000-0005-0000-0000-0000D21E0000}"/>
    <cellStyle name="Input 13 4 2 2 4" xfId="8930" xr:uid="{00000000-0005-0000-0000-0000D31E0000}"/>
    <cellStyle name="Input 13 4 3" xfId="8931" xr:uid="{00000000-0005-0000-0000-0000D41E0000}"/>
    <cellStyle name="Input 13 4 3 2" xfId="8932" xr:uid="{00000000-0005-0000-0000-0000D51E0000}"/>
    <cellStyle name="Input 13 4 3 2 2" xfId="8933" xr:uid="{00000000-0005-0000-0000-0000D61E0000}"/>
    <cellStyle name="Input 13 4 3 2 3" xfId="8934" xr:uid="{00000000-0005-0000-0000-0000D71E0000}"/>
    <cellStyle name="Input 13 4 3 3" xfId="8935" xr:uid="{00000000-0005-0000-0000-0000D81E0000}"/>
    <cellStyle name="Input 13 4 3 4" xfId="8936" xr:uid="{00000000-0005-0000-0000-0000D91E0000}"/>
    <cellStyle name="Input 13 5" xfId="8937" xr:uid="{00000000-0005-0000-0000-0000DA1E0000}"/>
    <cellStyle name="Input 13 5 2" xfId="8938" xr:uid="{00000000-0005-0000-0000-0000DB1E0000}"/>
    <cellStyle name="Input 13 5 2 2" xfId="8939" xr:uid="{00000000-0005-0000-0000-0000DC1E0000}"/>
    <cellStyle name="Input 13 5 2 2 2" xfId="8940" xr:uid="{00000000-0005-0000-0000-0000DD1E0000}"/>
    <cellStyle name="Input 13 5 2 2 3" xfId="8941" xr:uid="{00000000-0005-0000-0000-0000DE1E0000}"/>
    <cellStyle name="Input 13 5 2 3" xfId="8942" xr:uid="{00000000-0005-0000-0000-0000DF1E0000}"/>
    <cellStyle name="Input 13 5 2 4" xfId="8943" xr:uid="{00000000-0005-0000-0000-0000E01E0000}"/>
    <cellStyle name="Input 13 6" xfId="8944" xr:uid="{00000000-0005-0000-0000-0000E11E0000}"/>
    <cellStyle name="Input 13 6 2" xfId="8945" xr:uid="{00000000-0005-0000-0000-0000E21E0000}"/>
    <cellStyle name="Input 13 6 2 2" xfId="8946" xr:uid="{00000000-0005-0000-0000-0000E31E0000}"/>
    <cellStyle name="Input 13 6 2 3" xfId="8947" xr:uid="{00000000-0005-0000-0000-0000E41E0000}"/>
    <cellStyle name="Input 13 6 3" xfId="8948" xr:uid="{00000000-0005-0000-0000-0000E51E0000}"/>
    <cellStyle name="Input 13 6 4" xfId="8949" xr:uid="{00000000-0005-0000-0000-0000E61E0000}"/>
    <cellStyle name="Input 13 7" xfId="8950" xr:uid="{00000000-0005-0000-0000-0000E71E0000}"/>
    <cellStyle name="Input 13 8" xfId="8894" xr:uid="{00000000-0005-0000-0000-0000E81E0000}"/>
    <cellStyle name="Input 14" xfId="1898" xr:uid="{00000000-0005-0000-0000-0000E91E0000}"/>
    <cellStyle name="Input 14 2" xfId="8952" xr:uid="{00000000-0005-0000-0000-0000EA1E0000}"/>
    <cellStyle name="Input 14 2 2" xfId="8953" xr:uid="{00000000-0005-0000-0000-0000EB1E0000}"/>
    <cellStyle name="Input 14 2 2 2" xfId="8954" xr:uid="{00000000-0005-0000-0000-0000EC1E0000}"/>
    <cellStyle name="Input 14 2 2 2 2" xfId="8955" xr:uid="{00000000-0005-0000-0000-0000ED1E0000}"/>
    <cellStyle name="Input 14 2 2 2 2 2" xfId="8956" xr:uid="{00000000-0005-0000-0000-0000EE1E0000}"/>
    <cellStyle name="Input 14 2 2 2 2 3" xfId="8957" xr:uid="{00000000-0005-0000-0000-0000EF1E0000}"/>
    <cellStyle name="Input 14 2 2 2 3" xfId="8958" xr:uid="{00000000-0005-0000-0000-0000F01E0000}"/>
    <cellStyle name="Input 14 2 2 2 4" xfId="8959" xr:uid="{00000000-0005-0000-0000-0000F11E0000}"/>
    <cellStyle name="Input 14 2 3" xfId="8960" xr:uid="{00000000-0005-0000-0000-0000F21E0000}"/>
    <cellStyle name="Input 14 2 3 2" xfId="8961" xr:uid="{00000000-0005-0000-0000-0000F31E0000}"/>
    <cellStyle name="Input 14 2 3 2 2" xfId="8962" xr:uid="{00000000-0005-0000-0000-0000F41E0000}"/>
    <cellStyle name="Input 14 2 3 2 3" xfId="8963" xr:uid="{00000000-0005-0000-0000-0000F51E0000}"/>
    <cellStyle name="Input 14 2 3 3" xfId="8964" xr:uid="{00000000-0005-0000-0000-0000F61E0000}"/>
    <cellStyle name="Input 14 2 3 4" xfId="8965" xr:uid="{00000000-0005-0000-0000-0000F71E0000}"/>
    <cellStyle name="Input 14 3" xfId="8966" xr:uid="{00000000-0005-0000-0000-0000F81E0000}"/>
    <cellStyle name="Input 14 3 2" xfId="8967" xr:uid="{00000000-0005-0000-0000-0000F91E0000}"/>
    <cellStyle name="Input 14 3 2 2" xfId="8968" xr:uid="{00000000-0005-0000-0000-0000FA1E0000}"/>
    <cellStyle name="Input 14 3 2 2 2" xfId="8969" xr:uid="{00000000-0005-0000-0000-0000FB1E0000}"/>
    <cellStyle name="Input 14 3 2 2 2 2" xfId="8970" xr:uid="{00000000-0005-0000-0000-0000FC1E0000}"/>
    <cellStyle name="Input 14 3 2 2 2 3" xfId="8971" xr:uid="{00000000-0005-0000-0000-0000FD1E0000}"/>
    <cellStyle name="Input 14 3 2 2 3" xfId="8972" xr:uid="{00000000-0005-0000-0000-0000FE1E0000}"/>
    <cellStyle name="Input 14 3 2 2 4" xfId="8973" xr:uid="{00000000-0005-0000-0000-0000FF1E0000}"/>
    <cellStyle name="Input 14 3 3" xfId="8974" xr:uid="{00000000-0005-0000-0000-0000001F0000}"/>
    <cellStyle name="Input 14 3 3 2" xfId="8975" xr:uid="{00000000-0005-0000-0000-0000011F0000}"/>
    <cellStyle name="Input 14 3 3 2 2" xfId="8976" xr:uid="{00000000-0005-0000-0000-0000021F0000}"/>
    <cellStyle name="Input 14 3 3 2 3" xfId="8977" xr:uid="{00000000-0005-0000-0000-0000031F0000}"/>
    <cellStyle name="Input 14 3 3 3" xfId="8978" xr:uid="{00000000-0005-0000-0000-0000041F0000}"/>
    <cellStyle name="Input 14 3 3 4" xfId="8979" xr:uid="{00000000-0005-0000-0000-0000051F0000}"/>
    <cellStyle name="Input 14 4" xfId="8980" xr:uid="{00000000-0005-0000-0000-0000061F0000}"/>
    <cellStyle name="Input 14 4 2" xfId="8981" xr:uid="{00000000-0005-0000-0000-0000071F0000}"/>
    <cellStyle name="Input 14 4 2 2" xfId="8982" xr:uid="{00000000-0005-0000-0000-0000081F0000}"/>
    <cellStyle name="Input 14 4 2 2 2" xfId="8983" xr:uid="{00000000-0005-0000-0000-0000091F0000}"/>
    <cellStyle name="Input 14 4 2 2 2 2" xfId="8984" xr:uid="{00000000-0005-0000-0000-00000A1F0000}"/>
    <cellStyle name="Input 14 4 2 2 2 3" xfId="8985" xr:uid="{00000000-0005-0000-0000-00000B1F0000}"/>
    <cellStyle name="Input 14 4 2 2 3" xfId="8986" xr:uid="{00000000-0005-0000-0000-00000C1F0000}"/>
    <cellStyle name="Input 14 4 2 2 4" xfId="8987" xr:uid="{00000000-0005-0000-0000-00000D1F0000}"/>
    <cellStyle name="Input 14 4 3" xfId="8988" xr:uid="{00000000-0005-0000-0000-00000E1F0000}"/>
    <cellStyle name="Input 14 4 3 2" xfId="8989" xr:uid="{00000000-0005-0000-0000-00000F1F0000}"/>
    <cellStyle name="Input 14 4 3 2 2" xfId="8990" xr:uid="{00000000-0005-0000-0000-0000101F0000}"/>
    <cellStyle name="Input 14 4 3 2 3" xfId="8991" xr:uid="{00000000-0005-0000-0000-0000111F0000}"/>
    <cellStyle name="Input 14 4 3 3" xfId="8992" xr:uid="{00000000-0005-0000-0000-0000121F0000}"/>
    <cellStyle name="Input 14 4 3 4" xfId="8993" xr:uid="{00000000-0005-0000-0000-0000131F0000}"/>
    <cellStyle name="Input 14 5" xfId="8994" xr:uid="{00000000-0005-0000-0000-0000141F0000}"/>
    <cellStyle name="Input 14 5 2" xfId="8995" xr:uid="{00000000-0005-0000-0000-0000151F0000}"/>
    <cellStyle name="Input 14 5 2 2" xfId="8996" xr:uid="{00000000-0005-0000-0000-0000161F0000}"/>
    <cellStyle name="Input 14 5 2 2 2" xfId="8997" xr:uid="{00000000-0005-0000-0000-0000171F0000}"/>
    <cellStyle name="Input 14 5 2 2 3" xfId="8998" xr:uid="{00000000-0005-0000-0000-0000181F0000}"/>
    <cellStyle name="Input 14 5 2 3" xfId="8999" xr:uid="{00000000-0005-0000-0000-0000191F0000}"/>
    <cellStyle name="Input 14 5 2 4" xfId="9000" xr:uid="{00000000-0005-0000-0000-00001A1F0000}"/>
    <cellStyle name="Input 14 6" xfId="9001" xr:uid="{00000000-0005-0000-0000-00001B1F0000}"/>
    <cellStyle name="Input 14 6 2" xfId="9002" xr:uid="{00000000-0005-0000-0000-00001C1F0000}"/>
    <cellStyle name="Input 14 6 2 2" xfId="9003" xr:uid="{00000000-0005-0000-0000-00001D1F0000}"/>
    <cellStyle name="Input 14 6 2 2 2" xfId="9004" xr:uid="{00000000-0005-0000-0000-00001E1F0000}"/>
    <cellStyle name="Input 14 6 2 2 3" xfId="9005" xr:uid="{00000000-0005-0000-0000-00001F1F0000}"/>
    <cellStyle name="Input 14 6 2 3" xfId="9006" xr:uid="{00000000-0005-0000-0000-0000201F0000}"/>
    <cellStyle name="Input 14 6 2 4" xfId="9007" xr:uid="{00000000-0005-0000-0000-0000211F0000}"/>
    <cellStyle name="Input 14 7" xfId="9008" xr:uid="{00000000-0005-0000-0000-0000221F0000}"/>
    <cellStyle name="Input 14 7 2" xfId="9009" xr:uid="{00000000-0005-0000-0000-0000231F0000}"/>
    <cellStyle name="Input 14 7 2 2" xfId="9010" xr:uid="{00000000-0005-0000-0000-0000241F0000}"/>
    <cellStyle name="Input 14 7 2 3" xfId="9011" xr:uid="{00000000-0005-0000-0000-0000251F0000}"/>
    <cellStyle name="Input 14 7 3" xfId="9012" xr:uid="{00000000-0005-0000-0000-0000261F0000}"/>
    <cellStyle name="Input 14 7 4" xfId="9013" xr:uid="{00000000-0005-0000-0000-0000271F0000}"/>
    <cellStyle name="Input 14 8" xfId="9014" xr:uid="{00000000-0005-0000-0000-0000281F0000}"/>
    <cellStyle name="Input 14 9" xfId="8951" xr:uid="{00000000-0005-0000-0000-0000291F0000}"/>
    <cellStyle name="Input 15" xfId="9015" xr:uid="{00000000-0005-0000-0000-00002A1F0000}"/>
    <cellStyle name="Input 15 2" xfId="9016" xr:uid="{00000000-0005-0000-0000-00002B1F0000}"/>
    <cellStyle name="Input 15 2 2" xfId="9017" xr:uid="{00000000-0005-0000-0000-00002C1F0000}"/>
    <cellStyle name="Input 15 2 2 2" xfId="9018" xr:uid="{00000000-0005-0000-0000-00002D1F0000}"/>
    <cellStyle name="Input 15 2 2 2 2" xfId="9019" xr:uid="{00000000-0005-0000-0000-00002E1F0000}"/>
    <cellStyle name="Input 15 2 2 2 3" xfId="9020" xr:uid="{00000000-0005-0000-0000-00002F1F0000}"/>
    <cellStyle name="Input 15 2 2 3" xfId="9021" xr:uid="{00000000-0005-0000-0000-0000301F0000}"/>
    <cellStyle name="Input 15 2 2 4" xfId="9022" xr:uid="{00000000-0005-0000-0000-0000311F0000}"/>
    <cellStyle name="Input 15 3" xfId="9023" xr:uid="{00000000-0005-0000-0000-0000321F0000}"/>
    <cellStyle name="Input 15 3 2" xfId="9024" xr:uid="{00000000-0005-0000-0000-0000331F0000}"/>
    <cellStyle name="Input 15 3 2 2" xfId="9025" xr:uid="{00000000-0005-0000-0000-0000341F0000}"/>
    <cellStyle name="Input 15 3 2 3" xfId="9026" xr:uid="{00000000-0005-0000-0000-0000351F0000}"/>
    <cellStyle name="Input 15 3 3" xfId="9027" xr:uid="{00000000-0005-0000-0000-0000361F0000}"/>
    <cellStyle name="Input 15 3 4" xfId="9028" xr:uid="{00000000-0005-0000-0000-0000371F0000}"/>
    <cellStyle name="Input 16" xfId="9029" xr:uid="{00000000-0005-0000-0000-0000381F0000}"/>
    <cellStyle name="Input 17" xfId="9030" xr:uid="{00000000-0005-0000-0000-0000391F0000}"/>
    <cellStyle name="Input 18" xfId="8529" xr:uid="{00000000-0005-0000-0000-00003A1F0000}"/>
    <cellStyle name="Input 2" xfId="1899" xr:uid="{00000000-0005-0000-0000-00003B1F0000}"/>
    <cellStyle name="Input 2 10" xfId="9032" xr:uid="{00000000-0005-0000-0000-00003C1F0000}"/>
    <cellStyle name="Input 2 11" xfId="9033" xr:uid="{00000000-0005-0000-0000-00003D1F0000}"/>
    <cellStyle name="Input 2 12" xfId="9031" xr:uid="{00000000-0005-0000-0000-00003E1F0000}"/>
    <cellStyle name="Input 2 2" xfId="1900" xr:uid="{00000000-0005-0000-0000-00003F1F0000}"/>
    <cellStyle name="Input 2 2 2" xfId="1901" xr:uid="{00000000-0005-0000-0000-0000401F0000}"/>
    <cellStyle name="Input 2 2 2 2" xfId="9036" xr:uid="{00000000-0005-0000-0000-0000411F0000}"/>
    <cellStyle name="Input 2 2 2 2 2" xfId="9037" xr:uid="{00000000-0005-0000-0000-0000421F0000}"/>
    <cellStyle name="Input 2 2 2 2 2 2" xfId="9038" xr:uid="{00000000-0005-0000-0000-0000431F0000}"/>
    <cellStyle name="Input 2 2 2 2 2 2 2" xfId="9039" xr:uid="{00000000-0005-0000-0000-0000441F0000}"/>
    <cellStyle name="Input 2 2 2 2 2 2 2 2" xfId="9040" xr:uid="{00000000-0005-0000-0000-0000451F0000}"/>
    <cellStyle name="Input 2 2 2 2 2 2 2 3" xfId="9041" xr:uid="{00000000-0005-0000-0000-0000461F0000}"/>
    <cellStyle name="Input 2 2 2 2 2 2 3" xfId="9042" xr:uid="{00000000-0005-0000-0000-0000471F0000}"/>
    <cellStyle name="Input 2 2 2 2 2 2 4" xfId="9043" xr:uid="{00000000-0005-0000-0000-0000481F0000}"/>
    <cellStyle name="Input 2 2 2 2 3" xfId="9044" xr:uid="{00000000-0005-0000-0000-0000491F0000}"/>
    <cellStyle name="Input 2 2 2 2 3 2" xfId="9045" xr:uid="{00000000-0005-0000-0000-00004A1F0000}"/>
    <cellStyle name="Input 2 2 2 2 3 2 2" xfId="9046" xr:uid="{00000000-0005-0000-0000-00004B1F0000}"/>
    <cellStyle name="Input 2 2 2 2 3 2 3" xfId="9047" xr:uid="{00000000-0005-0000-0000-00004C1F0000}"/>
    <cellStyle name="Input 2 2 2 2 3 3" xfId="9048" xr:uid="{00000000-0005-0000-0000-00004D1F0000}"/>
    <cellStyle name="Input 2 2 2 2 3 4" xfId="9049" xr:uid="{00000000-0005-0000-0000-00004E1F0000}"/>
    <cellStyle name="Input 2 2 2 3" xfId="9050" xr:uid="{00000000-0005-0000-0000-00004F1F0000}"/>
    <cellStyle name="Input 2 2 2 3 2" xfId="9051" xr:uid="{00000000-0005-0000-0000-0000501F0000}"/>
    <cellStyle name="Input 2 2 2 3 2 2" xfId="9052" xr:uid="{00000000-0005-0000-0000-0000511F0000}"/>
    <cellStyle name="Input 2 2 2 3 2 2 2" xfId="9053" xr:uid="{00000000-0005-0000-0000-0000521F0000}"/>
    <cellStyle name="Input 2 2 2 3 2 2 2 2" xfId="9054" xr:uid="{00000000-0005-0000-0000-0000531F0000}"/>
    <cellStyle name="Input 2 2 2 3 2 2 2 3" xfId="9055" xr:uid="{00000000-0005-0000-0000-0000541F0000}"/>
    <cellStyle name="Input 2 2 2 3 2 2 3" xfId="9056" xr:uid="{00000000-0005-0000-0000-0000551F0000}"/>
    <cellStyle name="Input 2 2 2 3 2 2 4" xfId="9057" xr:uid="{00000000-0005-0000-0000-0000561F0000}"/>
    <cellStyle name="Input 2 2 2 3 3" xfId="9058" xr:uid="{00000000-0005-0000-0000-0000571F0000}"/>
    <cellStyle name="Input 2 2 2 3 3 2" xfId="9059" xr:uid="{00000000-0005-0000-0000-0000581F0000}"/>
    <cellStyle name="Input 2 2 2 3 3 2 2" xfId="9060" xr:uid="{00000000-0005-0000-0000-0000591F0000}"/>
    <cellStyle name="Input 2 2 2 3 3 2 3" xfId="9061" xr:uid="{00000000-0005-0000-0000-00005A1F0000}"/>
    <cellStyle name="Input 2 2 2 3 3 3" xfId="9062" xr:uid="{00000000-0005-0000-0000-00005B1F0000}"/>
    <cellStyle name="Input 2 2 2 3 3 4" xfId="9063" xr:uid="{00000000-0005-0000-0000-00005C1F0000}"/>
    <cellStyle name="Input 2 2 2 4" xfId="9064" xr:uid="{00000000-0005-0000-0000-00005D1F0000}"/>
    <cellStyle name="Input 2 2 2 4 2" xfId="9065" xr:uid="{00000000-0005-0000-0000-00005E1F0000}"/>
    <cellStyle name="Input 2 2 2 4 2 2" xfId="9066" xr:uid="{00000000-0005-0000-0000-00005F1F0000}"/>
    <cellStyle name="Input 2 2 2 4 2 2 2" xfId="9067" xr:uid="{00000000-0005-0000-0000-0000601F0000}"/>
    <cellStyle name="Input 2 2 2 4 2 2 2 2" xfId="9068" xr:uid="{00000000-0005-0000-0000-0000611F0000}"/>
    <cellStyle name="Input 2 2 2 4 2 2 2 3" xfId="9069" xr:uid="{00000000-0005-0000-0000-0000621F0000}"/>
    <cellStyle name="Input 2 2 2 4 2 2 3" xfId="9070" xr:uid="{00000000-0005-0000-0000-0000631F0000}"/>
    <cellStyle name="Input 2 2 2 4 2 2 4" xfId="9071" xr:uid="{00000000-0005-0000-0000-0000641F0000}"/>
    <cellStyle name="Input 2 2 2 4 3" xfId="9072" xr:uid="{00000000-0005-0000-0000-0000651F0000}"/>
    <cellStyle name="Input 2 2 2 4 3 2" xfId="9073" xr:uid="{00000000-0005-0000-0000-0000661F0000}"/>
    <cellStyle name="Input 2 2 2 4 3 2 2" xfId="9074" xr:uid="{00000000-0005-0000-0000-0000671F0000}"/>
    <cellStyle name="Input 2 2 2 4 3 2 3" xfId="9075" xr:uid="{00000000-0005-0000-0000-0000681F0000}"/>
    <cellStyle name="Input 2 2 2 4 3 3" xfId="9076" xr:uid="{00000000-0005-0000-0000-0000691F0000}"/>
    <cellStyle name="Input 2 2 2 4 3 4" xfId="9077" xr:uid="{00000000-0005-0000-0000-00006A1F0000}"/>
    <cellStyle name="Input 2 2 2 5" xfId="9078" xr:uid="{00000000-0005-0000-0000-00006B1F0000}"/>
    <cellStyle name="Input 2 2 2 5 2" xfId="9079" xr:uid="{00000000-0005-0000-0000-00006C1F0000}"/>
    <cellStyle name="Input 2 2 2 5 2 2" xfId="9080" xr:uid="{00000000-0005-0000-0000-00006D1F0000}"/>
    <cellStyle name="Input 2 2 2 5 2 2 2" xfId="9081" xr:uid="{00000000-0005-0000-0000-00006E1F0000}"/>
    <cellStyle name="Input 2 2 2 5 2 2 3" xfId="9082" xr:uid="{00000000-0005-0000-0000-00006F1F0000}"/>
    <cellStyle name="Input 2 2 2 5 2 3" xfId="9083" xr:uid="{00000000-0005-0000-0000-0000701F0000}"/>
    <cellStyle name="Input 2 2 2 5 2 4" xfId="9084" xr:uid="{00000000-0005-0000-0000-0000711F0000}"/>
    <cellStyle name="Input 2 2 2 6" xfId="9085" xr:uid="{00000000-0005-0000-0000-0000721F0000}"/>
    <cellStyle name="Input 2 2 2 6 2" xfId="9086" xr:uid="{00000000-0005-0000-0000-0000731F0000}"/>
    <cellStyle name="Input 2 2 2 6 2 2" xfId="9087" xr:uid="{00000000-0005-0000-0000-0000741F0000}"/>
    <cellStyle name="Input 2 2 2 6 2 3" xfId="9088" xr:uid="{00000000-0005-0000-0000-0000751F0000}"/>
    <cellStyle name="Input 2 2 2 6 3" xfId="9089" xr:uid="{00000000-0005-0000-0000-0000761F0000}"/>
    <cellStyle name="Input 2 2 2 6 4" xfId="9090" xr:uid="{00000000-0005-0000-0000-0000771F0000}"/>
    <cellStyle name="Input 2 2 2 7" xfId="9035" xr:uid="{00000000-0005-0000-0000-0000781F0000}"/>
    <cellStyle name="Input 2 2 3" xfId="1902" xr:uid="{00000000-0005-0000-0000-0000791F0000}"/>
    <cellStyle name="Input 2 2 3 2" xfId="9092" xr:uid="{00000000-0005-0000-0000-00007A1F0000}"/>
    <cellStyle name="Input 2 2 3 2 2" xfId="9093" xr:uid="{00000000-0005-0000-0000-00007B1F0000}"/>
    <cellStyle name="Input 2 2 3 2 2 2" xfId="9094" xr:uid="{00000000-0005-0000-0000-00007C1F0000}"/>
    <cellStyle name="Input 2 2 3 2 2 2 2" xfId="9095" xr:uid="{00000000-0005-0000-0000-00007D1F0000}"/>
    <cellStyle name="Input 2 2 3 2 2 2 3" xfId="9096" xr:uid="{00000000-0005-0000-0000-00007E1F0000}"/>
    <cellStyle name="Input 2 2 3 2 2 3" xfId="9097" xr:uid="{00000000-0005-0000-0000-00007F1F0000}"/>
    <cellStyle name="Input 2 2 3 2 2 4" xfId="9098" xr:uid="{00000000-0005-0000-0000-0000801F0000}"/>
    <cellStyle name="Input 2 2 3 3" xfId="9099" xr:uid="{00000000-0005-0000-0000-0000811F0000}"/>
    <cellStyle name="Input 2 2 3 3 2" xfId="9100" xr:uid="{00000000-0005-0000-0000-0000821F0000}"/>
    <cellStyle name="Input 2 2 3 3 2 2" xfId="9101" xr:uid="{00000000-0005-0000-0000-0000831F0000}"/>
    <cellStyle name="Input 2 2 3 3 2 3" xfId="9102" xr:uid="{00000000-0005-0000-0000-0000841F0000}"/>
    <cellStyle name="Input 2 2 3 3 3" xfId="9103" xr:uid="{00000000-0005-0000-0000-0000851F0000}"/>
    <cellStyle name="Input 2 2 3 3 4" xfId="9104" xr:uid="{00000000-0005-0000-0000-0000861F0000}"/>
    <cellStyle name="Input 2 2 3 4" xfId="9105" xr:uid="{00000000-0005-0000-0000-0000871F0000}"/>
    <cellStyle name="Input 2 2 3 5" xfId="9091" xr:uid="{00000000-0005-0000-0000-0000881F0000}"/>
    <cellStyle name="Input 2 2 4" xfId="1903" xr:uid="{00000000-0005-0000-0000-0000891F0000}"/>
    <cellStyle name="Input 2 2 4 2" xfId="9107" xr:uid="{00000000-0005-0000-0000-00008A1F0000}"/>
    <cellStyle name="Input 2 2 4 2 2" xfId="9108" xr:uid="{00000000-0005-0000-0000-00008B1F0000}"/>
    <cellStyle name="Input 2 2 4 2 2 2" xfId="9109" xr:uid="{00000000-0005-0000-0000-00008C1F0000}"/>
    <cellStyle name="Input 2 2 4 2 2 2 2" xfId="9110" xr:uid="{00000000-0005-0000-0000-00008D1F0000}"/>
    <cellStyle name="Input 2 2 4 2 2 2 3" xfId="9111" xr:uid="{00000000-0005-0000-0000-00008E1F0000}"/>
    <cellStyle name="Input 2 2 4 2 2 3" xfId="9112" xr:uid="{00000000-0005-0000-0000-00008F1F0000}"/>
    <cellStyle name="Input 2 2 4 2 2 4" xfId="9113" xr:uid="{00000000-0005-0000-0000-0000901F0000}"/>
    <cellStyle name="Input 2 2 4 3" xfId="9114" xr:uid="{00000000-0005-0000-0000-0000911F0000}"/>
    <cellStyle name="Input 2 2 4 3 2" xfId="9115" xr:uid="{00000000-0005-0000-0000-0000921F0000}"/>
    <cellStyle name="Input 2 2 4 3 2 2" xfId="9116" xr:uid="{00000000-0005-0000-0000-0000931F0000}"/>
    <cellStyle name="Input 2 2 4 3 2 3" xfId="9117" xr:uid="{00000000-0005-0000-0000-0000941F0000}"/>
    <cellStyle name="Input 2 2 4 3 3" xfId="9118" xr:uid="{00000000-0005-0000-0000-0000951F0000}"/>
    <cellStyle name="Input 2 2 4 3 4" xfId="9119" xr:uid="{00000000-0005-0000-0000-0000961F0000}"/>
    <cellStyle name="Input 2 2 4 4" xfId="9120" xr:uid="{00000000-0005-0000-0000-0000971F0000}"/>
    <cellStyle name="Input 2 2 4 5" xfId="9106" xr:uid="{00000000-0005-0000-0000-0000981F0000}"/>
    <cellStyle name="Input 2 2 5" xfId="1904" xr:uid="{00000000-0005-0000-0000-0000991F0000}"/>
    <cellStyle name="Input 2 2 5 2" xfId="9122" xr:uid="{00000000-0005-0000-0000-00009A1F0000}"/>
    <cellStyle name="Input 2 2 5 2 2" xfId="9123" xr:uid="{00000000-0005-0000-0000-00009B1F0000}"/>
    <cellStyle name="Input 2 2 5 2 2 2" xfId="9124" xr:uid="{00000000-0005-0000-0000-00009C1F0000}"/>
    <cellStyle name="Input 2 2 5 2 2 2 2" xfId="9125" xr:uid="{00000000-0005-0000-0000-00009D1F0000}"/>
    <cellStyle name="Input 2 2 5 2 2 2 3" xfId="9126" xr:uid="{00000000-0005-0000-0000-00009E1F0000}"/>
    <cellStyle name="Input 2 2 5 2 2 3" xfId="9127" xr:uid="{00000000-0005-0000-0000-00009F1F0000}"/>
    <cellStyle name="Input 2 2 5 2 2 4" xfId="9128" xr:uid="{00000000-0005-0000-0000-0000A01F0000}"/>
    <cellStyle name="Input 2 2 5 3" xfId="9129" xr:uid="{00000000-0005-0000-0000-0000A11F0000}"/>
    <cellStyle name="Input 2 2 5 3 2" xfId="9130" xr:uid="{00000000-0005-0000-0000-0000A21F0000}"/>
    <cellStyle name="Input 2 2 5 3 2 2" xfId="9131" xr:uid="{00000000-0005-0000-0000-0000A31F0000}"/>
    <cellStyle name="Input 2 2 5 3 2 3" xfId="9132" xr:uid="{00000000-0005-0000-0000-0000A41F0000}"/>
    <cellStyle name="Input 2 2 5 3 3" xfId="9133" xr:uid="{00000000-0005-0000-0000-0000A51F0000}"/>
    <cellStyle name="Input 2 2 5 3 4" xfId="9134" xr:uid="{00000000-0005-0000-0000-0000A61F0000}"/>
    <cellStyle name="Input 2 2 5 4" xfId="9135" xr:uid="{00000000-0005-0000-0000-0000A71F0000}"/>
    <cellStyle name="Input 2 2 5 5" xfId="9121" xr:uid="{00000000-0005-0000-0000-0000A81F0000}"/>
    <cellStyle name="Input 2 2 6" xfId="9136" xr:uid="{00000000-0005-0000-0000-0000A91F0000}"/>
    <cellStyle name="Input 2 2 6 2" xfId="9137" xr:uid="{00000000-0005-0000-0000-0000AA1F0000}"/>
    <cellStyle name="Input 2 2 6 2 2" xfId="9138" xr:uid="{00000000-0005-0000-0000-0000AB1F0000}"/>
    <cellStyle name="Input 2 2 6 2 2 2" xfId="9139" xr:uid="{00000000-0005-0000-0000-0000AC1F0000}"/>
    <cellStyle name="Input 2 2 6 2 2 3" xfId="9140" xr:uid="{00000000-0005-0000-0000-0000AD1F0000}"/>
    <cellStyle name="Input 2 2 6 2 3" xfId="9141" xr:uid="{00000000-0005-0000-0000-0000AE1F0000}"/>
    <cellStyle name="Input 2 2 6 2 4" xfId="9142" xr:uid="{00000000-0005-0000-0000-0000AF1F0000}"/>
    <cellStyle name="Input 2 2 7" xfId="9143" xr:uid="{00000000-0005-0000-0000-0000B01F0000}"/>
    <cellStyle name="Input 2 2 7 2" xfId="9144" xr:uid="{00000000-0005-0000-0000-0000B11F0000}"/>
    <cellStyle name="Input 2 2 7 2 2" xfId="9145" xr:uid="{00000000-0005-0000-0000-0000B21F0000}"/>
    <cellStyle name="Input 2 2 7 2 3" xfId="9146" xr:uid="{00000000-0005-0000-0000-0000B31F0000}"/>
    <cellStyle name="Input 2 2 7 3" xfId="9147" xr:uid="{00000000-0005-0000-0000-0000B41F0000}"/>
    <cellStyle name="Input 2 2 7 4" xfId="9148" xr:uid="{00000000-0005-0000-0000-0000B51F0000}"/>
    <cellStyle name="Input 2 2 8" xfId="9034" xr:uid="{00000000-0005-0000-0000-0000B61F0000}"/>
    <cellStyle name="Input 2 3" xfId="1905" xr:uid="{00000000-0005-0000-0000-0000B71F0000}"/>
    <cellStyle name="Input 2 3 2" xfId="1906" xr:uid="{00000000-0005-0000-0000-0000B81F0000}"/>
    <cellStyle name="Input 2 3 2 2" xfId="9151" xr:uid="{00000000-0005-0000-0000-0000B91F0000}"/>
    <cellStyle name="Input 2 3 2 2 2" xfId="9152" xr:uid="{00000000-0005-0000-0000-0000BA1F0000}"/>
    <cellStyle name="Input 2 3 2 2 2 2" xfId="9153" xr:uid="{00000000-0005-0000-0000-0000BB1F0000}"/>
    <cellStyle name="Input 2 3 2 2 2 2 2" xfId="9154" xr:uid="{00000000-0005-0000-0000-0000BC1F0000}"/>
    <cellStyle name="Input 2 3 2 2 2 2 3" xfId="9155" xr:uid="{00000000-0005-0000-0000-0000BD1F0000}"/>
    <cellStyle name="Input 2 3 2 2 2 3" xfId="9156" xr:uid="{00000000-0005-0000-0000-0000BE1F0000}"/>
    <cellStyle name="Input 2 3 2 2 2 4" xfId="9157" xr:uid="{00000000-0005-0000-0000-0000BF1F0000}"/>
    <cellStyle name="Input 2 3 2 3" xfId="9158" xr:uid="{00000000-0005-0000-0000-0000C01F0000}"/>
    <cellStyle name="Input 2 3 2 3 2" xfId="9159" xr:uid="{00000000-0005-0000-0000-0000C11F0000}"/>
    <cellStyle name="Input 2 3 2 3 2 2" xfId="9160" xr:uid="{00000000-0005-0000-0000-0000C21F0000}"/>
    <cellStyle name="Input 2 3 2 3 2 3" xfId="9161" xr:uid="{00000000-0005-0000-0000-0000C31F0000}"/>
    <cellStyle name="Input 2 3 2 3 3" xfId="9162" xr:uid="{00000000-0005-0000-0000-0000C41F0000}"/>
    <cellStyle name="Input 2 3 2 3 4" xfId="9163" xr:uid="{00000000-0005-0000-0000-0000C51F0000}"/>
    <cellStyle name="Input 2 3 2 4" xfId="9164" xr:uid="{00000000-0005-0000-0000-0000C61F0000}"/>
    <cellStyle name="Input 2 3 2 5" xfId="9150" xr:uid="{00000000-0005-0000-0000-0000C71F0000}"/>
    <cellStyle name="Input 2 3 3" xfId="1907" xr:uid="{00000000-0005-0000-0000-0000C81F0000}"/>
    <cellStyle name="Input 2 3 3 2" xfId="9166" xr:uid="{00000000-0005-0000-0000-0000C91F0000}"/>
    <cellStyle name="Input 2 3 3 2 2" xfId="9167" xr:uid="{00000000-0005-0000-0000-0000CA1F0000}"/>
    <cellStyle name="Input 2 3 3 2 2 2" xfId="9168" xr:uid="{00000000-0005-0000-0000-0000CB1F0000}"/>
    <cellStyle name="Input 2 3 3 2 2 2 2" xfId="9169" xr:uid="{00000000-0005-0000-0000-0000CC1F0000}"/>
    <cellStyle name="Input 2 3 3 2 2 2 3" xfId="9170" xr:uid="{00000000-0005-0000-0000-0000CD1F0000}"/>
    <cellStyle name="Input 2 3 3 2 2 3" xfId="9171" xr:uid="{00000000-0005-0000-0000-0000CE1F0000}"/>
    <cellStyle name="Input 2 3 3 2 2 4" xfId="9172" xr:uid="{00000000-0005-0000-0000-0000CF1F0000}"/>
    <cellStyle name="Input 2 3 3 3" xfId="9173" xr:uid="{00000000-0005-0000-0000-0000D01F0000}"/>
    <cellStyle name="Input 2 3 3 3 2" xfId="9174" xr:uid="{00000000-0005-0000-0000-0000D11F0000}"/>
    <cellStyle name="Input 2 3 3 3 2 2" xfId="9175" xr:uid="{00000000-0005-0000-0000-0000D21F0000}"/>
    <cellStyle name="Input 2 3 3 3 2 3" xfId="9176" xr:uid="{00000000-0005-0000-0000-0000D31F0000}"/>
    <cellStyle name="Input 2 3 3 3 3" xfId="9177" xr:uid="{00000000-0005-0000-0000-0000D41F0000}"/>
    <cellStyle name="Input 2 3 3 3 4" xfId="9178" xr:uid="{00000000-0005-0000-0000-0000D51F0000}"/>
    <cellStyle name="Input 2 3 3 4" xfId="9165" xr:uid="{00000000-0005-0000-0000-0000D61F0000}"/>
    <cellStyle name="Input 2 3 4" xfId="9179" xr:uid="{00000000-0005-0000-0000-0000D71F0000}"/>
    <cellStyle name="Input 2 3 4 2" xfId="9180" xr:uid="{00000000-0005-0000-0000-0000D81F0000}"/>
    <cellStyle name="Input 2 3 4 2 2" xfId="9181" xr:uid="{00000000-0005-0000-0000-0000D91F0000}"/>
    <cellStyle name="Input 2 3 4 2 2 2" xfId="9182" xr:uid="{00000000-0005-0000-0000-0000DA1F0000}"/>
    <cellStyle name="Input 2 3 4 2 2 2 2" xfId="9183" xr:uid="{00000000-0005-0000-0000-0000DB1F0000}"/>
    <cellStyle name="Input 2 3 4 2 2 2 3" xfId="9184" xr:uid="{00000000-0005-0000-0000-0000DC1F0000}"/>
    <cellStyle name="Input 2 3 4 2 2 3" xfId="9185" xr:uid="{00000000-0005-0000-0000-0000DD1F0000}"/>
    <cellStyle name="Input 2 3 4 2 2 4" xfId="9186" xr:uid="{00000000-0005-0000-0000-0000DE1F0000}"/>
    <cellStyle name="Input 2 3 4 3" xfId="9187" xr:uid="{00000000-0005-0000-0000-0000DF1F0000}"/>
    <cellStyle name="Input 2 3 4 3 2" xfId="9188" xr:uid="{00000000-0005-0000-0000-0000E01F0000}"/>
    <cellStyle name="Input 2 3 4 3 2 2" xfId="9189" xr:uid="{00000000-0005-0000-0000-0000E11F0000}"/>
    <cellStyle name="Input 2 3 4 3 2 3" xfId="9190" xr:uid="{00000000-0005-0000-0000-0000E21F0000}"/>
    <cellStyle name="Input 2 3 4 3 3" xfId="9191" xr:uid="{00000000-0005-0000-0000-0000E31F0000}"/>
    <cellStyle name="Input 2 3 4 3 4" xfId="9192" xr:uid="{00000000-0005-0000-0000-0000E41F0000}"/>
    <cellStyle name="Input 2 3 5" xfId="9193" xr:uid="{00000000-0005-0000-0000-0000E51F0000}"/>
    <cellStyle name="Input 2 3 5 2" xfId="9194" xr:uid="{00000000-0005-0000-0000-0000E61F0000}"/>
    <cellStyle name="Input 2 3 5 2 2" xfId="9195" xr:uid="{00000000-0005-0000-0000-0000E71F0000}"/>
    <cellStyle name="Input 2 3 5 2 2 2" xfId="9196" xr:uid="{00000000-0005-0000-0000-0000E81F0000}"/>
    <cellStyle name="Input 2 3 5 2 2 3" xfId="9197" xr:uid="{00000000-0005-0000-0000-0000E91F0000}"/>
    <cellStyle name="Input 2 3 5 2 3" xfId="9198" xr:uid="{00000000-0005-0000-0000-0000EA1F0000}"/>
    <cellStyle name="Input 2 3 5 2 4" xfId="9199" xr:uid="{00000000-0005-0000-0000-0000EB1F0000}"/>
    <cellStyle name="Input 2 3 6" xfId="9200" xr:uid="{00000000-0005-0000-0000-0000EC1F0000}"/>
    <cellStyle name="Input 2 3 6 2" xfId="9201" xr:uid="{00000000-0005-0000-0000-0000ED1F0000}"/>
    <cellStyle name="Input 2 3 6 2 2" xfId="9202" xr:uid="{00000000-0005-0000-0000-0000EE1F0000}"/>
    <cellStyle name="Input 2 3 6 2 2 2" xfId="9203" xr:uid="{00000000-0005-0000-0000-0000EF1F0000}"/>
    <cellStyle name="Input 2 3 6 2 2 3" xfId="9204" xr:uid="{00000000-0005-0000-0000-0000F01F0000}"/>
    <cellStyle name="Input 2 3 6 2 3" xfId="9205" xr:uid="{00000000-0005-0000-0000-0000F11F0000}"/>
    <cellStyle name="Input 2 3 6 2 4" xfId="9206" xr:uid="{00000000-0005-0000-0000-0000F21F0000}"/>
    <cellStyle name="Input 2 3 7" xfId="9207" xr:uid="{00000000-0005-0000-0000-0000F31F0000}"/>
    <cellStyle name="Input 2 3 7 2" xfId="9208" xr:uid="{00000000-0005-0000-0000-0000F41F0000}"/>
    <cellStyle name="Input 2 3 7 2 2" xfId="9209" xr:uid="{00000000-0005-0000-0000-0000F51F0000}"/>
    <cellStyle name="Input 2 3 7 2 3" xfId="9210" xr:uid="{00000000-0005-0000-0000-0000F61F0000}"/>
    <cellStyle name="Input 2 3 7 3" xfId="9211" xr:uid="{00000000-0005-0000-0000-0000F71F0000}"/>
    <cellStyle name="Input 2 3 7 4" xfId="9212" xr:uid="{00000000-0005-0000-0000-0000F81F0000}"/>
    <cellStyle name="Input 2 3 8" xfId="9213" xr:uid="{00000000-0005-0000-0000-0000F91F0000}"/>
    <cellStyle name="Input 2 3 9" xfId="9149" xr:uid="{00000000-0005-0000-0000-0000FA1F0000}"/>
    <cellStyle name="Input 2 4" xfId="1908" xr:uid="{00000000-0005-0000-0000-0000FB1F0000}"/>
    <cellStyle name="Input 2 4 2" xfId="9215" xr:uid="{00000000-0005-0000-0000-0000FC1F0000}"/>
    <cellStyle name="Input 2 4 2 2" xfId="9216" xr:uid="{00000000-0005-0000-0000-0000FD1F0000}"/>
    <cellStyle name="Input 2 4 2 2 2" xfId="9217" xr:uid="{00000000-0005-0000-0000-0000FE1F0000}"/>
    <cellStyle name="Input 2 4 2 2 2 2" xfId="9218" xr:uid="{00000000-0005-0000-0000-0000FF1F0000}"/>
    <cellStyle name="Input 2 4 2 2 2 3" xfId="9219" xr:uid="{00000000-0005-0000-0000-000000200000}"/>
    <cellStyle name="Input 2 4 2 2 3" xfId="9220" xr:uid="{00000000-0005-0000-0000-000001200000}"/>
    <cellStyle name="Input 2 4 2 2 4" xfId="9221" xr:uid="{00000000-0005-0000-0000-000002200000}"/>
    <cellStyle name="Input 2 4 3" xfId="9222" xr:uid="{00000000-0005-0000-0000-000003200000}"/>
    <cellStyle name="Input 2 4 3 2" xfId="9223" xr:uid="{00000000-0005-0000-0000-000004200000}"/>
    <cellStyle name="Input 2 4 3 2 2" xfId="9224" xr:uid="{00000000-0005-0000-0000-000005200000}"/>
    <cellStyle name="Input 2 4 3 2 3" xfId="9225" xr:uid="{00000000-0005-0000-0000-000006200000}"/>
    <cellStyle name="Input 2 4 3 3" xfId="9226" xr:uid="{00000000-0005-0000-0000-000007200000}"/>
    <cellStyle name="Input 2 4 3 4" xfId="9227" xr:uid="{00000000-0005-0000-0000-000008200000}"/>
    <cellStyle name="Input 2 4 4" xfId="9228" xr:uid="{00000000-0005-0000-0000-000009200000}"/>
    <cellStyle name="Input 2 4 5" xfId="9229" xr:uid="{00000000-0005-0000-0000-00000A200000}"/>
    <cellStyle name="Input 2 4 6" xfId="9214" xr:uid="{00000000-0005-0000-0000-00000B200000}"/>
    <cellStyle name="Input 2 5" xfId="1909" xr:uid="{00000000-0005-0000-0000-00000C200000}"/>
    <cellStyle name="Input 2 5 2" xfId="9231" xr:uid="{00000000-0005-0000-0000-00000D200000}"/>
    <cellStyle name="Input 2 5 2 2" xfId="9232" xr:uid="{00000000-0005-0000-0000-00000E200000}"/>
    <cellStyle name="Input 2 5 2 2 2" xfId="9233" xr:uid="{00000000-0005-0000-0000-00000F200000}"/>
    <cellStyle name="Input 2 5 2 2 2 2" xfId="9234" xr:uid="{00000000-0005-0000-0000-000010200000}"/>
    <cellStyle name="Input 2 5 2 2 2 3" xfId="9235" xr:uid="{00000000-0005-0000-0000-000011200000}"/>
    <cellStyle name="Input 2 5 2 2 3" xfId="9236" xr:uid="{00000000-0005-0000-0000-000012200000}"/>
    <cellStyle name="Input 2 5 2 2 4" xfId="9237" xr:uid="{00000000-0005-0000-0000-000013200000}"/>
    <cellStyle name="Input 2 5 3" xfId="9238" xr:uid="{00000000-0005-0000-0000-000014200000}"/>
    <cellStyle name="Input 2 5 3 2" xfId="9239" xr:uid="{00000000-0005-0000-0000-000015200000}"/>
    <cellStyle name="Input 2 5 3 2 2" xfId="9240" xr:uid="{00000000-0005-0000-0000-000016200000}"/>
    <cellStyle name="Input 2 5 3 2 3" xfId="9241" xr:uid="{00000000-0005-0000-0000-000017200000}"/>
    <cellStyle name="Input 2 5 3 3" xfId="9242" xr:uid="{00000000-0005-0000-0000-000018200000}"/>
    <cellStyle name="Input 2 5 3 4" xfId="9243" xr:uid="{00000000-0005-0000-0000-000019200000}"/>
    <cellStyle name="Input 2 5 4" xfId="9244" xr:uid="{00000000-0005-0000-0000-00001A200000}"/>
    <cellStyle name="Input 2 5 5" xfId="9245" xr:uid="{00000000-0005-0000-0000-00001B200000}"/>
    <cellStyle name="Input 2 5 6" xfId="9230" xr:uid="{00000000-0005-0000-0000-00001C200000}"/>
    <cellStyle name="Input 2 6" xfId="9246" xr:uid="{00000000-0005-0000-0000-00001D200000}"/>
    <cellStyle name="Input 2 6 2" xfId="9247" xr:uid="{00000000-0005-0000-0000-00001E200000}"/>
    <cellStyle name="Input 2 6 2 2" xfId="9248" xr:uid="{00000000-0005-0000-0000-00001F200000}"/>
    <cellStyle name="Input 2 6 2 2 2" xfId="9249" xr:uid="{00000000-0005-0000-0000-000020200000}"/>
    <cellStyle name="Input 2 6 2 2 2 2" xfId="9250" xr:uid="{00000000-0005-0000-0000-000021200000}"/>
    <cellStyle name="Input 2 6 2 2 2 3" xfId="9251" xr:uid="{00000000-0005-0000-0000-000022200000}"/>
    <cellStyle name="Input 2 6 2 2 3" xfId="9252" xr:uid="{00000000-0005-0000-0000-000023200000}"/>
    <cellStyle name="Input 2 6 2 2 4" xfId="9253" xr:uid="{00000000-0005-0000-0000-000024200000}"/>
    <cellStyle name="Input 2 6 3" xfId="9254" xr:uid="{00000000-0005-0000-0000-000025200000}"/>
    <cellStyle name="Input 2 6 3 2" xfId="9255" xr:uid="{00000000-0005-0000-0000-000026200000}"/>
    <cellStyle name="Input 2 6 3 2 2" xfId="9256" xr:uid="{00000000-0005-0000-0000-000027200000}"/>
    <cellStyle name="Input 2 6 3 2 3" xfId="9257" xr:uid="{00000000-0005-0000-0000-000028200000}"/>
    <cellStyle name="Input 2 6 3 3" xfId="9258" xr:uid="{00000000-0005-0000-0000-000029200000}"/>
    <cellStyle name="Input 2 6 3 4" xfId="9259" xr:uid="{00000000-0005-0000-0000-00002A200000}"/>
    <cellStyle name="Input 2 6 4" xfId="9260" xr:uid="{00000000-0005-0000-0000-00002B200000}"/>
    <cellStyle name="Input 2 7" xfId="9261" xr:uid="{00000000-0005-0000-0000-00002C200000}"/>
    <cellStyle name="Input 2 7 2" xfId="9262" xr:uid="{00000000-0005-0000-0000-00002D200000}"/>
    <cellStyle name="Input 2 7 2 2" xfId="9263" xr:uid="{00000000-0005-0000-0000-00002E200000}"/>
    <cellStyle name="Input 2 7 2 2 2" xfId="9264" xr:uid="{00000000-0005-0000-0000-00002F200000}"/>
    <cellStyle name="Input 2 7 2 2 2 2" xfId="9265" xr:uid="{00000000-0005-0000-0000-000030200000}"/>
    <cellStyle name="Input 2 7 2 2 2 3" xfId="9266" xr:uid="{00000000-0005-0000-0000-000031200000}"/>
    <cellStyle name="Input 2 7 2 2 3" xfId="9267" xr:uid="{00000000-0005-0000-0000-000032200000}"/>
    <cellStyle name="Input 2 7 2 2 4" xfId="9268" xr:uid="{00000000-0005-0000-0000-000033200000}"/>
    <cellStyle name="Input 2 7 3" xfId="9269" xr:uid="{00000000-0005-0000-0000-000034200000}"/>
    <cellStyle name="Input 2 7 3 2" xfId="9270" xr:uid="{00000000-0005-0000-0000-000035200000}"/>
    <cellStyle name="Input 2 7 3 2 2" xfId="9271" xr:uid="{00000000-0005-0000-0000-000036200000}"/>
    <cellStyle name="Input 2 7 3 2 3" xfId="9272" xr:uid="{00000000-0005-0000-0000-000037200000}"/>
    <cellStyle name="Input 2 7 3 3" xfId="9273" xr:uid="{00000000-0005-0000-0000-000038200000}"/>
    <cellStyle name="Input 2 7 3 4" xfId="9274" xr:uid="{00000000-0005-0000-0000-000039200000}"/>
    <cellStyle name="Input 2 8" xfId="9275" xr:uid="{00000000-0005-0000-0000-00003A200000}"/>
    <cellStyle name="Input 2 8 2" xfId="9276" xr:uid="{00000000-0005-0000-0000-00003B200000}"/>
    <cellStyle name="Input 2 8 2 2" xfId="9277" xr:uid="{00000000-0005-0000-0000-00003C200000}"/>
    <cellStyle name="Input 2 8 2 2 2" xfId="9278" xr:uid="{00000000-0005-0000-0000-00003D200000}"/>
    <cellStyle name="Input 2 8 2 2 3" xfId="9279" xr:uid="{00000000-0005-0000-0000-00003E200000}"/>
    <cellStyle name="Input 2 8 2 3" xfId="9280" xr:uid="{00000000-0005-0000-0000-00003F200000}"/>
    <cellStyle name="Input 2 8 2 4" xfId="9281" xr:uid="{00000000-0005-0000-0000-000040200000}"/>
    <cellStyle name="Input 2 9" xfId="9282" xr:uid="{00000000-0005-0000-0000-000041200000}"/>
    <cellStyle name="Input 2 9 2" xfId="9283" xr:uid="{00000000-0005-0000-0000-000042200000}"/>
    <cellStyle name="Input 2 9 2 2" xfId="9284" xr:uid="{00000000-0005-0000-0000-000043200000}"/>
    <cellStyle name="Input 2 9 2 3" xfId="9285" xr:uid="{00000000-0005-0000-0000-000044200000}"/>
    <cellStyle name="Input 2 9 3" xfId="9286" xr:uid="{00000000-0005-0000-0000-000045200000}"/>
    <cellStyle name="Input 2 9 4" xfId="9287" xr:uid="{00000000-0005-0000-0000-000046200000}"/>
    <cellStyle name="Input 3" xfId="1910" xr:uid="{00000000-0005-0000-0000-000047200000}"/>
    <cellStyle name="Input 3 10" xfId="9288" xr:uid="{00000000-0005-0000-0000-000048200000}"/>
    <cellStyle name="Input 3 2" xfId="1911" xr:uid="{00000000-0005-0000-0000-000049200000}"/>
    <cellStyle name="Input 3 2 2" xfId="9290" xr:uid="{00000000-0005-0000-0000-00004A200000}"/>
    <cellStyle name="Input 3 2 2 2" xfId="9291" xr:uid="{00000000-0005-0000-0000-00004B200000}"/>
    <cellStyle name="Input 3 2 2 2 2" xfId="9292" xr:uid="{00000000-0005-0000-0000-00004C200000}"/>
    <cellStyle name="Input 3 2 2 2 2 2" xfId="9293" xr:uid="{00000000-0005-0000-0000-00004D200000}"/>
    <cellStyle name="Input 3 2 2 2 2 2 2" xfId="9294" xr:uid="{00000000-0005-0000-0000-00004E200000}"/>
    <cellStyle name="Input 3 2 2 2 2 2 2 2" xfId="9295" xr:uid="{00000000-0005-0000-0000-00004F200000}"/>
    <cellStyle name="Input 3 2 2 2 2 2 2 3" xfId="9296" xr:uid="{00000000-0005-0000-0000-000050200000}"/>
    <cellStyle name="Input 3 2 2 2 2 2 3" xfId="9297" xr:uid="{00000000-0005-0000-0000-000051200000}"/>
    <cellStyle name="Input 3 2 2 2 2 2 4" xfId="9298" xr:uid="{00000000-0005-0000-0000-000052200000}"/>
    <cellStyle name="Input 3 2 2 2 3" xfId="9299" xr:uid="{00000000-0005-0000-0000-000053200000}"/>
    <cellStyle name="Input 3 2 2 2 3 2" xfId="9300" xr:uid="{00000000-0005-0000-0000-000054200000}"/>
    <cellStyle name="Input 3 2 2 2 3 2 2" xfId="9301" xr:uid="{00000000-0005-0000-0000-000055200000}"/>
    <cellStyle name="Input 3 2 2 2 3 2 3" xfId="9302" xr:uid="{00000000-0005-0000-0000-000056200000}"/>
    <cellStyle name="Input 3 2 2 2 3 3" xfId="9303" xr:uid="{00000000-0005-0000-0000-000057200000}"/>
    <cellStyle name="Input 3 2 2 2 3 4" xfId="9304" xr:uid="{00000000-0005-0000-0000-000058200000}"/>
    <cellStyle name="Input 3 2 2 3" xfId="9305" xr:uid="{00000000-0005-0000-0000-000059200000}"/>
    <cellStyle name="Input 3 2 2 3 2" xfId="9306" xr:uid="{00000000-0005-0000-0000-00005A200000}"/>
    <cellStyle name="Input 3 2 2 3 2 2" xfId="9307" xr:uid="{00000000-0005-0000-0000-00005B200000}"/>
    <cellStyle name="Input 3 2 2 3 2 2 2" xfId="9308" xr:uid="{00000000-0005-0000-0000-00005C200000}"/>
    <cellStyle name="Input 3 2 2 3 2 2 2 2" xfId="9309" xr:uid="{00000000-0005-0000-0000-00005D200000}"/>
    <cellStyle name="Input 3 2 2 3 2 2 2 3" xfId="9310" xr:uid="{00000000-0005-0000-0000-00005E200000}"/>
    <cellStyle name="Input 3 2 2 3 2 2 3" xfId="9311" xr:uid="{00000000-0005-0000-0000-00005F200000}"/>
    <cellStyle name="Input 3 2 2 3 2 2 4" xfId="9312" xr:uid="{00000000-0005-0000-0000-000060200000}"/>
    <cellStyle name="Input 3 2 2 3 3" xfId="9313" xr:uid="{00000000-0005-0000-0000-000061200000}"/>
    <cellStyle name="Input 3 2 2 3 3 2" xfId="9314" xr:uid="{00000000-0005-0000-0000-000062200000}"/>
    <cellStyle name="Input 3 2 2 3 3 2 2" xfId="9315" xr:uid="{00000000-0005-0000-0000-000063200000}"/>
    <cellStyle name="Input 3 2 2 3 3 2 3" xfId="9316" xr:uid="{00000000-0005-0000-0000-000064200000}"/>
    <cellStyle name="Input 3 2 2 3 3 3" xfId="9317" xr:uid="{00000000-0005-0000-0000-000065200000}"/>
    <cellStyle name="Input 3 2 2 3 3 4" xfId="9318" xr:uid="{00000000-0005-0000-0000-000066200000}"/>
    <cellStyle name="Input 3 2 2 4" xfId="9319" xr:uid="{00000000-0005-0000-0000-000067200000}"/>
    <cellStyle name="Input 3 2 2 4 2" xfId="9320" xr:uid="{00000000-0005-0000-0000-000068200000}"/>
    <cellStyle name="Input 3 2 2 4 2 2" xfId="9321" xr:uid="{00000000-0005-0000-0000-000069200000}"/>
    <cellStyle name="Input 3 2 2 4 2 2 2" xfId="9322" xr:uid="{00000000-0005-0000-0000-00006A200000}"/>
    <cellStyle name="Input 3 2 2 4 2 2 2 2" xfId="9323" xr:uid="{00000000-0005-0000-0000-00006B200000}"/>
    <cellStyle name="Input 3 2 2 4 2 2 2 3" xfId="9324" xr:uid="{00000000-0005-0000-0000-00006C200000}"/>
    <cellStyle name="Input 3 2 2 4 2 2 3" xfId="9325" xr:uid="{00000000-0005-0000-0000-00006D200000}"/>
    <cellStyle name="Input 3 2 2 4 2 2 4" xfId="9326" xr:uid="{00000000-0005-0000-0000-00006E200000}"/>
    <cellStyle name="Input 3 2 2 4 3" xfId="9327" xr:uid="{00000000-0005-0000-0000-00006F200000}"/>
    <cellStyle name="Input 3 2 2 4 3 2" xfId="9328" xr:uid="{00000000-0005-0000-0000-000070200000}"/>
    <cellStyle name="Input 3 2 2 4 3 2 2" xfId="9329" xr:uid="{00000000-0005-0000-0000-000071200000}"/>
    <cellStyle name="Input 3 2 2 4 3 2 3" xfId="9330" xr:uid="{00000000-0005-0000-0000-000072200000}"/>
    <cellStyle name="Input 3 2 2 4 3 3" xfId="9331" xr:uid="{00000000-0005-0000-0000-000073200000}"/>
    <cellStyle name="Input 3 2 2 4 3 4" xfId="9332" xr:uid="{00000000-0005-0000-0000-000074200000}"/>
    <cellStyle name="Input 3 2 2 5" xfId="9333" xr:uid="{00000000-0005-0000-0000-000075200000}"/>
    <cellStyle name="Input 3 2 2 5 2" xfId="9334" xr:uid="{00000000-0005-0000-0000-000076200000}"/>
    <cellStyle name="Input 3 2 2 5 2 2" xfId="9335" xr:uid="{00000000-0005-0000-0000-000077200000}"/>
    <cellStyle name="Input 3 2 2 5 2 2 2" xfId="9336" xr:uid="{00000000-0005-0000-0000-000078200000}"/>
    <cellStyle name="Input 3 2 2 5 2 2 3" xfId="9337" xr:uid="{00000000-0005-0000-0000-000079200000}"/>
    <cellStyle name="Input 3 2 2 5 2 3" xfId="9338" xr:uid="{00000000-0005-0000-0000-00007A200000}"/>
    <cellStyle name="Input 3 2 2 5 2 4" xfId="9339" xr:uid="{00000000-0005-0000-0000-00007B200000}"/>
    <cellStyle name="Input 3 2 2 6" xfId="9340" xr:uid="{00000000-0005-0000-0000-00007C200000}"/>
    <cellStyle name="Input 3 2 2 6 2" xfId="9341" xr:uid="{00000000-0005-0000-0000-00007D200000}"/>
    <cellStyle name="Input 3 2 2 6 2 2" xfId="9342" xr:uid="{00000000-0005-0000-0000-00007E200000}"/>
    <cellStyle name="Input 3 2 2 6 2 3" xfId="9343" xr:uid="{00000000-0005-0000-0000-00007F200000}"/>
    <cellStyle name="Input 3 2 2 6 3" xfId="9344" xr:uid="{00000000-0005-0000-0000-000080200000}"/>
    <cellStyle name="Input 3 2 2 6 4" xfId="9345" xr:uid="{00000000-0005-0000-0000-000081200000}"/>
    <cellStyle name="Input 3 2 3" xfId="9346" xr:uid="{00000000-0005-0000-0000-000082200000}"/>
    <cellStyle name="Input 3 2 3 2" xfId="9347" xr:uid="{00000000-0005-0000-0000-000083200000}"/>
    <cellStyle name="Input 3 2 3 2 2" xfId="9348" xr:uid="{00000000-0005-0000-0000-000084200000}"/>
    <cellStyle name="Input 3 2 3 2 2 2" xfId="9349" xr:uid="{00000000-0005-0000-0000-000085200000}"/>
    <cellStyle name="Input 3 2 3 2 2 2 2" xfId="9350" xr:uid="{00000000-0005-0000-0000-000086200000}"/>
    <cellStyle name="Input 3 2 3 2 2 2 3" xfId="9351" xr:uid="{00000000-0005-0000-0000-000087200000}"/>
    <cellStyle name="Input 3 2 3 2 2 3" xfId="9352" xr:uid="{00000000-0005-0000-0000-000088200000}"/>
    <cellStyle name="Input 3 2 3 2 2 4" xfId="9353" xr:uid="{00000000-0005-0000-0000-000089200000}"/>
    <cellStyle name="Input 3 2 3 3" xfId="9354" xr:uid="{00000000-0005-0000-0000-00008A200000}"/>
    <cellStyle name="Input 3 2 3 3 2" xfId="9355" xr:uid="{00000000-0005-0000-0000-00008B200000}"/>
    <cellStyle name="Input 3 2 3 3 2 2" xfId="9356" xr:uid="{00000000-0005-0000-0000-00008C200000}"/>
    <cellStyle name="Input 3 2 3 3 2 3" xfId="9357" xr:uid="{00000000-0005-0000-0000-00008D200000}"/>
    <cellStyle name="Input 3 2 3 3 3" xfId="9358" xr:uid="{00000000-0005-0000-0000-00008E200000}"/>
    <cellStyle name="Input 3 2 3 3 4" xfId="9359" xr:uid="{00000000-0005-0000-0000-00008F200000}"/>
    <cellStyle name="Input 3 2 4" xfId="9360" xr:uid="{00000000-0005-0000-0000-000090200000}"/>
    <cellStyle name="Input 3 2 4 2" xfId="9361" xr:uid="{00000000-0005-0000-0000-000091200000}"/>
    <cellStyle name="Input 3 2 4 2 2" xfId="9362" xr:uid="{00000000-0005-0000-0000-000092200000}"/>
    <cellStyle name="Input 3 2 4 2 2 2" xfId="9363" xr:uid="{00000000-0005-0000-0000-000093200000}"/>
    <cellStyle name="Input 3 2 4 2 2 2 2" xfId="9364" xr:uid="{00000000-0005-0000-0000-000094200000}"/>
    <cellStyle name="Input 3 2 4 2 2 2 3" xfId="9365" xr:uid="{00000000-0005-0000-0000-000095200000}"/>
    <cellStyle name="Input 3 2 4 2 2 3" xfId="9366" xr:uid="{00000000-0005-0000-0000-000096200000}"/>
    <cellStyle name="Input 3 2 4 2 2 4" xfId="9367" xr:uid="{00000000-0005-0000-0000-000097200000}"/>
    <cellStyle name="Input 3 2 4 3" xfId="9368" xr:uid="{00000000-0005-0000-0000-000098200000}"/>
    <cellStyle name="Input 3 2 4 3 2" xfId="9369" xr:uid="{00000000-0005-0000-0000-000099200000}"/>
    <cellStyle name="Input 3 2 4 3 2 2" xfId="9370" xr:uid="{00000000-0005-0000-0000-00009A200000}"/>
    <cellStyle name="Input 3 2 4 3 2 3" xfId="9371" xr:uid="{00000000-0005-0000-0000-00009B200000}"/>
    <cellStyle name="Input 3 2 4 3 3" xfId="9372" xr:uid="{00000000-0005-0000-0000-00009C200000}"/>
    <cellStyle name="Input 3 2 4 3 4" xfId="9373" xr:uid="{00000000-0005-0000-0000-00009D200000}"/>
    <cellStyle name="Input 3 2 5" xfId="9374" xr:uid="{00000000-0005-0000-0000-00009E200000}"/>
    <cellStyle name="Input 3 2 5 2" xfId="9375" xr:uid="{00000000-0005-0000-0000-00009F200000}"/>
    <cellStyle name="Input 3 2 5 2 2" xfId="9376" xr:uid="{00000000-0005-0000-0000-0000A0200000}"/>
    <cellStyle name="Input 3 2 5 2 2 2" xfId="9377" xr:uid="{00000000-0005-0000-0000-0000A1200000}"/>
    <cellStyle name="Input 3 2 5 2 2 2 2" xfId="9378" xr:uid="{00000000-0005-0000-0000-0000A2200000}"/>
    <cellStyle name="Input 3 2 5 2 2 2 3" xfId="9379" xr:uid="{00000000-0005-0000-0000-0000A3200000}"/>
    <cellStyle name="Input 3 2 5 2 2 3" xfId="9380" xr:uid="{00000000-0005-0000-0000-0000A4200000}"/>
    <cellStyle name="Input 3 2 5 2 2 4" xfId="9381" xr:uid="{00000000-0005-0000-0000-0000A5200000}"/>
    <cellStyle name="Input 3 2 5 3" xfId="9382" xr:uid="{00000000-0005-0000-0000-0000A6200000}"/>
    <cellStyle name="Input 3 2 5 3 2" xfId="9383" xr:uid="{00000000-0005-0000-0000-0000A7200000}"/>
    <cellStyle name="Input 3 2 5 3 2 2" xfId="9384" xr:uid="{00000000-0005-0000-0000-0000A8200000}"/>
    <cellStyle name="Input 3 2 5 3 2 3" xfId="9385" xr:uid="{00000000-0005-0000-0000-0000A9200000}"/>
    <cellStyle name="Input 3 2 5 3 3" xfId="9386" xr:uid="{00000000-0005-0000-0000-0000AA200000}"/>
    <cellStyle name="Input 3 2 5 3 4" xfId="9387" xr:uid="{00000000-0005-0000-0000-0000AB200000}"/>
    <cellStyle name="Input 3 2 6" xfId="9388" xr:uid="{00000000-0005-0000-0000-0000AC200000}"/>
    <cellStyle name="Input 3 2 6 2" xfId="9389" xr:uid="{00000000-0005-0000-0000-0000AD200000}"/>
    <cellStyle name="Input 3 2 6 2 2" xfId="9390" xr:uid="{00000000-0005-0000-0000-0000AE200000}"/>
    <cellStyle name="Input 3 2 6 2 2 2" xfId="9391" xr:uid="{00000000-0005-0000-0000-0000AF200000}"/>
    <cellStyle name="Input 3 2 6 2 2 3" xfId="9392" xr:uid="{00000000-0005-0000-0000-0000B0200000}"/>
    <cellStyle name="Input 3 2 6 2 3" xfId="9393" xr:uid="{00000000-0005-0000-0000-0000B1200000}"/>
    <cellStyle name="Input 3 2 6 2 4" xfId="9394" xr:uid="{00000000-0005-0000-0000-0000B2200000}"/>
    <cellStyle name="Input 3 2 7" xfId="9395" xr:uid="{00000000-0005-0000-0000-0000B3200000}"/>
    <cellStyle name="Input 3 2 7 2" xfId="9396" xr:uid="{00000000-0005-0000-0000-0000B4200000}"/>
    <cellStyle name="Input 3 2 7 2 2" xfId="9397" xr:uid="{00000000-0005-0000-0000-0000B5200000}"/>
    <cellStyle name="Input 3 2 7 2 3" xfId="9398" xr:uid="{00000000-0005-0000-0000-0000B6200000}"/>
    <cellStyle name="Input 3 2 7 3" xfId="9399" xr:uid="{00000000-0005-0000-0000-0000B7200000}"/>
    <cellStyle name="Input 3 2 7 4" xfId="9400" xr:uid="{00000000-0005-0000-0000-0000B8200000}"/>
    <cellStyle name="Input 3 2 8" xfId="9289" xr:uid="{00000000-0005-0000-0000-0000B9200000}"/>
    <cellStyle name="Input 3 3" xfId="1912" xr:uid="{00000000-0005-0000-0000-0000BA200000}"/>
    <cellStyle name="Input 3 3 2" xfId="9402" xr:uid="{00000000-0005-0000-0000-0000BB200000}"/>
    <cellStyle name="Input 3 3 2 2" xfId="9403" xr:uid="{00000000-0005-0000-0000-0000BC200000}"/>
    <cellStyle name="Input 3 3 2 2 2" xfId="9404" xr:uid="{00000000-0005-0000-0000-0000BD200000}"/>
    <cellStyle name="Input 3 3 2 2 2 2" xfId="9405" xr:uid="{00000000-0005-0000-0000-0000BE200000}"/>
    <cellStyle name="Input 3 3 2 2 2 2 2" xfId="9406" xr:uid="{00000000-0005-0000-0000-0000BF200000}"/>
    <cellStyle name="Input 3 3 2 2 2 2 3" xfId="9407" xr:uid="{00000000-0005-0000-0000-0000C0200000}"/>
    <cellStyle name="Input 3 3 2 2 2 3" xfId="9408" xr:uid="{00000000-0005-0000-0000-0000C1200000}"/>
    <cellStyle name="Input 3 3 2 2 2 4" xfId="9409" xr:uid="{00000000-0005-0000-0000-0000C2200000}"/>
    <cellStyle name="Input 3 3 2 3" xfId="9410" xr:uid="{00000000-0005-0000-0000-0000C3200000}"/>
    <cellStyle name="Input 3 3 2 3 2" xfId="9411" xr:uid="{00000000-0005-0000-0000-0000C4200000}"/>
    <cellStyle name="Input 3 3 2 3 2 2" xfId="9412" xr:uid="{00000000-0005-0000-0000-0000C5200000}"/>
    <cellStyle name="Input 3 3 2 3 2 3" xfId="9413" xr:uid="{00000000-0005-0000-0000-0000C6200000}"/>
    <cellStyle name="Input 3 3 2 3 3" xfId="9414" xr:uid="{00000000-0005-0000-0000-0000C7200000}"/>
    <cellStyle name="Input 3 3 2 3 4" xfId="9415" xr:uid="{00000000-0005-0000-0000-0000C8200000}"/>
    <cellStyle name="Input 3 3 3" xfId="9416" xr:uid="{00000000-0005-0000-0000-0000C9200000}"/>
    <cellStyle name="Input 3 3 3 2" xfId="9417" xr:uid="{00000000-0005-0000-0000-0000CA200000}"/>
    <cellStyle name="Input 3 3 3 2 2" xfId="9418" xr:uid="{00000000-0005-0000-0000-0000CB200000}"/>
    <cellStyle name="Input 3 3 3 2 2 2" xfId="9419" xr:uid="{00000000-0005-0000-0000-0000CC200000}"/>
    <cellStyle name="Input 3 3 3 2 2 2 2" xfId="9420" xr:uid="{00000000-0005-0000-0000-0000CD200000}"/>
    <cellStyle name="Input 3 3 3 2 2 2 3" xfId="9421" xr:uid="{00000000-0005-0000-0000-0000CE200000}"/>
    <cellStyle name="Input 3 3 3 2 2 3" xfId="9422" xr:uid="{00000000-0005-0000-0000-0000CF200000}"/>
    <cellStyle name="Input 3 3 3 2 2 4" xfId="9423" xr:uid="{00000000-0005-0000-0000-0000D0200000}"/>
    <cellStyle name="Input 3 3 3 3" xfId="9424" xr:uid="{00000000-0005-0000-0000-0000D1200000}"/>
    <cellStyle name="Input 3 3 3 3 2" xfId="9425" xr:uid="{00000000-0005-0000-0000-0000D2200000}"/>
    <cellStyle name="Input 3 3 3 3 2 2" xfId="9426" xr:uid="{00000000-0005-0000-0000-0000D3200000}"/>
    <cellStyle name="Input 3 3 3 3 2 3" xfId="9427" xr:uid="{00000000-0005-0000-0000-0000D4200000}"/>
    <cellStyle name="Input 3 3 3 3 3" xfId="9428" xr:uid="{00000000-0005-0000-0000-0000D5200000}"/>
    <cellStyle name="Input 3 3 3 3 4" xfId="9429" xr:uid="{00000000-0005-0000-0000-0000D6200000}"/>
    <cellStyle name="Input 3 3 4" xfId="9430" xr:uid="{00000000-0005-0000-0000-0000D7200000}"/>
    <cellStyle name="Input 3 3 4 2" xfId="9431" xr:uid="{00000000-0005-0000-0000-0000D8200000}"/>
    <cellStyle name="Input 3 3 4 2 2" xfId="9432" xr:uid="{00000000-0005-0000-0000-0000D9200000}"/>
    <cellStyle name="Input 3 3 4 2 2 2" xfId="9433" xr:uid="{00000000-0005-0000-0000-0000DA200000}"/>
    <cellStyle name="Input 3 3 4 2 2 2 2" xfId="9434" xr:uid="{00000000-0005-0000-0000-0000DB200000}"/>
    <cellStyle name="Input 3 3 4 2 2 2 3" xfId="9435" xr:uid="{00000000-0005-0000-0000-0000DC200000}"/>
    <cellStyle name="Input 3 3 4 2 2 3" xfId="9436" xr:uid="{00000000-0005-0000-0000-0000DD200000}"/>
    <cellStyle name="Input 3 3 4 2 2 4" xfId="9437" xr:uid="{00000000-0005-0000-0000-0000DE200000}"/>
    <cellStyle name="Input 3 3 4 3" xfId="9438" xr:uid="{00000000-0005-0000-0000-0000DF200000}"/>
    <cellStyle name="Input 3 3 4 3 2" xfId="9439" xr:uid="{00000000-0005-0000-0000-0000E0200000}"/>
    <cellStyle name="Input 3 3 4 3 2 2" xfId="9440" xr:uid="{00000000-0005-0000-0000-0000E1200000}"/>
    <cellStyle name="Input 3 3 4 3 2 3" xfId="9441" xr:uid="{00000000-0005-0000-0000-0000E2200000}"/>
    <cellStyle name="Input 3 3 4 3 3" xfId="9442" xr:uid="{00000000-0005-0000-0000-0000E3200000}"/>
    <cellStyle name="Input 3 3 4 3 4" xfId="9443" xr:uid="{00000000-0005-0000-0000-0000E4200000}"/>
    <cellStyle name="Input 3 3 5" xfId="9444" xr:uid="{00000000-0005-0000-0000-0000E5200000}"/>
    <cellStyle name="Input 3 3 5 2" xfId="9445" xr:uid="{00000000-0005-0000-0000-0000E6200000}"/>
    <cellStyle name="Input 3 3 5 2 2" xfId="9446" xr:uid="{00000000-0005-0000-0000-0000E7200000}"/>
    <cellStyle name="Input 3 3 5 2 2 2" xfId="9447" xr:uid="{00000000-0005-0000-0000-0000E8200000}"/>
    <cellStyle name="Input 3 3 5 2 2 3" xfId="9448" xr:uid="{00000000-0005-0000-0000-0000E9200000}"/>
    <cellStyle name="Input 3 3 5 2 3" xfId="9449" xr:uid="{00000000-0005-0000-0000-0000EA200000}"/>
    <cellStyle name="Input 3 3 5 2 4" xfId="9450" xr:uid="{00000000-0005-0000-0000-0000EB200000}"/>
    <cellStyle name="Input 3 3 6" xfId="9451" xr:uid="{00000000-0005-0000-0000-0000EC200000}"/>
    <cellStyle name="Input 3 3 6 2" xfId="9452" xr:uid="{00000000-0005-0000-0000-0000ED200000}"/>
    <cellStyle name="Input 3 3 6 2 2" xfId="9453" xr:uid="{00000000-0005-0000-0000-0000EE200000}"/>
    <cellStyle name="Input 3 3 6 2 2 2" xfId="9454" xr:uid="{00000000-0005-0000-0000-0000EF200000}"/>
    <cellStyle name="Input 3 3 6 2 2 3" xfId="9455" xr:uid="{00000000-0005-0000-0000-0000F0200000}"/>
    <cellStyle name="Input 3 3 6 2 3" xfId="9456" xr:uid="{00000000-0005-0000-0000-0000F1200000}"/>
    <cellStyle name="Input 3 3 6 2 4" xfId="9457" xr:uid="{00000000-0005-0000-0000-0000F2200000}"/>
    <cellStyle name="Input 3 3 7" xfId="9458" xr:uid="{00000000-0005-0000-0000-0000F3200000}"/>
    <cellStyle name="Input 3 3 7 2" xfId="9459" xr:uid="{00000000-0005-0000-0000-0000F4200000}"/>
    <cellStyle name="Input 3 3 7 2 2" xfId="9460" xr:uid="{00000000-0005-0000-0000-0000F5200000}"/>
    <cellStyle name="Input 3 3 7 2 3" xfId="9461" xr:uid="{00000000-0005-0000-0000-0000F6200000}"/>
    <cellStyle name="Input 3 3 7 3" xfId="9462" xr:uid="{00000000-0005-0000-0000-0000F7200000}"/>
    <cellStyle name="Input 3 3 7 4" xfId="9463" xr:uid="{00000000-0005-0000-0000-0000F8200000}"/>
    <cellStyle name="Input 3 3 8" xfId="9464" xr:uid="{00000000-0005-0000-0000-0000F9200000}"/>
    <cellStyle name="Input 3 3 9" xfId="9401" xr:uid="{00000000-0005-0000-0000-0000FA200000}"/>
    <cellStyle name="Input 3 4" xfId="1913" xr:uid="{00000000-0005-0000-0000-0000FB200000}"/>
    <cellStyle name="Input 3 4 2" xfId="9466" xr:uid="{00000000-0005-0000-0000-0000FC200000}"/>
    <cellStyle name="Input 3 4 2 2" xfId="9467" xr:uid="{00000000-0005-0000-0000-0000FD200000}"/>
    <cellStyle name="Input 3 4 2 2 2" xfId="9468" xr:uid="{00000000-0005-0000-0000-0000FE200000}"/>
    <cellStyle name="Input 3 4 2 2 2 2" xfId="9469" xr:uid="{00000000-0005-0000-0000-0000FF200000}"/>
    <cellStyle name="Input 3 4 2 2 2 3" xfId="9470" xr:uid="{00000000-0005-0000-0000-000000210000}"/>
    <cellStyle name="Input 3 4 2 2 3" xfId="9471" xr:uid="{00000000-0005-0000-0000-000001210000}"/>
    <cellStyle name="Input 3 4 2 2 4" xfId="9472" xr:uid="{00000000-0005-0000-0000-000002210000}"/>
    <cellStyle name="Input 3 4 3" xfId="9473" xr:uid="{00000000-0005-0000-0000-000003210000}"/>
    <cellStyle name="Input 3 4 3 2" xfId="9474" xr:uid="{00000000-0005-0000-0000-000004210000}"/>
    <cellStyle name="Input 3 4 3 2 2" xfId="9475" xr:uid="{00000000-0005-0000-0000-000005210000}"/>
    <cellStyle name="Input 3 4 3 2 3" xfId="9476" xr:uid="{00000000-0005-0000-0000-000006210000}"/>
    <cellStyle name="Input 3 4 3 3" xfId="9477" xr:uid="{00000000-0005-0000-0000-000007210000}"/>
    <cellStyle name="Input 3 4 3 4" xfId="9478" xr:uid="{00000000-0005-0000-0000-000008210000}"/>
    <cellStyle name="Input 3 4 4" xfId="9479" xr:uid="{00000000-0005-0000-0000-000009210000}"/>
    <cellStyle name="Input 3 4 5" xfId="9465" xr:uid="{00000000-0005-0000-0000-00000A210000}"/>
    <cellStyle name="Input 3 5" xfId="9480" xr:uid="{00000000-0005-0000-0000-00000B210000}"/>
    <cellStyle name="Input 3 5 2" xfId="9481" xr:uid="{00000000-0005-0000-0000-00000C210000}"/>
    <cellStyle name="Input 3 5 2 2" xfId="9482" xr:uid="{00000000-0005-0000-0000-00000D210000}"/>
    <cellStyle name="Input 3 5 2 2 2" xfId="9483" xr:uid="{00000000-0005-0000-0000-00000E210000}"/>
    <cellStyle name="Input 3 5 2 2 2 2" xfId="9484" xr:uid="{00000000-0005-0000-0000-00000F210000}"/>
    <cellStyle name="Input 3 5 2 2 2 3" xfId="9485" xr:uid="{00000000-0005-0000-0000-000010210000}"/>
    <cellStyle name="Input 3 5 2 2 3" xfId="9486" xr:uid="{00000000-0005-0000-0000-000011210000}"/>
    <cellStyle name="Input 3 5 2 2 4" xfId="9487" xr:uid="{00000000-0005-0000-0000-000012210000}"/>
    <cellStyle name="Input 3 5 3" xfId="9488" xr:uid="{00000000-0005-0000-0000-000013210000}"/>
    <cellStyle name="Input 3 5 3 2" xfId="9489" xr:uid="{00000000-0005-0000-0000-000014210000}"/>
    <cellStyle name="Input 3 5 3 2 2" xfId="9490" xr:uid="{00000000-0005-0000-0000-000015210000}"/>
    <cellStyle name="Input 3 5 3 2 3" xfId="9491" xr:uid="{00000000-0005-0000-0000-000016210000}"/>
    <cellStyle name="Input 3 5 3 3" xfId="9492" xr:uid="{00000000-0005-0000-0000-000017210000}"/>
    <cellStyle name="Input 3 5 3 4" xfId="9493" xr:uid="{00000000-0005-0000-0000-000018210000}"/>
    <cellStyle name="Input 3 5 4" xfId="9494" xr:uid="{00000000-0005-0000-0000-000019210000}"/>
    <cellStyle name="Input 3 6" xfId="9495" xr:uid="{00000000-0005-0000-0000-00001A210000}"/>
    <cellStyle name="Input 3 6 2" xfId="9496" xr:uid="{00000000-0005-0000-0000-00001B210000}"/>
    <cellStyle name="Input 3 6 2 2" xfId="9497" xr:uid="{00000000-0005-0000-0000-00001C210000}"/>
    <cellStyle name="Input 3 6 2 2 2" xfId="9498" xr:uid="{00000000-0005-0000-0000-00001D210000}"/>
    <cellStyle name="Input 3 6 2 2 2 2" xfId="9499" xr:uid="{00000000-0005-0000-0000-00001E210000}"/>
    <cellStyle name="Input 3 6 2 2 2 3" xfId="9500" xr:uid="{00000000-0005-0000-0000-00001F210000}"/>
    <cellStyle name="Input 3 6 2 2 3" xfId="9501" xr:uid="{00000000-0005-0000-0000-000020210000}"/>
    <cellStyle name="Input 3 6 2 2 4" xfId="9502" xr:uid="{00000000-0005-0000-0000-000021210000}"/>
    <cellStyle name="Input 3 6 3" xfId="9503" xr:uid="{00000000-0005-0000-0000-000022210000}"/>
    <cellStyle name="Input 3 6 3 2" xfId="9504" xr:uid="{00000000-0005-0000-0000-000023210000}"/>
    <cellStyle name="Input 3 6 3 2 2" xfId="9505" xr:uid="{00000000-0005-0000-0000-000024210000}"/>
    <cellStyle name="Input 3 6 3 2 3" xfId="9506" xr:uid="{00000000-0005-0000-0000-000025210000}"/>
    <cellStyle name="Input 3 6 3 3" xfId="9507" xr:uid="{00000000-0005-0000-0000-000026210000}"/>
    <cellStyle name="Input 3 6 3 4" xfId="9508" xr:uid="{00000000-0005-0000-0000-000027210000}"/>
    <cellStyle name="Input 3 7" xfId="9509" xr:uid="{00000000-0005-0000-0000-000028210000}"/>
    <cellStyle name="Input 3 7 2" xfId="9510" xr:uid="{00000000-0005-0000-0000-000029210000}"/>
    <cellStyle name="Input 3 7 2 2" xfId="9511" xr:uid="{00000000-0005-0000-0000-00002A210000}"/>
    <cellStyle name="Input 3 7 2 2 2" xfId="9512" xr:uid="{00000000-0005-0000-0000-00002B210000}"/>
    <cellStyle name="Input 3 7 2 2 3" xfId="9513" xr:uid="{00000000-0005-0000-0000-00002C210000}"/>
    <cellStyle name="Input 3 7 2 3" xfId="9514" xr:uid="{00000000-0005-0000-0000-00002D210000}"/>
    <cellStyle name="Input 3 7 2 4" xfId="9515" xr:uid="{00000000-0005-0000-0000-00002E210000}"/>
    <cellStyle name="Input 3 8" xfId="9516" xr:uid="{00000000-0005-0000-0000-00002F210000}"/>
    <cellStyle name="Input 3 8 2" xfId="9517" xr:uid="{00000000-0005-0000-0000-000030210000}"/>
    <cellStyle name="Input 3 8 2 2" xfId="9518" xr:uid="{00000000-0005-0000-0000-000031210000}"/>
    <cellStyle name="Input 3 8 2 3" xfId="9519" xr:uid="{00000000-0005-0000-0000-000032210000}"/>
    <cellStyle name="Input 3 8 3" xfId="9520" xr:uid="{00000000-0005-0000-0000-000033210000}"/>
    <cellStyle name="Input 3 8 4" xfId="9521" xr:uid="{00000000-0005-0000-0000-000034210000}"/>
    <cellStyle name="Input 3 9" xfId="9522" xr:uid="{00000000-0005-0000-0000-000035210000}"/>
    <cellStyle name="Input 4" xfId="1914" xr:uid="{00000000-0005-0000-0000-000036210000}"/>
    <cellStyle name="Input 4 2" xfId="1915" xr:uid="{00000000-0005-0000-0000-000037210000}"/>
    <cellStyle name="Input 4 2 2" xfId="9525" xr:uid="{00000000-0005-0000-0000-000038210000}"/>
    <cellStyle name="Input 4 2 2 2" xfId="9526" xr:uid="{00000000-0005-0000-0000-000039210000}"/>
    <cellStyle name="Input 4 2 2 2 2" xfId="9527" xr:uid="{00000000-0005-0000-0000-00003A210000}"/>
    <cellStyle name="Input 4 2 2 2 2 2" xfId="9528" xr:uid="{00000000-0005-0000-0000-00003B210000}"/>
    <cellStyle name="Input 4 2 2 2 2 2 2" xfId="9529" xr:uid="{00000000-0005-0000-0000-00003C210000}"/>
    <cellStyle name="Input 4 2 2 2 2 2 3" xfId="9530" xr:uid="{00000000-0005-0000-0000-00003D210000}"/>
    <cellStyle name="Input 4 2 2 2 2 3" xfId="9531" xr:uid="{00000000-0005-0000-0000-00003E210000}"/>
    <cellStyle name="Input 4 2 2 2 2 4" xfId="9532" xr:uid="{00000000-0005-0000-0000-00003F210000}"/>
    <cellStyle name="Input 4 2 2 3" xfId="9533" xr:uid="{00000000-0005-0000-0000-000040210000}"/>
    <cellStyle name="Input 4 2 2 3 2" xfId="9534" xr:uid="{00000000-0005-0000-0000-000041210000}"/>
    <cellStyle name="Input 4 2 2 3 2 2" xfId="9535" xr:uid="{00000000-0005-0000-0000-000042210000}"/>
    <cellStyle name="Input 4 2 2 3 2 3" xfId="9536" xr:uid="{00000000-0005-0000-0000-000043210000}"/>
    <cellStyle name="Input 4 2 2 3 3" xfId="9537" xr:uid="{00000000-0005-0000-0000-000044210000}"/>
    <cellStyle name="Input 4 2 2 3 4" xfId="9538" xr:uid="{00000000-0005-0000-0000-000045210000}"/>
    <cellStyle name="Input 4 2 3" xfId="9539" xr:uid="{00000000-0005-0000-0000-000046210000}"/>
    <cellStyle name="Input 4 2 3 2" xfId="9540" xr:uid="{00000000-0005-0000-0000-000047210000}"/>
    <cellStyle name="Input 4 2 3 2 2" xfId="9541" xr:uid="{00000000-0005-0000-0000-000048210000}"/>
    <cellStyle name="Input 4 2 3 2 2 2" xfId="9542" xr:uid="{00000000-0005-0000-0000-000049210000}"/>
    <cellStyle name="Input 4 2 3 2 2 2 2" xfId="9543" xr:uid="{00000000-0005-0000-0000-00004A210000}"/>
    <cellStyle name="Input 4 2 3 2 2 2 3" xfId="9544" xr:uid="{00000000-0005-0000-0000-00004B210000}"/>
    <cellStyle name="Input 4 2 3 2 2 3" xfId="9545" xr:uid="{00000000-0005-0000-0000-00004C210000}"/>
    <cellStyle name="Input 4 2 3 2 2 4" xfId="9546" xr:uid="{00000000-0005-0000-0000-00004D210000}"/>
    <cellStyle name="Input 4 2 3 3" xfId="9547" xr:uid="{00000000-0005-0000-0000-00004E210000}"/>
    <cellStyle name="Input 4 2 3 3 2" xfId="9548" xr:uid="{00000000-0005-0000-0000-00004F210000}"/>
    <cellStyle name="Input 4 2 3 3 2 2" xfId="9549" xr:uid="{00000000-0005-0000-0000-000050210000}"/>
    <cellStyle name="Input 4 2 3 3 2 3" xfId="9550" xr:uid="{00000000-0005-0000-0000-000051210000}"/>
    <cellStyle name="Input 4 2 3 3 3" xfId="9551" xr:uid="{00000000-0005-0000-0000-000052210000}"/>
    <cellStyle name="Input 4 2 3 3 4" xfId="9552" xr:uid="{00000000-0005-0000-0000-000053210000}"/>
    <cellStyle name="Input 4 2 4" xfId="9553" xr:uid="{00000000-0005-0000-0000-000054210000}"/>
    <cellStyle name="Input 4 2 4 2" xfId="9554" xr:uid="{00000000-0005-0000-0000-000055210000}"/>
    <cellStyle name="Input 4 2 4 2 2" xfId="9555" xr:uid="{00000000-0005-0000-0000-000056210000}"/>
    <cellStyle name="Input 4 2 4 2 2 2" xfId="9556" xr:uid="{00000000-0005-0000-0000-000057210000}"/>
    <cellStyle name="Input 4 2 4 2 2 2 2" xfId="9557" xr:uid="{00000000-0005-0000-0000-000058210000}"/>
    <cellStyle name="Input 4 2 4 2 2 2 3" xfId="9558" xr:uid="{00000000-0005-0000-0000-000059210000}"/>
    <cellStyle name="Input 4 2 4 2 2 3" xfId="9559" xr:uid="{00000000-0005-0000-0000-00005A210000}"/>
    <cellStyle name="Input 4 2 4 2 2 4" xfId="9560" xr:uid="{00000000-0005-0000-0000-00005B210000}"/>
    <cellStyle name="Input 4 2 4 3" xfId="9561" xr:uid="{00000000-0005-0000-0000-00005C210000}"/>
    <cellStyle name="Input 4 2 4 3 2" xfId="9562" xr:uid="{00000000-0005-0000-0000-00005D210000}"/>
    <cellStyle name="Input 4 2 4 3 2 2" xfId="9563" xr:uid="{00000000-0005-0000-0000-00005E210000}"/>
    <cellStyle name="Input 4 2 4 3 2 3" xfId="9564" xr:uid="{00000000-0005-0000-0000-00005F210000}"/>
    <cellStyle name="Input 4 2 4 3 3" xfId="9565" xr:uid="{00000000-0005-0000-0000-000060210000}"/>
    <cellStyle name="Input 4 2 4 3 4" xfId="9566" xr:uid="{00000000-0005-0000-0000-000061210000}"/>
    <cellStyle name="Input 4 2 5" xfId="9567" xr:uid="{00000000-0005-0000-0000-000062210000}"/>
    <cellStyle name="Input 4 2 5 2" xfId="9568" xr:uid="{00000000-0005-0000-0000-000063210000}"/>
    <cellStyle name="Input 4 2 5 2 2" xfId="9569" xr:uid="{00000000-0005-0000-0000-000064210000}"/>
    <cellStyle name="Input 4 2 5 2 2 2" xfId="9570" xr:uid="{00000000-0005-0000-0000-000065210000}"/>
    <cellStyle name="Input 4 2 5 2 2 3" xfId="9571" xr:uid="{00000000-0005-0000-0000-000066210000}"/>
    <cellStyle name="Input 4 2 5 2 3" xfId="9572" xr:uid="{00000000-0005-0000-0000-000067210000}"/>
    <cellStyle name="Input 4 2 5 2 4" xfId="9573" xr:uid="{00000000-0005-0000-0000-000068210000}"/>
    <cellStyle name="Input 4 2 6" xfId="9574" xr:uid="{00000000-0005-0000-0000-000069210000}"/>
    <cellStyle name="Input 4 2 6 2" xfId="9575" xr:uid="{00000000-0005-0000-0000-00006A210000}"/>
    <cellStyle name="Input 4 2 6 2 2" xfId="9576" xr:uid="{00000000-0005-0000-0000-00006B210000}"/>
    <cellStyle name="Input 4 2 6 2 2 2" xfId="9577" xr:uid="{00000000-0005-0000-0000-00006C210000}"/>
    <cellStyle name="Input 4 2 6 2 2 3" xfId="9578" xr:uid="{00000000-0005-0000-0000-00006D210000}"/>
    <cellStyle name="Input 4 2 6 2 3" xfId="9579" xr:uid="{00000000-0005-0000-0000-00006E210000}"/>
    <cellStyle name="Input 4 2 6 2 4" xfId="9580" xr:uid="{00000000-0005-0000-0000-00006F210000}"/>
    <cellStyle name="Input 4 2 7" xfId="9581" xr:uid="{00000000-0005-0000-0000-000070210000}"/>
    <cellStyle name="Input 4 2 7 2" xfId="9582" xr:uid="{00000000-0005-0000-0000-000071210000}"/>
    <cellStyle name="Input 4 2 7 2 2" xfId="9583" xr:uid="{00000000-0005-0000-0000-000072210000}"/>
    <cellStyle name="Input 4 2 7 2 3" xfId="9584" xr:uid="{00000000-0005-0000-0000-000073210000}"/>
    <cellStyle name="Input 4 2 7 3" xfId="9585" xr:uid="{00000000-0005-0000-0000-000074210000}"/>
    <cellStyle name="Input 4 2 7 4" xfId="9586" xr:uid="{00000000-0005-0000-0000-000075210000}"/>
    <cellStyle name="Input 4 2 8" xfId="9524" xr:uid="{00000000-0005-0000-0000-000076210000}"/>
    <cellStyle name="Input 4 3" xfId="1916" xr:uid="{00000000-0005-0000-0000-000077210000}"/>
    <cellStyle name="Input 4 3 2" xfId="9588" xr:uid="{00000000-0005-0000-0000-000078210000}"/>
    <cellStyle name="Input 4 3 2 2" xfId="9589" xr:uid="{00000000-0005-0000-0000-000079210000}"/>
    <cellStyle name="Input 4 3 2 2 2" xfId="9590" xr:uid="{00000000-0005-0000-0000-00007A210000}"/>
    <cellStyle name="Input 4 3 2 2 2 2" xfId="9591" xr:uid="{00000000-0005-0000-0000-00007B210000}"/>
    <cellStyle name="Input 4 3 2 2 2 3" xfId="9592" xr:uid="{00000000-0005-0000-0000-00007C210000}"/>
    <cellStyle name="Input 4 3 2 2 3" xfId="9593" xr:uid="{00000000-0005-0000-0000-00007D210000}"/>
    <cellStyle name="Input 4 3 2 2 4" xfId="9594" xr:uid="{00000000-0005-0000-0000-00007E210000}"/>
    <cellStyle name="Input 4 3 3" xfId="9595" xr:uid="{00000000-0005-0000-0000-00007F210000}"/>
    <cellStyle name="Input 4 3 3 2" xfId="9596" xr:uid="{00000000-0005-0000-0000-000080210000}"/>
    <cellStyle name="Input 4 3 3 2 2" xfId="9597" xr:uid="{00000000-0005-0000-0000-000081210000}"/>
    <cellStyle name="Input 4 3 3 2 3" xfId="9598" xr:uid="{00000000-0005-0000-0000-000082210000}"/>
    <cellStyle name="Input 4 3 3 3" xfId="9599" xr:uid="{00000000-0005-0000-0000-000083210000}"/>
    <cellStyle name="Input 4 3 3 4" xfId="9600" xr:uid="{00000000-0005-0000-0000-000084210000}"/>
    <cellStyle name="Input 4 3 4" xfId="9601" xr:uid="{00000000-0005-0000-0000-000085210000}"/>
    <cellStyle name="Input 4 3 5" xfId="9587" xr:uid="{00000000-0005-0000-0000-000086210000}"/>
    <cellStyle name="Input 4 4" xfId="1917" xr:uid="{00000000-0005-0000-0000-000087210000}"/>
    <cellStyle name="Input 4 4 2" xfId="9603" xr:uid="{00000000-0005-0000-0000-000088210000}"/>
    <cellStyle name="Input 4 4 2 2" xfId="9604" xr:uid="{00000000-0005-0000-0000-000089210000}"/>
    <cellStyle name="Input 4 4 2 2 2" xfId="9605" xr:uid="{00000000-0005-0000-0000-00008A210000}"/>
    <cellStyle name="Input 4 4 2 2 2 2" xfId="9606" xr:uid="{00000000-0005-0000-0000-00008B210000}"/>
    <cellStyle name="Input 4 4 2 2 2 3" xfId="9607" xr:uid="{00000000-0005-0000-0000-00008C210000}"/>
    <cellStyle name="Input 4 4 2 2 3" xfId="9608" xr:uid="{00000000-0005-0000-0000-00008D210000}"/>
    <cellStyle name="Input 4 4 2 2 4" xfId="9609" xr:uid="{00000000-0005-0000-0000-00008E210000}"/>
    <cellStyle name="Input 4 4 3" xfId="9610" xr:uid="{00000000-0005-0000-0000-00008F210000}"/>
    <cellStyle name="Input 4 4 3 2" xfId="9611" xr:uid="{00000000-0005-0000-0000-000090210000}"/>
    <cellStyle name="Input 4 4 3 2 2" xfId="9612" xr:uid="{00000000-0005-0000-0000-000091210000}"/>
    <cellStyle name="Input 4 4 3 2 3" xfId="9613" xr:uid="{00000000-0005-0000-0000-000092210000}"/>
    <cellStyle name="Input 4 4 3 3" xfId="9614" xr:uid="{00000000-0005-0000-0000-000093210000}"/>
    <cellStyle name="Input 4 4 3 4" xfId="9615" xr:uid="{00000000-0005-0000-0000-000094210000}"/>
    <cellStyle name="Input 4 4 4" xfId="9616" xr:uid="{00000000-0005-0000-0000-000095210000}"/>
    <cellStyle name="Input 4 4 5" xfId="9602" xr:uid="{00000000-0005-0000-0000-000096210000}"/>
    <cellStyle name="Input 4 5" xfId="9617" xr:uid="{00000000-0005-0000-0000-000097210000}"/>
    <cellStyle name="Input 4 5 2" xfId="9618" xr:uid="{00000000-0005-0000-0000-000098210000}"/>
    <cellStyle name="Input 4 5 2 2" xfId="9619" xr:uid="{00000000-0005-0000-0000-000099210000}"/>
    <cellStyle name="Input 4 5 2 2 2" xfId="9620" xr:uid="{00000000-0005-0000-0000-00009A210000}"/>
    <cellStyle name="Input 4 5 2 2 2 2" xfId="9621" xr:uid="{00000000-0005-0000-0000-00009B210000}"/>
    <cellStyle name="Input 4 5 2 2 2 3" xfId="9622" xr:uid="{00000000-0005-0000-0000-00009C210000}"/>
    <cellStyle name="Input 4 5 2 2 3" xfId="9623" xr:uid="{00000000-0005-0000-0000-00009D210000}"/>
    <cellStyle name="Input 4 5 2 2 4" xfId="9624" xr:uid="{00000000-0005-0000-0000-00009E210000}"/>
    <cellStyle name="Input 4 5 3" xfId="9625" xr:uid="{00000000-0005-0000-0000-00009F210000}"/>
    <cellStyle name="Input 4 5 3 2" xfId="9626" xr:uid="{00000000-0005-0000-0000-0000A0210000}"/>
    <cellStyle name="Input 4 5 3 2 2" xfId="9627" xr:uid="{00000000-0005-0000-0000-0000A1210000}"/>
    <cellStyle name="Input 4 5 3 2 3" xfId="9628" xr:uid="{00000000-0005-0000-0000-0000A2210000}"/>
    <cellStyle name="Input 4 5 3 3" xfId="9629" xr:uid="{00000000-0005-0000-0000-0000A3210000}"/>
    <cellStyle name="Input 4 5 3 4" xfId="9630" xr:uid="{00000000-0005-0000-0000-0000A4210000}"/>
    <cellStyle name="Input 4 5 4" xfId="9631" xr:uid="{00000000-0005-0000-0000-0000A5210000}"/>
    <cellStyle name="Input 4 6" xfId="9632" xr:uid="{00000000-0005-0000-0000-0000A6210000}"/>
    <cellStyle name="Input 4 6 2" xfId="9633" xr:uid="{00000000-0005-0000-0000-0000A7210000}"/>
    <cellStyle name="Input 4 6 2 2" xfId="9634" xr:uid="{00000000-0005-0000-0000-0000A8210000}"/>
    <cellStyle name="Input 4 6 2 2 2" xfId="9635" xr:uid="{00000000-0005-0000-0000-0000A9210000}"/>
    <cellStyle name="Input 4 6 2 2 3" xfId="9636" xr:uid="{00000000-0005-0000-0000-0000AA210000}"/>
    <cellStyle name="Input 4 6 2 3" xfId="9637" xr:uid="{00000000-0005-0000-0000-0000AB210000}"/>
    <cellStyle name="Input 4 6 2 4" xfId="9638" xr:uid="{00000000-0005-0000-0000-0000AC210000}"/>
    <cellStyle name="Input 4 7" xfId="9639" xr:uid="{00000000-0005-0000-0000-0000AD210000}"/>
    <cellStyle name="Input 4 7 2" xfId="9640" xr:uid="{00000000-0005-0000-0000-0000AE210000}"/>
    <cellStyle name="Input 4 7 2 2" xfId="9641" xr:uid="{00000000-0005-0000-0000-0000AF210000}"/>
    <cellStyle name="Input 4 7 2 3" xfId="9642" xr:uid="{00000000-0005-0000-0000-0000B0210000}"/>
    <cellStyle name="Input 4 7 3" xfId="9643" xr:uid="{00000000-0005-0000-0000-0000B1210000}"/>
    <cellStyle name="Input 4 7 4" xfId="9644" xr:uid="{00000000-0005-0000-0000-0000B2210000}"/>
    <cellStyle name="Input 4 8" xfId="9645" xr:uid="{00000000-0005-0000-0000-0000B3210000}"/>
    <cellStyle name="Input 4 9" xfId="9523" xr:uid="{00000000-0005-0000-0000-0000B4210000}"/>
    <cellStyle name="Input 5" xfId="1918" xr:uid="{00000000-0005-0000-0000-0000B5210000}"/>
    <cellStyle name="Input 5 2" xfId="1919" xr:uid="{00000000-0005-0000-0000-0000B6210000}"/>
    <cellStyle name="Input 5 2 2" xfId="1920" xr:uid="{00000000-0005-0000-0000-0000B7210000}"/>
    <cellStyle name="Input 5 2 2 2" xfId="9649" xr:uid="{00000000-0005-0000-0000-0000B8210000}"/>
    <cellStyle name="Input 5 2 2 2 2" xfId="9650" xr:uid="{00000000-0005-0000-0000-0000B9210000}"/>
    <cellStyle name="Input 5 2 2 2 2 2" xfId="9651" xr:uid="{00000000-0005-0000-0000-0000BA210000}"/>
    <cellStyle name="Input 5 2 2 2 2 2 2" xfId="9652" xr:uid="{00000000-0005-0000-0000-0000BB210000}"/>
    <cellStyle name="Input 5 2 2 2 2 2 3" xfId="9653" xr:uid="{00000000-0005-0000-0000-0000BC210000}"/>
    <cellStyle name="Input 5 2 2 2 2 3" xfId="9654" xr:uid="{00000000-0005-0000-0000-0000BD210000}"/>
    <cellStyle name="Input 5 2 2 2 2 4" xfId="9655" xr:uid="{00000000-0005-0000-0000-0000BE210000}"/>
    <cellStyle name="Input 5 2 2 3" xfId="9656" xr:uid="{00000000-0005-0000-0000-0000BF210000}"/>
    <cellStyle name="Input 5 2 2 3 2" xfId="9657" xr:uid="{00000000-0005-0000-0000-0000C0210000}"/>
    <cellStyle name="Input 5 2 2 3 2 2" xfId="9658" xr:uid="{00000000-0005-0000-0000-0000C1210000}"/>
    <cellStyle name="Input 5 2 2 3 2 3" xfId="9659" xr:uid="{00000000-0005-0000-0000-0000C2210000}"/>
    <cellStyle name="Input 5 2 2 3 3" xfId="9660" xr:uid="{00000000-0005-0000-0000-0000C3210000}"/>
    <cellStyle name="Input 5 2 2 3 4" xfId="9661" xr:uid="{00000000-0005-0000-0000-0000C4210000}"/>
    <cellStyle name="Input 5 2 2 4" xfId="9662" xr:uid="{00000000-0005-0000-0000-0000C5210000}"/>
    <cellStyle name="Input 5 2 2 5" xfId="9648" xr:uid="{00000000-0005-0000-0000-0000C6210000}"/>
    <cellStyle name="Input 5 2 3" xfId="1921" xr:uid="{00000000-0005-0000-0000-0000C7210000}"/>
    <cellStyle name="Input 5 2 3 2" xfId="9664" xr:uid="{00000000-0005-0000-0000-0000C8210000}"/>
    <cellStyle name="Input 5 2 3 2 2" xfId="9665" xr:uid="{00000000-0005-0000-0000-0000C9210000}"/>
    <cellStyle name="Input 5 2 3 2 2 2" xfId="9666" xr:uid="{00000000-0005-0000-0000-0000CA210000}"/>
    <cellStyle name="Input 5 2 3 2 2 2 2" xfId="9667" xr:uid="{00000000-0005-0000-0000-0000CB210000}"/>
    <cellStyle name="Input 5 2 3 2 2 2 3" xfId="9668" xr:uid="{00000000-0005-0000-0000-0000CC210000}"/>
    <cellStyle name="Input 5 2 3 2 2 3" xfId="9669" xr:uid="{00000000-0005-0000-0000-0000CD210000}"/>
    <cellStyle name="Input 5 2 3 2 2 4" xfId="9670" xr:uid="{00000000-0005-0000-0000-0000CE210000}"/>
    <cellStyle name="Input 5 2 3 3" xfId="9671" xr:uid="{00000000-0005-0000-0000-0000CF210000}"/>
    <cellStyle name="Input 5 2 3 3 2" xfId="9672" xr:uid="{00000000-0005-0000-0000-0000D0210000}"/>
    <cellStyle name="Input 5 2 3 3 2 2" xfId="9673" xr:uid="{00000000-0005-0000-0000-0000D1210000}"/>
    <cellStyle name="Input 5 2 3 3 2 3" xfId="9674" xr:uid="{00000000-0005-0000-0000-0000D2210000}"/>
    <cellStyle name="Input 5 2 3 3 3" xfId="9675" xr:uid="{00000000-0005-0000-0000-0000D3210000}"/>
    <cellStyle name="Input 5 2 3 3 4" xfId="9676" xr:uid="{00000000-0005-0000-0000-0000D4210000}"/>
    <cellStyle name="Input 5 2 3 4" xfId="9663" xr:uid="{00000000-0005-0000-0000-0000D5210000}"/>
    <cellStyle name="Input 5 2 4" xfId="1922" xr:uid="{00000000-0005-0000-0000-0000D6210000}"/>
    <cellStyle name="Input 5 2 4 2" xfId="9678" xr:uid="{00000000-0005-0000-0000-0000D7210000}"/>
    <cellStyle name="Input 5 2 4 2 2" xfId="9679" xr:uid="{00000000-0005-0000-0000-0000D8210000}"/>
    <cellStyle name="Input 5 2 4 2 2 2" xfId="9680" xr:uid="{00000000-0005-0000-0000-0000D9210000}"/>
    <cellStyle name="Input 5 2 4 2 2 2 2" xfId="9681" xr:uid="{00000000-0005-0000-0000-0000DA210000}"/>
    <cellStyle name="Input 5 2 4 2 2 2 3" xfId="9682" xr:uid="{00000000-0005-0000-0000-0000DB210000}"/>
    <cellStyle name="Input 5 2 4 2 2 3" xfId="9683" xr:uid="{00000000-0005-0000-0000-0000DC210000}"/>
    <cellStyle name="Input 5 2 4 2 2 4" xfId="9684" xr:uid="{00000000-0005-0000-0000-0000DD210000}"/>
    <cellStyle name="Input 5 2 4 3" xfId="9685" xr:uid="{00000000-0005-0000-0000-0000DE210000}"/>
    <cellStyle name="Input 5 2 4 3 2" xfId="9686" xr:uid="{00000000-0005-0000-0000-0000DF210000}"/>
    <cellStyle name="Input 5 2 4 3 2 2" xfId="9687" xr:uid="{00000000-0005-0000-0000-0000E0210000}"/>
    <cellStyle name="Input 5 2 4 3 2 3" xfId="9688" xr:uid="{00000000-0005-0000-0000-0000E1210000}"/>
    <cellStyle name="Input 5 2 4 3 3" xfId="9689" xr:uid="{00000000-0005-0000-0000-0000E2210000}"/>
    <cellStyle name="Input 5 2 4 3 4" xfId="9690" xr:uid="{00000000-0005-0000-0000-0000E3210000}"/>
    <cellStyle name="Input 5 2 4 4" xfId="9691" xr:uid="{00000000-0005-0000-0000-0000E4210000}"/>
    <cellStyle name="Input 5 2 4 5" xfId="9677" xr:uid="{00000000-0005-0000-0000-0000E5210000}"/>
    <cellStyle name="Input 5 2 5" xfId="9692" xr:uid="{00000000-0005-0000-0000-0000E6210000}"/>
    <cellStyle name="Input 5 2 5 2" xfId="9693" xr:uid="{00000000-0005-0000-0000-0000E7210000}"/>
    <cellStyle name="Input 5 2 5 2 2" xfId="9694" xr:uid="{00000000-0005-0000-0000-0000E8210000}"/>
    <cellStyle name="Input 5 2 5 2 2 2" xfId="9695" xr:uid="{00000000-0005-0000-0000-0000E9210000}"/>
    <cellStyle name="Input 5 2 5 2 2 3" xfId="9696" xr:uid="{00000000-0005-0000-0000-0000EA210000}"/>
    <cellStyle name="Input 5 2 5 2 3" xfId="9697" xr:uid="{00000000-0005-0000-0000-0000EB210000}"/>
    <cellStyle name="Input 5 2 5 2 4" xfId="9698" xr:uid="{00000000-0005-0000-0000-0000EC210000}"/>
    <cellStyle name="Input 5 2 6" xfId="9699" xr:uid="{00000000-0005-0000-0000-0000ED210000}"/>
    <cellStyle name="Input 5 2 6 2" xfId="9700" xr:uid="{00000000-0005-0000-0000-0000EE210000}"/>
    <cellStyle name="Input 5 2 6 2 2" xfId="9701" xr:uid="{00000000-0005-0000-0000-0000EF210000}"/>
    <cellStyle name="Input 5 2 6 2 2 2" xfId="9702" xr:uid="{00000000-0005-0000-0000-0000F0210000}"/>
    <cellStyle name="Input 5 2 6 2 2 3" xfId="9703" xr:uid="{00000000-0005-0000-0000-0000F1210000}"/>
    <cellStyle name="Input 5 2 6 2 3" xfId="9704" xr:uid="{00000000-0005-0000-0000-0000F2210000}"/>
    <cellStyle name="Input 5 2 6 2 4" xfId="9705" xr:uid="{00000000-0005-0000-0000-0000F3210000}"/>
    <cellStyle name="Input 5 2 7" xfId="9706" xr:uid="{00000000-0005-0000-0000-0000F4210000}"/>
    <cellStyle name="Input 5 2 7 2" xfId="9707" xr:uid="{00000000-0005-0000-0000-0000F5210000}"/>
    <cellStyle name="Input 5 2 7 2 2" xfId="9708" xr:uid="{00000000-0005-0000-0000-0000F6210000}"/>
    <cellStyle name="Input 5 2 7 2 3" xfId="9709" xr:uid="{00000000-0005-0000-0000-0000F7210000}"/>
    <cellStyle name="Input 5 2 7 3" xfId="9710" xr:uid="{00000000-0005-0000-0000-0000F8210000}"/>
    <cellStyle name="Input 5 2 7 4" xfId="9711" xr:uid="{00000000-0005-0000-0000-0000F9210000}"/>
    <cellStyle name="Input 5 2 8" xfId="9647" xr:uid="{00000000-0005-0000-0000-0000FA210000}"/>
    <cellStyle name="Input 5 3" xfId="1923" xr:uid="{00000000-0005-0000-0000-0000FB210000}"/>
    <cellStyle name="Input 5 3 2" xfId="1924" xr:uid="{00000000-0005-0000-0000-0000FC210000}"/>
    <cellStyle name="Input 5 3 2 2" xfId="9714" xr:uid="{00000000-0005-0000-0000-0000FD210000}"/>
    <cellStyle name="Input 5 3 2 2 2" xfId="9715" xr:uid="{00000000-0005-0000-0000-0000FE210000}"/>
    <cellStyle name="Input 5 3 2 2 2 2" xfId="9716" xr:uid="{00000000-0005-0000-0000-0000FF210000}"/>
    <cellStyle name="Input 5 3 2 2 2 3" xfId="9717" xr:uid="{00000000-0005-0000-0000-000000220000}"/>
    <cellStyle name="Input 5 3 2 2 3" xfId="9718" xr:uid="{00000000-0005-0000-0000-000001220000}"/>
    <cellStyle name="Input 5 3 2 2 4" xfId="9719" xr:uid="{00000000-0005-0000-0000-000002220000}"/>
    <cellStyle name="Input 5 3 2 3" xfId="9720" xr:uid="{00000000-0005-0000-0000-000003220000}"/>
    <cellStyle name="Input 5 3 2 4" xfId="9713" xr:uid="{00000000-0005-0000-0000-000004220000}"/>
    <cellStyle name="Input 5 3 3" xfId="1925" xr:uid="{00000000-0005-0000-0000-000005220000}"/>
    <cellStyle name="Input 5 3 3 2" xfId="9722" xr:uid="{00000000-0005-0000-0000-000006220000}"/>
    <cellStyle name="Input 5 3 3 2 2" xfId="9723" xr:uid="{00000000-0005-0000-0000-000007220000}"/>
    <cellStyle name="Input 5 3 3 2 3" xfId="9724" xr:uid="{00000000-0005-0000-0000-000008220000}"/>
    <cellStyle name="Input 5 3 3 3" xfId="9725" xr:uid="{00000000-0005-0000-0000-000009220000}"/>
    <cellStyle name="Input 5 3 3 4" xfId="9726" xr:uid="{00000000-0005-0000-0000-00000A220000}"/>
    <cellStyle name="Input 5 3 3 5" xfId="9721" xr:uid="{00000000-0005-0000-0000-00000B220000}"/>
    <cellStyle name="Input 5 3 4" xfId="9727" xr:uid="{00000000-0005-0000-0000-00000C220000}"/>
    <cellStyle name="Input 5 3 4 2" xfId="9728" xr:uid="{00000000-0005-0000-0000-00000D220000}"/>
    <cellStyle name="Input 5 3 5" xfId="9712" xr:uid="{00000000-0005-0000-0000-00000E220000}"/>
    <cellStyle name="Input 5 4" xfId="1926" xr:uid="{00000000-0005-0000-0000-00000F220000}"/>
    <cellStyle name="Input 5 4 2" xfId="1927" xr:uid="{00000000-0005-0000-0000-000010220000}"/>
    <cellStyle name="Input 5 4 2 2" xfId="9731" xr:uid="{00000000-0005-0000-0000-000011220000}"/>
    <cellStyle name="Input 5 4 2 2 2" xfId="9732" xr:uid="{00000000-0005-0000-0000-000012220000}"/>
    <cellStyle name="Input 5 4 2 2 2 2" xfId="9733" xr:uid="{00000000-0005-0000-0000-000013220000}"/>
    <cellStyle name="Input 5 4 2 2 2 3" xfId="9734" xr:uid="{00000000-0005-0000-0000-000014220000}"/>
    <cellStyle name="Input 5 4 2 2 3" xfId="9735" xr:uid="{00000000-0005-0000-0000-000015220000}"/>
    <cellStyle name="Input 5 4 2 2 4" xfId="9736" xr:uid="{00000000-0005-0000-0000-000016220000}"/>
    <cellStyle name="Input 5 4 2 3" xfId="9737" xr:uid="{00000000-0005-0000-0000-000017220000}"/>
    <cellStyle name="Input 5 4 2 4" xfId="9730" xr:uid="{00000000-0005-0000-0000-000018220000}"/>
    <cellStyle name="Input 5 4 3" xfId="1928" xr:uid="{00000000-0005-0000-0000-000019220000}"/>
    <cellStyle name="Input 5 4 3 2" xfId="9739" xr:uid="{00000000-0005-0000-0000-00001A220000}"/>
    <cellStyle name="Input 5 4 3 2 2" xfId="9740" xr:uid="{00000000-0005-0000-0000-00001B220000}"/>
    <cellStyle name="Input 5 4 3 2 3" xfId="9741" xr:uid="{00000000-0005-0000-0000-00001C220000}"/>
    <cellStyle name="Input 5 4 3 3" xfId="9742" xr:uid="{00000000-0005-0000-0000-00001D220000}"/>
    <cellStyle name="Input 5 4 3 4" xfId="9743" xr:uid="{00000000-0005-0000-0000-00001E220000}"/>
    <cellStyle name="Input 5 4 3 5" xfId="9738" xr:uid="{00000000-0005-0000-0000-00001F220000}"/>
    <cellStyle name="Input 5 4 4" xfId="9744" xr:uid="{00000000-0005-0000-0000-000020220000}"/>
    <cellStyle name="Input 5 4 4 2" xfId="9745" xr:uid="{00000000-0005-0000-0000-000021220000}"/>
    <cellStyle name="Input 5 4 5" xfId="9729" xr:uid="{00000000-0005-0000-0000-000022220000}"/>
    <cellStyle name="Input 5 5" xfId="9746" xr:uid="{00000000-0005-0000-0000-000023220000}"/>
    <cellStyle name="Input 5 5 2" xfId="9747" xr:uid="{00000000-0005-0000-0000-000024220000}"/>
    <cellStyle name="Input 5 5 2 2" xfId="9748" xr:uid="{00000000-0005-0000-0000-000025220000}"/>
    <cellStyle name="Input 5 5 2 2 2" xfId="9749" xr:uid="{00000000-0005-0000-0000-000026220000}"/>
    <cellStyle name="Input 5 5 2 2 2 2" xfId="9750" xr:uid="{00000000-0005-0000-0000-000027220000}"/>
    <cellStyle name="Input 5 5 2 2 2 3" xfId="9751" xr:uid="{00000000-0005-0000-0000-000028220000}"/>
    <cellStyle name="Input 5 5 2 2 3" xfId="9752" xr:uid="{00000000-0005-0000-0000-000029220000}"/>
    <cellStyle name="Input 5 5 2 2 4" xfId="9753" xr:uid="{00000000-0005-0000-0000-00002A220000}"/>
    <cellStyle name="Input 5 5 3" xfId="9754" xr:uid="{00000000-0005-0000-0000-00002B220000}"/>
    <cellStyle name="Input 5 5 3 2" xfId="9755" xr:uid="{00000000-0005-0000-0000-00002C220000}"/>
    <cellStyle name="Input 5 5 3 2 2" xfId="9756" xr:uid="{00000000-0005-0000-0000-00002D220000}"/>
    <cellStyle name="Input 5 5 3 2 3" xfId="9757" xr:uid="{00000000-0005-0000-0000-00002E220000}"/>
    <cellStyle name="Input 5 5 3 3" xfId="9758" xr:uid="{00000000-0005-0000-0000-00002F220000}"/>
    <cellStyle name="Input 5 5 3 4" xfId="9759" xr:uid="{00000000-0005-0000-0000-000030220000}"/>
    <cellStyle name="Input 5 6" xfId="9760" xr:uid="{00000000-0005-0000-0000-000031220000}"/>
    <cellStyle name="Input 5 6 2" xfId="9761" xr:uid="{00000000-0005-0000-0000-000032220000}"/>
    <cellStyle name="Input 5 6 2 2" xfId="9762" xr:uid="{00000000-0005-0000-0000-000033220000}"/>
    <cellStyle name="Input 5 6 2 2 2" xfId="9763" xr:uid="{00000000-0005-0000-0000-000034220000}"/>
    <cellStyle name="Input 5 6 2 2 3" xfId="9764" xr:uid="{00000000-0005-0000-0000-000035220000}"/>
    <cellStyle name="Input 5 6 2 3" xfId="9765" xr:uid="{00000000-0005-0000-0000-000036220000}"/>
    <cellStyle name="Input 5 6 2 4" xfId="9766" xr:uid="{00000000-0005-0000-0000-000037220000}"/>
    <cellStyle name="Input 5 7" xfId="9767" xr:uid="{00000000-0005-0000-0000-000038220000}"/>
    <cellStyle name="Input 5 7 2" xfId="9768" xr:uid="{00000000-0005-0000-0000-000039220000}"/>
    <cellStyle name="Input 5 7 2 2" xfId="9769" xr:uid="{00000000-0005-0000-0000-00003A220000}"/>
    <cellStyle name="Input 5 7 2 3" xfId="9770" xr:uid="{00000000-0005-0000-0000-00003B220000}"/>
    <cellStyle name="Input 5 7 3" xfId="9771" xr:uid="{00000000-0005-0000-0000-00003C220000}"/>
    <cellStyle name="Input 5 7 4" xfId="9772" xr:uid="{00000000-0005-0000-0000-00003D220000}"/>
    <cellStyle name="Input 5 8" xfId="9773" xr:uid="{00000000-0005-0000-0000-00003E220000}"/>
    <cellStyle name="Input 5 9" xfId="9646" xr:uid="{00000000-0005-0000-0000-00003F220000}"/>
    <cellStyle name="Input 6" xfId="1929" xr:uid="{00000000-0005-0000-0000-000040220000}"/>
    <cellStyle name="Input 6 2" xfId="1930" xr:uid="{00000000-0005-0000-0000-000041220000}"/>
    <cellStyle name="Input 6 2 2" xfId="9776" xr:uid="{00000000-0005-0000-0000-000042220000}"/>
    <cellStyle name="Input 6 2 2 2" xfId="9777" xr:uid="{00000000-0005-0000-0000-000043220000}"/>
    <cellStyle name="Input 6 2 2 2 2" xfId="9778" xr:uid="{00000000-0005-0000-0000-000044220000}"/>
    <cellStyle name="Input 6 2 2 2 2 2" xfId="9779" xr:uid="{00000000-0005-0000-0000-000045220000}"/>
    <cellStyle name="Input 6 2 2 2 2 2 2" xfId="9780" xr:uid="{00000000-0005-0000-0000-000046220000}"/>
    <cellStyle name="Input 6 2 2 2 2 2 3" xfId="9781" xr:uid="{00000000-0005-0000-0000-000047220000}"/>
    <cellStyle name="Input 6 2 2 2 2 3" xfId="9782" xr:uid="{00000000-0005-0000-0000-000048220000}"/>
    <cellStyle name="Input 6 2 2 2 2 4" xfId="9783" xr:uid="{00000000-0005-0000-0000-000049220000}"/>
    <cellStyle name="Input 6 2 2 3" xfId="9784" xr:uid="{00000000-0005-0000-0000-00004A220000}"/>
    <cellStyle name="Input 6 2 2 3 2" xfId="9785" xr:uid="{00000000-0005-0000-0000-00004B220000}"/>
    <cellStyle name="Input 6 2 2 3 2 2" xfId="9786" xr:uid="{00000000-0005-0000-0000-00004C220000}"/>
    <cellStyle name="Input 6 2 2 3 2 3" xfId="9787" xr:uid="{00000000-0005-0000-0000-00004D220000}"/>
    <cellStyle name="Input 6 2 2 3 3" xfId="9788" xr:uid="{00000000-0005-0000-0000-00004E220000}"/>
    <cellStyle name="Input 6 2 2 3 4" xfId="9789" xr:uid="{00000000-0005-0000-0000-00004F220000}"/>
    <cellStyle name="Input 6 2 3" xfId="9790" xr:uid="{00000000-0005-0000-0000-000050220000}"/>
    <cellStyle name="Input 6 2 3 2" xfId="9791" xr:uid="{00000000-0005-0000-0000-000051220000}"/>
    <cellStyle name="Input 6 2 3 2 2" xfId="9792" xr:uid="{00000000-0005-0000-0000-000052220000}"/>
    <cellStyle name="Input 6 2 3 2 2 2" xfId="9793" xr:uid="{00000000-0005-0000-0000-000053220000}"/>
    <cellStyle name="Input 6 2 3 2 2 2 2" xfId="9794" xr:uid="{00000000-0005-0000-0000-000054220000}"/>
    <cellStyle name="Input 6 2 3 2 2 2 3" xfId="9795" xr:uid="{00000000-0005-0000-0000-000055220000}"/>
    <cellStyle name="Input 6 2 3 2 2 3" xfId="9796" xr:uid="{00000000-0005-0000-0000-000056220000}"/>
    <cellStyle name="Input 6 2 3 2 2 4" xfId="9797" xr:uid="{00000000-0005-0000-0000-000057220000}"/>
    <cellStyle name="Input 6 2 3 3" xfId="9798" xr:uid="{00000000-0005-0000-0000-000058220000}"/>
    <cellStyle name="Input 6 2 3 3 2" xfId="9799" xr:uid="{00000000-0005-0000-0000-000059220000}"/>
    <cellStyle name="Input 6 2 3 3 2 2" xfId="9800" xr:uid="{00000000-0005-0000-0000-00005A220000}"/>
    <cellStyle name="Input 6 2 3 3 2 3" xfId="9801" xr:uid="{00000000-0005-0000-0000-00005B220000}"/>
    <cellStyle name="Input 6 2 3 3 3" xfId="9802" xr:uid="{00000000-0005-0000-0000-00005C220000}"/>
    <cellStyle name="Input 6 2 3 3 4" xfId="9803" xr:uid="{00000000-0005-0000-0000-00005D220000}"/>
    <cellStyle name="Input 6 2 4" xfId="9804" xr:uid="{00000000-0005-0000-0000-00005E220000}"/>
    <cellStyle name="Input 6 2 4 2" xfId="9805" xr:uid="{00000000-0005-0000-0000-00005F220000}"/>
    <cellStyle name="Input 6 2 4 2 2" xfId="9806" xr:uid="{00000000-0005-0000-0000-000060220000}"/>
    <cellStyle name="Input 6 2 4 2 2 2" xfId="9807" xr:uid="{00000000-0005-0000-0000-000061220000}"/>
    <cellStyle name="Input 6 2 4 2 2 2 2" xfId="9808" xr:uid="{00000000-0005-0000-0000-000062220000}"/>
    <cellStyle name="Input 6 2 4 2 2 2 3" xfId="9809" xr:uid="{00000000-0005-0000-0000-000063220000}"/>
    <cellStyle name="Input 6 2 4 2 2 3" xfId="9810" xr:uid="{00000000-0005-0000-0000-000064220000}"/>
    <cellStyle name="Input 6 2 4 2 2 4" xfId="9811" xr:uid="{00000000-0005-0000-0000-000065220000}"/>
    <cellStyle name="Input 6 2 4 3" xfId="9812" xr:uid="{00000000-0005-0000-0000-000066220000}"/>
    <cellStyle name="Input 6 2 4 3 2" xfId="9813" xr:uid="{00000000-0005-0000-0000-000067220000}"/>
    <cellStyle name="Input 6 2 4 3 2 2" xfId="9814" xr:uid="{00000000-0005-0000-0000-000068220000}"/>
    <cellStyle name="Input 6 2 4 3 2 3" xfId="9815" xr:uid="{00000000-0005-0000-0000-000069220000}"/>
    <cellStyle name="Input 6 2 4 3 3" xfId="9816" xr:uid="{00000000-0005-0000-0000-00006A220000}"/>
    <cellStyle name="Input 6 2 4 3 4" xfId="9817" xr:uid="{00000000-0005-0000-0000-00006B220000}"/>
    <cellStyle name="Input 6 2 5" xfId="9818" xr:uid="{00000000-0005-0000-0000-00006C220000}"/>
    <cellStyle name="Input 6 2 5 2" xfId="9819" xr:uid="{00000000-0005-0000-0000-00006D220000}"/>
    <cellStyle name="Input 6 2 5 2 2" xfId="9820" xr:uid="{00000000-0005-0000-0000-00006E220000}"/>
    <cellStyle name="Input 6 2 5 2 2 2" xfId="9821" xr:uid="{00000000-0005-0000-0000-00006F220000}"/>
    <cellStyle name="Input 6 2 5 2 2 3" xfId="9822" xr:uid="{00000000-0005-0000-0000-000070220000}"/>
    <cellStyle name="Input 6 2 5 2 3" xfId="9823" xr:uid="{00000000-0005-0000-0000-000071220000}"/>
    <cellStyle name="Input 6 2 5 2 4" xfId="9824" xr:uid="{00000000-0005-0000-0000-000072220000}"/>
    <cellStyle name="Input 6 2 6" xfId="9825" xr:uid="{00000000-0005-0000-0000-000073220000}"/>
    <cellStyle name="Input 6 2 6 2" xfId="9826" xr:uid="{00000000-0005-0000-0000-000074220000}"/>
    <cellStyle name="Input 6 2 6 2 2" xfId="9827" xr:uid="{00000000-0005-0000-0000-000075220000}"/>
    <cellStyle name="Input 6 2 6 2 2 2" xfId="9828" xr:uid="{00000000-0005-0000-0000-000076220000}"/>
    <cellStyle name="Input 6 2 6 2 2 3" xfId="9829" xr:uid="{00000000-0005-0000-0000-000077220000}"/>
    <cellStyle name="Input 6 2 6 2 3" xfId="9830" xr:uid="{00000000-0005-0000-0000-000078220000}"/>
    <cellStyle name="Input 6 2 6 2 4" xfId="9831" xr:uid="{00000000-0005-0000-0000-000079220000}"/>
    <cellStyle name="Input 6 2 7" xfId="9832" xr:uid="{00000000-0005-0000-0000-00007A220000}"/>
    <cellStyle name="Input 6 2 7 2" xfId="9833" xr:uid="{00000000-0005-0000-0000-00007B220000}"/>
    <cellStyle name="Input 6 2 7 2 2" xfId="9834" xr:uid="{00000000-0005-0000-0000-00007C220000}"/>
    <cellStyle name="Input 6 2 7 2 3" xfId="9835" xr:uid="{00000000-0005-0000-0000-00007D220000}"/>
    <cellStyle name="Input 6 2 7 3" xfId="9836" xr:uid="{00000000-0005-0000-0000-00007E220000}"/>
    <cellStyle name="Input 6 2 7 4" xfId="9837" xr:uid="{00000000-0005-0000-0000-00007F220000}"/>
    <cellStyle name="Input 6 2 8" xfId="9775" xr:uid="{00000000-0005-0000-0000-000080220000}"/>
    <cellStyle name="Input 6 3" xfId="1931" xr:uid="{00000000-0005-0000-0000-000081220000}"/>
    <cellStyle name="Input 6 3 2" xfId="9839" xr:uid="{00000000-0005-0000-0000-000082220000}"/>
    <cellStyle name="Input 6 3 2 2" xfId="9840" xr:uid="{00000000-0005-0000-0000-000083220000}"/>
    <cellStyle name="Input 6 3 2 2 2" xfId="9841" xr:uid="{00000000-0005-0000-0000-000084220000}"/>
    <cellStyle name="Input 6 3 2 2 2 2" xfId="9842" xr:uid="{00000000-0005-0000-0000-000085220000}"/>
    <cellStyle name="Input 6 3 2 2 2 3" xfId="9843" xr:uid="{00000000-0005-0000-0000-000086220000}"/>
    <cellStyle name="Input 6 3 2 2 3" xfId="9844" xr:uid="{00000000-0005-0000-0000-000087220000}"/>
    <cellStyle name="Input 6 3 2 2 4" xfId="9845" xr:uid="{00000000-0005-0000-0000-000088220000}"/>
    <cellStyle name="Input 6 3 3" xfId="9846" xr:uid="{00000000-0005-0000-0000-000089220000}"/>
    <cellStyle name="Input 6 3 3 2" xfId="9847" xr:uid="{00000000-0005-0000-0000-00008A220000}"/>
    <cellStyle name="Input 6 3 3 2 2" xfId="9848" xr:uid="{00000000-0005-0000-0000-00008B220000}"/>
    <cellStyle name="Input 6 3 3 2 3" xfId="9849" xr:uid="{00000000-0005-0000-0000-00008C220000}"/>
    <cellStyle name="Input 6 3 3 3" xfId="9850" xr:uid="{00000000-0005-0000-0000-00008D220000}"/>
    <cellStyle name="Input 6 3 3 4" xfId="9851" xr:uid="{00000000-0005-0000-0000-00008E220000}"/>
    <cellStyle name="Input 6 3 4" xfId="9852" xr:uid="{00000000-0005-0000-0000-00008F220000}"/>
    <cellStyle name="Input 6 3 5" xfId="9838" xr:uid="{00000000-0005-0000-0000-000090220000}"/>
    <cellStyle name="Input 6 4" xfId="9853" xr:uid="{00000000-0005-0000-0000-000091220000}"/>
    <cellStyle name="Input 6 4 2" xfId="9854" xr:uid="{00000000-0005-0000-0000-000092220000}"/>
    <cellStyle name="Input 6 4 2 2" xfId="9855" xr:uid="{00000000-0005-0000-0000-000093220000}"/>
    <cellStyle name="Input 6 4 2 2 2" xfId="9856" xr:uid="{00000000-0005-0000-0000-000094220000}"/>
    <cellStyle name="Input 6 4 2 2 2 2" xfId="9857" xr:uid="{00000000-0005-0000-0000-000095220000}"/>
    <cellStyle name="Input 6 4 2 2 2 3" xfId="9858" xr:uid="{00000000-0005-0000-0000-000096220000}"/>
    <cellStyle name="Input 6 4 2 2 3" xfId="9859" xr:uid="{00000000-0005-0000-0000-000097220000}"/>
    <cellStyle name="Input 6 4 2 2 4" xfId="9860" xr:uid="{00000000-0005-0000-0000-000098220000}"/>
    <cellStyle name="Input 6 4 3" xfId="9861" xr:uid="{00000000-0005-0000-0000-000099220000}"/>
    <cellStyle name="Input 6 4 3 2" xfId="9862" xr:uid="{00000000-0005-0000-0000-00009A220000}"/>
    <cellStyle name="Input 6 4 3 2 2" xfId="9863" xr:uid="{00000000-0005-0000-0000-00009B220000}"/>
    <cellStyle name="Input 6 4 3 2 3" xfId="9864" xr:uid="{00000000-0005-0000-0000-00009C220000}"/>
    <cellStyle name="Input 6 4 3 3" xfId="9865" xr:uid="{00000000-0005-0000-0000-00009D220000}"/>
    <cellStyle name="Input 6 4 3 4" xfId="9866" xr:uid="{00000000-0005-0000-0000-00009E220000}"/>
    <cellStyle name="Input 6 4 4" xfId="9867" xr:uid="{00000000-0005-0000-0000-00009F220000}"/>
    <cellStyle name="Input 6 5" xfId="9868" xr:uid="{00000000-0005-0000-0000-0000A0220000}"/>
    <cellStyle name="Input 6 5 2" xfId="9869" xr:uid="{00000000-0005-0000-0000-0000A1220000}"/>
    <cellStyle name="Input 6 5 2 2" xfId="9870" xr:uid="{00000000-0005-0000-0000-0000A2220000}"/>
    <cellStyle name="Input 6 5 2 2 2" xfId="9871" xr:uid="{00000000-0005-0000-0000-0000A3220000}"/>
    <cellStyle name="Input 6 5 2 2 2 2" xfId="9872" xr:uid="{00000000-0005-0000-0000-0000A4220000}"/>
    <cellStyle name="Input 6 5 2 2 2 3" xfId="9873" xr:uid="{00000000-0005-0000-0000-0000A5220000}"/>
    <cellStyle name="Input 6 5 2 2 3" xfId="9874" xr:uid="{00000000-0005-0000-0000-0000A6220000}"/>
    <cellStyle name="Input 6 5 2 2 4" xfId="9875" xr:uid="{00000000-0005-0000-0000-0000A7220000}"/>
    <cellStyle name="Input 6 5 3" xfId="9876" xr:uid="{00000000-0005-0000-0000-0000A8220000}"/>
    <cellStyle name="Input 6 5 3 2" xfId="9877" xr:uid="{00000000-0005-0000-0000-0000A9220000}"/>
    <cellStyle name="Input 6 5 3 2 2" xfId="9878" xr:uid="{00000000-0005-0000-0000-0000AA220000}"/>
    <cellStyle name="Input 6 5 3 2 3" xfId="9879" xr:uid="{00000000-0005-0000-0000-0000AB220000}"/>
    <cellStyle name="Input 6 5 3 3" xfId="9880" xr:uid="{00000000-0005-0000-0000-0000AC220000}"/>
    <cellStyle name="Input 6 5 3 4" xfId="9881" xr:uid="{00000000-0005-0000-0000-0000AD220000}"/>
    <cellStyle name="Input 6 6" xfId="9882" xr:uid="{00000000-0005-0000-0000-0000AE220000}"/>
    <cellStyle name="Input 6 6 2" xfId="9883" xr:uid="{00000000-0005-0000-0000-0000AF220000}"/>
    <cellStyle name="Input 6 6 2 2" xfId="9884" xr:uid="{00000000-0005-0000-0000-0000B0220000}"/>
    <cellStyle name="Input 6 6 2 2 2" xfId="9885" xr:uid="{00000000-0005-0000-0000-0000B1220000}"/>
    <cellStyle name="Input 6 6 2 2 3" xfId="9886" xr:uid="{00000000-0005-0000-0000-0000B2220000}"/>
    <cellStyle name="Input 6 6 2 3" xfId="9887" xr:uid="{00000000-0005-0000-0000-0000B3220000}"/>
    <cellStyle name="Input 6 6 2 4" xfId="9888" xr:uid="{00000000-0005-0000-0000-0000B4220000}"/>
    <cellStyle name="Input 6 7" xfId="9889" xr:uid="{00000000-0005-0000-0000-0000B5220000}"/>
    <cellStyle name="Input 6 7 2" xfId="9890" xr:uid="{00000000-0005-0000-0000-0000B6220000}"/>
    <cellStyle name="Input 6 7 2 2" xfId="9891" xr:uid="{00000000-0005-0000-0000-0000B7220000}"/>
    <cellStyle name="Input 6 7 2 3" xfId="9892" xr:uid="{00000000-0005-0000-0000-0000B8220000}"/>
    <cellStyle name="Input 6 7 3" xfId="9893" xr:uid="{00000000-0005-0000-0000-0000B9220000}"/>
    <cellStyle name="Input 6 7 4" xfId="9894" xr:uid="{00000000-0005-0000-0000-0000BA220000}"/>
    <cellStyle name="Input 6 8" xfId="9895" xr:uid="{00000000-0005-0000-0000-0000BB220000}"/>
    <cellStyle name="Input 6 9" xfId="9774" xr:uid="{00000000-0005-0000-0000-0000BC220000}"/>
    <cellStyle name="Input 7" xfId="1932" xr:uid="{00000000-0005-0000-0000-0000BD220000}"/>
    <cellStyle name="Input 7 2" xfId="1933" xr:uid="{00000000-0005-0000-0000-0000BE220000}"/>
    <cellStyle name="Input 7 2 2" xfId="9898" xr:uid="{00000000-0005-0000-0000-0000BF220000}"/>
    <cellStyle name="Input 7 2 2 2" xfId="9899" xr:uid="{00000000-0005-0000-0000-0000C0220000}"/>
    <cellStyle name="Input 7 2 2 2 2" xfId="9900" xr:uid="{00000000-0005-0000-0000-0000C1220000}"/>
    <cellStyle name="Input 7 2 2 2 2 2" xfId="9901" xr:uid="{00000000-0005-0000-0000-0000C2220000}"/>
    <cellStyle name="Input 7 2 2 2 2 2 2" xfId="9902" xr:uid="{00000000-0005-0000-0000-0000C3220000}"/>
    <cellStyle name="Input 7 2 2 2 2 2 3" xfId="9903" xr:uid="{00000000-0005-0000-0000-0000C4220000}"/>
    <cellStyle name="Input 7 2 2 2 2 3" xfId="9904" xr:uid="{00000000-0005-0000-0000-0000C5220000}"/>
    <cellStyle name="Input 7 2 2 2 2 4" xfId="9905" xr:uid="{00000000-0005-0000-0000-0000C6220000}"/>
    <cellStyle name="Input 7 2 2 3" xfId="9906" xr:uid="{00000000-0005-0000-0000-0000C7220000}"/>
    <cellStyle name="Input 7 2 2 3 2" xfId="9907" xr:uid="{00000000-0005-0000-0000-0000C8220000}"/>
    <cellStyle name="Input 7 2 2 3 2 2" xfId="9908" xr:uid="{00000000-0005-0000-0000-0000C9220000}"/>
    <cellStyle name="Input 7 2 2 3 2 3" xfId="9909" xr:uid="{00000000-0005-0000-0000-0000CA220000}"/>
    <cellStyle name="Input 7 2 2 3 3" xfId="9910" xr:uid="{00000000-0005-0000-0000-0000CB220000}"/>
    <cellStyle name="Input 7 2 2 3 4" xfId="9911" xr:uid="{00000000-0005-0000-0000-0000CC220000}"/>
    <cellStyle name="Input 7 2 3" xfId="9912" xr:uid="{00000000-0005-0000-0000-0000CD220000}"/>
    <cellStyle name="Input 7 2 3 2" xfId="9913" xr:uid="{00000000-0005-0000-0000-0000CE220000}"/>
    <cellStyle name="Input 7 2 3 2 2" xfId="9914" xr:uid="{00000000-0005-0000-0000-0000CF220000}"/>
    <cellStyle name="Input 7 2 3 2 2 2" xfId="9915" xr:uid="{00000000-0005-0000-0000-0000D0220000}"/>
    <cellStyle name="Input 7 2 3 2 2 2 2" xfId="9916" xr:uid="{00000000-0005-0000-0000-0000D1220000}"/>
    <cellStyle name="Input 7 2 3 2 2 2 3" xfId="9917" xr:uid="{00000000-0005-0000-0000-0000D2220000}"/>
    <cellStyle name="Input 7 2 3 2 2 3" xfId="9918" xr:uid="{00000000-0005-0000-0000-0000D3220000}"/>
    <cellStyle name="Input 7 2 3 2 2 4" xfId="9919" xr:uid="{00000000-0005-0000-0000-0000D4220000}"/>
    <cellStyle name="Input 7 2 3 3" xfId="9920" xr:uid="{00000000-0005-0000-0000-0000D5220000}"/>
    <cellStyle name="Input 7 2 3 3 2" xfId="9921" xr:uid="{00000000-0005-0000-0000-0000D6220000}"/>
    <cellStyle name="Input 7 2 3 3 2 2" xfId="9922" xr:uid="{00000000-0005-0000-0000-0000D7220000}"/>
    <cellStyle name="Input 7 2 3 3 2 3" xfId="9923" xr:uid="{00000000-0005-0000-0000-0000D8220000}"/>
    <cellStyle name="Input 7 2 3 3 3" xfId="9924" xr:uid="{00000000-0005-0000-0000-0000D9220000}"/>
    <cellStyle name="Input 7 2 3 3 4" xfId="9925" xr:uid="{00000000-0005-0000-0000-0000DA220000}"/>
    <cellStyle name="Input 7 2 4" xfId="9926" xr:uid="{00000000-0005-0000-0000-0000DB220000}"/>
    <cellStyle name="Input 7 2 4 2" xfId="9927" xr:uid="{00000000-0005-0000-0000-0000DC220000}"/>
    <cellStyle name="Input 7 2 4 2 2" xfId="9928" xr:uid="{00000000-0005-0000-0000-0000DD220000}"/>
    <cellStyle name="Input 7 2 4 2 2 2" xfId="9929" xr:uid="{00000000-0005-0000-0000-0000DE220000}"/>
    <cellStyle name="Input 7 2 4 2 2 2 2" xfId="9930" xr:uid="{00000000-0005-0000-0000-0000DF220000}"/>
    <cellStyle name="Input 7 2 4 2 2 2 3" xfId="9931" xr:uid="{00000000-0005-0000-0000-0000E0220000}"/>
    <cellStyle name="Input 7 2 4 2 2 3" xfId="9932" xr:uid="{00000000-0005-0000-0000-0000E1220000}"/>
    <cellStyle name="Input 7 2 4 2 2 4" xfId="9933" xr:uid="{00000000-0005-0000-0000-0000E2220000}"/>
    <cellStyle name="Input 7 2 4 3" xfId="9934" xr:uid="{00000000-0005-0000-0000-0000E3220000}"/>
    <cellStyle name="Input 7 2 4 3 2" xfId="9935" xr:uid="{00000000-0005-0000-0000-0000E4220000}"/>
    <cellStyle name="Input 7 2 4 3 2 2" xfId="9936" xr:uid="{00000000-0005-0000-0000-0000E5220000}"/>
    <cellStyle name="Input 7 2 4 3 2 3" xfId="9937" xr:uid="{00000000-0005-0000-0000-0000E6220000}"/>
    <cellStyle name="Input 7 2 4 3 3" xfId="9938" xr:uid="{00000000-0005-0000-0000-0000E7220000}"/>
    <cellStyle name="Input 7 2 4 3 4" xfId="9939" xr:uid="{00000000-0005-0000-0000-0000E8220000}"/>
    <cellStyle name="Input 7 2 5" xfId="9940" xr:uid="{00000000-0005-0000-0000-0000E9220000}"/>
    <cellStyle name="Input 7 2 5 2" xfId="9941" xr:uid="{00000000-0005-0000-0000-0000EA220000}"/>
    <cellStyle name="Input 7 2 5 2 2" xfId="9942" xr:uid="{00000000-0005-0000-0000-0000EB220000}"/>
    <cellStyle name="Input 7 2 5 2 2 2" xfId="9943" xr:uid="{00000000-0005-0000-0000-0000EC220000}"/>
    <cellStyle name="Input 7 2 5 2 2 3" xfId="9944" xr:uid="{00000000-0005-0000-0000-0000ED220000}"/>
    <cellStyle name="Input 7 2 5 2 3" xfId="9945" xr:uid="{00000000-0005-0000-0000-0000EE220000}"/>
    <cellStyle name="Input 7 2 5 2 4" xfId="9946" xr:uid="{00000000-0005-0000-0000-0000EF220000}"/>
    <cellStyle name="Input 7 2 6" xfId="9947" xr:uid="{00000000-0005-0000-0000-0000F0220000}"/>
    <cellStyle name="Input 7 2 6 2" xfId="9948" xr:uid="{00000000-0005-0000-0000-0000F1220000}"/>
    <cellStyle name="Input 7 2 6 2 2" xfId="9949" xr:uid="{00000000-0005-0000-0000-0000F2220000}"/>
    <cellStyle name="Input 7 2 6 2 2 2" xfId="9950" xr:uid="{00000000-0005-0000-0000-0000F3220000}"/>
    <cellStyle name="Input 7 2 6 2 2 3" xfId="9951" xr:uid="{00000000-0005-0000-0000-0000F4220000}"/>
    <cellStyle name="Input 7 2 6 2 3" xfId="9952" xr:uid="{00000000-0005-0000-0000-0000F5220000}"/>
    <cellStyle name="Input 7 2 6 2 4" xfId="9953" xr:uid="{00000000-0005-0000-0000-0000F6220000}"/>
    <cellStyle name="Input 7 2 7" xfId="9954" xr:uid="{00000000-0005-0000-0000-0000F7220000}"/>
    <cellStyle name="Input 7 2 7 2" xfId="9955" xr:uid="{00000000-0005-0000-0000-0000F8220000}"/>
    <cellStyle name="Input 7 2 7 2 2" xfId="9956" xr:uid="{00000000-0005-0000-0000-0000F9220000}"/>
    <cellStyle name="Input 7 2 7 2 3" xfId="9957" xr:uid="{00000000-0005-0000-0000-0000FA220000}"/>
    <cellStyle name="Input 7 2 7 3" xfId="9958" xr:uid="{00000000-0005-0000-0000-0000FB220000}"/>
    <cellStyle name="Input 7 2 7 4" xfId="9959" xr:uid="{00000000-0005-0000-0000-0000FC220000}"/>
    <cellStyle name="Input 7 2 8" xfId="9897" xr:uid="{00000000-0005-0000-0000-0000FD220000}"/>
    <cellStyle name="Input 7 3" xfId="9960" xr:uid="{00000000-0005-0000-0000-0000FE220000}"/>
    <cellStyle name="Input 7 3 2" xfId="9961" xr:uid="{00000000-0005-0000-0000-0000FF220000}"/>
    <cellStyle name="Input 7 3 2 2" xfId="9962" xr:uid="{00000000-0005-0000-0000-000000230000}"/>
    <cellStyle name="Input 7 3 2 2 2" xfId="9963" xr:uid="{00000000-0005-0000-0000-000001230000}"/>
    <cellStyle name="Input 7 3 2 2 2 2" xfId="9964" xr:uid="{00000000-0005-0000-0000-000002230000}"/>
    <cellStyle name="Input 7 3 2 2 2 3" xfId="9965" xr:uid="{00000000-0005-0000-0000-000003230000}"/>
    <cellStyle name="Input 7 3 2 2 3" xfId="9966" xr:uid="{00000000-0005-0000-0000-000004230000}"/>
    <cellStyle name="Input 7 3 2 2 4" xfId="9967" xr:uid="{00000000-0005-0000-0000-000005230000}"/>
    <cellStyle name="Input 7 3 3" xfId="9968" xr:uid="{00000000-0005-0000-0000-000006230000}"/>
    <cellStyle name="Input 7 3 3 2" xfId="9969" xr:uid="{00000000-0005-0000-0000-000007230000}"/>
    <cellStyle name="Input 7 3 3 2 2" xfId="9970" xr:uid="{00000000-0005-0000-0000-000008230000}"/>
    <cellStyle name="Input 7 3 3 2 3" xfId="9971" xr:uid="{00000000-0005-0000-0000-000009230000}"/>
    <cellStyle name="Input 7 3 3 3" xfId="9972" xr:uid="{00000000-0005-0000-0000-00000A230000}"/>
    <cellStyle name="Input 7 3 3 4" xfId="9973" xr:uid="{00000000-0005-0000-0000-00000B230000}"/>
    <cellStyle name="Input 7 4" xfId="9974" xr:uid="{00000000-0005-0000-0000-00000C230000}"/>
    <cellStyle name="Input 7 4 2" xfId="9975" xr:uid="{00000000-0005-0000-0000-00000D230000}"/>
    <cellStyle name="Input 7 4 2 2" xfId="9976" xr:uid="{00000000-0005-0000-0000-00000E230000}"/>
    <cellStyle name="Input 7 4 2 2 2" xfId="9977" xr:uid="{00000000-0005-0000-0000-00000F230000}"/>
    <cellStyle name="Input 7 4 2 2 2 2" xfId="9978" xr:uid="{00000000-0005-0000-0000-000010230000}"/>
    <cellStyle name="Input 7 4 2 2 2 3" xfId="9979" xr:uid="{00000000-0005-0000-0000-000011230000}"/>
    <cellStyle name="Input 7 4 2 2 3" xfId="9980" xr:uid="{00000000-0005-0000-0000-000012230000}"/>
    <cellStyle name="Input 7 4 2 2 4" xfId="9981" xr:uid="{00000000-0005-0000-0000-000013230000}"/>
    <cellStyle name="Input 7 4 3" xfId="9982" xr:uid="{00000000-0005-0000-0000-000014230000}"/>
    <cellStyle name="Input 7 4 3 2" xfId="9983" xr:uid="{00000000-0005-0000-0000-000015230000}"/>
    <cellStyle name="Input 7 4 3 2 2" xfId="9984" xr:uid="{00000000-0005-0000-0000-000016230000}"/>
    <cellStyle name="Input 7 4 3 2 3" xfId="9985" xr:uid="{00000000-0005-0000-0000-000017230000}"/>
    <cellStyle name="Input 7 4 3 3" xfId="9986" xr:uid="{00000000-0005-0000-0000-000018230000}"/>
    <cellStyle name="Input 7 4 3 4" xfId="9987" xr:uid="{00000000-0005-0000-0000-000019230000}"/>
    <cellStyle name="Input 7 5" xfId="9988" xr:uid="{00000000-0005-0000-0000-00001A230000}"/>
    <cellStyle name="Input 7 5 2" xfId="9989" xr:uid="{00000000-0005-0000-0000-00001B230000}"/>
    <cellStyle name="Input 7 5 2 2" xfId="9990" xr:uid="{00000000-0005-0000-0000-00001C230000}"/>
    <cellStyle name="Input 7 5 2 2 2" xfId="9991" xr:uid="{00000000-0005-0000-0000-00001D230000}"/>
    <cellStyle name="Input 7 5 2 2 2 2" xfId="9992" xr:uid="{00000000-0005-0000-0000-00001E230000}"/>
    <cellStyle name="Input 7 5 2 2 2 3" xfId="9993" xr:uid="{00000000-0005-0000-0000-00001F230000}"/>
    <cellStyle name="Input 7 5 2 2 3" xfId="9994" xr:uid="{00000000-0005-0000-0000-000020230000}"/>
    <cellStyle name="Input 7 5 2 2 4" xfId="9995" xr:uid="{00000000-0005-0000-0000-000021230000}"/>
    <cellStyle name="Input 7 5 3" xfId="9996" xr:uid="{00000000-0005-0000-0000-000022230000}"/>
    <cellStyle name="Input 7 5 3 2" xfId="9997" xr:uid="{00000000-0005-0000-0000-000023230000}"/>
    <cellStyle name="Input 7 5 3 2 2" xfId="9998" xr:uid="{00000000-0005-0000-0000-000024230000}"/>
    <cellStyle name="Input 7 5 3 2 3" xfId="9999" xr:uid="{00000000-0005-0000-0000-000025230000}"/>
    <cellStyle name="Input 7 5 3 3" xfId="10000" xr:uid="{00000000-0005-0000-0000-000026230000}"/>
    <cellStyle name="Input 7 5 3 4" xfId="10001" xr:uid="{00000000-0005-0000-0000-000027230000}"/>
    <cellStyle name="Input 7 6" xfId="10002" xr:uid="{00000000-0005-0000-0000-000028230000}"/>
    <cellStyle name="Input 7 6 2" xfId="10003" xr:uid="{00000000-0005-0000-0000-000029230000}"/>
    <cellStyle name="Input 7 6 2 2" xfId="10004" xr:uid="{00000000-0005-0000-0000-00002A230000}"/>
    <cellStyle name="Input 7 6 2 2 2" xfId="10005" xr:uid="{00000000-0005-0000-0000-00002B230000}"/>
    <cellStyle name="Input 7 6 2 2 3" xfId="10006" xr:uid="{00000000-0005-0000-0000-00002C230000}"/>
    <cellStyle name="Input 7 6 2 3" xfId="10007" xr:uid="{00000000-0005-0000-0000-00002D230000}"/>
    <cellStyle name="Input 7 6 2 4" xfId="10008" xr:uid="{00000000-0005-0000-0000-00002E230000}"/>
    <cellStyle name="Input 7 7" xfId="10009" xr:uid="{00000000-0005-0000-0000-00002F230000}"/>
    <cellStyle name="Input 7 7 2" xfId="10010" xr:uid="{00000000-0005-0000-0000-000030230000}"/>
    <cellStyle name="Input 7 7 2 2" xfId="10011" xr:uid="{00000000-0005-0000-0000-000031230000}"/>
    <cellStyle name="Input 7 7 2 3" xfId="10012" xr:uid="{00000000-0005-0000-0000-000032230000}"/>
    <cellStyle name="Input 7 7 3" xfId="10013" xr:uid="{00000000-0005-0000-0000-000033230000}"/>
    <cellStyle name="Input 7 7 4" xfId="10014" xr:uid="{00000000-0005-0000-0000-000034230000}"/>
    <cellStyle name="Input 7 8" xfId="10015" xr:uid="{00000000-0005-0000-0000-000035230000}"/>
    <cellStyle name="Input 7 9" xfId="9896" xr:uid="{00000000-0005-0000-0000-000036230000}"/>
    <cellStyle name="Input 8" xfId="1934" xr:uid="{00000000-0005-0000-0000-000037230000}"/>
    <cellStyle name="Input 8 10" xfId="10016" xr:uid="{00000000-0005-0000-0000-000038230000}"/>
    <cellStyle name="Input 8 2" xfId="10017" xr:uid="{00000000-0005-0000-0000-000039230000}"/>
    <cellStyle name="Input 8 2 2" xfId="10018" xr:uid="{00000000-0005-0000-0000-00003A230000}"/>
    <cellStyle name="Input 8 2 2 2" xfId="10019" xr:uid="{00000000-0005-0000-0000-00003B230000}"/>
    <cellStyle name="Input 8 2 2 2 2" xfId="10020" xr:uid="{00000000-0005-0000-0000-00003C230000}"/>
    <cellStyle name="Input 8 2 2 2 2 2" xfId="10021" xr:uid="{00000000-0005-0000-0000-00003D230000}"/>
    <cellStyle name="Input 8 2 2 2 2 2 2" xfId="10022" xr:uid="{00000000-0005-0000-0000-00003E230000}"/>
    <cellStyle name="Input 8 2 2 2 2 2 3" xfId="10023" xr:uid="{00000000-0005-0000-0000-00003F230000}"/>
    <cellStyle name="Input 8 2 2 2 2 3" xfId="10024" xr:uid="{00000000-0005-0000-0000-000040230000}"/>
    <cellStyle name="Input 8 2 2 2 2 4" xfId="10025" xr:uid="{00000000-0005-0000-0000-000041230000}"/>
    <cellStyle name="Input 8 2 2 3" xfId="10026" xr:uid="{00000000-0005-0000-0000-000042230000}"/>
    <cellStyle name="Input 8 2 2 3 2" xfId="10027" xr:uid="{00000000-0005-0000-0000-000043230000}"/>
    <cellStyle name="Input 8 2 2 3 2 2" xfId="10028" xr:uid="{00000000-0005-0000-0000-000044230000}"/>
    <cellStyle name="Input 8 2 2 3 2 3" xfId="10029" xr:uid="{00000000-0005-0000-0000-000045230000}"/>
    <cellStyle name="Input 8 2 2 3 3" xfId="10030" xr:uid="{00000000-0005-0000-0000-000046230000}"/>
    <cellStyle name="Input 8 2 2 3 4" xfId="10031" xr:uid="{00000000-0005-0000-0000-000047230000}"/>
    <cellStyle name="Input 8 2 3" xfId="10032" xr:uid="{00000000-0005-0000-0000-000048230000}"/>
    <cellStyle name="Input 8 2 3 2" xfId="10033" xr:uid="{00000000-0005-0000-0000-000049230000}"/>
    <cellStyle name="Input 8 2 3 2 2" xfId="10034" xr:uid="{00000000-0005-0000-0000-00004A230000}"/>
    <cellStyle name="Input 8 2 3 2 2 2" xfId="10035" xr:uid="{00000000-0005-0000-0000-00004B230000}"/>
    <cellStyle name="Input 8 2 3 2 2 2 2" xfId="10036" xr:uid="{00000000-0005-0000-0000-00004C230000}"/>
    <cellStyle name="Input 8 2 3 2 2 2 3" xfId="10037" xr:uid="{00000000-0005-0000-0000-00004D230000}"/>
    <cellStyle name="Input 8 2 3 2 2 3" xfId="10038" xr:uid="{00000000-0005-0000-0000-00004E230000}"/>
    <cellStyle name="Input 8 2 3 2 2 4" xfId="10039" xr:uid="{00000000-0005-0000-0000-00004F230000}"/>
    <cellStyle name="Input 8 2 3 3" xfId="10040" xr:uid="{00000000-0005-0000-0000-000050230000}"/>
    <cellStyle name="Input 8 2 3 3 2" xfId="10041" xr:uid="{00000000-0005-0000-0000-000051230000}"/>
    <cellStyle name="Input 8 2 3 3 2 2" xfId="10042" xr:uid="{00000000-0005-0000-0000-000052230000}"/>
    <cellStyle name="Input 8 2 3 3 2 3" xfId="10043" xr:uid="{00000000-0005-0000-0000-000053230000}"/>
    <cellStyle name="Input 8 2 3 3 3" xfId="10044" xr:uid="{00000000-0005-0000-0000-000054230000}"/>
    <cellStyle name="Input 8 2 3 3 4" xfId="10045" xr:uid="{00000000-0005-0000-0000-000055230000}"/>
    <cellStyle name="Input 8 2 4" xfId="10046" xr:uid="{00000000-0005-0000-0000-000056230000}"/>
    <cellStyle name="Input 8 2 4 2" xfId="10047" xr:uid="{00000000-0005-0000-0000-000057230000}"/>
    <cellStyle name="Input 8 2 4 2 2" xfId="10048" xr:uid="{00000000-0005-0000-0000-000058230000}"/>
    <cellStyle name="Input 8 2 4 2 2 2" xfId="10049" xr:uid="{00000000-0005-0000-0000-000059230000}"/>
    <cellStyle name="Input 8 2 4 2 2 2 2" xfId="10050" xr:uid="{00000000-0005-0000-0000-00005A230000}"/>
    <cellStyle name="Input 8 2 4 2 2 2 3" xfId="10051" xr:uid="{00000000-0005-0000-0000-00005B230000}"/>
    <cellStyle name="Input 8 2 4 2 2 3" xfId="10052" xr:uid="{00000000-0005-0000-0000-00005C230000}"/>
    <cellStyle name="Input 8 2 4 2 2 4" xfId="10053" xr:uid="{00000000-0005-0000-0000-00005D230000}"/>
    <cellStyle name="Input 8 2 4 3" xfId="10054" xr:uid="{00000000-0005-0000-0000-00005E230000}"/>
    <cellStyle name="Input 8 2 4 3 2" xfId="10055" xr:uid="{00000000-0005-0000-0000-00005F230000}"/>
    <cellStyle name="Input 8 2 4 3 2 2" xfId="10056" xr:uid="{00000000-0005-0000-0000-000060230000}"/>
    <cellStyle name="Input 8 2 4 3 2 3" xfId="10057" xr:uid="{00000000-0005-0000-0000-000061230000}"/>
    <cellStyle name="Input 8 2 4 3 3" xfId="10058" xr:uid="{00000000-0005-0000-0000-000062230000}"/>
    <cellStyle name="Input 8 2 4 3 4" xfId="10059" xr:uid="{00000000-0005-0000-0000-000063230000}"/>
    <cellStyle name="Input 8 2 5" xfId="10060" xr:uid="{00000000-0005-0000-0000-000064230000}"/>
    <cellStyle name="Input 8 2 5 2" xfId="10061" xr:uid="{00000000-0005-0000-0000-000065230000}"/>
    <cellStyle name="Input 8 2 5 2 2" xfId="10062" xr:uid="{00000000-0005-0000-0000-000066230000}"/>
    <cellStyle name="Input 8 2 5 2 2 2" xfId="10063" xr:uid="{00000000-0005-0000-0000-000067230000}"/>
    <cellStyle name="Input 8 2 5 2 2 3" xfId="10064" xr:uid="{00000000-0005-0000-0000-000068230000}"/>
    <cellStyle name="Input 8 2 5 2 3" xfId="10065" xr:uid="{00000000-0005-0000-0000-000069230000}"/>
    <cellStyle name="Input 8 2 5 2 4" xfId="10066" xr:uid="{00000000-0005-0000-0000-00006A230000}"/>
    <cellStyle name="Input 8 2 6" xfId="10067" xr:uid="{00000000-0005-0000-0000-00006B230000}"/>
    <cellStyle name="Input 8 2 6 2" xfId="10068" xr:uid="{00000000-0005-0000-0000-00006C230000}"/>
    <cellStyle name="Input 8 2 6 2 2" xfId="10069" xr:uid="{00000000-0005-0000-0000-00006D230000}"/>
    <cellStyle name="Input 8 2 6 2 2 2" xfId="10070" xr:uid="{00000000-0005-0000-0000-00006E230000}"/>
    <cellStyle name="Input 8 2 6 2 2 3" xfId="10071" xr:uid="{00000000-0005-0000-0000-00006F230000}"/>
    <cellStyle name="Input 8 2 6 2 3" xfId="10072" xr:uid="{00000000-0005-0000-0000-000070230000}"/>
    <cellStyle name="Input 8 2 6 2 4" xfId="10073" xr:uid="{00000000-0005-0000-0000-000071230000}"/>
    <cellStyle name="Input 8 2 7" xfId="10074" xr:uid="{00000000-0005-0000-0000-000072230000}"/>
    <cellStyle name="Input 8 2 7 2" xfId="10075" xr:uid="{00000000-0005-0000-0000-000073230000}"/>
    <cellStyle name="Input 8 2 7 2 2" xfId="10076" xr:uid="{00000000-0005-0000-0000-000074230000}"/>
    <cellStyle name="Input 8 2 7 2 3" xfId="10077" xr:uid="{00000000-0005-0000-0000-000075230000}"/>
    <cellStyle name="Input 8 2 7 3" xfId="10078" xr:uid="{00000000-0005-0000-0000-000076230000}"/>
    <cellStyle name="Input 8 2 7 4" xfId="10079" xr:uid="{00000000-0005-0000-0000-000077230000}"/>
    <cellStyle name="Input 8 3" xfId="10080" xr:uid="{00000000-0005-0000-0000-000078230000}"/>
    <cellStyle name="Input 8 3 2" xfId="10081" xr:uid="{00000000-0005-0000-0000-000079230000}"/>
    <cellStyle name="Input 8 3 2 2" xfId="10082" xr:uid="{00000000-0005-0000-0000-00007A230000}"/>
    <cellStyle name="Input 8 3 2 2 2" xfId="10083" xr:uid="{00000000-0005-0000-0000-00007B230000}"/>
    <cellStyle name="Input 8 3 2 2 2 2" xfId="10084" xr:uid="{00000000-0005-0000-0000-00007C230000}"/>
    <cellStyle name="Input 8 3 2 2 2 3" xfId="10085" xr:uid="{00000000-0005-0000-0000-00007D230000}"/>
    <cellStyle name="Input 8 3 2 2 3" xfId="10086" xr:uid="{00000000-0005-0000-0000-00007E230000}"/>
    <cellStyle name="Input 8 3 2 2 4" xfId="10087" xr:uid="{00000000-0005-0000-0000-00007F230000}"/>
    <cellStyle name="Input 8 3 3" xfId="10088" xr:uid="{00000000-0005-0000-0000-000080230000}"/>
    <cellStyle name="Input 8 3 3 2" xfId="10089" xr:uid="{00000000-0005-0000-0000-000081230000}"/>
    <cellStyle name="Input 8 3 3 2 2" xfId="10090" xr:uid="{00000000-0005-0000-0000-000082230000}"/>
    <cellStyle name="Input 8 3 3 2 3" xfId="10091" xr:uid="{00000000-0005-0000-0000-000083230000}"/>
    <cellStyle name="Input 8 3 3 3" xfId="10092" xr:uid="{00000000-0005-0000-0000-000084230000}"/>
    <cellStyle name="Input 8 3 3 4" xfId="10093" xr:uid="{00000000-0005-0000-0000-000085230000}"/>
    <cellStyle name="Input 8 4" xfId="10094" xr:uid="{00000000-0005-0000-0000-000086230000}"/>
    <cellStyle name="Input 8 4 2" xfId="10095" xr:uid="{00000000-0005-0000-0000-000087230000}"/>
    <cellStyle name="Input 8 4 2 2" xfId="10096" xr:uid="{00000000-0005-0000-0000-000088230000}"/>
    <cellStyle name="Input 8 4 2 2 2" xfId="10097" xr:uid="{00000000-0005-0000-0000-000089230000}"/>
    <cellStyle name="Input 8 4 2 2 2 2" xfId="10098" xr:uid="{00000000-0005-0000-0000-00008A230000}"/>
    <cellStyle name="Input 8 4 2 2 2 3" xfId="10099" xr:uid="{00000000-0005-0000-0000-00008B230000}"/>
    <cellStyle name="Input 8 4 2 2 3" xfId="10100" xr:uid="{00000000-0005-0000-0000-00008C230000}"/>
    <cellStyle name="Input 8 4 2 2 4" xfId="10101" xr:uid="{00000000-0005-0000-0000-00008D230000}"/>
    <cellStyle name="Input 8 4 3" xfId="10102" xr:uid="{00000000-0005-0000-0000-00008E230000}"/>
    <cellStyle name="Input 8 4 3 2" xfId="10103" xr:uid="{00000000-0005-0000-0000-00008F230000}"/>
    <cellStyle name="Input 8 4 3 2 2" xfId="10104" xr:uid="{00000000-0005-0000-0000-000090230000}"/>
    <cellStyle name="Input 8 4 3 2 3" xfId="10105" xr:uid="{00000000-0005-0000-0000-000091230000}"/>
    <cellStyle name="Input 8 4 3 3" xfId="10106" xr:uid="{00000000-0005-0000-0000-000092230000}"/>
    <cellStyle name="Input 8 4 3 4" xfId="10107" xr:uid="{00000000-0005-0000-0000-000093230000}"/>
    <cellStyle name="Input 8 5" xfId="10108" xr:uid="{00000000-0005-0000-0000-000094230000}"/>
    <cellStyle name="Input 8 5 2" xfId="10109" xr:uid="{00000000-0005-0000-0000-000095230000}"/>
    <cellStyle name="Input 8 5 2 2" xfId="10110" xr:uid="{00000000-0005-0000-0000-000096230000}"/>
    <cellStyle name="Input 8 5 2 2 2" xfId="10111" xr:uid="{00000000-0005-0000-0000-000097230000}"/>
    <cellStyle name="Input 8 5 2 2 2 2" xfId="10112" xr:uid="{00000000-0005-0000-0000-000098230000}"/>
    <cellStyle name="Input 8 5 2 2 2 3" xfId="10113" xr:uid="{00000000-0005-0000-0000-000099230000}"/>
    <cellStyle name="Input 8 5 2 2 3" xfId="10114" xr:uid="{00000000-0005-0000-0000-00009A230000}"/>
    <cellStyle name="Input 8 5 2 2 4" xfId="10115" xr:uid="{00000000-0005-0000-0000-00009B230000}"/>
    <cellStyle name="Input 8 5 3" xfId="10116" xr:uid="{00000000-0005-0000-0000-00009C230000}"/>
    <cellStyle name="Input 8 5 3 2" xfId="10117" xr:uid="{00000000-0005-0000-0000-00009D230000}"/>
    <cellStyle name="Input 8 5 3 2 2" xfId="10118" xr:uid="{00000000-0005-0000-0000-00009E230000}"/>
    <cellStyle name="Input 8 5 3 2 3" xfId="10119" xr:uid="{00000000-0005-0000-0000-00009F230000}"/>
    <cellStyle name="Input 8 5 3 3" xfId="10120" xr:uid="{00000000-0005-0000-0000-0000A0230000}"/>
    <cellStyle name="Input 8 5 3 4" xfId="10121" xr:uid="{00000000-0005-0000-0000-0000A1230000}"/>
    <cellStyle name="Input 8 6" xfId="10122" xr:uid="{00000000-0005-0000-0000-0000A2230000}"/>
    <cellStyle name="Input 8 6 2" xfId="10123" xr:uid="{00000000-0005-0000-0000-0000A3230000}"/>
    <cellStyle name="Input 8 6 2 2" xfId="10124" xr:uid="{00000000-0005-0000-0000-0000A4230000}"/>
    <cellStyle name="Input 8 6 2 2 2" xfId="10125" xr:uid="{00000000-0005-0000-0000-0000A5230000}"/>
    <cellStyle name="Input 8 6 2 2 3" xfId="10126" xr:uid="{00000000-0005-0000-0000-0000A6230000}"/>
    <cellStyle name="Input 8 6 2 3" xfId="10127" xr:uid="{00000000-0005-0000-0000-0000A7230000}"/>
    <cellStyle name="Input 8 6 2 4" xfId="10128" xr:uid="{00000000-0005-0000-0000-0000A8230000}"/>
    <cellStyle name="Input 8 7" xfId="10129" xr:uid="{00000000-0005-0000-0000-0000A9230000}"/>
    <cellStyle name="Input 8 7 2" xfId="10130" xr:uid="{00000000-0005-0000-0000-0000AA230000}"/>
    <cellStyle name="Input 8 7 2 2" xfId="10131" xr:uid="{00000000-0005-0000-0000-0000AB230000}"/>
    <cellStyle name="Input 8 7 2 3" xfId="10132" xr:uid="{00000000-0005-0000-0000-0000AC230000}"/>
    <cellStyle name="Input 8 7 3" xfId="10133" xr:uid="{00000000-0005-0000-0000-0000AD230000}"/>
    <cellStyle name="Input 8 7 4" xfId="10134" xr:uid="{00000000-0005-0000-0000-0000AE230000}"/>
    <cellStyle name="Input 8 8" xfId="10135" xr:uid="{00000000-0005-0000-0000-0000AF230000}"/>
    <cellStyle name="Input 8 9" xfId="10136" xr:uid="{00000000-0005-0000-0000-0000B0230000}"/>
    <cellStyle name="Input 9" xfId="1935" xr:uid="{00000000-0005-0000-0000-0000B1230000}"/>
    <cellStyle name="Input 9 2" xfId="1936" xr:uid="{00000000-0005-0000-0000-0000B2230000}"/>
    <cellStyle name="Input 9 2 2" xfId="10139" xr:uid="{00000000-0005-0000-0000-0000B3230000}"/>
    <cellStyle name="Input 9 2 2 2" xfId="10140" xr:uid="{00000000-0005-0000-0000-0000B4230000}"/>
    <cellStyle name="Input 9 2 2 2 2" xfId="10141" xr:uid="{00000000-0005-0000-0000-0000B5230000}"/>
    <cellStyle name="Input 9 2 2 2 2 2" xfId="10142" xr:uid="{00000000-0005-0000-0000-0000B6230000}"/>
    <cellStyle name="Input 9 2 2 2 2 2 2" xfId="10143" xr:uid="{00000000-0005-0000-0000-0000B7230000}"/>
    <cellStyle name="Input 9 2 2 2 2 2 3" xfId="10144" xr:uid="{00000000-0005-0000-0000-0000B8230000}"/>
    <cellStyle name="Input 9 2 2 2 2 3" xfId="10145" xr:uid="{00000000-0005-0000-0000-0000B9230000}"/>
    <cellStyle name="Input 9 2 2 2 2 4" xfId="10146" xr:uid="{00000000-0005-0000-0000-0000BA230000}"/>
    <cellStyle name="Input 9 2 2 3" xfId="10147" xr:uid="{00000000-0005-0000-0000-0000BB230000}"/>
    <cellStyle name="Input 9 2 2 3 2" xfId="10148" xr:uid="{00000000-0005-0000-0000-0000BC230000}"/>
    <cellStyle name="Input 9 2 2 3 2 2" xfId="10149" xr:uid="{00000000-0005-0000-0000-0000BD230000}"/>
    <cellStyle name="Input 9 2 2 3 2 3" xfId="10150" xr:uid="{00000000-0005-0000-0000-0000BE230000}"/>
    <cellStyle name="Input 9 2 2 3 3" xfId="10151" xr:uid="{00000000-0005-0000-0000-0000BF230000}"/>
    <cellStyle name="Input 9 2 2 3 4" xfId="10152" xr:uid="{00000000-0005-0000-0000-0000C0230000}"/>
    <cellStyle name="Input 9 2 3" xfId="10153" xr:uid="{00000000-0005-0000-0000-0000C1230000}"/>
    <cellStyle name="Input 9 2 3 2" xfId="10154" xr:uid="{00000000-0005-0000-0000-0000C2230000}"/>
    <cellStyle name="Input 9 2 3 2 2" xfId="10155" xr:uid="{00000000-0005-0000-0000-0000C3230000}"/>
    <cellStyle name="Input 9 2 3 2 2 2" xfId="10156" xr:uid="{00000000-0005-0000-0000-0000C4230000}"/>
    <cellStyle name="Input 9 2 3 2 2 2 2" xfId="10157" xr:uid="{00000000-0005-0000-0000-0000C5230000}"/>
    <cellStyle name="Input 9 2 3 2 2 2 3" xfId="10158" xr:uid="{00000000-0005-0000-0000-0000C6230000}"/>
    <cellStyle name="Input 9 2 3 2 2 3" xfId="10159" xr:uid="{00000000-0005-0000-0000-0000C7230000}"/>
    <cellStyle name="Input 9 2 3 2 2 4" xfId="10160" xr:uid="{00000000-0005-0000-0000-0000C8230000}"/>
    <cellStyle name="Input 9 2 3 3" xfId="10161" xr:uid="{00000000-0005-0000-0000-0000C9230000}"/>
    <cellStyle name="Input 9 2 3 3 2" xfId="10162" xr:uid="{00000000-0005-0000-0000-0000CA230000}"/>
    <cellStyle name="Input 9 2 3 3 2 2" xfId="10163" xr:uid="{00000000-0005-0000-0000-0000CB230000}"/>
    <cellStyle name="Input 9 2 3 3 2 3" xfId="10164" xr:uid="{00000000-0005-0000-0000-0000CC230000}"/>
    <cellStyle name="Input 9 2 3 3 3" xfId="10165" xr:uid="{00000000-0005-0000-0000-0000CD230000}"/>
    <cellStyle name="Input 9 2 3 3 4" xfId="10166" xr:uid="{00000000-0005-0000-0000-0000CE230000}"/>
    <cellStyle name="Input 9 2 4" xfId="10167" xr:uid="{00000000-0005-0000-0000-0000CF230000}"/>
    <cellStyle name="Input 9 2 4 2" xfId="10168" xr:uid="{00000000-0005-0000-0000-0000D0230000}"/>
    <cellStyle name="Input 9 2 4 2 2" xfId="10169" xr:uid="{00000000-0005-0000-0000-0000D1230000}"/>
    <cellStyle name="Input 9 2 4 2 2 2" xfId="10170" xr:uid="{00000000-0005-0000-0000-0000D2230000}"/>
    <cellStyle name="Input 9 2 4 2 2 2 2" xfId="10171" xr:uid="{00000000-0005-0000-0000-0000D3230000}"/>
    <cellStyle name="Input 9 2 4 2 2 2 3" xfId="10172" xr:uid="{00000000-0005-0000-0000-0000D4230000}"/>
    <cellStyle name="Input 9 2 4 2 2 3" xfId="10173" xr:uid="{00000000-0005-0000-0000-0000D5230000}"/>
    <cellStyle name="Input 9 2 4 2 2 4" xfId="10174" xr:uid="{00000000-0005-0000-0000-0000D6230000}"/>
    <cellStyle name="Input 9 2 4 3" xfId="10175" xr:uid="{00000000-0005-0000-0000-0000D7230000}"/>
    <cellStyle name="Input 9 2 4 3 2" xfId="10176" xr:uid="{00000000-0005-0000-0000-0000D8230000}"/>
    <cellStyle name="Input 9 2 4 3 2 2" xfId="10177" xr:uid="{00000000-0005-0000-0000-0000D9230000}"/>
    <cellStyle name="Input 9 2 4 3 2 3" xfId="10178" xr:uid="{00000000-0005-0000-0000-0000DA230000}"/>
    <cellStyle name="Input 9 2 4 3 3" xfId="10179" xr:uid="{00000000-0005-0000-0000-0000DB230000}"/>
    <cellStyle name="Input 9 2 4 3 4" xfId="10180" xr:uid="{00000000-0005-0000-0000-0000DC230000}"/>
    <cellStyle name="Input 9 2 5" xfId="10181" xr:uid="{00000000-0005-0000-0000-0000DD230000}"/>
    <cellStyle name="Input 9 2 5 2" xfId="10182" xr:uid="{00000000-0005-0000-0000-0000DE230000}"/>
    <cellStyle name="Input 9 2 5 2 2" xfId="10183" xr:uid="{00000000-0005-0000-0000-0000DF230000}"/>
    <cellStyle name="Input 9 2 5 2 2 2" xfId="10184" xr:uid="{00000000-0005-0000-0000-0000E0230000}"/>
    <cellStyle name="Input 9 2 5 2 2 3" xfId="10185" xr:uid="{00000000-0005-0000-0000-0000E1230000}"/>
    <cellStyle name="Input 9 2 5 2 3" xfId="10186" xr:uid="{00000000-0005-0000-0000-0000E2230000}"/>
    <cellStyle name="Input 9 2 5 2 4" xfId="10187" xr:uid="{00000000-0005-0000-0000-0000E3230000}"/>
    <cellStyle name="Input 9 2 6" xfId="10188" xr:uid="{00000000-0005-0000-0000-0000E4230000}"/>
    <cellStyle name="Input 9 2 6 2" xfId="10189" xr:uid="{00000000-0005-0000-0000-0000E5230000}"/>
    <cellStyle name="Input 9 2 6 2 2" xfId="10190" xr:uid="{00000000-0005-0000-0000-0000E6230000}"/>
    <cellStyle name="Input 9 2 6 2 3" xfId="10191" xr:uid="{00000000-0005-0000-0000-0000E7230000}"/>
    <cellStyle name="Input 9 2 6 3" xfId="10192" xr:uid="{00000000-0005-0000-0000-0000E8230000}"/>
    <cellStyle name="Input 9 2 6 4" xfId="10193" xr:uid="{00000000-0005-0000-0000-0000E9230000}"/>
    <cellStyle name="Input 9 2 7" xfId="10194" xr:uid="{00000000-0005-0000-0000-0000EA230000}"/>
    <cellStyle name="Input 9 2 8" xfId="10138" xr:uid="{00000000-0005-0000-0000-0000EB230000}"/>
    <cellStyle name="Input 9 3" xfId="1937" xr:uid="{00000000-0005-0000-0000-0000EC230000}"/>
    <cellStyle name="Input 9 3 2" xfId="10196" xr:uid="{00000000-0005-0000-0000-0000ED230000}"/>
    <cellStyle name="Input 9 3 2 2" xfId="10197" xr:uid="{00000000-0005-0000-0000-0000EE230000}"/>
    <cellStyle name="Input 9 3 2 2 2" xfId="10198" xr:uid="{00000000-0005-0000-0000-0000EF230000}"/>
    <cellStyle name="Input 9 3 2 2 2 2" xfId="10199" xr:uid="{00000000-0005-0000-0000-0000F0230000}"/>
    <cellStyle name="Input 9 3 2 2 2 3" xfId="10200" xr:uid="{00000000-0005-0000-0000-0000F1230000}"/>
    <cellStyle name="Input 9 3 2 2 3" xfId="10201" xr:uid="{00000000-0005-0000-0000-0000F2230000}"/>
    <cellStyle name="Input 9 3 2 2 4" xfId="10202" xr:uid="{00000000-0005-0000-0000-0000F3230000}"/>
    <cellStyle name="Input 9 3 3" xfId="10203" xr:uid="{00000000-0005-0000-0000-0000F4230000}"/>
    <cellStyle name="Input 9 3 3 2" xfId="10204" xr:uid="{00000000-0005-0000-0000-0000F5230000}"/>
    <cellStyle name="Input 9 3 3 2 2" xfId="10205" xr:uid="{00000000-0005-0000-0000-0000F6230000}"/>
    <cellStyle name="Input 9 3 3 2 3" xfId="10206" xr:uid="{00000000-0005-0000-0000-0000F7230000}"/>
    <cellStyle name="Input 9 3 3 3" xfId="10207" xr:uid="{00000000-0005-0000-0000-0000F8230000}"/>
    <cellStyle name="Input 9 3 3 4" xfId="10208" xr:uid="{00000000-0005-0000-0000-0000F9230000}"/>
    <cellStyle name="Input 9 3 4" xfId="10195" xr:uid="{00000000-0005-0000-0000-0000FA230000}"/>
    <cellStyle name="Input 9 4" xfId="10209" xr:uid="{00000000-0005-0000-0000-0000FB230000}"/>
    <cellStyle name="Input 9 4 2" xfId="10210" xr:uid="{00000000-0005-0000-0000-0000FC230000}"/>
    <cellStyle name="Input 9 4 2 2" xfId="10211" xr:uid="{00000000-0005-0000-0000-0000FD230000}"/>
    <cellStyle name="Input 9 4 2 2 2" xfId="10212" xr:uid="{00000000-0005-0000-0000-0000FE230000}"/>
    <cellStyle name="Input 9 4 2 2 2 2" xfId="10213" xr:uid="{00000000-0005-0000-0000-0000FF230000}"/>
    <cellStyle name="Input 9 4 2 2 2 3" xfId="10214" xr:uid="{00000000-0005-0000-0000-000000240000}"/>
    <cellStyle name="Input 9 4 2 2 3" xfId="10215" xr:uid="{00000000-0005-0000-0000-000001240000}"/>
    <cellStyle name="Input 9 4 2 2 4" xfId="10216" xr:uid="{00000000-0005-0000-0000-000002240000}"/>
    <cellStyle name="Input 9 4 3" xfId="10217" xr:uid="{00000000-0005-0000-0000-000003240000}"/>
    <cellStyle name="Input 9 4 3 2" xfId="10218" xr:uid="{00000000-0005-0000-0000-000004240000}"/>
    <cellStyle name="Input 9 4 3 2 2" xfId="10219" xr:uid="{00000000-0005-0000-0000-000005240000}"/>
    <cellStyle name="Input 9 4 3 2 3" xfId="10220" xr:uid="{00000000-0005-0000-0000-000006240000}"/>
    <cellStyle name="Input 9 4 3 3" xfId="10221" xr:uid="{00000000-0005-0000-0000-000007240000}"/>
    <cellStyle name="Input 9 4 3 4" xfId="10222" xr:uid="{00000000-0005-0000-0000-000008240000}"/>
    <cellStyle name="Input 9 5" xfId="10223" xr:uid="{00000000-0005-0000-0000-000009240000}"/>
    <cellStyle name="Input 9 5 2" xfId="10224" xr:uid="{00000000-0005-0000-0000-00000A240000}"/>
    <cellStyle name="Input 9 5 2 2" xfId="10225" xr:uid="{00000000-0005-0000-0000-00000B240000}"/>
    <cellStyle name="Input 9 5 2 2 2" xfId="10226" xr:uid="{00000000-0005-0000-0000-00000C240000}"/>
    <cellStyle name="Input 9 5 2 2 2 2" xfId="10227" xr:uid="{00000000-0005-0000-0000-00000D240000}"/>
    <cellStyle name="Input 9 5 2 2 2 3" xfId="10228" xr:uid="{00000000-0005-0000-0000-00000E240000}"/>
    <cellStyle name="Input 9 5 2 2 3" xfId="10229" xr:uid="{00000000-0005-0000-0000-00000F240000}"/>
    <cellStyle name="Input 9 5 2 2 4" xfId="10230" xr:uid="{00000000-0005-0000-0000-000010240000}"/>
    <cellStyle name="Input 9 5 3" xfId="10231" xr:uid="{00000000-0005-0000-0000-000011240000}"/>
    <cellStyle name="Input 9 5 3 2" xfId="10232" xr:uid="{00000000-0005-0000-0000-000012240000}"/>
    <cellStyle name="Input 9 5 3 2 2" xfId="10233" xr:uid="{00000000-0005-0000-0000-000013240000}"/>
    <cellStyle name="Input 9 5 3 2 3" xfId="10234" xr:uid="{00000000-0005-0000-0000-000014240000}"/>
    <cellStyle name="Input 9 5 3 3" xfId="10235" xr:uid="{00000000-0005-0000-0000-000015240000}"/>
    <cellStyle name="Input 9 5 3 4" xfId="10236" xr:uid="{00000000-0005-0000-0000-000016240000}"/>
    <cellStyle name="Input 9 6" xfId="10237" xr:uid="{00000000-0005-0000-0000-000017240000}"/>
    <cellStyle name="Input 9 6 2" xfId="10238" xr:uid="{00000000-0005-0000-0000-000018240000}"/>
    <cellStyle name="Input 9 6 2 2" xfId="10239" xr:uid="{00000000-0005-0000-0000-000019240000}"/>
    <cellStyle name="Input 9 6 2 2 2" xfId="10240" xr:uid="{00000000-0005-0000-0000-00001A240000}"/>
    <cellStyle name="Input 9 6 2 2 3" xfId="10241" xr:uid="{00000000-0005-0000-0000-00001B240000}"/>
    <cellStyle name="Input 9 6 2 3" xfId="10242" xr:uid="{00000000-0005-0000-0000-00001C240000}"/>
    <cellStyle name="Input 9 6 2 4" xfId="10243" xr:uid="{00000000-0005-0000-0000-00001D240000}"/>
    <cellStyle name="Input 9 7" xfId="10244" xr:uid="{00000000-0005-0000-0000-00001E240000}"/>
    <cellStyle name="Input 9 7 2" xfId="10245" xr:uid="{00000000-0005-0000-0000-00001F240000}"/>
    <cellStyle name="Input 9 7 2 2" xfId="10246" xr:uid="{00000000-0005-0000-0000-000020240000}"/>
    <cellStyle name="Input 9 7 2 3" xfId="10247" xr:uid="{00000000-0005-0000-0000-000021240000}"/>
    <cellStyle name="Input 9 7 3" xfId="10248" xr:uid="{00000000-0005-0000-0000-000022240000}"/>
    <cellStyle name="Input 9 7 4" xfId="10249" xr:uid="{00000000-0005-0000-0000-000023240000}"/>
    <cellStyle name="Input 9 8" xfId="10250" xr:uid="{00000000-0005-0000-0000-000024240000}"/>
    <cellStyle name="Input 9 9" xfId="10137" xr:uid="{00000000-0005-0000-0000-000025240000}"/>
    <cellStyle name="Linked Cell" xfId="1938" builtinId="24" customBuiltin="1"/>
    <cellStyle name="Linked Cell 10" xfId="1939" xr:uid="{00000000-0005-0000-0000-000027240000}"/>
    <cellStyle name="Linked Cell 10 2" xfId="1940" xr:uid="{00000000-0005-0000-0000-000028240000}"/>
    <cellStyle name="Linked Cell 10 2 2" xfId="10254" xr:uid="{00000000-0005-0000-0000-000029240000}"/>
    <cellStyle name="Linked Cell 10 2 3" xfId="10255" xr:uid="{00000000-0005-0000-0000-00002A240000}"/>
    <cellStyle name="Linked Cell 10 2 4" xfId="10256" xr:uid="{00000000-0005-0000-0000-00002B240000}"/>
    <cellStyle name="Linked Cell 10 2 5" xfId="10253" xr:uid="{00000000-0005-0000-0000-00002C240000}"/>
    <cellStyle name="Linked Cell 10 3" xfId="1941" xr:uid="{00000000-0005-0000-0000-00002D240000}"/>
    <cellStyle name="Linked Cell 10 3 2" xfId="10258" xr:uid="{00000000-0005-0000-0000-00002E240000}"/>
    <cellStyle name="Linked Cell 10 3 3" xfId="10257" xr:uid="{00000000-0005-0000-0000-00002F240000}"/>
    <cellStyle name="Linked Cell 10 4" xfId="10259" xr:uid="{00000000-0005-0000-0000-000030240000}"/>
    <cellStyle name="Linked Cell 10 5" xfId="10252" xr:uid="{00000000-0005-0000-0000-000031240000}"/>
    <cellStyle name="Linked Cell 11" xfId="1942" xr:uid="{00000000-0005-0000-0000-000032240000}"/>
    <cellStyle name="Linked Cell 11 2" xfId="10261" xr:uid="{00000000-0005-0000-0000-000033240000}"/>
    <cellStyle name="Linked Cell 11 2 2" xfId="10262" xr:uid="{00000000-0005-0000-0000-000034240000}"/>
    <cellStyle name="Linked Cell 11 2 3" xfId="10263" xr:uid="{00000000-0005-0000-0000-000035240000}"/>
    <cellStyle name="Linked Cell 11 3" xfId="10264" xr:uid="{00000000-0005-0000-0000-000036240000}"/>
    <cellStyle name="Linked Cell 11 4" xfId="10265" xr:uid="{00000000-0005-0000-0000-000037240000}"/>
    <cellStyle name="Linked Cell 11 5" xfId="10260" xr:uid="{00000000-0005-0000-0000-000038240000}"/>
    <cellStyle name="Linked Cell 12" xfId="1943" xr:uid="{00000000-0005-0000-0000-000039240000}"/>
    <cellStyle name="Linked Cell 12 2" xfId="10267" xr:uid="{00000000-0005-0000-0000-00003A240000}"/>
    <cellStyle name="Linked Cell 12 2 2" xfId="10268" xr:uid="{00000000-0005-0000-0000-00003B240000}"/>
    <cellStyle name="Linked Cell 12 2 3" xfId="10269" xr:uid="{00000000-0005-0000-0000-00003C240000}"/>
    <cellStyle name="Linked Cell 12 3" xfId="10270" xr:uid="{00000000-0005-0000-0000-00003D240000}"/>
    <cellStyle name="Linked Cell 12 4" xfId="10271" xr:uid="{00000000-0005-0000-0000-00003E240000}"/>
    <cellStyle name="Linked Cell 12 5" xfId="10266" xr:uid="{00000000-0005-0000-0000-00003F240000}"/>
    <cellStyle name="Linked Cell 13" xfId="1944" xr:uid="{00000000-0005-0000-0000-000040240000}"/>
    <cellStyle name="Linked Cell 13 2" xfId="10273" xr:uid="{00000000-0005-0000-0000-000041240000}"/>
    <cellStyle name="Linked Cell 13 3" xfId="10272" xr:uid="{00000000-0005-0000-0000-000042240000}"/>
    <cellStyle name="Linked Cell 14" xfId="1945" xr:uid="{00000000-0005-0000-0000-000043240000}"/>
    <cellStyle name="Linked Cell 14 2" xfId="10275" xr:uid="{00000000-0005-0000-0000-000044240000}"/>
    <cellStyle name="Linked Cell 14 3" xfId="10276" xr:uid="{00000000-0005-0000-0000-000045240000}"/>
    <cellStyle name="Linked Cell 14 4" xfId="10277" xr:uid="{00000000-0005-0000-0000-000046240000}"/>
    <cellStyle name="Linked Cell 14 5" xfId="10274" xr:uid="{00000000-0005-0000-0000-000047240000}"/>
    <cellStyle name="Linked Cell 15" xfId="10278" xr:uid="{00000000-0005-0000-0000-000048240000}"/>
    <cellStyle name="Linked Cell 16" xfId="10279" xr:uid="{00000000-0005-0000-0000-000049240000}"/>
    <cellStyle name="Linked Cell 17" xfId="10280" xr:uid="{00000000-0005-0000-0000-00004A240000}"/>
    <cellStyle name="Linked Cell 18" xfId="10251" xr:uid="{00000000-0005-0000-0000-00004B240000}"/>
    <cellStyle name="Linked Cell 2" xfId="1946" xr:uid="{00000000-0005-0000-0000-00004C240000}"/>
    <cellStyle name="Linked Cell 2 2" xfId="1947" xr:uid="{00000000-0005-0000-0000-00004D240000}"/>
    <cellStyle name="Linked Cell 2 2 2" xfId="1948" xr:uid="{00000000-0005-0000-0000-00004E240000}"/>
    <cellStyle name="Linked Cell 2 2 2 2" xfId="10283" xr:uid="{00000000-0005-0000-0000-00004F240000}"/>
    <cellStyle name="Linked Cell 2 2 3" xfId="1949" xr:uid="{00000000-0005-0000-0000-000050240000}"/>
    <cellStyle name="Linked Cell 2 2 3 2" xfId="10284" xr:uid="{00000000-0005-0000-0000-000051240000}"/>
    <cellStyle name="Linked Cell 2 2 4" xfId="1950" xr:uid="{00000000-0005-0000-0000-000052240000}"/>
    <cellStyle name="Linked Cell 2 2 4 2" xfId="10285" xr:uid="{00000000-0005-0000-0000-000053240000}"/>
    <cellStyle name="Linked Cell 2 2 5" xfId="1951" xr:uid="{00000000-0005-0000-0000-000054240000}"/>
    <cellStyle name="Linked Cell 2 2 5 2" xfId="10286" xr:uid="{00000000-0005-0000-0000-000055240000}"/>
    <cellStyle name="Linked Cell 2 2 6" xfId="10282" xr:uid="{00000000-0005-0000-0000-000056240000}"/>
    <cellStyle name="Linked Cell 2 3" xfId="1952" xr:uid="{00000000-0005-0000-0000-000057240000}"/>
    <cellStyle name="Linked Cell 2 3 2" xfId="1953" xr:uid="{00000000-0005-0000-0000-000058240000}"/>
    <cellStyle name="Linked Cell 2 3 2 2" xfId="10289" xr:uid="{00000000-0005-0000-0000-000059240000}"/>
    <cellStyle name="Linked Cell 2 3 2 3" xfId="10288" xr:uid="{00000000-0005-0000-0000-00005A240000}"/>
    <cellStyle name="Linked Cell 2 3 3" xfId="1954" xr:uid="{00000000-0005-0000-0000-00005B240000}"/>
    <cellStyle name="Linked Cell 2 3 3 2" xfId="10290" xr:uid="{00000000-0005-0000-0000-00005C240000}"/>
    <cellStyle name="Linked Cell 2 3 4" xfId="10291" xr:uid="{00000000-0005-0000-0000-00005D240000}"/>
    <cellStyle name="Linked Cell 2 3 4 2" xfId="10292" xr:uid="{00000000-0005-0000-0000-00005E240000}"/>
    <cellStyle name="Linked Cell 2 3 5" xfId="10287" xr:uid="{00000000-0005-0000-0000-00005F240000}"/>
    <cellStyle name="Linked Cell 2 4" xfId="1955" xr:uid="{00000000-0005-0000-0000-000060240000}"/>
    <cellStyle name="Linked Cell 2 4 2" xfId="10294" xr:uid="{00000000-0005-0000-0000-000061240000}"/>
    <cellStyle name="Linked Cell 2 4 3" xfId="10295" xr:uid="{00000000-0005-0000-0000-000062240000}"/>
    <cellStyle name="Linked Cell 2 4 4" xfId="10293" xr:uid="{00000000-0005-0000-0000-000063240000}"/>
    <cellStyle name="Linked Cell 2 5" xfId="1956" xr:uid="{00000000-0005-0000-0000-000064240000}"/>
    <cellStyle name="Linked Cell 2 5 2" xfId="10296" xr:uid="{00000000-0005-0000-0000-000065240000}"/>
    <cellStyle name="Linked Cell 2 6" xfId="10297" xr:uid="{00000000-0005-0000-0000-000066240000}"/>
    <cellStyle name="Linked Cell 2 7" xfId="10281" xr:uid="{00000000-0005-0000-0000-000067240000}"/>
    <cellStyle name="Linked Cell 3" xfId="1957" xr:uid="{00000000-0005-0000-0000-000068240000}"/>
    <cellStyle name="Linked Cell 3 2" xfId="1958" xr:uid="{00000000-0005-0000-0000-000069240000}"/>
    <cellStyle name="Linked Cell 3 2 2" xfId="10299" xr:uid="{00000000-0005-0000-0000-00006A240000}"/>
    <cellStyle name="Linked Cell 3 3" xfId="1959" xr:uid="{00000000-0005-0000-0000-00006B240000}"/>
    <cellStyle name="Linked Cell 3 3 2" xfId="10301" xr:uid="{00000000-0005-0000-0000-00006C240000}"/>
    <cellStyle name="Linked Cell 3 3 3" xfId="10302" xr:uid="{00000000-0005-0000-0000-00006D240000}"/>
    <cellStyle name="Linked Cell 3 3 4" xfId="10303" xr:uid="{00000000-0005-0000-0000-00006E240000}"/>
    <cellStyle name="Linked Cell 3 3 5" xfId="10300" xr:uid="{00000000-0005-0000-0000-00006F240000}"/>
    <cellStyle name="Linked Cell 3 4" xfId="1960" xr:uid="{00000000-0005-0000-0000-000070240000}"/>
    <cellStyle name="Linked Cell 3 4 2" xfId="10304" xr:uid="{00000000-0005-0000-0000-000071240000}"/>
    <cellStyle name="Linked Cell 3 5" xfId="10305" xr:uid="{00000000-0005-0000-0000-000072240000}"/>
    <cellStyle name="Linked Cell 3 6" xfId="10298" xr:uid="{00000000-0005-0000-0000-000073240000}"/>
    <cellStyle name="Linked Cell 4" xfId="1961" xr:uid="{00000000-0005-0000-0000-000074240000}"/>
    <cellStyle name="Linked Cell 4 2" xfId="1962" xr:uid="{00000000-0005-0000-0000-000075240000}"/>
    <cellStyle name="Linked Cell 4 2 2" xfId="10308" xr:uid="{00000000-0005-0000-0000-000076240000}"/>
    <cellStyle name="Linked Cell 4 2 3" xfId="10309" xr:uid="{00000000-0005-0000-0000-000077240000}"/>
    <cellStyle name="Linked Cell 4 2 4" xfId="10307" xr:uid="{00000000-0005-0000-0000-000078240000}"/>
    <cellStyle name="Linked Cell 4 3" xfId="1963" xr:uid="{00000000-0005-0000-0000-000079240000}"/>
    <cellStyle name="Linked Cell 4 3 2" xfId="10310" xr:uid="{00000000-0005-0000-0000-00007A240000}"/>
    <cellStyle name="Linked Cell 4 4" xfId="1964" xr:uid="{00000000-0005-0000-0000-00007B240000}"/>
    <cellStyle name="Linked Cell 4 4 2" xfId="10311" xr:uid="{00000000-0005-0000-0000-00007C240000}"/>
    <cellStyle name="Linked Cell 4 5" xfId="10312" xr:uid="{00000000-0005-0000-0000-00007D240000}"/>
    <cellStyle name="Linked Cell 4 6" xfId="10306" xr:uid="{00000000-0005-0000-0000-00007E240000}"/>
    <cellStyle name="Linked Cell 5" xfId="1965" xr:uid="{00000000-0005-0000-0000-00007F240000}"/>
    <cellStyle name="Linked Cell 5 2" xfId="1966" xr:uid="{00000000-0005-0000-0000-000080240000}"/>
    <cellStyle name="Linked Cell 5 2 2" xfId="1967" xr:uid="{00000000-0005-0000-0000-000081240000}"/>
    <cellStyle name="Linked Cell 5 2 2 2" xfId="10316" xr:uid="{00000000-0005-0000-0000-000082240000}"/>
    <cellStyle name="Linked Cell 5 2 2 3" xfId="10315" xr:uid="{00000000-0005-0000-0000-000083240000}"/>
    <cellStyle name="Linked Cell 5 2 3" xfId="1968" xr:uid="{00000000-0005-0000-0000-000084240000}"/>
    <cellStyle name="Linked Cell 5 2 3 2" xfId="10317" xr:uid="{00000000-0005-0000-0000-000085240000}"/>
    <cellStyle name="Linked Cell 5 2 4" xfId="1969" xr:uid="{00000000-0005-0000-0000-000086240000}"/>
    <cellStyle name="Linked Cell 5 2 4 2" xfId="10318" xr:uid="{00000000-0005-0000-0000-000087240000}"/>
    <cellStyle name="Linked Cell 5 2 5" xfId="10314" xr:uid="{00000000-0005-0000-0000-000088240000}"/>
    <cellStyle name="Linked Cell 5 3" xfId="1970" xr:uid="{00000000-0005-0000-0000-000089240000}"/>
    <cellStyle name="Linked Cell 5 3 2" xfId="1971" xr:uid="{00000000-0005-0000-0000-00008A240000}"/>
    <cellStyle name="Linked Cell 5 3 2 2" xfId="10320" xr:uid="{00000000-0005-0000-0000-00008B240000}"/>
    <cellStyle name="Linked Cell 5 3 3" xfId="1972" xr:uid="{00000000-0005-0000-0000-00008C240000}"/>
    <cellStyle name="Linked Cell 5 3 3 2" xfId="10321" xr:uid="{00000000-0005-0000-0000-00008D240000}"/>
    <cellStyle name="Linked Cell 5 3 4" xfId="10322" xr:uid="{00000000-0005-0000-0000-00008E240000}"/>
    <cellStyle name="Linked Cell 5 3 5" xfId="10319" xr:uid="{00000000-0005-0000-0000-00008F240000}"/>
    <cellStyle name="Linked Cell 5 4" xfId="1973" xr:uid="{00000000-0005-0000-0000-000090240000}"/>
    <cellStyle name="Linked Cell 5 4 2" xfId="1974" xr:uid="{00000000-0005-0000-0000-000091240000}"/>
    <cellStyle name="Linked Cell 5 4 2 2" xfId="10324" xr:uid="{00000000-0005-0000-0000-000092240000}"/>
    <cellStyle name="Linked Cell 5 4 3" xfId="1975" xr:uid="{00000000-0005-0000-0000-000093240000}"/>
    <cellStyle name="Linked Cell 5 4 3 2" xfId="10325" xr:uid="{00000000-0005-0000-0000-000094240000}"/>
    <cellStyle name="Linked Cell 5 4 4" xfId="10326" xr:uid="{00000000-0005-0000-0000-000095240000}"/>
    <cellStyle name="Linked Cell 5 4 5" xfId="10323" xr:uid="{00000000-0005-0000-0000-000096240000}"/>
    <cellStyle name="Linked Cell 5 5" xfId="10313" xr:uid="{00000000-0005-0000-0000-000097240000}"/>
    <cellStyle name="Linked Cell 6" xfId="1976" xr:uid="{00000000-0005-0000-0000-000098240000}"/>
    <cellStyle name="Linked Cell 6 2" xfId="1977" xr:uid="{00000000-0005-0000-0000-000099240000}"/>
    <cellStyle name="Linked Cell 6 2 2" xfId="10329" xr:uid="{00000000-0005-0000-0000-00009A240000}"/>
    <cellStyle name="Linked Cell 6 2 3" xfId="10330" xr:uid="{00000000-0005-0000-0000-00009B240000}"/>
    <cellStyle name="Linked Cell 6 2 4" xfId="10328" xr:uid="{00000000-0005-0000-0000-00009C240000}"/>
    <cellStyle name="Linked Cell 6 3" xfId="1978" xr:uid="{00000000-0005-0000-0000-00009D240000}"/>
    <cellStyle name="Linked Cell 6 3 2" xfId="10331" xr:uid="{00000000-0005-0000-0000-00009E240000}"/>
    <cellStyle name="Linked Cell 6 4" xfId="10332" xr:uid="{00000000-0005-0000-0000-00009F240000}"/>
    <cellStyle name="Linked Cell 6 5" xfId="10327" xr:uid="{00000000-0005-0000-0000-0000A0240000}"/>
    <cellStyle name="Linked Cell 7" xfId="1979" xr:uid="{00000000-0005-0000-0000-0000A1240000}"/>
    <cellStyle name="Linked Cell 7 2" xfId="1980" xr:uid="{00000000-0005-0000-0000-0000A2240000}"/>
    <cellStyle name="Linked Cell 7 2 2" xfId="10335" xr:uid="{00000000-0005-0000-0000-0000A3240000}"/>
    <cellStyle name="Linked Cell 7 2 3" xfId="10336" xr:uid="{00000000-0005-0000-0000-0000A4240000}"/>
    <cellStyle name="Linked Cell 7 2 4" xfId="10334" xr:uid="{00000000-0005-0000-0000-0000A5240000}"/>
    <cellStyle name="Linked Cell 7 3" xfId="10337" xr:uid="{00000000-0005-0000-0000-0000A6240000}"/>
    <cellStyle name="Linked Cell 7 4" xfId="10333" xr:uid="{00000000-0005-0000-0000-0000A7240000}"/>
    <cellStyle name="Linked Cell 8" xfId="1981" xr:uid="{00000000-0005-0000-0000-0000A8240000}"/>
    <cellStyle name="Linked Cell 8 2" xfId="10339" xr:uid="{00000000-0005-0000-0000-0000A9240000}"/>
    <cellStyle name="Linked Cell 8 2 2" xfId="10340" xr:uid="{00000000-0005-0000-0000-0000AA240000}"/>
    <cellStyle name="Linked Cell 8 2 3" xfId="10341" xr:uid="{00000000-0005-0000-0000-0000AB240000}"/>
    <cellStyle name="Linked Cell 8 3" xfId="10342" xr:uid="{00000000-0005-0000-0000-0000AC240000}"/>
    <cellStyle name="Linked Cell 8 4" xfId="10343" xr:uid="{00000000-0005-0000-0000-0000AD240000}"/>
    <cellStyle name="Linked Cell 8 5" xfId="10338" xr:uid="{00000000-0005-0000-0000-0000AE240000}"/>
    <cellStyle name="Linked Cell 9" xfId="1982" xr:uid="{00000000-0005-0000-0000-0000AF240000}"/>
    <cellStyle name="Linked Cell 9 2" xfId="1983" xr:uid="{00000000-0005-0000-0000-0000B0240000}"/>
    <cellStyle name="Linked Cell 9 2 2" xfId="10345" xr:uid="{00000000-0005-0000-0000-0000B1240000}"/>
    <cellStyle name="Linked Cell 9 3" xfId="1984" xr:uid="{00000000-0005-0000-0000-0000B2240000}"/>
    <cellStyle name="Linked Cell 9 3 2" xfId="10346" xr:uid="{00000000-0005-0000-0000-0000B3240000}"/>
    <cellStyle name="Linked Cell 9 4" xfId="10347" xr:uid="{00000000-0005-0000-0000-0000B4240000}"/>
    <cellStyle name="Linked Cell 9 5" xfId="10344" xr:uid="{00000000-0005-0000-0000-0000B5240000}"/>
    <cellStyle name="Neutral" xfId="1985" builtinId="28" customBuiltin="1"/>
    <cellStyle name="Neutral 10" xfId="1986" xr:uid="{00000000-0005-0000-0000-0000B7240000}"/>
    <cellStyle name="Neutral 10 2" xfId="1987" xr:uid="{00000000-0005-0000-0000-0000B8240000}"/>
    <cellStyle name="Neutral 10 2 2" xfId="10351" xr:uid="{00000000-0005-0000-0000-0000B9240000}"/>
    <cellStyle name="Neutral 10 2 3" xfId="10352" xr:uid="{00000000-0005-0000-0000-0000BA240000}"/>
    <cellStyle name="Neutral 10 2 4" xfId="10353" xr:uid="{00000000-0005-0000-0000-0000BB240000}"/>
    <cellStyle name="Neutral 10 2 5" xfId="10350" xr:uid="{00000000-0005-0000-0000-0000BC240000}"/>
    <cellStyle name="Neutral 10 3" xfId="1988" xr:uid="{00000000-0005-0000-0000-0000BD240000}"/>
    <cellStyle name="Neutral 10 3 2" xfId="10355" xr:uid="{00000000-0005-0000-0000-0000BE240000}"/>
    <cellStyle name="Neutral 10 3 3" xfId="10354" xr:uid="{00000000-0005-0000-0000-0000BF240000}"/>
    <cellStyle name="Neutral 10 4" xfId="10356" xr:uid="{00000000-0005-0000-0000-0000C0240000}"/>
    <cellStyle name="Neutral 10 5" xfId="10349" xr:uid="{00000000-0005-0000-0000-0000C1240000}"/>
    <cellStyle name="Neutral 11" xfId="1989" xr:uid="{00000000-0005-0000-0000-0000C2240000}"/>
    <cellStyle name="Neutral 11 2" xfId="10358" xr:uid="{00000000-0005-0000-0000-0000C3240000}"/>
    <cellStyle name="Neutral 11 2 2" xfId="10359" xr:uid="{00000000-0005-0000-0000-0000C4240000}"/>
    <cellStyle name="Neutral 11 2 3" xfId="10360" xr:uid="{00000000-0005-0000-0000-0000C5240000}"/>
    <cellStyle name="Neutral 11 3" xfId="10361" xr:uid="{00000000-0005-0000-0000-0000C6240000}"/>
    <cellStyle name="Neutral 11 4" xfId="10362" xr:uid="{00000000-0005-0000-0000-0000C7240000}"/>
    <cellStyle name="Neutral 11 5" xfId="10357" xr:uid="{00000000-0005-0000-0000-0000C8240000}"/>
    <cellStyle name="Neutral 12" xfId="1990" xr:uid="{00000000-0005-0000-0000-0000C9240000}"/>
    <cellStyle name="Neutral 12 2" xfId="10364" xr:uid="{00000000-0005-0000-0000-0000CA240000}"/>
    <cellStyle name="Neutral 12 2 2" xfId="10365" xr:uid="{00000000-0005-0000-0000-0000CB240000}"/>
    <cellStyle name="Neutral 12 2 3" xfId="10366" xr:uid="{00000000-0005-0000-0000-0000CC240000}"/>
    <cellStyle name="Neutral 12 3" xfId="10367" xr:uid="{00000000-0005-0000-0000-0000CD240000}"/>
    <cellStyle name="Neutral 12 4" xfId="10368" xr:uid="{00000000-0005-0000-0000-0000CE240000}"/>
    <cellStyle name="Neutral 12 5" xfId="10363" xr:uid="{00000000-0005-0000-0000-0000CF240000}"/>
    <cellStyle name="Neutral 13" xfId="1991" xr:uid="{00000000-0005-0000-0000-0000D0240000}"/>
    <cellStyle name="Neutral 13 2" xfId="10370" xr:uid="{00000000-0005-0000-0000-0000D1240000}"/>
    <cellStyle name="Neutral 13 3" xfId="10369" xr:uid="{00000000-0005-0000-0000-0000D2240000}"/>
    <cellStyle name="Neutral 14" xfId="1992" xr:uid="{00000000-0005-0000-0000-0000D3240000}"/>
    <cellStyle name="Neutral 14 2" xfId="10372" xr:uid="{00000000-0005-0000-0000-0000D4240000}"/>
    <cellStyle name="Neutral 14 3" xfId="10373" xr:uid="{00000000-0005-0000-0000-0000D5240000}"/>
    <cellStyle name="Neutral 14 4" xfId="10374" xr:uid="{00000000-0005-0000-0000-0000D6240000}"/>
    <cellStyle name="Neutral 14 5" xfId="10371" xr:uid="{00000000-0005-0000-0000-0000D7240000}"/>
    <cellStyle name="Neutral 15" xfId="10375" xr:uid="{00000000-0005-0000-0000-0000D8240000}"/>
    <cellStyle name="Neutral 16" xfId="10376" xr:uid="{00000000-0005-0000-0000-0000D9240000}"/>
    <cellStyle name="Neutral 17" xfId="10377" xr:uid="{00000000-0005-0000-0000-0000DA240000}"/>
    <cellStyle name="Neutral 18" xfId="10348" xr:uid="{00000000-0005-0000-0000-0000DB240000}"/>
    <cellStyle name="Neutral 2" xfId="1993" xr:uid="{00000000-0005-0000-0000-0000DC240000}"/>
    <cellStyle name="Neutral 2 2" xfId="1994" xr:uid="{00000000-0005-0000-0000-0000DD240000}"/>
    <cellStyle name="Neutral 2 2 2" xfId="1995" xr:uid="{00000000-0005-0000-0000-0000DE240000}"/>
    <cellStyle name="Neutral 2 2 2 2" xfId="10380" xr:uid="{00000000-0005-0000-0000-0000DF240000}"/>
    <cellStyle name="Neutral 2 2 3" xfId="1996" xr:uid="{00000000-0005-0000-0000-0000E0240000}"/>
    <cellStyle name="Neutral 2 2 3 2" xfId="10381" xr:uid="{00000000-0005-0000-0000-0000E1240000}"/>
    <cellStyle name="Neutral 2 2 4" xfId="1997" xr:uid="{00000000-0005-0000-0000-0000E2240000}"/>
    <cellStyle name="Neutral 2 2 4 2" xfId="10382" xr:uid="{00000000-0005-0000-0000-0000E3240000}"/>
    <cellStyle name="Neutral 2 2 5" xfId="1998" xr:uid="{00000000-0005-0000-0000-0000E4240000}"/>
    <cellStyle name="Neutral 2 2 5 2" xfId="10383" xr:uid="{00000000-0005-0000-0000-0000E5240000}"/>
    <cellStyle name="Neutral 2 2 6" xfId="10379" xr:uid="{00000000-0005-0000-0000-0000E6240000}"/>
    <cellStyle name="Neutral 2 3" xfId="1999" xr:uid="{00000000-0005-0000-0000-0000E7240000}"/>
    <cellStyle name="Neutral 2 3 2" xfId="2000" xr:uid="{00000000-0005-0000-0000-0000E8240000}"/>
    <cellStyle name="Neutral 2 3 2 2" xfId="10386" xr:uid="{00000000-0005-0000-0000-0000E9240000}"/>
    <cellStyle name="Neutral 2 3 2 3" xfId="10385" xr:uid="{00000000-0005-0000-0000-0000EA240000}"/>
    <cellStyle name="Neutral 2 3 3" xfId="2001" xr:uid="{00000000-0005-0000-0000-0000EB240000}"/>
    <cellStyle name="Neutral 2 3 3 2" xfId="10387" xr:uid="{00000000-0005-0000-0000-0000EC240000}"/>
    <cellStyle name="Neutral 2 3 4" xfId="10388" xr:uid="{00000000-0005-0000-0000-0000ED240000}"/>
    <cellStyle name="Neutral 2 3 4 2" xfId="10389" xr:uid="{00000000-0005-0000-0000-0000EE240000}"/>
    <cellStyle name="Neutral 2 3 5" xfId="10384" xr:uid="{00000000-0005-0000-0000-0000EF240000}"/>
    <cellStyle name="Neutral 2 4" xfId="2002" xr:uid="{00000000-0005-0000-0000-0000F0240000}"/>
    <cellStyle name="Neutral 2 4 2" xfId="10391" xr:uid="{00000000-0005-0000-0000-0000F1240000}"/>
    <cellStyle name="Neutral 2 4 3" xfId="10392" xr:uid="{00000000-0005-0000-0000-0000F2240000}"/>
    <cellStyle name="Neutral 2 4 4" xfId="10390" xr:uid="{00000000-0005-0000-0000-0000F3240000}"/>
    <cellStyle name="Neutral 2 5" xfId="2003" xr:uid="{00000000-0005-0000-0000-0000F4240000}"/>
    <cellStyle name="Neutral 2 5 2" xfId="10393" xr:uid="{00000000-0005-0000-0000-0000F5240000}"/>
    <cellStyle name="Neutral 2 6" xfId="10394" xr:uid="{00000000-0005-0000-0000-0000F6240000}"/>
    <cellStyle name="Neutral 2 7" xfId="10378" xr:uid="{00000000-0005-0000-0000-0000F7240000}"/>
    <cellStyle name="Neutral 3" xfId="2004" xr:uid="{00000000-0005-0000-0000-0000F8240000}"/>
    <cellStyle name="Neutral 3 2" xfId="2005" xr:uid="{00000000-0005-0000-0000-0000F9240000}"/>
    <cellStyle name="Neutral 3 2 2" xfId="10396" xr:uid="{00000000-0005-0000-0000-0000FA240000}"/>
    <cellStyle name="Neutral 3 3" xfId="2006" xr:uid="{00000000-0005-0000-0000-0000FB240000}"/>
    <cellStyle name="Neutral 3 3 2" xfId="10398" xr:uid="{00000000-0005-0000-0000-0000FC240000}"/>
    <cellStyle name="Neutral 3 3 3" xfId="10399" xr:uid="{00000000-0005-0000-0000-0000FD240000}"/>
    <cellStyle name="Neutral 3 3 4" xfId="10400" xr:uid="{00000000-0005-0000-0000-0000FE240000}"/>
    <cellStyle name="Neutral 3 3 5" xfId="10397" xr:uid="{00000000-0005-0000-0000-0000FF240000}"/>
    <cellStyle name="Neutral 3 4" xfId="2007" xr:uid="{00000000-0005-0000-0000-000000250000}"/>
    <cellStyle name="Neutral 3 4 2" xfId="10401" xr:uid="{00000000-0005-0000-0000-000001250000}"/>
    <cellStyle name="Neutral 3 5" xfId="10402" xr:uid="{00000000-0005-0000-0000-000002250000}"/>
    <cellStyle name="Neutral 3 6" xfId="10395" xr:uid="{00000000-0005-0000-0000-000003250000}"/>
    <cellStyle name="Neutral 4" xfId="2008" xr:uid="{00000000-0005-0000-0000-000004250000}"/>
    <cellStyle name="Neutral 4 2" xfId="2009" xr:uid="{00000000-0005-0000-0000-000005250000}"/>
    <cellStyle name="Neutral 4 2 2" xfId="10405" xr:uid="{00000000-0005-0000-0000-000006250000}"/>
    <cellStyle name="Neutral 4 2 3" xfId="10406" xr:uid="{00000000-0005-0000-0000-000007250000}"/>
    <cellStyle name="Neutral 4 2 4" xfId="10404" xr:uid="{00000000-0005-0000-0000-000008250000}"/>
    <cellStyle name="Neutral 4 3" xfId="2010" xr:uid="{00000000-0005-0000-0000-000009250000}"/>
    <cellStyle name="Neutral 4 3 2" xfId="10407" xr:uid="{00000000-0005-0000-0000-00000A250000}"/>
    <cellStyle name="Neutral 4 4" xfId="2011" xr:uid="{00000000-0005-0000-0000-00000B250000}"/>
    <cellStyle name="Neutral 4 4 2" xfId="10408" xr:uid="{00000000-0005-0000-0000-00000C250000}"/>
    <cellStyle name="Neutral 4 5" xfId="10409" xr:uid="{00000000-0005-0000-0000-00000D250000}"/>
    <cellStyle name="Neutral 4 6" xfId="10403" xr:uid="{00000000-0005-0000-0000-00000E250000}"/>
    <cellStyle name="Neutral 5" xfId="2012" xr:uid="{00000000-0005-0000-0000-00000F250000}"/>
    <cellStyle name="Neutral 5 2" xfId="2013" xr:uid="{00000000-0005-0000-0000-000010250000}"/>
    <cellStyle name="Neutral 5 2 2" xfId="2014" xr:uid="{00000000-0005-0000-0000-000011250000}"/>
    <cellStyle name="Neutral 5 2 2 2" xfId="10413" xr:uid="{00000000-0005-0000-0000-000012250000}"/>
    <cellStyle name="Neutral 5 2 2 3" xfId="10412" xr:uid="{00000000-0005-0000-0000-000013250000}"/>
    <cellStyle name="Neutral 5 2 3" xfId="2015" xr:uid="{00000000-0005-0000-0000-000014250000}"/>
    <cellStyle name="Neutral 5 2 3 2" xfId="10414" xr:uid="{00000000-0005-0000-0000-000015250000}"/>
    <cellStyle name="Neutral 5 2 4" xfId="2016" xr:uid="{00000000-0005-0000-0000-000016250000}"/>
    <cellStyle name="Neutral 5 2 4 2" xfId="10415" xr:uid="{00000000-0005-0000-0000-000017250000}"/>
    <cellStyle name="Neutral 5 2 5" xfId="10411" xr:uid="{00000000-0005-0000-0000-000018250000}"/>
    <cellStyle name="Neutral 5 3" xfId="2017" xr:uid="{00000000-0005-0000-0000-000019250000}"/>
    <cellStyle name="Neutral 5 3 2" xfId="2018" xr:uid="{00000000-0005-0000-0000-00001A250000}"/>
    <cellStyle name="Neutral 5 3 2 2" xfId="10417" xr:uid="{00000000-0005-0000-0000-00001B250000}"/>
    <cellStyle name="Neutral 5 3 3" xfId="2019" xr:uid="{00000000-0005-0000-0000-00001C250000}"/>
    <cellStyle name="Neutral 5 3 3 2" xfId="10418" xr:uid="{00000000-0005-0000-0000-00001D250000}"/>
    <cellStyle name="Neutral 5 3 4" xfId="10419" xr:uid="{00000000-0005-0000-0000-00001E250000}"/>
    <cellStyle name="Neutral 5 3 5" xfId="10416" xr:uid="{00000000-0005-0000-0000-00001F250000}"/>
    <cellStyle name="Neutral 5 4" xfId="2020" xr:uid="{00000000-0005-0000-0000-000020250000}"/>
    <cellStyle name="Neutral 5 4 2" xfId="2021" xr:uid="{00000000-0005-0000-0000-000021250000}"/>
    <cellStyle name="Neutral 5 4 2 2" xfId="10421" xr:uid="{00000000-0005-0000-0000-000022250000}"/>
    <cellStyle name="Neutral 5 4 3" xfId="2022" xr:uid="{00000000-0005-0000-0000-000023250000}"/>
    <cellStyle name="Neutral 5 4 3 2" xfId="10422" xr:uid="{00000000-0005-0000-0000-000024250000}"/>
    <cellStyle name="Neutral 5 4 4" xfId="10423" xr:uid="{00000000-0005-0000-0000-000025250000}"/>
    <cellStyle name="Neutral 5 4 5" xfId="10420" xr:uid="{00000000-0005-0000-0000-000026250000}"/>
    <cellStyle name="Neutral 5 5" xfId="10410" xr:uid="{00000000-0005-0000-0000-000027250000}"/>
    <cellStyle name="Neutral 6" xfId="2023" xr:uid="{00000000-0005-0000-0000-000028250000}"/>
    <cellStyle name="Neutral 6 2" xfId="2024" xr:uid="{00000000-0005-0000-0000-000029250000}"/>
    <cellStyle name="Neutral 6 2 2" xfId="10426" xr:uid="{00000000-0005-0000-0000-00002A250000}"/>
    <cellStyle name="Neutral 6 2 3" xfId="10427" xr:uid="{00000000-0005-0000-0000-00002B250000}"/>
    <cellStyle name="Neutral 6 2 4" xfId="10425" xr:uid="{00000000-0005-0000-0000-00002C250000}"/>
    <cellStyle name="Neutral 6 3" xfId="2025" xr:uid="{00000000-0005-0000-0000-00002D250000}"/>
    <cellStyle name="Neutral 6 3 2" xfId="10428" xr:uid="{00000000-0005-0000-0000-00002E250000}"/>
    <cellStyle name="Neutral 6 4" xfId="10429" xr:uid="{00000000-0005-0000-0000-00002F250000}"/>
    <cellStyle name="Neutral 6 5" xfId="10424" xr:uid="{00000000-0005-0000-0000-000030250000}"/>
    <cellStyle name="Neutral 7" xfId="2026" xr:uid="{00000000-0005-0000-0000-000031250000}"/>
    <cellStyle name="Neutral 7 2" xfId="2027" xr:uid="{00000000-0005-0000-0000-000032250000}"/>
    <cellStyle name="Neutral 7 2 2" xfId="10432" xr:uid="{00000000-0005-0000-0000-000033250000}"/>
    <cellStyle name="Neutral 7 2 3" xfId="10433" xr:uid="{00000000-0005-0000-0000-000034250000}"/>
    <cellStyle name="Neutral 7 2 4" xfId="10431" xr:uid="{00000000-0005-0000-0000-000035250000}"/>
    <cellStyle name="Neutral 7 3" xfId="10434" xr:uid="{00000000-0005-0000-0000-000036250000}"/>
    <cellStyle name="Neutral 7 4" xfId="10430" xr:uid="{00000000-0005-0000-0000-000037250000}"/>
    <cellStyle name="Neutral 8" xfId="2028" xr:uid="{00000000-0005-0000-0000-000038250000}"/>
    <cellStyle name="Neutral 8 2" xfId="10436" xr:uid="{00000000-0005-0000-0000-000039250000}"/>
    <cellStyle name="Neutral 8 2 2" xfId="10437" xr:uid="{00000000-0005-0000-0000-00003A250000}"/>
    <cellStyle name="Neutral 8 2 3" xfId="10438" xr:uid="{00000000-0005-0000-0000-00003B250000}"/>
    <cellStyle name="Neutral 8 3" xfId="10439" xr:uid="{00000000-0005-0000-0000-00003C250000}"/>
    <cellStyle name="Neutral 8 4" xfId="10440" xr:uid="{00000000-0005-0000-0000-00003D250000}"/>
    <cellStyle name="Neutral 8 5" xfId="10435" xr:uid="{00000000-0005-0000-0000-00003E250000}"/>
    <cellStyle name="Neutral 9" xfId="2029" xr:uid="{00000000-0005-0000-0000-00003F250000}"/>
    <cellStyle name="Neutral 9 2" xfId="2030" xr:uid="{00000000-0005-0000-0000-000040250000}"/>
    <cellStyle name="Neutral 9 2 2" xfId="10442" xr:uid="{00000000-0005-0000-0000-000041250000}"/>
    <cellStyle name="Neutral 9 3" xfId="2031" xr:uid="{00000000-0005-0000-0000-000042250000}"/>
    <cellStyle name="Neutral 9 3 2" xfId="10443" xr:uid="{00000000-0005-0000-0000-000043250000}"/>
    <cellStyle name="Neutral 9 4" xfId="10444" xr:uid="{00000000-0005-0000-0000-000044250000}"/>
    <cellStyle name="Neutral 9 5" xfId="10441" xr:uid="{00000000-0005-0000-0000-000045250000}"/>
    <cellStyle name="Normal" xfId="0" builtinId="0"/>
    <cellStyle name="Normal 10" xfId="2032" xr:uid="{00000000-0005-0000-0000-000047250000}"/>
    <cellStyle name="Normal 10 2" xfId="2033" xr:uid="{00000000-0005-0000-0000-000048250000}"/>
    <cellStyle name="Normal 10 2 2" xfId="10446" xr:uid="{00000000-0005-0000-0000-000049250000}"/>
    <cellStyle name="Normal 10 2 2 2" xfId="20098" xr:uid="{00000000-0005-0000-0000-00004A250000}"/>
    <cellStyle name="Normal 10 2 3" xfId="10445" xr:uid="{00000000-0005-0000-0000-00004B250000}"/>
    <cellStyle name="Normal 10 2 4" xfId="20097" xr:uid="{00000000-0005-0000-0000-00004C250000}"/>
    <cellStyle name="Normal 10 3" xfId="2034" xr:uid="{00000000-0005-0000-0000-00004D250000}"/>
    <cellStyle name="Normal 10 3 2" xfId="10447" xr:uid="{00000000-0005-0000-0000-00004E250000}"/>
    <cellStyle name="Normal 10 3 2 2" xfId="20100" xr:uid="{00000000-0005-0000-0000-00004F250000}"/>
    <cellStyle name="Normal 10 3 3" xfId="10448" xr:uid="{00000000-0005-0000-0000-000050250000}"/>
    <cellStyle name="Normal 10 3 3 2" xfId="20101" xr:uid="{00000000-0005-0000-0000-000051250000}"/>
    <cellStyle name="Normal 10 3 4" xfId="10449" xr:uid="{00000000-0005-0000-0000-000052250000}"/>
    <cellStyle name="Normal 10 3 4 2" xfId="20102" xr:uid="{00000000-0005-0000-0000-000053250000}"/>
    <cellStyle name="Normal 10 3 5" xfId="20099" xr:uid="{00000000-0005-0000-0000-000054250000}"/>
    <cellStyle name="Normal 10 4" xfId="2035" xr:uid="{00000000-0005-0000-0000-000055250000}"/>
    <cellStyle name="Normal 10 4 2" xfId="2036" xr:uid="{00000000-0005-0000-0000-000056250000}"/>
    <cellStyle name="Normal 10 4 2 2" xfId="10451" xr:uid="{00000000-0005-0000-0000-000057250000}"/>
    <cellStyle name="Normal 10 4 2 3" xfId="20104" xr:uid="{00000000-0005-0000-0000-000058250000}"/>
    <cellStyle name="Normal 10 4 3" xfId="10452" xr:uid="{00000000-0005-0000-0000-000059250000}"/>
    <cellStyle name="Normal 10 4 3 2" xfId="20105" xr:uid="{00000000-0005-0000-0000-00005A250000}"/>
    <cellStyle name="Normal 10 4 4" xfId="10450" xr:uid="{00000000-0005-0000-0000-00005B250000}"/>
    <cellStyle name="Normal 10 4 5" xfId="20103" xr:uid="{00000000-0005-0000-0000-00005C250000}"/>
    <cellStyle name="Normal 10 5" xfId="10453" xr:uid="{00000000-0005-0000-0000-00005D250000}"/>
    <cellStyle name="Normal 10 5 2" xfId="20106" xr:uid="{00000000-0005-0000-0000-00005E250000}"/>
    <cellStyle name="Normal 10 6" xfId="10454" xr:uid="{00000000-0005-0000-0000-00005F250000}"/>
    <cellStyle name="Normal 10 6 2" xfId="20107" xr:uid="{00000000-0005-0000-0000-000060250000}"/>
    <cellStyle name="Normal 10 7" xfId="20096" xr:uid="{00000000-0005-0000-0000-000061250000}"/>
    <cellStyle name="Normal 100" xfId="10455" xr:uid="{00000000-0005-0000-0000-000062250000}"/>
    <cellStyle name="Normal 100 2" xfId="20108" xr:uid="{00000000-0005-0000-0000-000063250000}"/>
    <cellStyle name="Normal 101" xfId="10456" xr:uid="{00000000-0005-0000-0000-000064250000}"/>
    <cellStyle name="Normal 101 2" xfId="20109" xr:uid="{00000000-0005-0000-0000-000065250000}"/>
    <cellStyle name="Normal 102" xfId="10457" xr:uid="{00000000-0005-0000-0000-000066250000}"/>
    <cellStyle name="Normal 102 2" xfId="20110" xr:uid="{00000000-0005-0000-0000-000067250000}"/>
    <cellStyle name="Normal 103" xfId="10458" xr:uid="{00000000-0005-0000-0000-000068250000}"/>
    <cellStyle name="Normal 103 2" xfId="20111" xr:uid="{00000000-0005-0000-0000-000069250000}"/>
    <cellStyle name="Normal 104" xfId="10459" xr:uid="{00000000-0005-0000-0000-00006A250000}"/>
    <cellStyle name="Normal 104 2" xfId="20112" xr:uid="{00000000-0005-0000-0000-00006B250000}"/>
    <cellStyle name="Normal 105" xfId="10460" xr:uid="{00000000-0005-0000-0000-00006C250000}"/>
    <cellStyle name="Normal 105 2" xfId="20113" xr:uid="{00000000-0005-0000-0000-00006D250000}"/>
    <cellStyle name="Normal 106" xfId="10461" xr:uid="{00000000-0005-0000-0000-00006E250000}"/>
    <cellStyle name="Normal 106 2" xfId="20114" xr:uid="{00000000-0005-0000-0000-00006F250000}"/>
    <cellStyle name="Normal 107" xfId="10462" xr:uid="{00000000-0005-0000-0000-000070250000}"/>
    <cellStyle name="Normal 107 2" xfId="20115" xr:uid="{00000000-0005-0000-0000-000071250000}"/>
    <cellStyle name="Normal 108" xfId="10463" xr:uid="{00000000-0005-0000-0000-000072250000}"/>
    <cellStyle name="Normal 108 2" xfId="20116" xr:uid="{00000000-0005-0000-0000-000073250000}"/>
    <cellStyle name="Normal 109" xfId="10464" xr:uid="{00000000-0005-0000-0000-000074250000}"/>
    <cellStyle name="Normal 109 2" xfId="20117" xr:uid="{00000000-0005-0000-0000-000075250000}"/>
    <cellStyle name="Normal 11" xfId="2037" xr:uid="{00000000-0005-0000-0000-000076250000}"/>
    <cellStyle name="Normal 11 2" xfId="2038" xr:uid="{00000000-0005-0000-0000-000077250000}"/>
    <cellStyle name="Normal 11 2 2" xfId="10467" xr:uid="{00000000-0005-0000-0000-000078250000}"/>
    <cellStyle name="Normal 11 2 2 2" xfId="20120" xr:uid="{00000000-0005-0000-0000-000079250000}"/>
    <cellStyle name="Normal 11 2 3" xfId="10468" xr:uid="{00000000-0005-0000-0000-00007A250000}"/>
    <cellStyle name="Normal 11 2 3 2" xfId="10469" xr:uid="{00000000-0005-0000-0000-00007B250000}"/>
    <cellStyle name="Normal 11 2 3 2 2" xfId="20122" xr:uid="{00000000-0005-0000-0000-00007C250000}"/>
    <cellStyle name="Normal 11 2 3 3" xfId="10470" xr:uid="{00000000-0005-0000-0000-00007D250000}"/>
    <cellStyle name="Normal 11 2 3 3 2" xfId="20123" xr:uid="{00000000-0005-0000-0000-00007E250000}"/>
    <cellStyle name="Normal 11 2 3 4" xfId="20121" xr:uid="{00000000-0005-0000-0000-00007F250000}"/>
    <cellStyle name="Normal 11 2 4" xfId="10471" xr:uid="{00000000-0005-0000-0000-000080250000}"/>
    <cellStyle name="Normal 11 2 4 2" xfId="20124" xr:uid="{00000000-0005-0000-0000-000081250000}"/>
    <cellStyle name="Normal 11 2 5" xfId="10472" xr:uid="{00000000-0005-0000-0000-000082250000}"/>
    <cellStyle name="Normal 11 2 5 2" xfId="20125" xr:uid="{00000000-0005-0000-0000-000083250000}"/>
    <cellStyle name="Normal 11 2 6" xfId="10466" xr:uid="{00000000-0005-0000-0000-000084250000}"/>
    <cellStyle name="Normal 11 2 7" xfId="20119" xr:uid="{00000000-0005-0000-0000-000085250000}"/>
    <cellStyle name="Normal 11 3" xfId="2039" xr:uid="{00000000-0005-0000-0000-000086250000}"/>
    <cellStyle name="Normal 11 3 2" xfId="2040" xr:uid="{00000000-0005-0000-0000-000087250000}"/>
    <cellStyle name="Normal 11 3 2 2" xfId="10474" xr:uid="{00000000-0005-0000-0000-000088250000}"/>
    <cellStyle name="Normal 11 3 2 3" xfId="20127" xr:uid="{00000000-0005-0000-0000-000089250000}"/>
    <cellStyle name="Normal 11 3 3" xfId="10475" xr:uid="{00000000-0005-0000-0000-00008A250000}"/>
    <cellStyle name="Normal 11 3 3 2" xfId="20128" xr:uid="{00000000-0005-0000-0000-00008B250000}"/>
    <cellStyle name="Normal 11 3 4" xfId="10473" xr:uid="{00000000-0005-0000-0000-00008C250000}"/>
    <cellStyle name="Normal 11 3 5" xfId="20126" xr:uid="{00000000-0005-0000-0000-00008D250000}"/>
    <cellStyle name="Normal 11 4" xfId="10476" xr:uid="{00000000-0005-0000-0000-00008E250000}"/>
    <cellStyle name="Normal 11 4 2" xfId="10477" xr:uid="{00000000-0005-0000-0000-00008F250000}"/>
    <cellStyle name="Normal 11 4 2 2" xfId="20130" xr:uid="{00000000-0005-0000-0000-000090250000}"/>
    <cellStyle name="Normal 11 4 3" xfId="10478" xr:uid="{00000000-0005-0000-0000-000091250000}"/>
    <cellStyle name="Normal 11 4 3 2" xfId="20131" xr:uid="{00000000-0005-0000-0000-000092250000}"/>
    <cellStyle name="Normal 11 4 4" xfId="20129" xr:uid="{00000000-0005-0000-0000-000093250000}"/>
    <cellStyle name="Normal 11 5" xfId="10479" xr:uid="{00000000-0005-0000-0000-000094250000}"/>
    <cellStyle name="Normal 11 5 2" xfId="20132" xr:uid="{00000000-0005-0000-0000-000095250000}"/>
    <cellStyle name="Normal 11 6" xfId="10480" xr:uid="{00000000-0005-0000-0000-000096250000}"/>
    <cellStyle name="Normal 11 6 2" xfId="20133" xr:uid="{00000000-0005-0000-0000-000097250000}"/>
    <cellStyle name="Normal 11 7" xfId="10481" xr:uid="{00000000-0005-0000-0000-000098250000}"/>
    <cellStyle name="Normal 11 7 2" xfId="20134" xr:uid="{00000000-0005-0000-0000-000099250000}"/>
    <cellStyle name="Normal 11 8" xfId="10465" xr:uid="{00000000-0005-0000-0000-00009A250000}"/>
    <cellStyle name="Normal 11 9" xfId="20118" xr:uid="{00000000-0005-0000-0000-00009B250000}"/>
    <cellStyle name="Normal 110" xfId="10482" xr:uid="{00000000-0005-0000-0000-00009C250000}"/>
    <cellStyle name="Normal 110 2" xfId="20135" xr:uid="{00000000-0005-0000-0000-00009D250000}"/>
    <cellStyle name="Normal 111" xfId="10483" xr:uid="{00000000-0005-0000-0000-00009E250000}"/>
    <cellStyle name="Normal 111 2" xfId="20136" xr:uid="{00000000-0005-0000-0000-00009F250000}"/>
    <cellStyle name="Normal 112" xfId="10484" xr:uid="{00000000-0005-0000-0000-0000A0250000}"/>
    <cellStyle name="Normal 112 2" xfId="20137" xr:uid="{00000000-0005-0000-0000-0000A1250000}"/>
    <cellStyle name="Normal 113" xfId="10485" xr:uid="{00000000-0005-0000-0000-0000A2250000}"/>
    <cellStyle name="Normal 113 2" xfId="20138" xr:uid="{00000000-0005-0000-0000-0000A3250000}"/>
    <cellStyle name="Normal 114" xfId="10486" xr:uid="{00000000-0005-0000-0000-0000A4250000}"/>
    <cellStyle name="Normal 114 2" xfId="20139" xr:uid="{00000000-0005-0000-0000-0000A5250000}"/>
    <cellStyle name="Normal 115" xfId="10487" xr:uid="{00000000-0005-0000-0000-0000A6250000}"/>
    <cellStyle name="Normal 115 2" xfId="20140" xr:uid="{00000000-0005-0000-0000-0000A7250000}"/>
    <cellStyle name="Normal 116" xfId="10488" xr:uid="{00000000-0005-0000-0000-0000A8250000}"/>
    <cellStyle name="Normal 116 2" xfId="20141" xr:uid="{00000000-0005-0000-0000-0000A9250000}"/>
    <cellStyle name="Normal 117" xfId="10489" xr:uid="{00000000-0005-0000-0000-0000AA250000}"/>
    <cellStyle name="Normal 117 2" xfId="20142" xr:uid="{00000000-0005-0000-0000-0000AB250000}"/>
    <cellStyle name="Normal 118" xfId="10490" xr:uid="{00000000-0005-0000-0000-0000AC250000}"/>
    <cellStyle name="Normal 118 2" xfId="20143" xr:uid="{00000000-0005-0000-0000-0000AD250000}"/>
    <cellStyle name="Normal 119" xfId="10491" xr:uid="{00000000-0005-0000-0000-0000AE250000}"/>
    <cellStyle name="Normal 119 2" xfId="20144" xr:uid="{00000000-0005-0000-0000-0000AF250000}"/>
    <cellStyle name="Normal 12" xfId="2041" xr:uid="{00000000-0005-0000-0000-0000B0250000}"/>
    <cellStyle name="Normal 12 10" xfId="10492" xr:uid="{00000000-0005-0000-0000-0000B1250000}"/>
    <cellStyle name="Normal 12 10 2" xfId="10493" xr:uid="{00000000-0005-0000-0000-0000B2250000}"/>
    <cellStyle name="Normal 12 10 2 2" xfId="20147" xr:uid="{00000000-0005-0000-0000-0000B3250000}"/>
    <cellStyle name="Normal 12 10 3" xfId="20146" xr:uid="{00000000-0005-0000-0000-0000B4250000}"/>
    <cellStyle name="Normal 12 11" xfId="10494" xr:uid="{00000000-0005-0000-0000-0000B5250000}"/>
    <cellStyle name="Normal 12 11 2" xfId="20148" xr:uid="{00000000-0005-0000-0000-0000B6250000}"/>
    <cellStyle name="Normal 12 12" xfId="20145" xr:uid="{00000000-0005-0000-0000-0000B7250000}"/>
    <cellStyle name="Normal 12 2" xfId="2042" xr:uid="{00000000-0005-0000-0000-0000B8250000}"/>
    <cellStyle name="Normal 12 2 10" xfId="10495" xr:uid="{00000000-0005-0000-0000-0000B9250000}"/>
    <cellStyle name="Normal 12 2 10 2" xfId="20150" xr:uid="{00000000-0005-0000-0000-0000BA250000}"/>
    <cellStyle name="Normal 12 2 11" xfId="20149" xr:uid="{00000000-0005-0000-0000-0000BB250000}"/>
    <cellStyle name="Normal 12 2 2" xfId="2043" xr:uid="{00000000-0005-0000-0000-0000BC250000}"/>
    <cellStyle name="Normal 12 2 2 2" xfId="2044" xr:uid="{00000000-0005-0000-0000-0000BD250000}"/>
    <cellStyle name="Normal 12 2 2 2 2" xfId="2045" xr:uid="{00000000-0005-0000-0000-0000BE250000}"/>
    <cellStyle name="Normal 12 2 2 2 2 2" xfId="10496" xr:uid="{00000000-0005-0000-0000-0000BF250000}"/>
    <cellStyle name="Normal 12 2 2 2 2 2 2" xfId="10497" xr:uid="{00000000-0005-0000-0000-0000C0250000}"/>
    <cellStyle name="Normal 12 2 2 2 2 2 2 2" xfId="20155" xr:uid="{00000000-0005-0000-0000-0000C1250000}"/>
    <cellStyle name="Normal 12 2 2 2 2 2 3" xfId="10498" xr:uid="{00000000-0005-0000-0000-0000C2250000}"/>
    <cellStyle name="Normal 12 2 2 2 2 2 3 2" xfId="20156" xr:uid="{00000000-0005-0000-0000-0000C3250000}"/>
    <cellStyle name="Normal 12 2 2 2 2 2 4" xfId="20154" xr:uid="{00000000-0005-0000-0000-0000C4250000}"/>
    <cellStyle name="Normal 12 2 2 2 2 3" xfId="10499" xr:uid="{00000000-0005-0000-0000-0000C5250000}"/>
    <cellStyle name="Normal 12 2 2 2 2 3 2" xfId="20157" xr:uid="{00000000-0005-0000-0000-0000C6250000}"/>
    <cellStyle name="Normal 12 2 2 2 2 4" xfId="10500" xr:uid="{00000000-0005-0000-0000-0000C7250000}"/>
    <cellStyle name="Normal 12 2 2 2 2 4 2" xfId="20158" xr:uid="{00000000-0005-0000-0000-0000C8250000}"/>
    <cellStyle name="Normal 12 2 2 2 2 5" xfId="20153" xr:uid="{00000000-0005-0000-0000-0000C9250000}"/>
    <cellStyle name="Normal 12 2 2 2 3" xfId="2046" xr:uid="{00000000-0005-0000-0000-0000CA250000}"/>
    <cellStyle name="Normal 12 2 2 2 3 2" xfId="10501" xr:uid="{00000000-0005-0000-0000-0000CB250000}"/>
    <cellStyle name="Normal 12 2 2 2 3 2 2" xfId="10502" xr:uid="{00000000-0005-0000-0000-0000CC250000}"/>
    <cellStyle name="Normal 12 2 2 2 3 2 2 2" xfId="20161" xr:uid="{00000000-0005-0000-0000-0000CD250000}"/>
    <cellStyle name="Normal 12 2 2 2 3 2 3" xfId="10503" xr:uid="{00000000-0005-0000-0000-0000CE250000}"/>
    <cellStyle name="Normal 12 2 2 2 3 2 3 2" xfId="20162" xr:uid="{00000000-0005-0000-0000-0000CF250000}"/>
    <cellStyle name="Normal 12 2 2 2 3 2 4" xfId="20160" xr:uid="{00000000-0005-0000-0000-0000D0250000}"/>
    <cellStyle name="Normal 12 2 2 2 3 3" xfId="10504" xr:uid="{00000000-0005-0000-0000-0000D1250000}"/>
    <cellStyle name="Normal 12 2 2 2 3 3 2" xfId="20163" xr:uid="{00000000-0005-0000-0000-0000D2250000}"/>
    <cellStyle name="Normal 12 2 2 2 3 4" xfId="10505" xr:uid="{00000000-0005-0000-0000-0000D3250000}"/>
    <cellStyle name="Normal 12 2 2 2 3 4 2" xfId="20164" xr:uid="{00000000-0005-0000-0000-0000D4250000}"/>
    <cellStyle name="Normal 12 2 2 2 3 5" xfId="20159" xr:uid="{00000000-0005-0000-0000-0000D5250000}"/>
    <cellStyle name="Normal 12 2 2 2 4" xfId="10506" xr:uid="{00000000-0005-0000-0000-0000D6250000}"/>
    <cellStyle name="Normal 12 2 2 2 4 2" xfId="10507" xr:uid="{00000000-0005-0000-0000-0000D7250000}"/>
    <cellStyle name="Normal 12 2 2 2 4 2 2" xfId="20166" xr:uid="{00000000-0005-0000-0000-0000D8250000}"/>
    <cellStyle name="Normal 12 2 2 2 4 3" xfId="10508" xr:uid="{00000000-0005-0000-0000-0000D9250000}"/>
    <cellStyle name="Normal 12 2 2 2 4 3 2" xfId="20167" xr:uid="{00000000-0005-0000-0000-0000DA250000}"/>
    <cellStyle name="Normal 12 2 2 2 4 4" xfId="20165" xr:uid="{00000000-0005-0000-0000-0000DB250000}"/>
    <cellStyle name="Normal 12 2 2 2 5" xfId="10509" xr:uid="{00000000-0005-0000-0000-0000DC250000}"/>
    <cellStyle name="Normal 12 2 2 2 5 2" xfId="20168" xr:uid="{00000000-0005-0000-0000-0000DD250000}"/>
    <cellStyle name="Normal 12 2 2 2 6" xfId="10510" xr:uid="{00000000-0005-0000-0000-0000DE250000}"/>
    <cellStyle name="Normal 12 2 2 2 6 2" xfId="20169" xr:uid="{00000000-0005-0000-0000-0000DF250000}"/>
    <cellStyle name="Normal 12 2 2 2 7" xfId="20152" xr:uid="{00000000-0005-0000-0000-0000E0250000}"/>
    <cellStyle name="Normal 12 2 2 3" xfId="2047" xr:uid="{00000000-0005-0000-0000-0000E1250000}"/>
    <cellStyle name="Normal 12 2 2 3 2" xfId="2048" xr:uid="{00000000-0005-0000-0000-0000E2250000}"/>
    <cellStyle name="Normal 12 2 2 3 2 2" xfId="10511" xr:uid="{00000000-0005-0000-0000-0000E3250000}"/>
    <cellStyle name="Normal 12 2 2 3 2 2 2" xfId="10512" xr:uid="{00000000-0005-0000-0000-0000E4250000}"/>
    <cellStyle name="Normal 12 2 2 3 2 2 2 2" xfId="20173" xr:uid="{00000000-0005-0000-0000-0000E5250000}"/>
    <cellStyle name="Normal 12 2 2 3 2 2 3" xfId="10513" xr:uid="{00000000-0005-0000-0000-0000E6250000}"/>
    <cellStyle name="Normal 12 2 2 3 2 2 3 2" xfId="20174" xr:uid="{00000000-0005-0000-0000-0000E7250000}"/>
    <cellStyle name="Normal 12 2 2 3 2 2 4" xfId="20172" xr:uid="{00000000-0005-0000-0000-0000E8250000}"/>
    <cellStyle name="Normal 12 2 2 3 2 3" xfId="10514" xr:uid="{00000000-0005-0000-0000-0000E9250000}"/>
    <cellStyle name="Normal 12 2 2 3 2 3 2" xfId="20175" xr:uid="{00000000-0005-0000-0000-0000EA250000}"/>
    <cellStyle name="Normal 12 2 2 3 2 4" xfId="10515" xr:uid="{00000000-0005-0000-0000-0000EB250000}"/>
    <cellStyle name="Normal 12 2 2 3 2 4 2" xfId="20176" xr:uid="{00000000-0005-0000-0000-0000EC250000}"/>
    <cellStyle name="Normal 12 2 2 3 2 5" xfId="20171" xr:uid="{00000000-0005-0000-0000-0000ED250000}"/>
    <cellStyle name="Normal 12 2 2 3 3" xfId="10516" xr:uid="{00000000-0005-0000-0000-0000EE250000}"/>
    <cellStyle name="Normal 12 2 2 3 3 2" xfId="10517" xr:uid="{00000000-0005-0000-0000-0000EF250000}"/>
    <cellStyle name="Normal 12 2 2 3 3 2 2" xfId="20178" xr:uid="{00000000-0005-0000-0000-0000F0250000}"/>
    <cellStyle name="Normal 12 2 2 3 3 3" xfId="10518" xr:uid="{00000000-0005-0000-0000-0000F1250000}"/>
    <cellStyle name="Normal 12 2 2 3 3 3 2" xfId="20179" xr:uid="{00000000-0005-0000-0000-0000F2250000}"/>
    <cellStyle name="Normal 12 2 2 3 3 4" xfId="20177" xr:uid="{00000000-0005-0000-0000-0000F3250000}"/>
    <cellStyle name="Normal 12 2 2 3 4" xfId="10519" xr:uid="{00000000-0005-0000-0000-0000F4250000}"/>
    <cellStyle name="Normal 12 2 2 3 4 2" xfId="20180" xr:uid="{00000000-0005-0000-0000-0000F5250000}"/>
    <cellStyle name="Normal 12 2 2 3 5" xfId="10520" xr:uid="{00000000-0005-0000-0000-0000F6250000}"/>
    <cellStyle name="Normal 12 2 2 3 5 2" xfId="20181" xr:uid="{00000000-0005-0000-0000-0000F7250000}"/>
    <cellStyle name="Normal 12 2 2 3 6" xfId="20170" xr:uid="{00000000-0005-0000-0000-0000F8250000}"/>
    <cellStyle name="Normal 12 2 2 4" xfId="2049" xr:uid="{00000000-0005-0000-0000-0000F9250000}"/>
    <cellStyle name="Normal 12 2 2 4 2" xfId="10521" xr:uid="{00000000-0005-0000-0000-0000FA250000}"/>
    <cellStyle name="Normal 12 2 2 4 2 2" xfId="10522" xr:uid="{00000000-0005-0000-0000-0000FB250000}"/>
    <cellStyle name="Normal 12 2 2 4 2 2 2" xfId="20184" xr:uid="{00000000-0005-0000-0000-0000FC250000}"/>
    <cellStyle name="Normal 12 2 2 4 2 3" xfId="10523" xr:uid="{00000000-0005-0000-0000-0000FD250000}"/>
    <cellStyle name="Normal 12 2 2 4 2 3 2" xfId="20185" xr:uid="{00000000-0005-0000-0000-0000FE250000}"/>
    <cellStyle name="Normal 12 2 2 4 2 4" xfId="20183" xr:uid="{00000000-0005-0000-0000-0000FF250000}"/>
    <cellStyle name="Normal 12 2 2 4 3" xfId="10524" xr:uid="{00000000-0005-0000-0000-000000260000}"/>
    <cellStyle name="Normal 12 2 2 4 3 2" xfId="20186" xr:uid="{00000000-0005-0000-0000-000001260000}"/>
    <cellStyle name="Normal 12 2 2 4 4" xfId="10525" xr:uid="{00000000-0005-0000-0000-000002260000}"/>
    <cellStyle name="Normal 12 2 2 4 4 2" xfId="20187" xr:uid="{00000000-0005-0000-0000-000003260000}"/>
    <cellStyle name="Normal 12 2 2 4 5" xfId="20182" xr:uid="{00000000-0005-0000-0000-000004260000}"/>
    <cellStyle name="Normal 12 2 2 5" xfId="2050" xr:uid="{00000000-0005-0000-0000-000005260000}"/>
    <cellStyle name="Normal 12 2 2 5 2" xfId="10526" xr:uid="{00000000-0005-0000-0000-000006260000}"/>
    <cellStyle name="Normal 12 2 2 5 2 2" xfId="10527" xr:uid="{00000000-0005-0000-0000-000007260000}"/>
    <cellStyle name="Normal 12 2 2 5 2 2 2" xfId="20190" xr:uid="{00000000-0005-0000-0000-000008260000}"/>
    <cellStyle name="Normal 12 2 2 5 2 3" xfId="10528" xr:uid="{00000000-0005-0000-0000-000009260000}"/>
    <cellStyle name="Normal 12 2 2 5 2 3 2" xfId="20191" xr:uid="{00000000-0005-0000-0000-00000A260000}"/>
    <cellStyle name="Normal 12 2 2 5 2 4" xfId="20189" xr:uid="{00000000-0005-0000-0000-00000B260000}"/>
    <cellStyle name="Normal 12 2 2 5 3" xfId="10529" xr:uid="{00000000-0005-0000-0000-00000C260000}"/>
    <cellStyle name="Normal 12 2 2 5 3 2" xfId="20192" xr:uid="{00000000-0005-0000-0000-00000D260000}"/>
    <cellStyle name="Normal 12 2 2 5 4" xfId="10530" xr:uid="{00000000-0005-0000-0000-00000E260000}"/>
    <cellStyle name="Normal 12 2 2 5 4 2" xfId="20193" xr:uid="{00000000-0005-0000-0000-00000F260000}"/>
    <cellStyle name="Normal 12 2 2 5 5" xfId="20188" xr:uid="{00000000-0005-0000-0000-000010260000}"/>
    <cellStyle name="Normal 12 2 2 6" xfId="10531" xr:uid="{00000000-0005-0000-0000-000011260000}"/>
    <cellStyle name="Normal 12 2 2 6 2" xfId="10532" xr:uid="{00000000-0005-0000-0000-000012260000}"/>
    <cellStyle name="Normal 12 2 2 6 2 2" xfId="20195" xr:uid="{00000000-0005-0000-0000-000013260000}"/>
    <cellStyle name="Normal 12 2 2 6 3" xfId="10533" xr:uid="{00000000-0005-0000-0000-000014260000}"/>
    <cellStyle name="Normal 12 2 2 6 3 2" xfId="20196" xr:uid="{00000000-0005-0000-0000-000015260000}"/>
    <cellStyle name="Normal 12 2 2 6 4" xfId="20194" xr:uid="{00000000-0005-0000-0000-000016260000}"/>
    <cellStyle name="Normal 12 2 2 7" xfId="10534" xr:uid="{00000000-0005-0000-0000-000017260000}"/>
    <cellStyle name="Normal 12 2 2 7 2" xfId="20197" xr:uid="{00000000-0005-0000-0000-000018260000}"/>
    <cellStyle name="Normal 12 2 2 8" xfId="10535" xr:uid="{00000000-0005-0000-0000-000019260000}"/>
    <cellStyle name="Normal 12 2 2 8 2" xfId="20198" xr:uid="{00000000-0005-0000-0000-00001A260000}"/>
    <cellStyle name="Normal 12 2 2 9" xfId="20151" xr:uid="{00000000-0005-0000-0000-00001B260000}"/>
    <cellStyle name="Normal 12 2 3" xfId="2051" xr:uid="{00000000-0005-0000-0000-00001C260000}"/>
    <cellStyle name="Normal 12 2 3 2" xfId="2052" xr:uid="{00000000-0005-0000-0000-00001D260000}"/>
    <cellStyle name="Normal 12 2 3 2 2" xfId="2053" xr:uid="{00000000-0005-0000-0000-00001E260000}"/>
    <cellStyle name="Normal 12 2 3 2 2 2" xfId="10536" xr:uid="{00000000-0005-0000-0000-00001F260000}"/>
    <cellStyle name="Normal 12 2 3 2 2 2 2" xfId="10537" xr:uid="{00000000-0005-0000-0000-000020260000}"/>
    <cellStyle name="Normal 12 2 3 2 2 2 2 2" xfId="20203" xr:uid="{00000000-0005-0000-0000-000021260000}"/>
    <cellStyle name="Normal 12 2 3 2 2 2 3" xfId="10538" xr:uid="{00000000-0005-0000-0000-000022260000}"/>
    <cellStyle name="Normal 12 2 3 2 2 2 3 2" xfId="20204" xr:uid="{00000000-0005-0000-0000-000023260000}"/>
    <cellStyle name="Normal 12 2 3 2 2 2 4" xfId="20202" xr:uid="{00000000-0005-0000-0000-000024260000}"/>
    <cellStyle name="Normal 12 2 3 2 2 3" xfId="10539" xr:uid="{00000000-0005-0000-0000-000025260000}"/>
    <cellStyle name="Normal 12 2 3 2 2 3 2" xfId="20205" xr:uid="{00000000-0005-0000-0000-000026260000}"/>
    <cellStyle name="Normal 12 2 3 2 2 4" xfId="10540" xr:uid="{00000000-0005-0000-0000-000027260000}"/>
    <cellStyle name="Normal 12 2 3 2 2 4 2" xfId="20206" xr:uid="{00000000-0005-0000-0000-000028260000}"/>
    <cellStyle name="Normal 12 2 3 2 2 5" xfId="20201" xr:uid="{00000000-0005-0000-0000-000029260000}"/>
    <cellStyle name="Normal 12 2 3 2 3" xfId="2054" xr:uid="{00000000-0005-0000-0000-00002A260000}"/>
    <cellStyle name="Normal 12 2 3 2 3 2" xfId="10541" xr:uid="{00000000-0005-0000-0000-00002B260000}"/>
    <cellStyle name="Normal 12 2 3 2 3 2 2" xfId="10542" xr:uid="{00000000-0005-0000-0000-00002C260000}"/>
    <cellStyle name="Normal 12 2 3 2 3 2 2 2" xfId="20209" xr:uid="{00000000-0005-0000-0000-00002D260000}"/>
    <cellStyle name="Normal 12 2 3 2 3 2 3" xfId="10543" xr:uid="{00000000-0005-0000-0000-00002E260000}"/>
    <cellStyle name="Normal 12 2 3 2 3 2 3 2" xfId="20210" xr:uid="{00000000-0005-0000-0000-00002F260000}"/>
    <cellStyle name="Normal 12 2 3 2 3 2 4" xfId="20208" xr:uid="{00000000-0005-0000-0000-000030260000}"/>
    <cellStyle name="Normal 12 2 3 2 3 3" xfId="10544" xr:uid="{00000000-0005-0000-0000-000031260000}"/>
    <cellStyle name="Normal 12 2 3 2 3 3 2" xfId="20211" xr:uid="{00000000-0005-0000-0000-000032260000}"/>
    <cellStyle name="Normal 12 2 3 2 3 4" xfId="10545" xr:uid="{00000000-0005-0000-0000-000033260000}"/>
    <cellStyle name="Normal 12 2 3 2 3 4 2" xfId="20212" xr:uid="{00000000-0005-0000-0000-000034260000}"/>
    <cellStyle name="Normal 12 2 3 2 3 5" xfId="20207" xr:uid="{00000000-0005-0000-0000-000035260000}"/>
    <cellStyle name="Normal 12 2 3 2 4" xfId="10546" xr:uid="{00000000-0005-0000-0000-000036260000}"/>
    <cellStyle name="Normal 12 2 3 2 4 2" xfId="10547" xr:uid="{00000000-0005-0000-0000-000037260000}"/>
    <cellStyle name="Normal 12 2 3 2 4 2 2" xfId="20214" xr:uid="{00000000-0005-0000-0000-000038260000}"/>
    <cellStyle name="Normal 12 2 3 2 4 3" xfId="10548" xr:uid="{00000000-0005-0000-0000-000039260000}"/>
    <cellStyle name="Normal 12 2 3 2 4 3 2" xfId="20215" xr:uid="{00000000-0005-0000-0000-00003A260000}"/>
    <cellStyle name="Normal 12 2 3 2 4 4" xfId="20213" xr:uid="{00000000-0005-0000-0000-00003B260000}"/>
    <cellStyle name="Normal 12 2 3 2 5" xfId="10549" xr:uid="{00000000-0005-0000-0000-00003C260000}"/>
    <cellStyle name="Normal 12 2 3 2 5 2" xfId="20216" xr:uid="{00000000-0005-0000-0000-00003D260000}"/>
    <cellStyle name="Normal 12 2 3 2 6" xfId="10550" xr:uid="{00000000-0005-0000-0000-00003E260000}"/>
    <cellStyle name="Normal 12 2 3 2 6 2" xfId="20217" xr:uid="{00000000-0005-0000-0000-00003F260000}"/>
    <cellStyle name="Normal 12 2 3 2 7" xfId="20200" xr:uid="{00000000-0005-0000-0000-000040260000}"/>
    <cellStyle name="Normal 12 2 3 3" xfId="2055" xr:uid="{00000000-0005-0000-0000-000041260000}"/>
    <cellStyle name="Normal 12 2 3 3 2" xfId="2056" xr:uid="{00000000-0005-0000-0000-000042260000}"/>
    <cellStyle name="Normal 12 2 3 3 2 2" xfId="10551" xr:uid="{00000000-0005-0000-0000-000043260000}"/>
    <cellStyle name="Normal 12 2 3 3 2 2 2" xfId="10552" xr:uid="{00000000-0005-0000-0000-000044260000}"/>
    <cellStyle name="Normal 12 2 3 3 2 2 2 2" xfId="20221" xr:uid="{00000000-0005-0000-0000-000045260000}"/>
    <cellStyle name="Normal 12 2 3 3 2 2 3" xfId="10553" xr:uid="{00000000-0005-0000-0000-000046260000}"/>
    <cellStyle name="Normal 12 2 3 3 2 2 3 2" xfId="20222" xr:uid="{00000000-0005-0000-0000-000047260000}"/>
    <cellStyle name="Normal 12 2 3 3 2 2 4" xfId="20220" xr:uid="{00000000-0005-0000-0000-000048260000}"/>
    <cellStyle name="Normal 12 2 3 3 2 3" xfId="10554" xr:uid="{00000000-0005-0000-0000-000049260000}"/>
    <cellStyle name="Normal 12 2 3 3 2 3 2" xfId="20223" xr:uid="{00000000-0005-0000-0000-00004A260000}"/>
    <cellStyle name="Normal 12 2 3 3 2 4" xfId="10555" xr:uid="{00000000-0005-0000-0000-00004B260000}"/>
    <cellStyle name="Normal 12 2 3 3 2 4 2" xfId="20224" xr:uid="{00000000-0005-0000-0000-00004C260000}"/>
    <cellStyle name="Normal 12 2 3 3 2 5" xfId="20219" xr:uid="{00000000-0005-0000-0000-00004D260000}"/>
    <cellStyle name="Normal 12 2 3 3 3" xfId="10556" xr:uid="{00000000-0005-0000-0000-00004E260000}"/>
    <cellStyle name="Normal 12 2 3 3 3 2" xfId="10557" xr:uid="{00000000-0005-0000-0000-00004F260000}"/>
    <cellStyle name="Normal 12 2 3 3 3 2 2" xfId="20226" xr:uid="{00000000-0005-0000-0000-000050260000}"/>
    <cellStyle name="Normal 12 2 3 3 3 3" xfId="10558" xr:uid="{00000000-0005-0000-0000-000051260000}"/>
    <cellStyle name="Normal 12 2 3 3 3 3 2" xfId="20227" xr:uid="{00000000-0005-0000-0000-000052260000}"/>
    <cellStyle name="Normal 12 2 3 3 3 4" xfId="20225" xr:uid="{00000000-0005-0000-0000-000053260000}"/>
    <cellStyle name="Normal 12 2 3 3 4" xfId="10559" xr:uid="{00000000-0005-0000-0000-000054260000}"/>
    <cellStyle name="Normal 12 2 3 3 4 2" xfId="20228" xr:uid="{00000000-0005-0000-0000-000055260000}"/>
    <cellStyle name="Normal 12 2 3 3 5" xfId="10560" xr:uid="{00000000-0005-0000-0000-000056260000}"/>
    <cellStyle name="Normal 12 2 3 3 5 2" xfId="20229" xr:uid="{00000000-0005-0000-0000-000057260000}"/>
    <cellStyle name="Normal 12 2 3 3 6" xfId="20218" xr:uid="{00000000-0005-0000-0000-000058260000}"/>
    <cellStyle name="Normal 12 2 3 4" xfId="2057" xr:uid="{00000000-0005-0000-0000-000059260000}"/>
    <cellStyle name="Normal 12 2 3 4 2" xfId="10561" xr:uid="{00000000-0005-0000-0000-00005A260000}"/>
    <cellStyle name="Normal 12 2 3 4 2 2" xfId="10562" xr:uid="{00000000-0005-0000-0000-00005B260000}"/>
    <cellStyle name="Normal 12 2 3 4 2 2 2" xfId="20232" xr:uid="{00000000-0005-0000-0000-00005C260000}"/>
    <cellStyle name="Normal 12 2 3 4 2 3" xfId="10563" xr:uid="{00000000-0005-0000-0000-00005D260000}"/>
    <cellStyle name="Normal 12 2 3 4 2 3 2" xfId="20233" xr:uid="{00000000-0005-0000-0000-00005E260000}"/>
    <cellStyle name="Normal 12 2 3 4 2 4" xfId="20231" xr:uid="{00000000-0005-0000-0000-00005F260000}"/>
    <cellStyle name="Normal 12 2 3 4 3" xfId="10564" xr:uid="{00000000-0005-0000-0000-000060260000}"/>
    <cellStyle name="Normal 12 2 3 4 3 2" xfId="20234" xr:uid="{00000000-0005-0000-0000-000061260000}"/>
    <cellStyle name="Normal 12 2 3 4 4" xfId="10565" xr:uid="{00000000-0005-0000-0000-000062260000}"/>
    <cellStyle name="Normal 12 2 3 4 4 2" xfId="20235" xr:uid="{00000000-0005-0000-0000-000063260000}"/>
    <cellStyle name="Normal 12 2 3 4 5" xfId="20230" xr:uid="{00000000-0005-0000-0000-000064260000}"/>
    <cellStyle name="Normal 12 2 3 5" xfId="2058" xr:uid="{00000000-0005-0000-0000-000065260000}"/>
    <cellStyle name="Normal 12 2 3 5 2" xfId="10566" xr:uid="{00000000-0005-0000-0000-000066260000}"/>
    <cellStyle name="Normal 12 2 3 5 2 2" xfId="10567" xr:uid="{00000000-0005-0000-0000-000067260000}"/>
    <cellStyle name="Normal 12 2 3 5 2 2 2" xfId="20238" xr:uid="{00000000-0005-0000-0000-000068260000}"/>
    <cellStyle name="Normal 12 2 3 5 2 3" xfId="10568" xr:uid="{00000000-0005-0000-0000-000069260000}"/>
    <cellStyle name="Normal 12 2 3 5 2 3 2" xfId="20239" xr:uid="{00000000-0005-0000-0000-00006A260000}"/>
    <cellStyle name="Normal 12 2 3 5 2 4" xfId="20237" xr:uid="{00000000-0005-0000-0000-00006B260000}"/>
    <cellStyle name="Normal 12 2 3 5 3" xfId="10569" xr:uid="{00000000-0005-0000-0000-00006C260000}"/>
    <cellStyle name="Normal 12 2 3 5 3 2" xfId="20240" xr:uid="{00000000-0005-0000-0000-00006D260000}"/>
    <cellStyle name="Normal 12 2 3 5 4" xfId="10570" xr:uid="{00000000-0005-0000-0000-00006E260000}"/>
    <cellStyle name="Normal 12 2 3 5 4 2" xfId="20241" xr:uid="{00000000-0005-0000-0000-00006F260000}"/>
    <cellStyle name="Normal 12 2 3 5 5" xfId="20236" xr:uid="{00000000-0005-0000-0000-000070260000}"/>
    <cellStyle name="Normal 12 2 3 6" xfId="10571" xr:uid="{00000000-0005-0000-0000-000071260000}"/>
    <cellStyle name="Normal 12 2 3 6 2" xfId="10572" xr:uid="{00000000-0005-0000-0000-000072260000}"/>
    <cellStyle name="Normal 12 2 3 6 2 2" xfId="20243" xr:uid="{00000000-0005-0000-0000-000073260000}"/>
    <cellStyle name="Normal 12 2 3 6 3" xfId="10573" xr:uid="{00000000-0005-0000-0000-000074260000}"/>
    <cellStyle name="Normal 12 2 3 6 3 2" xfId="20244" xr:uid="{00000000-0005-0000-0000-000075260000}"/>
    <cellStyle name="Normal 12 2 3 6 4" xfId="20242" xr:uid="{00000000-0005-0000-0000-000076260000}"/>
    <cellStyle name="Normal 12 2 3 7" xfId="10574" xr:uid="{00000000-0005-0000-0000-000077260000}"/>
    <cellStyle name="Normal 12 2 3 7 2" xfId="20245" xr:uid="{00000000-0005-0000-0000-000078260000}"/>
    <cellStyle name="Normal 12 2 3 8" xfId="10575" xr:uid="{00000000-0005-0000-0000-000079260000}"/>
    <cellStyle name="Normal 12 2 3 8 2" xfId="20246" xr:uid="{00000000-0005-0000-0000-00007A260000}"/>
    <cellStyle name="Normal 12 2 3 9" xfId="20199" xr:uid="{00000000-0005-0000-0000-00007B260000}"/>
    <cellStyle name="Normal 12 2 4" xfId="2059" xr:uid="{00000000-0005-0000-0000-00007C260000}"/>
    <cellStyle name="Normal 12 2 4 2" xfId="2060" xr:uid="{00000000-0005-0000-0000-00007D260000}"/>
    <cellStyle name="Normal 12 2 4 2 2" xfId="10576" xr:uid="{00000000-0005-0000-0000-00007E260000}"/>
    <cellStyle name="Normal 12 2 4 2 2 2" xfId="10577" xr:uid="{00000000-0005-0000-0000-00007F260000}"/>
    <cellStyle name="Normal 12 2 4 2 2 2 2" xfId="20250" xr:uid="{00000000-0005-0000-0000-000080260000}"/>
    <cellStyle name="Normal 12 2 4 2 2 3" xfId="10578" xr:uid="{00000000-0005-0000-0000-000081260000}"/>
    <cellStyle name="Normal 12 2 4 2 2 3 2" xfId="20251" xr:uid="{00000000-0005-0000-0000-000082260000}"/>
    <cellStyle name="Normal 12 2 4 2 2 4" xfId="20249" xr:uid="{00000000-0005-0000-0000-000083260000}"/>
    <cellStyle name="Normal 12 2 4 2 3" xfId="10579" xr:uid="{00000000-0005-0000-0000-000084260000}"/>
    <cellStyle name="Normal 12 2 4 2 3 2" xfId="20252" xr:uid="{00000000-0005-0000-0000-000085260000}"/>
    <cellStyle name="Normal 12 2 4 2 4" xfId="10580" xr:uid="{00000000-0005-0000-0000-000086260000}"/>
    <cellStyle name="Normal 12 2 4 2 4 2" xfId="20253" xr:uid="{00000000-0005-0000-0000-000087260000}"/>
    <cellStyle name="Normal 12 2 4 2 5" xfId="20248" xr:uid="{00000000-0005-0000-0000-000088260000}"/>
    <cellStyle name="Normal 12 2 4 3" xfId="2061" xr:uid="{00000000-0005-0000-0000-000089260000}"/>
    <cellStyle name="Normal 12 2 4 3 2" xfId="10581" xr:uid="{00000000-0005-0000-0000-00008A260000}"/>
    <cellStyle name="Normal 12 2 4 3 2 2" xfId="10582" xr:uid="{00000000-0005-0000-0000-00008B260000}"/>
    <cellStyle name="Normal 12 2 4 3 2 2 2" xfId="20256" xr:uid="{00000000-0005-0000-0000-00008C260000}"/>
    <cellStyle name="Normal 12 2 4 3 2 3" xfId="10583" xr:uid="{00000000-0005-0000-0000-00008D260000}"/>
    <cellStyle name="Normal 12 2 4 3 2 3 2" xfId="20257" xr:uid="{00000000-0005-0000-0000-00008E260000}"/>
    <cellStyle name="Normal 12 2 4 3 2 4" xfId="20255" xr:uid="{00000000-0005-0000-0000-00008F260000}"/>
    <cellStyle name="Normal 12 2 4 3 3" xfId="10584" xr:uid="{00000000-0005-0000-0000-000090260000}"/>
    <cellStyle name="Normal 12 2 4 3 3 2" xfId="20258" xr:uid="{00000000-0005-0000-0000-000091260000}"/>
    <cellStyle name="Normal 12 2 4 3 4" xfId="10585" xr:uid="{00000000-0005-0000-0000-000092260000}"/>
    <cellStyle name="Normal 12 2 4 3 4 2" xfId="20259" xr:uid="{00000000-0005-0000-0000-000093260000}"/>
    <cellStyle name="Normal 12 2 4 3 5" xfId="20254" xr:uid="{00000000-0005-0000-0000-000094260000}"/>
    <cellStyle name="Normal 12 2 4 4" xfId="10586" xr:uid="{00000000-0005-0000-0000-000095260000}"/>
    <cellStyle name="Normal 12 2 4 4 2" xfId="10587" xr:uid="{00000000-0005-0000-0000-000096260000}"/>
    <cellStyle name="Normal 12 2 4 4 2 2" xfId="20261" xr:uid="{00000000-0005-0000-0000-000097260000}"/>
    <cellStyle name="Normal 12 2 4 4 3" xfId="10588" xr:uid="{00000000-0005-0000-0000-000098260000}"/>
    <cellStyle name="Normal 12 2 4 4 3 2" xfId="20262" xr:uid="{00000000-0005-0000-0000-000099260000}"/>
    <cellStyle name="Normal 12 2 4 4 4" xfId="20260" xr:uid="{00000000-0005-0000-0000-00009A260000}"/>
    <cellStyle name="Normal 12 2 4 5" xfId="10589" xr:uid="{00000000-0005-0000-0000-00009B260000}"/>
    <cellStyle name="Normal 12 2 4 5 2" xfId="20263" xr:uid="{00000000-0005-0000-0000-00009C260000}"/>
    <cellStyle name="Normal 12 2 4 6" xfId="10590" xr:uid="{00000000-0005-0000-0000-00009D260000}"/>
    <cellStyle name="Normal 12 2 4 6 2" xfId="20264" xr:uid="{00000000-0005-0000-0000-00009E260000}"/>
    <cellStyle name="Normal 12 2 4 7" xfId="20247" xr:uid="{00000000-0005-0000-0000-00009F260000}"/>
    <cellStyle name="Normal 12 2 5" xfId="2062" xr:uid="{00000000-0005-0000-0000-0000A0260000}"/>
    <cellStyle name="Normal 12 2 5 2" xfId="2063" xr:uid="{00000000-0005-0000-0000-0000A1260000}"/>
    <cellStyle name="Normal 12 2 5 2 2" xfId="10591" xr:uid="{00000000-0005-0000-0000-0000A2260000}"/>
    <cellStyle name="Normal 12 2 5 2 2 2" xfId="10592" xr:uid="{00000000-0005-0000-0000-0000A3260000}"/>
    <cellStyle name="Normal 12 2 5 2 2 2 2" xfId="20268" xr:uid="{00000000-0005-0000-0000-0000A4260000}"/>
    <cellStyle name="Normal 12 2 5 2 2 3" xfId="10593" xr:uid="{00000000-0005-0000-0000-0000A5260000}"/>
    <cellStyle name="Normal 12 2 5 2 2 3 2" xfId="20269" xr:uid="{00000000-0005-0000-0000-0000A6260000}"/>
    <cellStyle name="Normal 12 2 5 2 2 4" xfId="20267" xr:uid="{00000000-0005-0000-0000-0000A7260000}"/>
    <cellStyle name="Normal 12 2 5 2 3" xfId="10594" xr:uid="{00000000-0005-0000-0000-0000A8260000}"/>
    <cellStyle name="Normal 12 2 5 2 3 2" xfId="20270" xr:uid="{00000000-0005-0000-0000-0000A9260000}"/>
    <cellStyle name="Normal 12 2 5 2 4" xfId="10595" xr:uid="{00000000-0005-0000-0000-0000AA260000}"/>
    <cellStyle name="Normal 12 2 5 2 4 2" xfId="20271" xr:uid="{00000000-0005-0000-0000-0000AB260000}"/>
    <cellStyle name="Normal 12 2 5 2 5" xfId="20266" xr:uid="{00000000-0005-0000-0000-0000AC260000}"/>
    <cellStyle name="Normal 12 2 5 3" xfId="10596" xr:uid="{00000000-0005-0000-0000-0000AD260000}"/>
    <cellStyle name="Normal 12 2 5 3 2" xfId="10597" xr:uid="{00000000-0005-0000-0000-0000AE260000}"/>
    <cellStyle name="Normal 12 2 5 3 2 2" xfId="20273" xr:uid="{00000000-0005-0000-0000-0000AF260000}"/>
    <cellStyle name="Normal 12 2 5 3 3" xfId="10598" xr:uid="{00000000-0005-0000-0000-0000B0260000}"/>
    <cellStyle name="Normal 12 2 5 3 3 2" xfId="20274" xr:uid="{00000000-0005-0000-0000-0000B1260000}"/>
    <cellStyle name="Normal 12 2 5 3 4" xfId="20272" xr:uid="{00000000-0005-0000-0000-0000B2260000}"/>
    <cellStyle name="Normal 12 2 5 4" xfId="10599" xr:uid="{00000000-0005-0000-0000-0000B3260000}"/>
    <cellStyle name="Normal 12 2 5 4 2" xfId="20275" xr:uid="{00000000-0005-0000-0000-0000B4260000}"/>
    <cellStyle name="Normal 12 2 5 5" xfId="10600" xr:uid="{00000000-0005-0000-0000-0000B5260000}"/>
    <cellStyle name="Normal 12 2 5 5 2" xfId="20276" xr:uid="{00000000-0005-0000-0000-0000B6260000}"/>
    <cellStyle name="Normal 12 2 5 6" xfId="20265" xr:uid="{00000000-0005-0000-0000-0000B7260000}"/>
    <cellStyle name="Normal 12 2 6" xfId="2064" xr:uid="{00000000-0005-0000-0000-0000B8260000}"/>
    <cellStyle name="Normal 12 2 6 2" xfId="10601" xr:uid="{00000000-0005-0000-0000-0000B9260000}"/>
    <cellStyle name="Normal 12 2 6 2 2" xfId="10602" xr:uid="{00000000-0005-0000-0000-0000BA260000}"/>
    <cellStyle name="Normal 12 2 6 2 2 2" xfId="20279" xr:uid="{00000000-0005-0000-0000-0000BB260000}"/>
    <cellStyle name="Normal 12 2 6 2 3" xfId="10603" xr:uid="{00000000-0005-0000-0000-0000BC260000}"/>
    <cellStyle name="Normal 12 2 6 2 3 2" xfId="20280" xr:uid="{00000000-0005-0000-0000-0000BD260000}"/>
    <cellStyle name="Normal 12 2 6 2 4" xfId="20278" xr:uid="{00000000-0005-0000-0000-0000BE260000}"/>
    <cellStyle name="Normal 12 2 6 3" xfId="10604" xr:uid="{00000000-0005-0000-0000-0000BF260000}"/>
    <cellStyle name="Normal 12 2 6 3 2" xfId="20281" xr:uid="{00000000-0005-0000-0000-0000C0260000}"/>
    <cellStyle name="Normal 12 2 6 4" xfId="10605" xr:uid="{00000000-0005-0000-0000-0000C1260000}"/>
    <cellStyle name="Normal 12 2 6 4 2" xfId="20282" xr:uid="{00000000-0005-0000-0000-0000C2260000}"/>
    <cellStyle name="Normal 12 2 6 5" xfId="20277" xr:uid="{00000000-0005-0000-0000-0000C3260000}"/>
    <cellStyle name="Normal 12 2 7" xfId="2065" xr:uid="{00000000-0005-0000-0000-0000C4260000}"/>
    <cellStyle name="Normal 12 2 7 2" xfId="10606" xr:uid="{00000000-0005-0000-0000-0000C5260000}"/>
    <cellStyle name="Normal 12 2 7 2 2" xfId="10607" xr:uid="{00000000-0005-0000-0000-0000C6260000}"/>
    <cellStyle name="Normal 12 2 7 2 2 2" xfId="20285" xr:uid="{00000000-0005-0000-0000-0000C7260000}"/>
    <cellStyle name="Normal 12 2 7 2 3" xfId="10608" xr:uid="{00000000-0005-0000-0000-0000C8260000}"/>
    <cellStyle name="Normal 12 2 7 2 3 2" xfId="20286" xr:uid="{00000000-0005-0000-0000-0000C9260000}"/>
    <cellStyle name="Normal 12 2 7 2 4" xfId="20284" xr:uid="{00000000-0005-0000-0000-0000CA260000}"/>
    <cellStyle name="Normal 12 2 7 3" xfId="10609" xr:uid="{00000000-0005-0000-0000-0000CB260000}"/>
    <cellStyle name="Normal 12 2 7 3 2" xfId="20287" xr:uid="{00000000-0005-0000-0000-0000CC260000}"/>
    <cellStyle name="Normal 12 2 7 4" xfId="10610" xr:uid="{00000000-0005-0000-0000-0000CD260000}"/>
    <cellStyle name="Normal 12 2 7 4 2" xfId="20288" xr:uid="{00000000-0005-0000-0000-0000CE260000}"/>
    <cellStyle name="Normal 12 2 7 5" xfId="20283" xr:uid="{00000000-0005-0000-0000-0000CF260000}"/>
    <cellStyle name="Normal 12 2 8" xfId="2066" xr:uid="{00000000-0005-0000-0000-0000D0260000}"/>
    <cellStyle name="Normal 12 2 8 2" xfId="10612" xr:uid="{00000000-0005-0000-0000-0000D1260000}"/>
    <cellStyle name="Normal 12 2 8 2 2" xfId="20290" xr:uid="{00000000-0005-0000-0000-0000D2260000}"/>
    <cellStyle name="Normal 12 2 8 3" xfId="10613" xr:uid="{00000000-0005-0000-0000-0000D3260000}"/>
    <cellStyle name="Normal 12 2 8 3 2" xfId="20291" xr:uid="{00000000-0005-0000-0000-0000D4260000}"/>
    <cellStyle name="Normal 12 2 8 4" xfId="10614" xr:uid="{00000000-0005-0000-0000-0000D5260000}"/>
    <cellStyle name="Normal 12 2 8 4 2" xfId="20292" xr:uid="{00000000-0005-0000-0000-0000D6260000}"/>
    <cellStyle name="Normal 12 2 8 5" xfId="10611" xr:uid="{00000000-0005-0000-0000-0000D7260000}"/>
    <cellStyle name="Normal 12 2 8 6" xfId="20289" xr:uid="{00000000-0005-0000-0000-0000D8260000}"/>
    <cellStyle name="Normal 12 2 9" xfId="10615" xr:uid="{00000000-0005-0000-0000-0000D9260000}"/>
    <cellStyle name="Normal 12 2 9 2" xfId="20293" xr:uid="{00000000-0005-0000-0000-0000DA260000}"/>
    <cellStyle name="Normal 12 3" xfId="2067" xr:uid="{00000000-0005-0000-0000-0000DB260000}"/>
    <cellStyle name="Normal 12 3 2" xfId="10617" xr:uid="{00000000-0005-0000-0000-0000DC260000}"/>
    <cellStyle name="Normal 12 3 2 2" xfId="10618" xr:uid="{00000000-0005-0000-0000-0000DD260000}"/>
    <cellStyle name="Normal 12 3 2 2 2" xfId="20296" xr:uid="{00000000-0005-0000-0000-0000DE260000}"/>
    <cellStyle name="Normal 12 3 2 3" xfId="10619" xr:uid="{00000000-0005-0000-0000-0000DF260000}"/>
    <cellStyle name="Normal 12 3 2 3 2" xfId="20297" xr:uid="{00000000-0005-0000-0000-0000E0260000}"/>
    <cellStyle name="Normal 12 3 2 4" xfId="20295" xr:uid="{00000000-0005-0000-0000-0000E1260000}"/>
    <cellStyle name="Normal 12 3 3" xfId="10620" xr:uid="{00000000-0005-0000-0000-0000E2260000}"/>
    <cellStyle name="Normal 12 3 3 2" xfId="20298" xr:uid="{00000000-0005-0000-0000-0000E3260000}"/>
    <cellStyle name="Normal 12 3 4" xfId="10621" xr:uid="{00000000-0005-0000-0000-0000E4260000}"/>
    <cellStyle name="Normal 12 3 4 2" xfId="20299" xr:uid="{00000000-0005-0000-0000-0000E5260000}"/>
    <cellStyle name="Normal 12 3 5" xfId="10616" xr:uid="{00000000-0005-0000-0000-0000E6260000}"/>
    <cellStyle name="Normal 12 3 6" xfId="20294" xr:uid="{00000000-0005-0000-0000-0000E7260000}"/>
    <cellStyle name="Normal 12 4" xfId="2068" xr:uid="{00000000-0005-0000-0000-0000E8260000}"/>
    <cellStyle name="Normal 12 4 2" xfId="2069" xr:uid="{00000000-0005-0000-0000-0000E9260000}"/>
    <cellStyle name="Normal 12 4 2 2" xfId="2070" xr:uid="{00000000-0005-0000-0000-0000EA260000}"/>
    <cellStyle name="Normal 12 4 2 2 2" xfId="10622" xr:uid="{00000000-0005-0000-0000-0000EB260000}"/>
    <cellStyle name="Normal 12 4 2 2 2 2" xfId="10623" xr:uid="{00000000-0005-0000-0000-0000EC260000}"/>
    <cellStyle name="Normal 12 4 2 2 2 2 2" xfId="20304" xr:uid="{00000000-0005-0000-0000-0000ED260000}"/>
    <cellStyle name="Normal 12 4 2 2 2 3" xfId="10624" xr:uid="{00000000-0005-0000-0000-0000EE260000}"/>
    <cellStyle name="Normal 12 4 2 2 2 3 2" xfId="20305" xr:uid="{00000000-0005-0000-0000-0000EF260000}"/>
    <cellStyle name="Normal 12 4 2 2 2 4" xfId="20303" xr:uid="{00000000-0005-0000-0000-0000F0260000}"/>
    <cellStyle name="Normal 12 4 2 2 3" xfId="10625" xr:uid="{00000000-0005-0000-0000-0000F1260000}"/>
    <cellStyle name="Normal 12 4 2 2 3 2" xfId="20306" xr:uid="{00000000-0005-0000-0000-0000F2260000}"/>
    <cellStyle name="Normal 12 4 2 2 4" xfId="10626" xr:uid="{00000000-0005-0000-0000-0000F3260000}"/>
    <cellStyle name="Normal 12 4 2 2 4 2" xfId="20307" xr:uid="{00000000-0005-0000-0000-0000F4260000}"/>
    <cellStyle name="Normal 12 4 2 2 5" xfId="20302" xr:uid="{00000000-0005-0000-0000-0000F5260000}"/>
    <cellStyle name="Normal 12 4 2 3" xfId="2071" xr:uid="{00000000-0005-0000-0000-0000F6260000}"/>
    <cellStyle name="Normal 12 4 2 3 2" xfId="10627" xr:uid="{00000000-0005-0000-0000-0000F7260000}"/>
    <cellStyle name="Normal 12 4 2 3 2 2" xfId="10628" xr:uid="{00000000-0005-0000-0000-0000F8260000}"/>
    <cellStyle name="Normal 12 4 2 3 2 2 2" xfId="20310" xr:uid="{00000000-0005-0000-0000-0000F9260000}"/>
    <cellStyle name="Normal 12 4 2 3 2 3" xfId="10629" xr:uid="{00000000-0005-0000-0000-0000FA260000}"/>
    <cellStyle name="Normal 12 4 2 3 2 3 2" xfId="20311" xr:uid="{00000000-0005-0000-0000-0000FB260000}"/>
    <cellStyle name="Normal 12 4 2 3 2 4" xfId="20309" xr:uid="{00000000-0005-0000-0000-0000FC260000}"/>
    <cellStyle name="Normal 12 4 2 3 3" xfId="10630" xr:uid="{00000000-0005-0000-0000-0000FD260000}"/>
    <cellStyle name="Normal 12 4 2 3 3 2" xfId="20312" xr:uid="{00000000-0005-0000-0000-0000FE260000}"/>
    <cellStyle name="Normal 12 4 2 3 4" xfId="10631" xr:uid="{00000000-0005-0000-0000-0000FF260000}"/>
    <cellStyle name="Normal 12 4 2 3 4 2" xfId="20313" xr:uid="{00000000-0005-0000-0000-000000270000}"/>
    <cellStyle name="Normal 12 4 2 3 5" xfId="20308" xr:uid="{00000000-0005-0000-0000-000001270000}"/>
    <cellStyle name="Normal 12 4 2 4" xfId="10632" xr:uid="{00000000-0005-0000-0000-000002270000}"/>
    <cellStyle name="Normal 12 4 2 4 2" xfId="10633" xr:uid="{00000000-0005-0000-0000-000003270000}"/>
    <cellStyle name="Normal 12 4 2 4 2 2" xfId="20315" xr:uid="{00000000-0005-0000-0000-000004270000}"/>
    <cellStyle name="Normal 12 4 2 4 3" xfId="10634" xr:uid="{00000000-0005-0000-0000-000005270000}"/>
    <cellStyle name="Normal 12 4 2 4 3 2" xfId="20316" xr:uid="{00000000-0005-0000-0000-000006270000}"/>
    <cellStyle name="Normal 12 4 2 4 4" xfId="20314" xr:uid="{00000000-0005-0000-0000-000007270000}"/>
    <cellStyle name="Normal 12 4 2 5" xfId="10635" xr:uid="{00000000-0005-0000-0000-000008270000}"/>
    <cellStyle name="Normal 12 4 2 5 2" xfId="20317" xr:uid="{00000000-0005-0000-0000-000009270000}"/>
    <cellStyle name="Normal 12 4 2 6" xfId="10636" xr:uid="{00000000-0005-0000-0000-00000A270000}"/>
    <cellStyle name="Normal 12 4 2 6 2" xfId="20318" xr:uid="{00000000-0005-0000-0000-00000B270000}"/>
    <cellStyle name="Normal 12 4 2 7" xfId="20301" xr:uid="{00000000-0005-0000-0000-00000C270000}"/>
    <cellStyle name="Normal 12 4 3" xfId="2072" xr:uid="{00000000-0005-0000-0000-00000D270000}"/>
    <cellStyle name="Normal 12 4 3 2" xfId="2073" xr:uid="{00000000-0005-0000-0000-00000E270000}"/>
    <cellStyle name="Normal 12 4 3 2 2" xfId="10637" xr:uid="{00000000-0005-0000-0000-00000F270000}"/>
    <cellStyle name="Normal 12 4 3 2 2 2" xfId="10638" xr:uid="{00000000-0005-0000-0000-000010270000}"/>
    <cellStyle name="Normal 12 4 3 2 2 2 2" xfId="20322" xr:uid="{00000000-0005-0000-0000-000011270000}"/>
    <cellStyle name="Normal 12 4 3 2 2 3" xfId="10639" xr:uid="{00000000-0005-0000-0000-000012270000}"/>
    <cellStyle name="Normal 12 4 3 2 2 3 2" xfId="20323" xr:uid="{00000000-0005-0000-0000-000013270000}"/>
    <cellStyle name="Normal 12 4 3 2 2 4" xfId="20321" xr:uid="{00000000-0005-0000-0000-000014270000}"/>
    <cellStyle name="Normal 12 4 3 2 3" xfId="10640" xr:uid="{00000000-0005-0000-0000-000015270000}"/>
    <cellStyle name="Normal 12 4 3 2 3 2" xfId="20324" xr:uid="{00000000-0005-0000-0000-000016270000}"/>
    <cellStyle name="Normal 12 4 3 2 4" xfId="10641" xr:uid="{00000000-0005-0000-0000-000017270000}"/>
    <cellStyle name="Normal 12 4 3 2 4 2" xfId="20325" xr:uid="{00000000-0005-0000-0000-000018270000}"/>
    <cellStyle name="Normal 12 4 3 2 5" xfId="20320" xr:uid="{00000000-0005-0000-0000-000019270000}"/>
    <cellStyle name="Normal 12 4 3 3" xfId="10642" xr:uid="{00000000-0005-0000-0000-00001A270000}"/>
    <cellStyle name="Normal 12 4 3 3 2" xfId="10643" xr:uid="{00000000-0005-0000-0000-00001B270000}"/>
    <cellStyle name="Normal 12 4 3 3 2 2" xfId="20327" xr:uid="{00000000-0005-0000-0000-00001C270000}"/>
    <cellStyle name="Normal 12 4 3 3 3" xfId="10644" xr:uid="{00000000-0005-0000-0000-00001D270000}"/>
    <cellStyle name="Normal 12 4 3 3 3 2" xfId="20328" xr:uid="{00000000-0005-0000-0000-00001E270000}"/>
    <cellStyle name="Normal 12 4 3 3 4" xfId="20326" xr:uid="{00000000-0005-0000-0000-00001F270000}"/>
    <cellStyle name="Normal 12 4 3 4" xfId="10645" xr:uid="{00000000-0005-0000-0000-000020270000}"/>
    <cellStyle name="Normal 12 4 3 4 2" xfId="20329" xr:uid="{00000000-0005-0000-0000-000021270000}"/>
    <cellStyle name="Normal 12 4 3 5" xfId="10646" xr:uid="{00000000-0005-0000-0000-000022270000}"/>
    <cellStyle name="Normal 12 4 3 5 2" xfId="20330" xr:uid="{00000000-0005-0000-0000-000023270000}"/>
    <cellStyle name="Normal 12 4 3 6" xfId="20319" xr:uid="{00000000-0005-0000-0000-000024270000}"/>
    <cellStyle name="Normal 12 4 4" xfId="2074" xr:uid="{00000000-0005-0000-0000-000025270000}"/>
    <cellStyle name="Normal 12 4 4 2" xfId="10647" xr:uid="{00000000-0005-0000-0000-000026270000}"/>
    <cellStyle name="Normal 12 4 4 2 2" xfId="10648" xr:uid="{00000000-0005-0000-0000-000027270000}"/>
    <cellStyle name="Normal 12 4 4 2 2 2" xfId="20333" xr:uid="{00000000-0005-0000-0000-000028270000}"/>
    <cellStyle name="Normal 12 4 4 2 3" xfId="10649" xr:uid="{00000000-0005-0000-0000-000029270000}"/>
    <cellStyle name="Normal 12 4 4 2 3 2" xfId="20334" xr:uid="{00000000-0005-0000-0000-00002A270000}"/>
    <cellStyle name="Normal 12 4 4 2 4" xfId="20332" xr:uid="{00000000-0005-0000-0000-00002B270000}"/>
    <cellStyle name="Normal 12 4 4 3" xfId="10650" xr:uid="{00000000-0005-0000-0000-00002C270000}"/>
    <cellStyle name="Normal 12 4 4 3 2" xfId="20335" xr:uid="{00000000-0005-0000-0000-00002D270000}"/>
    <cellStyle name="Normal 12 4 4 4" xfId="10651" xr:uid="{00000000-0005-0000-0000-00002E270000}"/>
    <cellStyle name="Normal 12 4 4 4 2" xfId="20336" xr:uid="{00000000-0005-0000-0000-00002F270000}"/>
    <cellStyle name="Normal 12 4 4 5" xfId="20331" xr:uid="{00000000-0005-0000-0000-000030270000}"/>
    <cellStyle name="Normal 12 4 5" xfId="2075" xr:uid="{00000000-0005-0000-0000-000031270000}"/>
    <cellStyle name="Normal 12 4 5 2" xfId="10652" xr:uid="{00000000-0005-0000-0000-000032270000}"/>
    <cellStyle name="Normal 12 4 5 2 2" xfId="10653" xr:uid="{00000000-0005-0000-0000-000033270000}"/>
    <cellStyle name="Normal 12 4 5 2 2 2" xfId="20339" xr:uid="{00000000-0005-0000-0000-000034270000}"/>
    <cellStyle name="Normal 12 4 5 2 3" xfId="10654" xr:uid="{00000000-0005-0000-0000-000035270000}"/>
    <cellStyle name="Normal 12 4 5 2 3 2" xfId="20340" xr:uid="{00000000-0005-0000-0000-000036270000}"/>
    <cellStyle name="Normal 12 4 5 2 4" xfId="20338" xr:uid="{00000000-0005-0000-0000-000037270000}"/>
    <cellStyle name="Normal 12 4 5 3" xfId="10655" xr:uid="{00000000-0005-0000-0000-000038270000}"/>
    <cellStyle name="Normal 12 4 5 3 2" xfId="20341" xr:uid="{00000000-0005-0000-0000-000039270000}"/>
    <cellStyle name="Normal 12 4 5 4" xfId="10656" xr:uid="{00000000-0005-0000-0000-00003A270000}"/>
    <cellStyle name="Normal 12 4 5 4 2" xfId="20342" xr:uid="{00000000-0005-0000-0000-00003B270000}"/>
    <cellStyle name="Normal 12 4 5 5" xfId="20337" xr:uid="{00000000-0005-0000-0000-00003C270000}"/>
    <cellStyle name="Normal 12 4 6" xfId="10657" xr:uid="{00000000-0005-0000-0000-00003D270000}"/>
    <cellStyle name="Normal 12 4 6 2" xfId="10658" xr:uid="{00000000-0005-0000-0000-00003E270000}"/>
    <cellStyle name="Normal 12 4 6 2 2" xfId="20344" xr:uid="{00000000-0005-0000-0000-00003F270000}"/>
    <cellStyle name="Normal 12 4 6 3" xfId="10659" xr:uid="{00000000-0005-0000-0000-000040270000}"/>
    <cellStyle name="Normal 12 4 6 3 2" xfId="20345" xr:uid="{00000000-0005-0000-0000-000041270000}"/>
    <cellStyle name="Normal 12 4 6 4" xfId="20343" xr:uid="{00000000-0005-0000-0000-000042270000}"/>
    <cellStyle name="Normal 12 4 7" xfId="10660" xr:uid="{00000000-0005-0000-0000-000043270000}"/>
    <cellStyle name="Normal 12 4 7 2" xfId="20346" xr:uid="{00000000-0005-0000-0000-000044270000}"/>
    <cellStyle name="Normal 12 4 8" xfId="10661" xr:uid="{00000000-0005-0000-0000-000045270000}"/>
    <cellStyle name="Normal 12 4 8 2" xfId="20347" xr:uid="{00000000-0005-0000-0000-000046270000}"/>
    <cellStyle name="Normal 12 4 9" xfId="20300" xr:uid="{00000000-0005-0000-0000-000047270000}"/>
    <cellStyle name="Normal 12 5" xfId="2076" xr:uid="{00000000-0005-0000-0000-000048270000}"/>
    <cellStyle name="Normal 12 5 2" xfId="2077" xr:uid="{00000000-0005-0000-0000-000049270000}"/>
    <cellStyle name="Normal 12 5 2 2" xfId="2078" xr:uid="{00000000-0005-0000-0000-00004A270000}"/>
    <cellStyle name="Normal 12 5 2 2 2" xfId="10662" xr:uid="{00000000-0005-0000-0000-00004B270000}"/>
    <cellStyle name="Normal 12 5 2 2 2 2" xfId="10663" xr:uid="{00000000-0005-0000-0000-00004C270000}"/>
    <cellStyle name="Normal 12 5 2 2 2 2 2" xfId="20352" xr:uid="{00000000-0005-0000-0000-00004D270000}"/>
    <cellStyle name="Normal 12 5 2 2 2 3" xfId="10664" xr:uid="{00000000-0005-0000-0000-00004E270000}"/>
    <cellStyle name="Normal 12 5 2 2 2 3 2" xfId="20353" xr:uid="{00000000-0005-0000-0000-00004F270000}"/>
    <cellStyle name="Normal 12 5 2 2 2 4" xfId="20351" xr:uid="{00000000-0005-0000-0000-000050270000}"/>
    <cellStyle name="Normal 12 5 2 2 3" xfId="10665" xr:uid="{00000000-0005-0000-0000-000051270000}"/>
    <cellStyle name="Normal 12 5 2 2 3 2" xfId="20354" xr:uid="{00000000-0005-0000-0000-000052270000}"/>
    <cellStyle name="Normal 12 5 2 2 4" xfId="10666" xr:uid="{00000000-0005-0000-0000-000053270000}"/>
    <cellStyle name="Normal 12 5 2 2 4 2" xfId="20355" xr:uid="{00000000-0005-0000-0000-000054270000}"/>
    <cellStyle name="Normal 12 5 2 2 5" xfId="20350" xr:uid="{00000000-0005-0000-0000-000055270000}"/>
    <cellStyle name="Normal 12 5 2 3" xfId="2079" xr:uid="{00000000-0005-0000-0000-000056270000}"/>
    <cellStyle name="Normal 12 5 2 3 2" xfId="10667" xr:uid="{00000000-0005-0000-0000-000057270000}"/>
    <cellStyle name="Normal 12 5 2 3 2 2" xfId="10668" xr:uid="{00000000-0005-0000-0000-000058270000}"/>
    <cellStyle name="Normal 12 5 2 3 2 2 2" xfId="20358" xr:uid="{00000000-0005-0000-0000-000059270000}"/>
    <cellStyle name="Normal 12 5 2 3 2 3" xfId="10669" xr:uid="{00000000-0005-0000-0000-00005A270000}"/>
    <cellStyle name="Normal 12 5 2 3 2 3 2" xfId="20359" xr:uid="{00000000-0005-0000-0000-00005B270000}"/>
    <cellStyle name="Normal 12 5 2 3 2 4" xfId="20357" xr:uid="{00000000-0005-0000-0000-00005C270000}"/>
    <cellStyle name="Normal 12 5 2 3 3" xfId="10670" xr:uid="{00000000-0005-0000-0000-00005D270000}"/>
    <cellStyle name="Normal 12 5 2 3 3 2" xfId="20360" xr:uid="{00000000-0005-0000-0000-00005E270000}"/>
    <cellStyle name="Normal 12 5 2 3 4" xfId="10671" xr:uid="{00000000-0005-0000-0000-00005F270000}"/>
    <cellStyle name="Normal 12 5 2 3 4 2" xfId="20361" xr:uid="{00000000-0005-0000-0000-000060270000}"/>
    <cellStyle name="Normal 12 5 2 3 5" xfId="20356" xr:uid="{00000000-0005-0000-0000-000061270000}"/>
    <cellStyle name="Normal 12 5 2 4" xfId="10672" xr:uid="{00000000-0005-0000-0000-000062270000}"/>
    <cellStyle name="Normal 12 5 2 4 2" xfId="10673" xr:uid="{00000000-0005-0000-0000-000063270000}"/>
    <cellStyle name="Normal 12 5 2 4 2 2" xfId="20363" xr:uid="{00000000-0005-0000-0000-000064270000}"/>
    <cellStyle name="Normal 12 5 2 4 3" xfId="10674" xr:uid="{00000000-0005-0000-0000-000065270000}"/>
    <cellStyle name="Normal 12 5 2 4 3 2" xfId="20364" xr:uid="{00000000-0005-0000-0000-000066270000}"/>
    <cellStyle name="Normal 12 5 2 4 4" xfId="20362" xr:uid="{00000000-0005-0000-0000-000067270000}"/>
    <cellStyle name="Normal 12 5 2 5" xfId="10675" xr:uid="{00000000-0005-0000-0000-000068270000}"/>
    <cellStyle name="Normal 12 5 2 5 2" xfId="20365" xr:uid="{00000000-0005-0000-0000-000069270000}"/>
    <cellStyle name="Normal 12 5 2 6" xfId="10676" xr:uid="{00000000-0005-0000-0000-00006A270000}"/>
    <cellStyle name="Normal 12 5 2 6 2" xfId="20366" xr:uid="{00000000-0005-0000-0000-00006B270000}"/>
    <cellStyle name="Normal 12 5 2 7" xfId="20349" xr:uid="{00000000-0005-0000-0000-00006C270000}"/>
    <cellStyle name="Normal 12 5 3" xfId="2080" xr:uid="{00000000-0005-0000-0000-00006D270000}"/>
    <cellStyle name="Normal 12 5 3 2" xfId="2081" xr:uid="{00000000-0005-0000-0000-00006E270000}"/>
    <cellStyle name="Normal 12 5 3 2 2" xfId="10677" xr:uid="{00000000-0005-0000-0000-00006F270000}"/>
    <cellStyle name="Normal 12 5 3 2 2 2" xfId="10678" xr:uid="{00000000-0005-0000-0000-000070270000}"/>
    <cellStyle name="Normal 12 5 3 2 2 2 2" xfId="20370" xr:uid="{00000000-0005-0000-0000-000071270000}"/>
    <cellStyle name="Normal 12 5 3 2 2 3" xfId="10679" xr:uid="{00000000-0005-0000-0000-000072270000}"/>
    <cellStyle name="Normal 12 5 3 2 2 3 2" xfId="20371" xr:uid="{00000000-0005-0000-0000-000073270000}"/>
    <cellStyle name="Normal 12 5 3 2 2 4" xfId="20369" xr:uid="{00000000-0005-0000-0000-000074270000}"/>
    <cellStyle name="Normal 12 5 3 2 3" xfId="10680" xr:uid="{00000000-0005-0000-0000-000075270000}"/>
    <cellStyle name="Normal 12 5 3 2 3 2" xfId="20372" xr:uid="{00000000-0005-0000-0000-000076270000}"/>
    <cellStyle name="Normal 12 5 3 2 4" xfId="10681" xr:uid="{00000000-0005-0000-0000-000077270000}"/>
    <cellStyle name="Normal 12 5 3 2 4 2" xfId="20373" xr:uid="{00000000-0005-0000-0000-000078270000}"/>
    <cellStyle name="Normal 12 5 3 2 5" xfId="20368" xr:uid="{00000000-0005-0000-0000-000079270000}"/>
    <cellStyle name="Normal 12 5 3 3" xfId="10682" xr:uid="{00000000-0005-0000-0000-00007A270000}"/>
    <cellStyle name="Normal 12 5 3 3 2" xfId="10683" xr:uid="{00000000-0005-0000-0000-00007B270000}"/>
    <cellStyle name="Normal 12 5 3 3 2 2" xfId="20375" xr:uid="{00000000-0005-0000-0000-00007C270000}"/>
    <cellStyle name="Normal 12 5 3 3 3" xfId="10684" xr:uid="{00000000-0005-0000-0000-00007D270000}"/>
    <cellStyle name="Normal 12 5 3 3 3 2" xfId="20376" xr:uid="{00000000-0005-0000-0000-00007E270000}"/>
    <cellStyle name="Normal 12 5 3 3 4" xfId="20374" xr:uid="{00000000-0005-0000-0000-00007F270000}"/>
    <cellStyle name="Normal 12 5 3 4" xfId="10685" xr:uid="{00000000-0005-0000-0000-000080270000}"/>
    <cellStyle name="Normal 12 5 3 4 2" xfId="20377" xr:uid="{00000000-0005-0000-0000-000081270000}"/>
    <cellStyle name="Normal 12 5 3 5" xfId="10686" xr:uid="{00000000-0005-0000-0000-000082270000}"/>
    <cellStyle name="Normal 12 5 3 5 2" xfId="20378" xr:uid="{00000000-0005-0000-0000-000083270000}"/>
    <cellStyle name="Normal 12 5 3 6" xfId="20367" xr:uid="{00000000-0005-0000-0000-000084270000}"/>
    <cellStyle name="Normal 12 5 4" xfId="2082" xr:uid="{00000000-0005-0000-0000-000085270000}"/>
    <cellStyle name="Normal 12 5 4 2" xfId="10687" xr:uid="{00000000-0005-0000-0000-000086270000}"/>
    <cellStyle name="Normal 12 5 4 2 2" xfId="10688" xr:uid="{00000000-0005-0000-0000-000087270000}"/>
    <cellStyle name="Normal 12 5 4 2 2 2" xfId="20381" xr:uid="{00000000-0005-0000-0000-000088270000}"/>
    <cellStyle name="Normal 12 5 4 2 3" xfId="10689" xr:uid="{00000000-0005-0000-0000-000089270000}"/>
    <cellStyle name="Normal 12 5 4 2 3 2" xfId="20382" xr:uid="{00000000-0005-0000-0000-00008A270000}"/>
    <cellStyle name="Normal 12 5 4 2 4" xfId="20380" xr:uid="{00000000-0005-0000-0000-00008B270000}"/>
    <cellStyle name="Normal 12 5 4 3" xfId="10690" xr:uid="{00000000-0005-0000-0000-00008C270000}"/>
    <cellStyle name="Normal 12 5 4 3 2" xfId="20383" xr:uid="{00000000-0005-0000-0000-00008D270000}"/>
    <cellStyle name="Normal 12 5 4 4" xfId="10691" xr:uid="{00000000-0005-0000-0000-00008E270000}"/>
    <cellStyle name="Normal 12 5 4 4 2" xfId="20384" xr:uid="{00000000-0005-0000-0000-00008F270000}"/>
    <cellStyle name="Normal 12 5 4 5" xfId="20379" xr:uid="{00000000-0005-0000-0000-000090270000}"/>
    <cellStyle name="Normal 12 5 5" xfId="2083" xr:uid="{00000000-0005-0000-0000-000091270000}"/>
    <cellStyle name="Normal 12 5 5 2" xfId="10692" xr:uid="{00000000-0005-0000-0000-000092270000}"/>
    <cellStyle name="Normal 12 5 5 2 2" xfId="10693" xr:uid="{00000000-0005-0000-0000-000093270000}"/>
    <cellStyle name="Normal 12 5 5 2 2 2" xfId="20387" xr:uid="{00000000-0005-0000-0000-000094270000}"/>
    <cellStyle name="Normal 12 5 5 2 3" xfId="10694" xr:uid="{00000000-0005-0000-0000-000095270000}"/>
    <cellStyle name="Normal 12 5 5 2 3 2" xfId="20388" xr:uid="{00000000-0005-0000-0000-000096270000}"/>
    <cellStyle name="Normal 12 5 5 2 4" xfId="20386" xr:uid="{00000000-0005-0000-0000-000097270000}"/>
    <cellStyle name="Normal 12 5 5 3" xfId="10695" xr:uid="{00000000-0005-0000-0000-000098270000}"/>
    <cellStyle name="Normal 12 5 5 3 2" xfId="20389" xr:uid="{00000000-0005-0000-0000-000099270000}"/>
    <cellStyle name="Normal 12 5 5 4" xfId="10696" xr:uid="{00000000-0005-0000-0000-00009A270000}"/>
    <cellStyle name="Normal 12 5 5 4 2" xfId="20390" xr:uid="{00000000-0005-0000-0000-00009B270000}"/>
    <cellStyle name="Normal 12 5 5 5" xfId="20385" xr:uid="{00000000-0005-0000-0000-00009C270000}"/>
    <cellStyle name="Normal 12 5 6" xfId="10697" xr:uid="{00000000-0005-0000-0000-00009D270000}"/>
    <cellStyle name="Normal 12 5 6 2" xfId="10698" xr:uid="{00000000-0005-0000-0000-00009E270000}"/>
    <cellStyle name="Normal 12 5 6 2 2" xfId="20392" xr:uid="{00000000-0005-0000-0000-00009F270000}"/>
    <cellStyle name="Normal 12 5 6 3" xfId="10699" xr:uid="{00000000-0005-0000-0000-0000A0270000}"/>
    <cellStyle name="Normal 12 5 6 3 2" xfId="20393" xr:uid="{00000000-0005-0000-0000-0000A1270000}"/>
    <cellStyle name="Normal 12 5 6 4" xfId="20391" xr:uid="{00000000-0005-0000-0000-0000A2270000}"/>
    <cellStyle name="Normal 12 5 7" xfId="10700" xr:uid="{00000000-0005-0000-0000-0000A3270000}"/>
    <cellStyle name="Normal 12 5 7 2" xfId="20394" xr:uid="{00000000-0005-0000-0000-0000A4270000}"/>
    <cellStyle name="Normal 12 5 8" xfId="10701" xr:uid="{00000000-0005-0000-0000-0000A5270000}"/>
    <cellStyle name="Normal 12 5 8 2" xfId="20395" xr:uid="{00000000-0005-0000-0000-0000A6270000}"/>
    <cellStyle name="Normal 12 5 9" xfId="20348" xr:uid="{00000000-0005-0000-0000-0000A7270000}"/>
    <cellStyle name="Normal 12 6" xfId="2084" xr:uid="{00000000-0005-0000-0000-0000A8270000}"/>
    <cellStyle name="Normal 12 6 2" xfId="2085" xr:uid="{00000000-0005-0000-0000-0000A9270000}"/>
    <cellStyle name="Normal 12 6 2 2" xfId="10702" xr:uid="{00000000-0005-0000-0000-0000AA270000}"/>
    <cellStyle name="Normal 12 6 2 2 2" xfId="10703" xr:uid="{00000000-0005-0000-0000-0000AB270000}"/>
    <cellStyle name="Normal 12 6 2 2 2 2" xfId="20399" xr:uid="{00000000-0005-0000-0000-0000AC270000}"/>
    <cellStyle name="Normal 12 6 2 2 3" xfId="10704" xr:uid="{00000000-0005-0000-0000-0000AD270000}"/>
    <cellStyle name="Normal 12 6 2 2 3 2" xfId="20400" xr:uid="{00000000-0005-0000-0000-0000AE270000}"/>
    <cellStyle name="Normal 12 6 2 2 4" xfId="20398" xr:uid="{00000000-0005-0000-0000-0000AF270000}"/>
    <cellStyle name="Normal 12 6 2 3" xfId="10705" xr:uid="{00000000-0005-0000-0000-0000B0270000}"/>
    <cellStyle name="Normal 12 6 2 3 2" xfId="20401" xr:uid="{00000000-0005-0000-0000-0000B1270000}"/>
    <cellStyle name="Normal 12 6 2 4" xfId="10706" xr:uid="{00000000-0005-0000-0000-0000B2270000}"/>
    <cellStyle name="Normal 12 6 2 4 2" xfId="20402" xr:uid="{00000000-0005-0000-0000-0000B3270000}"/>
    <cellStyle name="Normal 12 6 2 5" xfId="20397" xr:uid="{00000000-0005-0000-0000-0000B4270000}"/>
    <cellStyle name="Normal 12 6 3" xfId="2086" xr:uid="{00000000-0005-0000-0000-0000B5270000}"/>
    <cellStyle name="Normal 12 6 3 2" xfId="10707" xr:uid="{00000000-0005-0000-0000-0000B6270000}"/>
    <cellStyle name="Normal 12 6 3 2 2" xfId="10708" xr:uid="{00000000-0005-0000-0000-0000B7270000}"/>
    <cellStyle name="Normal 12 6 3 2 2 2" xfId="20405" xr:uid="{00000000-0005-0000-0000-0000B8270000}"/>
    <cellStyle name="Normal 12 6 3 2 3" xfId="10709" xr:uid="{00000000-0005-0000-0000-0000B9270000}"/>
    <cellStyle name="Normal 12 6 3 2 3 2" xfId="20406" xr:uid="{00000000-0005-0000-0000-0000BA270000}"/>
    <cellStyle name="Normal 12 6 3 2 4" xfId="20404" xr:uid="{00000000-0005-0000-0000-0000BB270000}"/>
    <cellStyle name="Normal 12 6 3 3" xfId="10710" xr:uid="{00000000-0005-0000-0000-0000BC270000}"/>
    <cellStyle name="Normal 12 6 3 3 2" xfId="20407" xr:uid="{00000000-0005-0000-0000-0000BD270000}"/>
    <cellStyle name="Normal 12 6 3 4" xfId="10711" xr:uid="{00000000-0005-0000-0000-0000BE270000}"/>
    <cellStyle name="Normal 12 6 3 4 2" xfId="20408" xr:uid="{00000000-0005-0000-0000-0000BF270000}"/>
    <cellStyle name="Normal 12 6 3 5" xfId="20403" xr:uid="{00000000-0005-0000-0000-0000C0270000}"/>
    <cellStyle name="Normal 12 6 4" xfId="10712" xr:uid="{00000000-0005-0000-0000-0000C1270000}"/>
    <cellStyle name="Normal 12 6 4 2" xfId="10713" xr:uid="{00000000-0005-0000-0000-0000C2270000}"/>
    <cellStyle name="Normal 12 6 4 2 2" xfId="20410" xr:uid="{00000000-0005-0000-0000-0000C3270000}"/>
    <cellStyle name="Normal 12 6 4 3" xfId="10714" xr:uid="{00000000-0005-0000-0000-0000C4270000}"/>
    <cellStyle name="Normal 12 6 4 3 2" xfId="20411" xr:uid="{00000000-0005-0000-0000-0000C5270000}"/>
    <cellStyle name="Normal 12 6 4 4" xfId="20409" xr:uid="{00000000-0005-0000-0000-0000C6270000}"/>
    <cellStyle name="Normal 12 6 5" xfId="10715" xr:uid="{00000000-0005-0000-0000-0000C7270000}"/>
    <cellStyle name="Normal 12 6 5 2" xfId="20412" xr:uid="{00000000-0005-0000-0000-0000C8270000}"/>
    <cellStyle name="Normal 12 6 6" xfId="10716" xr:uid="{00000000-0005-0000-0000-0000C9270000}"/>
    <cellStyle name="Normal 12 6 6 2" xfId="20413" xr:uid="{00000000-0005-0000-0000-0000CA270000}"/>
    <cellStyle name="Normal 12 6 7" xfId="20396" xr:uid="{00000000-0005-0000-0000-0000CB270000}"/>
    <cellStyle name="Normal 12 7" xfId="2087" xr:uid="{00000000-0005-0000-0000-0000CC270000}"/>
    <cellStyle name="Normal 12 7 2" xfId="2088" xr:uid="{00000000-0005-0000-0000-0000CD270000}"/>
    <cellStyle name="Normal 12 7 2 2" xfId="10717" xr:uid="{00000000-0005-0000-0000-0000CE270000}"/>
    <cellStyle name="Normal 12 7 2 2 2" xfId="10718" xr:uid="{00000000-0005-0000-0000-0000CF270000}"/>
    <cellStyle name="Normal 12 7 2 2 2 2" xfId="20417" xr:uid="{00000000-0005-0000-0000-0000D0270000}"/>
    <cellStyle name="Normal 12 7 2 2 3" xfId="10719" xr:uid="{00000000-0005-0000-0000-0000D1270000}"/>
    <cellStyle name="Normal 12 7 2 2 3 2" xfId="20418" xr:uid="{00000000-0005-0000-0000-0000D2270000}"/>
    <cellStyle name="Normal 12 7 2 2 4" xfId="20416" xr:uid="{00000000-0005-0000-0000-0000D3270000}"/>
    <cellStyle name="Normal 12 7 2 3" xfId="10720" xr:uid="{00000000-0005-0000-0000-0000D4270000}"/>
    <cellStyle name="Normal 12 7 2 3 2" xfId="20419" xr:uid="{00000000-0005-0000-0000-0000D5270000}"/>
    <cellStyle name="Normal 12 7 2 4" xfId="10721" xr:uid="{00000000-0005-0000-0000-0000D6270000}"/>
    <cellStyle name="Normal 12 7 2 4 2" xfId="20420" xr:uid="{00000000-0005-0000-0000-0000D7270000}"/>
    <cellStyle name="Normal 12 7 2 5" xfId="20415" xr:uid="{00000000-0005-0000-0000-0000D8270000}"/>
    <cellStyle name="Normal 12 7 3" xfId="2089" xr:uid="{00000000-0005-0000-0000-0000D9270000}"/>
    <cellStyle name="Normal 12 7 3 2" xfId="10722" xr:uid="{00000000-0005-0000-0000-0000DA270000}"/>
    <cellStyle name="Normal 12 7 3 2 2" xfId="10723" xr:uid="{00000000-0005-0000-0000-0000DB270000}"/>
    <cellStyle name="Normal 12 7 3 2 2 2" xfId="20423" xr:uid="{00000000-0005-0000-0000-0000DC270000}"/>
    <cellStyle name="Normal 12 7 3 2 3" xfId="10724" xr:uid="{00000000-0005-0000-0000-0000DD270000}"/>
    <cellStyle name="Normal 12 7 3 2 3 2" xfId="20424" xr:uid="{00000000-0005-0000-0000-0000DE270000}"/>
    <cellStyle name="Normal 12 7 3 2 4" xfId="20422" xr:uid="{00000000-0005-0000-0000-0000DF270000}"/>
    <cellStyle name="Normal 12 7 3 3" xfId="10725" xr:uid="{00000000-0005-0000-0000-0000E0270000}"/>
    <cellStyle name="Normal 12 7 3 3 2" xfId="20425" xr:uid="{00000000-0005-0000-0000-0000E1270000}"/>
    <cellStyle name="Normal 12 7 3 4" xfId="10726" xr:uid="{00000000-0005-0000-0000-0000E2270000}"/>
    <cellStyle name="Normal 12 7 3 4 2" xfId="20426" xr:uid="{00000000-0005-0000-0000-0000E3270000}"/>
    <cellStyle name="Normal 12 7 3 5" xfId="20421" xr:uid="{00000000-0005-0000-0000-0000E4270000}"/>
    <cellStyle name="Normal 12 7 4" xfId="10727" xr:uid="{00000000-0005-0000-0000-0000E5270000}"/>
    <cellStyle name="Normal 12 7 4 2" xfId="10728" xr:uid="{00000000-0005-0000-0000-0000E6270000}"/>
    <cellStyle name="Normal 12 7 4 2 2" xfId="20428" xr:uid="{00000000-0005-0000-0000-0000E7270000}"/>
    <cellStyle name="Normal 12 7 4 3" xfId="10729" xr:uid="{00000000-0005-0000-0000-0000E8270000}"/>
    <cellStyle name="Normal 12 7 4 3 2" xfId="20429" xr:uid="{00000000-0005-0000-0000-0000E9270000}"/>
    <cellStyle name="Normal 12 7 4 4" xfId="20427" xr:uid="{00000000-0005-0000-0000-0000EA270000}"/>
    <cellStyle name="Normal 12 7 5" xfId="10730" xr:uid="{00000000-0005-0000-0000-0000EB270000}"/>
    <cellStyle name="Normal 12 7 5 2" xfId="20430" xr:uid="{00000000-0005-0000-0000-0000EC270000}"/>
    <cellStyle name="Normal 12 7 6" xfId="10731" xr:uid="{00000000-0005-0000-0000-0000ED270000}"/>
    <cellStyle name="Normal 12 7 6 2" xfId="20431" xr:uid="{00000000-0005-0000-0000-0000EE270000}"/>
    <cellStyle name="Normal 12 7 7" xfId="20414" xr:uid="{00000000-0005-0000-0000-0000EF270000}"/>
    <cellStyle name="Normal 12 8" xfId="2090" xr:uid="{00000000-0005-0000-0000-0000F0270000}"/>
    <cellStyle name="Normal 12 8 2" xfId="10733" xr:uid="{00000000-0005-0000-0000-0000F1270000}"/>
    <cellStyle name="Normal 12 8 2 2" xfId="20433" xr:uid="{00000000-0005-0000-0000-0000F2270000}"/>
    <cellStyle name="Normal 12 8 3" xfId="10734" xr:uid="{00000000-0005-0000-0000-0000F3270000}"/>
    <cellStyle name="Normal 12 8 3 2" xfId="20434" xr:uid="{00000000-0005-0000-0000-0000F4270000}"/>
    <cellStyle name="Normal 12 8 4" xfId="10735" xr:uid="{00000000-0005-0000-0000-0000F5270000}"/>
    <cellStyle name="Normal 12 8 4 2" xfId="20435" xr:uid="{00000000-0005-0000-0000-0000F6270000}"/>
    <cellStyle name="Normal 12 8 5" xfId="10732" xr:uid="{00000000-0005-0000-0000-0000F7270000}"/>
    <cellStyle name="Normal 12 8 6" xfId="20432" xr:uid="{00000000-0005-0000-0000-0000F8270000}"/>
    <cellStyle name="Normal 12 9" xfId="2091" xr:uid="{00000000-0005-0000-0000-0000F9270000}"/>
    <cellStyle name="Normal 12 9 2" xfId="20436" xr:uid="{00000000-0005-0000-0000-0000FA270000}"/>
    <cellStyle name="Normal 120" xfId="10736" xr:uid="{00000000-0005-0000-0000-0000FB270000}"/>
    <cellStyle name="Normal 120 2" xfId="20437" xr:uid="{00000000-0005-0000-0000-0000FC270000}"/>
    <cellStyle name="Normal 121" xfId="10737" xr:uid="{00000000-0005-0000-0000-0000FD270000}"/>
    <cellStyle name="Normal 121 2" xfId="20438" xr:uid="{00000000-0005-0000-0000-0000FE270000}"/>
    <cellStyle name="Normal 122" xfId="10738" xr:uid="{00000000-0005-0000-0000-0000FF270000}"/>
    <cellStyle name="Normal 122 2" xfId="20439" xr:uid="{00000000-0005-0000-0000-000000280000}"/>
    <cellStyle name="Normal 123" xfId="10739" xr:uid="{00000000-0005-0000-0000-000001280000}"/>
    <cellStyle name="Normal 123 2" xfId="20440" xr:uid="{00000000-0005-0000-0000-000002280000}"/>
    <cellStyle name="Normal 124" xfId="10740" xr:uid="{00000000-0005-0000-0000-000003280000}"/>
    <cellStyle name="Normal 124 2" xfId="20441" xr:uid="{00000000-0005-0000-0000-000004280000}"/>
    <cellStyle name="Normal 125" xfId="10741" xr:uid="{00000000-0005-0000-0000-000005280000}"/>
    <cellStyle name="Normal 125 2" xfId="20442" xr:uid="{00000000-0005-0000-0000-000006280000}"/>
    <cellStyle name="Normal 126" xfId="10742" xr:uid="{00000000-0005-0000-0000-000007280000}"/>
    <cellStyle name="Normal 126 2" xfId="20443" xr:uid="{00000000-0005-0000-0000-000008280000}"/>
    <cellStyle name="Normal 127" xfId="10743" xr:uid="{00000000-0005-0000-0000-000009280000}"/>
    <cellStyle name="Normal 127 2" xfId="20444" xr:uid="{00000000-0005-0000-0000-00000A280000}"/>
    <cellStyle name="Normal 128" xfId="10744" xr:uid="{00000000-0005-0000-0000-00000B280000}"/>
    <cellStyle name="Normal 128 2" xfId="20445" xr:uid="{00000000-0005-0000-0000-00000C280000}"/>
    <cellStyle name="Normal 129" xfId="10745" xr:uid="{00000000-0005-0000-0000-00000D280000}"/>
    <cellStyle name="Normal 129 2" xfId="20446" xr:uid="{00000000-0005-0000-0000-00000E280000}"/>
    <cellStyle name="Normal 13" xfId="2092" xr:uid="{00000000-0005-0000-0000-00000F280000}"/>
    <cellStyle name="Normal 13 10" xfId="2093" xr:uid="{00000000-0005-0000-0000-000010280000}"/>
    <cellStyle name="Normal 13 10 2" xfId="10746" xr:uid="{00000000-0005-0000-0000-000011280000}"/>
    <cellStyle name="Normal 13 10 3" xfId="20448" xr:uid="{00000000-0005-0000-0000-000012280000}"/>
    <cellStyle name="Normal 13 11" xfId="2094" xr:uid="{00000000-0005-0000-0000-000013280000}"/>
    <cellStyle name="Normal 13 11 2" xfId="10748" xr:uid="{00000000-0005-0000-0000-000014280000}"/>
    <cellStyle name="Normal 13 11 2 2" xfId="20450" xr:uid="{00000000-0005-0000-0000-000015280000}"/>
    <cellStyle name="Normal 13 11 3" xfId="10749" xr:uid="{00000000-0005-0000-0000-000016280000}"/>
    <cellStyle name="Normal 13 11 3 2" xfId="20451" xr:uid="{00000000-0005-0000-0000-000017280000}"/>
    <cellStyle name="Normal 13 11 4" xfId="10750" xr:uid="{00000000-0005-0000-0000-000018280000}"/>
    <cellStyle name="Normal 13 11 4 2" xfId="20452" xr:uid="{00000000-0005-0000-0000-000019280000}"/>
    <cellStyle name="Normal 13 11 5" xfId="10747" xr:uid="{00000000-0005-0000-0000-00001A280000}"/>
    <cellStyle name="Normal 13 11 6" xfId="20449" xr:uid="{00000000-0005-0000-0000-00001B280000}"/>
    <cellStyle name="Normal 13 12" xfId="2095" xr:uid="{00000000-0005-0000-0000-00001C280000}"/>
    <cellStyle name="Normal 13 12 2" xfId="10751" xr:uid="{00000000-0005-0000-0000-00001D280000}"/>
    <cellStyle name="Normal 13 12 3" xfId="20453" xr:uid="{00000000-0005-0000-0000-00001E280000}"/>
    <cellStyle name="Normal 13 13" xfId="20447" xr:uid="{00000000-0005-0000-0000-00001F280000}"/>
    <cellStyle name="Normal 13 2" xfId="2096" xr:uid="{00000000-0005-0000-0000-000020280000}"/>
    <cellStyle name="Normal 13 2 10" xfId="2097" xr:uid="{00000000-0005-0000-0000-000021280000}"/>
    <cellStyle name="Normal 13 2 10 2" xfId="10752" xr:uid="{00000000-0005-0000-0000-000022280000}"/>
    <cellStyle name="Normal 13 2 10 2 2" xfId="10753" xr:uid="{00000000-0005-0000-0000-000023280000}"/>
    <cellStyle name="Normal 13 2 10 2 2 2" xfId="20457" xr:uid="{00000000-0005-0000-0000-000024280000}"/>
    <cellStyle name="Normal 13 2 10 2 3" xfId="10754" xr:uid="{00000000-0005-0000-0000-000025280000}"/>
    <cellStyle name="Normal 13 2 10 2 3 2" xfId="20458" xr:uid="{00000000-0005-0000-0000-000026280000}"/>
    <cellStyle name="Normal 13 2 10 2 4" xfId="20456" xr:uid="{00000000-0005-0000-0000-000027280000}"/>
    <cellStyle name="Normal 13 2 10 3" xfId="10755" xr:uid="{00000000-0005-0000-0000-000028280000}"/>
    <cellStyle name="Normal 13 2 10 3 2" xfId="20459" xr:uid="{00000000-0005-0000-0000-000029280000}"/>
    <cellStyle name="Normal 13 2 10 4" xfId="10756" xr:uid="{00000000-0005-0000-0000-00002A280000}"/>
    <cellStyle name="Normal 13 2 10 4 2" xfId="20460" xr:uid="{00000000-0005-0000-0000-00002B280000}"/>
    <cellStyle name="Normal 13 2 10 5" xfId="20455" xr:uid="{00000000-0005-0000-0000-00002C280000}"/>
    <cellStyle name="Normal 13 2 11" xfId="2098" xr:uid="{00000000-0005-0000-0000-00002D280000}"/>
    <cellStyle name="Normal 13 2 11 2" xfId="10757" xr:uid="{00000000-0005-0000-0000-00002E280000}"/>
    <cellStyle name="Normal 13 2 11 2 2" xfId="10758" xr:uid="{00000000-0005-0000-0000-00002F280000}"/>
    <cellStyle name="Normal 13 2 11 2 2 2" xfId="20463" xr:uid="{00000000-0005-0000-0000-000030280000}"/>
    <cellStyle name="Normal 13 2 11 2 3" xfId="10759" xr:uid="{00000000-0005-0000-0000-000031280000}"/>
    <cellStyle name="Normal 13 2 11 2 3 2" xfId="20464" xr:uid="{00000000-0005-0000-0000-000032280000}"/>
    <cellStyle name="Normal 13 2 11 2 4" xfId="20462" xr:uid="{00000000-0005-0000-0000-000033280000}"/>
    <cellStyle name="Normal 13 2 11 3" xfId="10760" xr:uid="{00000000-0005-0000-0000-000034280000}"/>
    <cellStyle name="Normal 13 2 11 3 2" xfId="20465" xr:uid="{00000000-0005-0000-0000-000035280000}"/>
    <cellStyle name="Normal 13 2 11 4" xfId="10761" xr:uid="{00000000-0005-0000-0000-000036280000}"/>
    <cellStyle name="Normal 13 2 11 4 2" xfId="20466" xr:uid="{00000000-0005-0000-0000-000037280000}"/>
    <cellStyle name="Normal 13 2 11 5" xfId="20461" xr:uid="{00000000-0005-0000-0000-000038280000}"/>
    <cellStyle name="Normal 13 2 12" xfId="2099" xr:uid="{00000000-0005-0000-0000-000039280000}"/>
    <cellStyle name="Normal 13 2 12 2" xfId="10763" xr:uid="{00000000-0005-0000-0000-00003A280000}"/>
    <cellStyle name="Normal 13 2 12 2 2" xfId="20468" xr:uid="{00000000-0005-0000-0000-00003B280000}"/>
    <cellStyle name="Normal 13 2 12 3" xfId="10764" xr:uid="{00000000-0005-0000-0000-00003C280000}"/>
    <cellStyle name="Normal 13 2 12 3 2" xfId="20469" xr:uid="{00000000-0005-0000-0000-00003D280000}"/>
    <cellStyle name="Normal 13 2 12 4" xfId="10765" xr:uid="{00000000-0005-0000-0000-00003E280000}"/>
    <cellStyle name="Normal 13 2 12 4 2" xfId="20470" xr:uid="{00000000-0005-0000-0000-00003F280000}"/>
    <cellStyle name="Normal 13 2 12 5" xfId="10762" xr:uid="{00000000-0005-0000-0000-000040280000}"/>
    <cellStyle name="Normal 13 2 12 6" xfId="20467" xr:uid="{00000000-0005-0000-0000-000041280000}"/>
    <cellStyle name="Normal 13 2 13" xfId="10766" xr:uid="{00000000-0005-0000-0000-000042280000}"/>
    <cellStyle name="Normal 13 2 13 2" xfId="20471" xr:uid="{00000000-0005-0000-0000-000043280000}"/>
    <cellStyle name="Normal 13 2 14" xfId="10767" xr:uid="{00000000-0005-0000-0000-000044280000}"/>
    <cellStyle name="Normal 13 2 14 2" xfId="20472" xr:uid="{00000000-0005-0000-0000-000045280000}"/>
    <cellStyle name="Normal 13 2 15" xfId="20454" xr:uid="{00000000-0005-0000-0000-000046280000}"/>
    <cellStyle name="Normal 13 2 2" xfId="2100" xr:uid="{00000000-0005-0000-0000-000047280000}"/>
    <cellStyle name="Normal 13 2 2 10" xfId="10768" xr:uid="{00000000-0005-0000-0000-000048280000}"/>
    <cellStyle name="Normal 13 2 2 10 2" xfId="10769" xr:uid="{00000000-0005-0000-0000-000049280000}"/>
    <cellStyle name="Normal 13 2 2 10 2 2" xfId="20475" xr:uid="{00000000-0005-0000-0000-00004A280000}"/>
    <cellStyle name="Normal 13 2 2 10 3" xfId="10770" xr:uid="{00000000-0005-0000-0000-00004B280000}"/>
    <cellStyle name="Normal 13 2 2 10 3 2" xfId="20476" xr:uid="{00000000-0005-0000-0000-00004C280000}"/>
    <cellStyle name="Normal 13 2 2 10 4" xfId="20474" xr:uid="{00000000-0005-0000-0000-00004D280000}"/>
    <cellStyle name="Normal 13 2 2 11" xfId="10771" xr:uid="{00000000-0005-0000-0000-00004E280000}"/>
    <cellStyle name="Normal 13 2 2 11 2" xfId="20477" xr:uid="{00000000-0005-0000-0000-00004F280000}"/>
    <cellStyle name="Normal 13 2 2 12" xfId="10772" xr:uid="{00000000-0005-0000-0000-000050280000}"/>
    <cellStyle name="Normal 13 2 2 12 2" xfId="20478" xr:uid="{00000000-0005-0000-0000-000051280000}"/>
    <cellStyle name="Normal 13 2 2 13" xfId="20473" xr:uid="{00000000-0005-0000-0000-000052280000}"/>
    <cellStyle name="Normal 13 2 2 2" xfId="2101" xr:uid="{00000000-0005-0000-0000-000053280000}"/>
    <cellStyle name="Normal 13 2 2 2 10" xfId="10773" xr:uid="{00000000-0005-0000-0000-000054280000}"/>
    <cellStyle name="Normal 13 2 2 2 10 2" xfId="20480" xr:uid="{00000000-0005-0000-0000-000055280000}"/>
    <cellStyle name="Normal 13 2 2 2 11" xfId="10774" xr:uid="{00000000-0005-0000-0000-000056280000}"/>
    <cellStyle name="Normal 13 2 2 2 11 2" xfId="20481" xr:uid="{00000000-0005-0000-0000-000057280000}"/>
    <cellStyle name="Normal 13 2 2 2 12" xfId="20479" xr:uid="{00000000-0005-0000-0000-000058280000}"/>
    <cellStyle name="Normal 13 2 2 2 2" xfId="2102" xr:uid="{00000000-0005-0000-0000-000059280000}"/>
    <cellStyle name="Normal 13 2 2 2 2 10" xfId="20482" xr:uid="{00000000-0005-0000-0000-00005A280000}"/>
    <cellStyle name="Normal 13 2 2 2 2 2" xfId="2103" xr:uid="{00000000-0005-0000-0000-00005B280000}"/>
    <cellStyle name="Normal 13 2 2 2 2 2 2" xfId="2104" xr:uid="{00000000-0005-0000-0000-00005C280000}"/>
    <cellStyle name="Normal 13 2 2 2 2 2 2 2" xfId="2105" xr:uid="{00000000-0005-0000-0000-00005D280000}"/>
    <cellStyle name="Normal 13 2 2 2 2 2 2 2 2" xfId="10775" xr:uid="{00000000-0005-0000-0000-00005E280000}"/>
    <cellStyle name="Normal 13 2 2 2 2 2 2 2 2 2" xfId="10776" xr:uid="{00000000-0005-0000-0000-00005F280000}"/>
    <cellStyle name="Normal 13 2 2 2 2 2 2 2 2 2 2" xfId="20487" xr:uid="{00000000-0005-0000-0000-000060280000}"/>
    <cellStyle name="Normal 13 2 2 2 2 2 2 2 2 3" xfId="10777" xr:uid="{00000000-0005-0000-0000-000061280000}"/>
    <cellStyle name="Normal 13 2 2 2 2 2 2 2 2 3 2" xfId="20488" xr:uid="{00000000-0005-0000-0000-000062280000}"/>
    <cellStyle name="Normal 13 2 2 2 2 2 2 2 2 4" xfId="20486" xr:uid="{00000000-0005-0000-0000-000063280000}"/>
    <cellStyle name="Normal 13 2 2 2 2 2 2 2 3" xfId="10778" xr:uid="{00000000-0005-0000-0000-000064280000}"/>
    <cellStyle name="Normal 13 2 2 2 2 2 2 2 3 2" xfId="20489" xr:uid="{00000000-0005-0000-0000-000065280000}"/>
    <cellStyle name="Normal 13 2 2 2 2 2 2 2 4" xfId="10779" xr:uid="{00000000-0005-0000-0000-000066280000}"/>
    <cellStyle name="Normal 13 2 2 2 2 2 2 2 4 2" xfId="20490" xr:uid="{00000000-0005-0000-0000-000067280000}"/>
    <cellStyle name="Normal 13 2 2 2 2 2 2 2 5" xfId="20485" xr:uid="{00000000-0005-0000-0000-000068280000}"/>
    <cellStyle name="Normal 13 2 2 2 2 2 2 3" xfId="2106" xr:uid="{00000000-0005-0000-0000-000069280000}"/>
    <cellStyle name="Normal 13 2 2 2 2 2 2 3 2" xfId="10780" xr:uid="{00000000-0005-0000-0000-00006A280000}"/>
    <cellStyle name="Normal 13 2 2 2 2 2 2 3 2 2" xfId="10781" xr:uid="{00000000-0005-0000-0000-00006B280000}"/>
    <cellStyle name="Normal 13 2 2 2 2 2 2 3 2 2 2" xfId="20493" xr:uid="{00000000-0005-0000-0000-00006C280000}"/>
    <cellStyle name="Normal 13 2 2 2 2 2 2 3 2 3" xfId="10782" xr:uid="{00000000-0005-0000-0000-00006D280000}"/>
    <cellStyle name="Normal 13 2 2 2 2 2 2 3 2 3 2" xfId="20494" xr:uid="{00000000-0005-0000-0000-00006E280000}"/>
    <cellStyle name="Normal 13 2 2 2 2 2 2 3 2 4" xfId="20492" xr:uid="{00000000-0005-0000-0000-00006F280000}"/>
    <cellStyle name="Normal 13 2 2 2 2 2 2 3 3" xfId="10783" xr:uid="{00000000-0005-0000-0000-000070280000}"/>
    <cellStyle name="Normal 13 2 2 2 2 2 2 3 3 2" xfId="20495" xr:uid="{00000000-0005-0000-0000-000071280000}"/>
    <cellStyle name="Normal 13 2 2 2 2 2 2 3 4" xfId="10784" xr:uid="{00000000-0005-0000-0000-000072280000}"/>
    <cellStyle name="Normal 13 2 2 2 2 2 2 3 4 2" xfId="20496" xr:uid="{00000000-0005-0000-0000-000073280000}"/>
    <cellStyle name="Normal 13 2 2 2 2 2 2 3 5" xfId="20491" xr:uid="{00000000-0005-0000-0000-000074280000}"/>
    <cellStyle name="Normal 13 2 2 2 2 2 2 4" xfId="10785" xr:uid="{00000000-0005-0000-0000-000075280000}"/>
    <cellStyle name="Normal 13 2 2 2 2 2 2 4 2" xfId="10786" xr:uid="{00000000-0005-0000-0000-000076280000}"/>
    <cellStyle name="Normal 13 2 2 2 2 2 2 4 2 2" xfId="20498" xr:uid="{00000000-0005-0000-0000-000077280000}"/>
    <cellStyle name="Normal 13 2 2 2 2 2 2 4 3" xfId="10787" xr:uid="{00000000-0005-0000-0000-000078280000}"/>
    <cellStyle name="Normal 13 2 2 2 2 2 2 4 3 2" xfId="20499" xr:uid="{00000000-0005-0000-0000-000079280000}"/>
    <cellStyle name="Normal 13 2 2 2 2 2 2 4 4" xfId="20497" xr:uid="{00000000-0005-0000-0000-00007A280000}"/>
    <cellStyle name="Normal 13 2 2 2 2 2 2 5" xfId="10788" xr:uid="{00000000-0005-0000-0000-00007B280000}"/>
    <cellStyle name="Normal 13 2 2 2 2 2 2 5 2" xfId="20500" xr:uid="{00000000-0005-0000-0000-00007C280000}"/>
    <cellStyle name="Normal 13 2 2 2 2 2 2 6" xfId="10789" xr:uid="{00000000-0005-0000-0000-00007D280000}"/>
    <cellStyle name="Normal 13 2 2 2 2 2 2 6 2" xfId="20501" xr:uid="{00000000-0005-0000-0000-00007E280000}"/>
    <cellStyle name="Normal 13 2 2 2 2 2 2 7" xfId="20484" xr:uid="{00000000-0005-0000-0000-00007F280000}"/>
    <cellStyle name="Normal 13 2 2 2 2 2 3" xfId="2107" xr:uid="{00000000-0005-0000-0000-000080280000}"/>
    <cellStyle name="Normal 13 2 2 2 2 2 3 2" xfId="2108" xr:uid="{00000000-0005-0000-0000-000081280000}"/>
    <cellStyle name="Normal 13 2 2 2 2 2 3 2 2" xfId="10790" xr:uid="{00000000-0005-0000-0000-000082280000}"/>
    <cellStyle name="Normal 13 2 2 2 2 2 3 2 2 2" xfId="10791" xr:uid="{00000000-0005-0000-0000-000083280000}"/>
    <cellStyle name="Normal 13 2 2 2 2 2 3 2 2 2 2" xfId="20505" xr:uid="{00000000-0005-0000-0000-000084280000}"/>
    <cellStyle name="Normal 13 2 2 2 2 2 3 2 2 3" xfId="10792" xr:uid="{00000000-0005-0000-0000-000085280000}"/>
    <cellStyle name="Normal 13 2 2 2 2 2 3 2 2 3 2" xfId="20506" xr:uid="{00000000-0005-0000-0000-000086280000}"/>
    <cellStyle name="Normal 13 2 2 2 2 2 3 2 2 4" xfId="20504" xr:uid="{00000000-0005-0000-0000-000087280000}"/>
    <cellStyle name="Normal 13 2 2 2 2 2 3 2 3" xfId="10793" xr:uid="{00000000-0005-0000-0000-000088280000}"/>
    <cellStyle name="Normal 13 2 2 2 2 2 3 2 3 2" xfId="20507" xr:uid="{00000000-0005-0000-0000-000089280000}"/>
    <cellStyle name="Normal 13 2 2 2 2 2 3 2 4" xfId="10794" xr:uid="{00000000-0005-0000-0000-00008A280000}"/>
    <cellStyle name="Normal 13 2 2 2 2 2 3 2 4 2" xfId="20508" xr:uid="{00000000-0005-0000-0000-00008B280000}"/>
    <cellStyle name="Normal 13 2 2 2 2 2 3 2 5" xfId="20503" xr:uid="{00000000-0005-0000-0000-00008C280000}"/>
    <cellStyle name="Normal 13 2 2 2 2 2 3 3" xfId="10795" xr:uid="{00000000-0005-0000-0000-00008D280000}"/>
    <cellStyle name="Normal 13 2 2 2 2 2 3 3 2" xfId="10796" xr:uid="{00000000-0005-0000-0000-00008E280000}"/>
    <cellStyle name="Normal 13 2 2 2 2 2 3 3 2 2" xfId="20510" xr:uid="{00000000-0005-0000-0000-00008F280000}"/>
    <cellStyle name="Normal 13 2 2 2 2 2 3 3 3" xfId="10797" xr:uid="{00000000-0005-0000-0000-000090280000}"/>
    <cellStyle name="Normal 13 2 2 2 2 2 3 3 3 2" xfId="20511" xr:uid="{00000000-0005-0000-0000-000091280000}"/>
    <cellStyle name="Normal 13 2 2 2 2 2 3 3 4" xfId="20509" xr:uid="{00000000-0005-0000-0000-000092280000}"/>
    <cellStyle name="Normal 13 2 2 2 2 2 3 4" xfId="10798" xr:uid="{00000000-0005-0000-0000-000093280000}"/>
    <cellStyle name="Normal 13 2 2 2 2 2 3 4 2" xfId="20512" xr:uid="{00000000-0005-0000-0000-000094280000}"/>
    <cellStyle name="Normal 13 2 2 2 2 2 3 5" xfId="10799" xr:uid="{00000000-0005-0000-0000-000095280000}"/>
    <cellStyle name="Normal 13 2 2 2 2 2 3 5 2" xfId="20513" xr:uid="{00000000-0005-0000-0000-000096280000}"/>
    <cellStyle name="Normal 13 2 2 2 2 2 3 6" xfId="20502" xr:uid="{00000000-0005-0000-0000-000097280000}"/>
    <cellStyle name="Normal 13 2 2 2 2 2 4" xfId="2109" xr:uid="{00000000-0005-0000-0000-000098280000}"/>
    <cellStyle name="Normal 13 2 2 2 2 2 4 2" xfId="10800" xr:uid="{00000000-0005-0000-0000-000099280000}"/>
    <cellStyle name="Normal 13 2 2 2 2 2 4 2 2" xfId="10801" xr:uid="{00000000-0005-0000-0000-00009A280000}"/>
    <cellStyle name="Normal 13 2 2 2 2 2 4 2 2 2" xfId="20516" xr:uid="{00000000-0005-0000-0000-00009B280000}"/>
    <cellStyle name="Normal 13 2 2 2 2 2 4 2 3" xfId="10802" xr:uid="{00000000-0005-0000-0000-00009C280000}"/>
    <cellStyle name="Normal 13 2 2 2 2 2 4 2 3 2" xfId="20517" xr:uid="{00000000-0005-0000-0000-00009D280000}"/>
    <cellStyle name="Normal 13 2 2 2 2 2 4 2 4" xfId="20515" xr:uid="{00000000-0005-0000-0000-00009E280000}"/>
    <cellStyle name="Normal 13 2 2 2 2 2 4 3" xfId="10803" xr:uid="{00000000-0005-0000-0000-00009F280000}"/>
    <cellStyle name="Normal 13 2 2 2 2 2 4 3 2" xfId="20518" xr:uid="{00000000-0005-0000-0000-0000A0280000}"/>
    <cellStyle name="Normal 13 2 2 2 2 2 4 4" xfId="10804" xr:uid="{00000000-0005-0000-0000-0000A1280000}"/>
    <cellStyle name="Normal 13 2 2 2 2 2 4 4 2" xfId="20519" xr:uid="{00000000-0005-0000-0000-0000A2280000}"/>
    <cellStyle name="Normal 13 2 2 2 2 2 4 5" xfId="20514" xr:uid="{00000000-0005-0000-0000-0000A3280000}"/>
    <cellStyle name="Normal 13 2 2 2 2 2 5" xfId="2110" xr:uid="{00000000-0005-0000-0000-0000A4280000}"/>
    <cellStyle name="Normal 13 2 2 2 2 2 5 2" xfId="10805" xr:uid="{00000000-0005-0000-0000-0000A5280000}"/>
    <cellStyle name="Normal 13 2 2 2 2 2 5 2 2" xfId="10806" xr:uid="{00000000-0005-0000-0000-0000A6280000}"/>
    <cellStyle name="Normal 13 2 2 2 2 2 5 2 2 2" xfId="20522" xr:uid="{00000000-0005-0000-0000-0000A7280000}"/>
    <cellStyle name="Normal 13 2 2 2 2 2 5 2 3" xfId="10807" xr:uid="{00000000-0005-0000-0000-0000A8280000}"/>
    <cellStyle name="Normal 13 2 2 2 2 2 5 2 3 2" xfId="20523" xr:uid="{00000000-0005-0000-0000-0000A9280000}"/>
    <cellStyle name="Normal 13 2 2 2 2 2 5 2 4" xfId="20521" xr:uid="{00000000-0005-0000-0000-0000AA280000}"/>
    <cellStyle name="Normal 13 2 2 2 2 2 5 3" xfId="10808" xr:uid="{00000000-0005-0000-0000-0000AB280000}"/>
    <cellStyle name="Normal 13 2 2 2 2 2 5 3 2" xfId="20524" xr:uid="{00000000-0005-0000-0000-0000AC280000}"/>
    <cellStyle name="Normal 13 2 2 2 2 2 5 4" xfId="10809" xr:uid="{00000000-0005-0000-0000-0000AD280000}"/>
    <cellStyle name="Normal 13 2 2 2 2 2 5 4 2" xfId="20525" xr:uid="{00000000-0005-0000-0000-0000AE280000}"/>
    <cellStyle name="Normal 13 2 2 2 2 2 5 5" xfId="20520" xr:uid="{00000000-0005-0000-0000-0000AF280000}"/>
    <cellStyle name="Normal 13 2 2 2 2 2 6" xfId="10810" xr:uid="{00000000-0005-0000-0000-0000B0280000}"/>
    <cellStyle name="Normal 13 2 2 2 2 2 6 2" xfId="10811" xr:uid="{00000000-0005-0000-0000-0000B1280000}"/>
    <cellStyle name="Normal 13 2 2 2 2 2 6 2 2" xfId="20527" xr:uid="{00000000-0005-0000-0000-0000B2280000}"/>
    <cellStyle name="Normal 13 2 2 2 2 2 6 3" xfId="10812" xr:uid="{00000000-0005-0000-0000-0000B3280000}"/>
    <cellStyle name="Normal 13 2 2 2 2 2 6 3 2" xfId="20528" xr:uid="{00000000-0005-0000-0000-0000B4280000}"/>
    <cellStyle name="Normal 13 2 2 2 2 2 6 4" xfId="20526" xr:uid="{00000000-0005-0000-0000-0000B5280000}"/>
    <cellStyle name="Normal 13 2 2 2 2 2 7" xfId="10813" xr:uid="{00000000-0005-0000-0000-0000B6280000}"/>
    <cellStyle name="Normal 13 2 2 2 2 2 7 2" xfId="20529" xr:uid="{00000000-0005-0000-0000-0000B7280000}"/>
    <cellStyle name="Normal 13 2 2 2 2 2 8" xfId="10814" xr:uid="{00000000-0005-0000-0000-0000B8280000}"/>
    <cellStyle name="Normal 13 2 2 2 2 2 8 2" xfId="20530" xr:uid="{00000000-0005-0000-0000-0000B9280000}"/>
    <cellStyle name="Normal 13 2 2 2 2 2 9" xfId="20483" xr:uid="{00000000-0005-0000-0000-0000BA280000}"/>
    <cellStyle name="Normal 13 2 2 2 2 3" xfId="2111" xr:uid="{00000000-0005-0000-0000-0000BB280000}"/>
    <cellStyle name="Normal 13 2 2 2 2 3 2" xfId="2112" xr:uid="{00000000-0005-0000-0000-0000BC280000}"/>
    <cellStyle name="Normal 13 2 2 2 2 3 2 2" xfId="10815" xr:uid="{00000000-0005-0000-0000-0000BD280000}"/>
    <cellStyle name="Normal 13 2 2 2 2 3 2 2 2" xfId="10816" xr:uid="{00000000-0005-0000-0000-0000BE280000}"/>
    <cellStyle name="Normal 13 2 2 2 2 3 2 2 2 2" xfId="20534" xr:uid="{00000000-0005-0000-0000-0000BF280000}"/>
    <cellStyle name="Normal 13 2 2 2 2 3 2 2 3" xfId="10817" xr:uid="{00000000-0005-0000-0000-0000C0280000}"/>
    <cellStyle name="Normal 13 2 2 2 2 3 2 2 3 2" xfId="20535" xr:uid="{00000000-0005-0000-0000-0000C1280000}"/>
    <cellStyle name="Normal 13 2 2 2 2 3 2 2 4" xfId="20533" xr:uid="{00000000-0005-0000-0000-0000C2280000}"/>
    <cellStyle name="Normal 13 2 2 2 2 3 2 3" xfId="10818" xr:uid="{00000000-0005-0000-0000-0000C3280000}"/>
    <cellStyle name="Normal 13 2 2 2 2 3 2 3 2" xfId="20536" xr:uid="{00000000-0005-0000-0000-0000C4280000}"/>
    <cellStyle name="Normal 13 2 2 2 2 3 2 4" xfId="10819" xr:uid="{00000000-0005-0000-0000-0000C5280000}"/>
    <cellStyle name="Normal 13 2 2 2 2 3 2 4 2" xfId="20537" xr:uid="{00000000-0005-0000-0000-0000C6280000}"/>
    <cellStyle name="Normal 13 2 2 2 2 3 2 5" xfId="20532" xr:uid="{00000000-0005-0000-0000-0000C7280000}"/>
    <cellStyle name="Normal 13 2 2 2 2 3 3" xfId="2113" xr:uid="{00000000-0005-0000-0000-0000C8280000}"/>
    <cellStyle name="Normal 13 2 2 2 2 3 3 2" xfId="10820" xr:uid="{00000000-0005-0000-0000-0000C9280000}"/>
    <cellStyle name="Normal 13 2 2 2 2 3 3 2 2" xfId="10821" xr:uid="{00000000-0005-0000-0000-0000CA280000}"/>
    <cellStyle name="Normal 13 2 2 2 2 3 3 2 2 2" xfId="20540" xr:uid="{00000000-0005-0000-0000-0000CB280000}"/>
    <cellStyle name="Normal 13 2 2 2 2 3 3 2 3" xfId="10822" xr:uid="{00000000-0005-0000-0000-0000CC280000}"/>
    <cellStyle name="Normal 13 2 2 2 2 3 3 2 3 2" xfId="20541" xr:uid="{00000000-0005-0000-0000-0000CD280000}"/>
    <cellStyle name="Normal 13 2 2 2 2 3 3 2 4" xfId="20539" xr:uid="{00000000-0005-0000-0000-0000CE280000}"/>
    <cellStyle name="Normal 13 2 2 2 2 3 3 3" xfId="10823" xr:uid="{00000000-0005-0000-0000-0000CF280000}"/>
    <cellStyle name="Normal 13 2 2 2 2 3 3 3 2" xfId="20542" xr:uid="{00000000-0005-0000-0000-0000D0280000}"/>
    <cellStyle name="Normal 13 2 2 2 2 3 3 4" xfId="10824" xr:uid="{00000000-0005-0000-0000-0000D1280000}"/>
    <cellStyle name="Normal 13 2 2 2 2 3 3 4 2" xfId="20543" xr:uid="{00000000-0005-0000-0000-0000D2280000}"/>
    <cellStyle name="Normal 13 2 2 2 2 3 3 5" xfId="20538" xr:uid="{00000000-0005-0000-0000-0000D3280000}"/>
    <cellStyle name="Normal 13 2 2 2 2 3 4" xfId="10825" xr:uid="{00000000-0005-0000-0000-0000D4280000}"/>
    <cellStyle name="Normal 13 2 2 2 2 3 4 2" xfId="10826" xr:uid="{00000000-0005-0000-0000-0000D5280000}"/>
    <cellStyle name="Normal 13 2 2 2 2 3 4 2 2" xfId="20545" xr:uid="{00000000-0005-0000-0000-0000D6280000}"/>
    <cellStyle name="Normal 13 2 2 2 2 3 4 3" xfId="10827" xr:uid="{00000000-0005-0000-0000-0000D7280000}"/>
    <cellStyle name="Normal 13 2 2 2 2 3 4 3 2" xfId="20546" xr:uid="{00000000-0005-0000-0000-0000D8280000}"/>
    <cellStyle name="Normal 13 2 2 2 2 3 4 4" xfId="20544" xr:uid="{00000000-0005-0000-0000-0000D9280000}"/>
    <cellStyle name="Normal 13 2 2 2 2 3 5" xfId="10828" xr:uid="{00000000-0005-0000-0000-0000DA280000}"/>
    <cellStyle name="Normal 13 2 2 2 2 3 5 2" xfId="20547" xr:uid="{00000000-0005-0000-0000-0000DB280000}"/>
    <cellStyle name="Normal 13 2 2 2 2 3 6" xfId="10829" xr:uid="{00000000-0005-0000-0000-0000DC280000}"/>
    <cellStyle name="Normal 13 2 2 2 2 3 6 2" xfId="20548" xr:uid="{00000000-0005-0000-0000-0000DD280000}"/>
    <cellStyle name="Normal 13 2 2 2 2 3 7" xfId="20531" xr:uid="{00000000-0005-0000-0000-0000DE280000}"/>
    <cellStyle name="Normal 13 2 2 2 2 4" xfId="2114" xr:uid="{00000000-0005-0000-0000-0000DF280000}"/>
    <cellStyle name="Normal 13 2 2 2 2 4 2" xfId="2115" xr:uid="{00000000-0005-0000-0000-0000E0280000}"/>
    <cellStyle name="Normal 13 2 2 2 2 4 2 2" xfId="10830" xr:uid="{00000000-0005-0000-0000-0000E1280000}"/>
    <cellStyle name="Normal 13 2 2 2 2 4 2 2 2" xfId="10831" xr:uid="{00000000-0005-0000-0000-0000E2280000}"/>
    <cellStyle name="Normal 13 2 2 2 2 4 2 2 2 2" xfId="20552" xr:uid="{00000000-0005-0000-0000-0000E3280000}"/>
    <cellStyle name="Normal 13 2 2 2 2 4 2 2 3" xfId="10832" xr:uid="{00000000-0005-0000-0000-0000E4280000}"/>
    <cellStyle name="Normal 13 2 2 2 2 4 2 2 3 2" xfId="20553" xr:uid="{00000000-0005-0000-0000-0000E5280000}"/>
    <cellStyle name="Normal 13 2 2 2 2 4 2 2 4" xfId="20551" xr:uid="{00000000-0005-0000-0000-0000E6280000}"/>
    <cellStyle name="Normal 13 2 2 2 2 4 2 3" xfId="10833" xr:uid="{00000000-0005-0000-0000-0000E7280000}"/>
    <cellStyle name="Normal 13 2 2 2 2 4 2 3 2" xfId="20554" xr:uid="{00000000-0005-0000-0000-0000E8280000}"/>
    <cellStyle name="Normal 13 2 2 2 2 4 2 4" xfId="10834" xr:uid="{00000000-0005-0000-0000-0000E9280000}"/>
    <cellStyle name="Normal 13 2 2 2 2 4 2 4 2" xfId="20555" xr:uid="{00000000-0005-0000-0000-0000EA280000}"/>
    <cellStyle name="Normal 13 2 2 2 2 4 2 5" xfId="20550" xr:uid="{00000000-0005-0000-0000-0000EB280000}"/>
    <cellStyle name="Normal 13 2 2 2 2 4 3" xfId="10835" xr:uid="{00000000-0005-0000-0000-0000EC280000}"/>
    <cellStyle name="Normal 13 2 2 2 2 4 3 2" xfId="10836" xr:uid="{00000000-0005-0000-0000-0000ED280000}"/>
    <cellStyle name="Normal 13 2 2 2 2 4 3 2 2" xfId="20557" xr:uid="{00000000-0005-0000-0000-0000EE280000}"/>
    <cellStyle name="Normal 13 2 2 2 2 4 3 3" xfId="10837" xr:uid="{00000000-0005-0000-0000-0000EF280000}"/>
    <cellStyle name="Normal 13 2 2 2 2 4 3 3 2" xfId="20558" xr:uid="{00000000-0005-0000-0000-0000F0280000}"/>
    <cellStyle name="Normal 13 2 2 2 2 4 3 4" xfId="20556" xr:uid="{00000000-0005-0000-0000-0000F1280000}"/>
    <cellStyle name="Normal 13 2 2 2 2 4 4" xfId="10838" xr:uid="{00000000-0005-0000-0000-0000F2280000}"/>
    <cellStyle name="Normal 13 2 2 2 2 4 4 2" xfId="20559" xr:uid="{00000000-0005-0000-0000-0000F3280000}"/>
    <cellStyle name="Normal 13 2 2 2 2 4 5" xfId="10839" xr:uid="{00000000-0005-0000-0000-0000F4280000}"/>
    <cellStyle name="Normal 13 2 2 2 2 4 5 2" xfId="20560" xr:uid="{00000000-0005-0000-0000-0000F5280000}"/>
    <cellStyle name="Normal 13 2 2 2 2 4 6" xfId="20549" xr:uid="{00000000-0005-0000-0000-0000F6280000}"/>
    <cellStyle name="Normal 13 2 2 2 2 5" xfId="2116" xr:uid="{00000000-0005-0000-0000-0000F7280000}"/>
    <cellStyle name="Normal 13 2 2 2 2 5 2" xfId="10840" xr:uid="{00000000-0005-0000-0000-0000F8280000}"/>
    <cellStyle name="Normal 13 2 2 2 2 5 2 2" xfId="10841" xr:uid="{00000000-0005-0000-0000-0000F9280000}"/>
    <cellStyle name="Normal 13 2 2 2 2 5 2 2 2" xfId="20563" xr:uid="{00000000-0005-0000-0000-0000FA280000}"/>
    <cellStyle name="Normal 13 2 2 2 2 5 2 3" xfId="10842" xr:uid="{00000000-0005-0000-0000-0000FB280000}"/>
    <cellStyle name="Normal 13 2 2 2 2 5 2 3 2" xfId="20564" xr:uid="{00000000-0005-0000-0000-0000FC280000}"/>
    <cellStyle name="Normal 13 2 2 2 2 5 2 4" xfId="20562" xr:uid="{00000000-0005-0000-0000-0000FD280000}"/>
    <cellStyle name="Normal 13 2 2 2 2 5 3" xfId="10843" xr:uid="{00000000-0005-0000-0000-0000FE280000}"/>
    <cellStyle name="Normal 13 2 2 2 2 5 3 2" xfId="20565" xr:uid="{00000000-0005-0000-0000-0000FF280000}"/>
    <cellStyle name="Normal 13 2 2 2 2 5 4" xfId="10844" xr:uid="{00000000-0005-0000-0000-000000290000}"/>
    <cellStyle name="Normal 13 2 2 2 2 5 4 2" xfId="20566" xr:uid="{00000000-0005-0000-0000-000001290000}"/>
    <cellStyle name="Normal 13 2 2 2 2 5 5" xfId="20561" xr:uid="{00000000-0005-0000-0000-000002290000}"/>
    <cellStyle name="Normal 13 2 2 2 2 6" xfId="2117" xr:uid="{00000000-0005-0000-0000-000003290000}"/>
    <cellStyle name="Normal 13 2 2 2 2 6 2" xfId="10845" xr:uid="{00000000-0005-0000-0000-000004290000}"/>
    <cellStyle name="Normal 13 2 2 2 2 6 2 2" xfId="10846" xr:uid="{00000000-0005-0000-0000-000005290000}"/>
    <cellStyle name="Normal 13 2 2 2 2 6 2 2 2" xfId="20569" xr:uid="{00000000-0005-0000-0000-000006290000}"/>
    <cellStyle name="Normal 13 2 2 2 2 6 2 3" xfId="10847" xr:uid="{00000000-0005-0000-0000-000007290000}"/>
    <cellStyle name="Normal 13 2 2 2 2 6 2 3 2" xfId="20570" xr:uid="{00000000-0005-0000-0000-000008290000}"/>
    <cellStyle name="Normal 13 2 2 2 2 6 2 4" xfId="20568" xr:uid="{00000000-0005-0000-0000-000009290000}"/>
    <cellStyle name="Normal 13 2 2 2 2 6 3" xfId="10848" xr:uid="{00000000-0005-0000-0000-00000A290000}"/>
    <cellStyle name="Normal 13 2 2 2 2 6 3 2" xfId="20571" xr:uid="{00000000-0005-0000-0000-00000B290000}"/>
    <cellStyle name="Normal 13 2 2 2 2 6 4" xfId="10849" xr:uid="{00000000-0005-0000-0000-00000C290000}"/>
    <cellStyle name="Normal 13 2 2 2 2 6 4 2" xfId="20572" xr:uid="{00000000-0005-0000-0000-00000D290000}"/>
    <cellStyle name="Normal 13 2 2 2 2 6 5" xfId="20567" xr:uid="{00000000-0005-0000-0000-00000E290000}"/>
    <cellStyle name="Normal 13 2 2 2 2 7" xfId="10850" xr:uid="{00000000-0005-0000-0000-00000F290000}"/>
    <cellStyle name="Normal 13 2 2 2 2 7 2" xfId="10851" xr:uid="{00000000-0005-0000-0000-000010290000}"/>
    <cellStyle name="Normal 13 2 2 2 2 7 2 2" xfId="20574" xr:uid="{00000000-0005-0000-0000-000011290000}"/>
    <cellStyle name="Normal 13 2 2 2 2 7 3" xfId="10852" xr:uid="{00000000-0005-0000-0000-000012290000}"/>
    <cellStyle name="Normal 13 2 2 2 2 7 3 2" xfId="20575" xr:uid="{00000000-0005-0000-0000-000013290000}"/>
    <cellStyle name="Normal 13 2 2 2 2 7 4" xfId="20573" xr:uid="{00000000-0005-0000-0000-000014290000}"/>
    <cellStyle name="Normal 13 2 2 2 2 8" xfId="10853" xr:uid="{00000000-0005-0000-0000-000015290000}"/>
    <cellStyle name="Normal 13 2 2 2 2 8 2" xfId="20576" xr:uid="{00000000-0005-0000-0000-000016290000}"/>
    <cellStyle name="Normal 13 2 2 2 2 9" xfId="10854" xr:uid="{00000000-0005-0000-0000-000017290000}"/>
    <cellStyle name="Normal 13 2 2 2 2 9 2" xfId="20577" xr:uid="{00000000-0005-0000-0000-000018290000}"/>
    <cellStyle name="Normal 13 2 2 2 3" xfId="2118" xr:uid="{00000000-0005-0000-0000-000019290000}"/>
    <cellStyle name="Normal 13 2 2 2 3 2" xfId="2119" xr:uid="{00000000-0005-0000-0000-00001A290000}"/>
    <cellStyle name="Normal 13 2 2 2 3 2 2" xfId="2120" xr:uid="{00000000-0005-0000-0000-00001B290000}"/>
    <cellStyle name="Normal 13 2 2 2 3 2 2 2" xfId="10855" xr:uid="{00000000-0005-0000-0000-00001C290000}"/>
    <cellStyle name="Normal 13 2 2 2 3 2 2 2 2" xfId="10856" xr:uid="{00000000-0005-0000-0000-00001D290000}"/>
    <cellStyle name="Normal 13 2 2 2 3 2 2 2 2 2" xfId="20582" xr:uid="{00000000-0005-0000-0000-00001E290000}"/>
    <cellStyle name="Normal 13 2 2 2 3 2 2 2 3" xfId="10857" xr:uid="{00000000-0005-0000-0000-00001F290000}"/>
    <cellStyle name="Normal 13 2 2 2 3 2 2 2 3 2" xfId="20583" xr:uid="{00000000-0005-0000-0000-000020290000}"/>
    <cellStyle name="Normal 13 2 2 2 3 2 2 2 4" xfId="20581" xr:uid="{00000000-0005-0000-0000-000021290000}"/>
    <cellStyle name="Normal 13 2 2 2 3 2 2 3" xfId="10858" xr:uid="{00000000-0005-0000-0000-000022290000}"/>
    <cellStyle name="Normal 13 2 2 2 3 2 2 3 2" xfId="20584" xr:uid="{00000000-0005-0000-0000-000023290000}"/>
    <cellStyle name="Normal 13 2 2 2 3 2 2 4" xfId="10859" xr:uid="{00000000-0005-0000-0000-000024290000}"/>
    <cellStyle name="Normal 13 2 2 2 3 2 2 4 2" xfId="20585" xr:uid="{00000000-0005-0000-0000-000025290000}"/>
    <cellStyle name="Normal 13 2 2 2 3 2 2 5" xfId="20580" xr:uid="{00000000-0005-0000-0000-000026290000}"/>
    <cellStyle name="Normal 13 2 2 2 3 2 3" xfId="2121" xr:uid="{00000000-0005-0000-0000-000027290000}"/>
    <cellStyle name="Normal 13 2 2 2 3 2 3 2" xfId="10860" xr:uid="{00000000-0005-0000-0000-000028290000}"/>
    <cellStyle name="Normal 13 2 2 2 3 2 3 2 2" xfId="10861" xr:uid="{00000000-0005-0000-0000-000029290000}"/>
    <cellStyle name="Normal 13 2 2 2 3 2 3 2 2 2" xfId="20588" xr:uid="{00000000-0005-0000-0000-00002A290000}"/>
    <cellStyle name="Normal 13 2 2 2 3 2 3 2 3" xfId="10862" xr:uid="{00000000-0005-0000-0000-00002B290000}"/>
    <cellStyle name="Normal 13 2 2 2 3 2 3 2 3 2" xfId="20589" xr:uid="{00000000-0005-0000-0000-00002C290000}"/>
    <cellStyle name="Normal 13 2 2 2 3 2 3 2 4" xfId="20587" xr:uid="{00000000-0005-0000-0000-00002D290000}"/>
    <cellStyle name="Normal 13 2 2 2 3 2 3 3" xfId="10863" xr:uid="{00000000-0005-0000-0000-00002E290000}"/>
    <cellStyle name="Normal 13 2 2 2 3 2 3 3 2" xfId="20590" xr:uid="{00000000-0005-0000-0000-00002F290000}"/>
    <cellStyle name="Normal 13 2 2 2 3 2 3 4" xfId="10864" xr:uid="{00000000-0005-0000-0000-000030290000}"/>
    <cellStyle name="Normal 13 2 2 2 3 2 3 4 2" xfId="20591" xr:uid="{00000000-0005-0000-0000-000031290000}"/>
    <cellStyle name="Normal 13 2 2 2 3 2 3 5" xfId="20586" xr:uid="{00000000-0005-0000-0000-000032290000}"/>
    <cellStyle name="Normal 13 2 2 2 3 2 4" xfId="10865" xr:uid="{00000000-0005-0000-0000-000033290000}"/>
    <cellStyle name="Normal 13 2 2 2 3 2 4 2" xfId="10866" xr:uid="{00000000-0005-0000-0000-000034290000}"/>
    <cellStyle name="Normal 13 2 2 2 3 2 4 2 2" xfId="20593" xr:uid="{00000000-0005-0000-0000-000035290000}"/>
    <cellStyle name="Normal 13 2 2 2 3 2 4 3" xfId="10867" xr:uid="{00000000-0005-0000-0000-000036290000}"/>
    <cellStyle name="Normal 13 2 2 2 3 2 4 3 2" xfId="20594" xr:uid="{00000000-0005-0000-0000-000037290000}"/>
    <cellStyle name="Normal 13 2 2 2 3 2 4 4" xfId="20592" xr:uid="{00000000-0005-0000-0000-000038290000}"/>
    <cellStyle name="Normal 13 2 2 2 3 2 5" xfId="10868" xr:uid="{00000000-0005-0000-0000-000039290000}"/>
    <cellStyle name="Normal 13 2 2 2 3 2 5 2" xfId="20595" xr:uid="{00000000-0005-0000-0000-00003A290000}"/>
    <cellStyle name="Normal 13 2 2 2 3 2 6" xfId="10869" xr:uid="{00000000-0005-0000-0000-00003B290000}"/>
    <cellStyle name="Normal 13 2 2 2 3 2 6 2" xfId="20596" xr:uid="{00000000-0005-0000-0000-00003C290000}"/>
    <cellStyle name="Normal 13 2 2 2 3 2 7" xfId="20579" xr:uid="{00000000-0005-0000-0000-00003D290000}"/>
    <cellStyle name="Normal 13 2 2 2 3 3" xfId="2122" xr:uid="{00000000-0005-0000-0000-00003E290000}"/>
    <cellStyle name="Normal 13 2 2 2 3 3 2" xfId="2123" xr:uid="{00000000-0005-0000-0000-00003F290000}"/>
    <cellStyle name="Normal 13 2 2 2 3 3 2 2" xfId="10870" xr:uid="{00000000-0005-0000-0000-000040290000}"/>
    <cellStyle name="Normal 13 2 2 2 3 3 2 2 2" xfId="10871" xr:uid="{00000000-0005-0000-0000-000041290000}"/>
    <cellStyle name="Normal 13 2 2 2 3 3 2 2 2 2" xfId="20600" xr:uid="{00000000-0005-0000-0000-000042290000}"/>
    <cellStyle name="Normal 13 2 2 2 3 3 2 2 3" xfId="10872" xr:uid="{00000000-0005-0000-0000-000043290000}"/>
    <cellStyle name="Normal 13 2 2 2 3 3 2 2 3 2" xfId="20601" xr:uid="{00000000-0005-0000-0000-000044290000}"/>
    <cellStyle name="Normal 13 2 2 2 3 3 2 2 4" xfId="20599" xr:uid="{00000000-0005-0000-0000-000045290000}"/>
    <cellStyle name="Normal 13 2 2 2 3 3 2 3" xfId="10873" xr:uid="{00000000-0005-0000-0000-000046290000}"/>
    <cellStyle name="Normal 13 2 2 2 3 3 2 3 2" xfId="20602" xr:uid="{00000000-0005-0000-0000-000047290000}"/>
    <cellStyle name="Normal 13 2 2 2 3 3 2 4" xfId="10874" xr:uid="{00000000-0005-0000-0000-000048290000}"/>
    <cellStyle name="Normal 13 2 2 2 3 3 2 4 2" xfId="20603" xr:uid="{00000000-0005-0000-0000-000049290000}"/>
    <cellStyle name="Normal 13 2 2 2 3 3 2 5" xfId="20598" xr:uid="{00000000-0005-0000-0000-00004A290000}"/>
    <cellStyle name="Normal 13 2 2 2 3 3 3" xfId="10875" xr:uid="{00000000-0005-0000-0000-00004B290000}"/>
    <cellStyle name="Normal 13 2 2 2 3 3 3 2" xfId="10876" xr:uid="{00000000-0005-0000-0000-00004C290000}"/>
    <cellStyle name="Normal 13 2 2 2 3 3 3 2 2" xfId="20605" xr:uid="{00000000-0005-0000-0000-00004D290000}"/>
    <cellStyle name="Normal 13 2 2 2 3 3 3 3" xfId="10877" xr:uid="{00000000-0005-0000-0000-00004E290000}"/>
    <cellStyle name="Normal 13 2 2 2 3 3 3 3 2" xfId="20606" xr:uid="{00000000-0005-0000-0000-00004F290000}"/>
    <cellStyle name="Normal 13 2 2 2 3 3 3 4" xfId="20604" xr:uid="{00000000-0005-0000-0000-000050290000}"/>
    <cellStyle name="Normal 13 2 2 2 3 3 4" xfId="10878" xr:uid="{00000000-0005-0000-0000-000051290000}"/>
    <cellStyle name="Normal 13 2 2 2 3 3 4 2" xfId="20607" xr:uid="{00000000-0005-0000-0000-000052290000}"/>
    <cellStyle name="Normal 13 2 2 2 3 3 5" xfId="10879" xr:uid="{00000000-0005-0000-0000-000053290000}"/>
    <cellStyle name="Normal 13 2 2 2 3 3 5 2" xfId="20608" xr:uid="{00000000-0005-0000-0000-000054290000}"/>
    <cellStyle name="Normal 13 2 2 2 3 3 6" xfId="20597" xr:uid="{00000000-0005-0000-0000-000055290000}"/>
    <cellStyle name="Normal 13 2 2 2 3 4" xfId="2124" xr:uid="{00000000-0005-0000-0000-000056290000}"/>
    <cellStyle name="Normal 13 2 2 2 3 4 2" xfId="10880" xr:uid="{00000000-0005-0000-0000-000057290000}"/>
    <cellStyle name="Normal 13 2 2 2 3 4 2 2" xfId="10881" xr:uid="{00000000-0005-0000-0000-000058290000}"/>
    <cellStyle name="Normal 13 2 2 2 3 4 2 2 2" xfId="20611" xr:uid="{00000000-0005-0000-0000-000059290000}"/>
    <cellStyle name="Normal 13 2 2 2 3 4 2 3" xfId="10882" xr:uid="{00000000-0005-0000-0000-00005A290000}"/>
    <cellStyle name="Normal 13 2 2 2 3 4 2 3 2" xfId="20612" xr:uid="{00000000-0005-0000-0000-00005B290000}"/>
    <cellStyle name="Normal 13 2 2 2 3 4 2 4" xfId="20610" xr:uid="{00000000-0005-0000-0000-00005C290000}"/>
    <cellStyle name="Normal 13 2 2 2 3 4 3" xfId="10883" xr:uid="{00000000-0005-0000-0000-00005D290000}"/>
    <cellStyle name="Normal 13 2 2 2 3 4 3 2" xfId="20613" xr:uid="{00000000-0005-0000-0000-00005E290000}"/>
    <cellStyle name="Normal 13 2 2 2 3 4 4" xfId="10884" xr:uid="{00000000-0005-0000-0000-00005F290000}"/>
    <cellStyle name="Normal 13 2 2 2 3 4 4 2" xfId="20614" xr:uid="{00000000-0005-0000-0000-000060290000}"/>
    <cellStyle name="Normal 13 2 2 2 3 4 5" xfId="20609" xr:uid="{00000000-0005-0000-0000-000061290000}"/>
    <cellStyle name="Normal 13 2 2 2 3 5" xfId="2125" xr:uid="{00000000-0005-0000-0000-000062290000}"/>
    <cellStyle name="Normal 13 2 2 2 3 5 2" xfId="10885" xr:uid="{00000000-0005-0000-0000-000063290000}"/>
    <cellStyle name="Normal 13 2 2 2 3 5 2 2" xfId="10886" xr:uid="{00000000-0005-0000-0000-000064290000}"/>
    <cellStyle name="Normal 13 2 2 2 3 5 2 2 2" xfId="20617" xr:uid="{00000000-0005-0000-0000-000065290000}"/>
    <cellStyle name="Normal 13 2 2 2 3 5 2 3" xfId="10887" xr:uid="{00000000-0005-0000-0000-000066290000}"/>
    <cellStyle name="Normal 13 2 2 2 3 5 2 3 2" xfId="20618" xr:uid="{00000000-0005-0000-0000-000067290000}"/>
    <cellStyle name="Normal 13 2 2 2 3 5 2 4" xfId="20616" xr:uid="{00000000-0005-0000-0000-000068290000}"/>
    <cellStyle name="Normal 13 2 2 2 3 5 3" xfId="10888" xr:uid="{00000000-0005-0000-0000-000069290000}"/>
    <cellStyle name="Normal 13 2 2 2 3 5 3 2" xfId="20619" xr:uid="{00000000-0005-0000-0000-00006A290000}"/>
    <cellStyle name="Normal 13 2 2 2 3 5 4" xfId="10889" xr:uid="{00000000-0005-0000-0000-00006B290000}"/>
    <cellStyle name="Normal 13 2 2 2 3 5 4 2" xfId="20620" xr:uid="{00000000-0005-0000-0000-00006C290000}"/>
    <cellStyle name="Normal 13 2 2 2 3 5 5" xfId="20615" xr:uid="{00000000-0005-0000-0000-00006D290000}"/>
    <cellStyle name="Normal 13 2 2 2 3 6" xfId="10890" xr:uid="{00000000-0005-0000-0000-00006E290000}"/>
    <cellStyle name="Normal 13 2 2 2 3 6 2" xfId="10891" xr:uid="{00000000-0005-0000-0000-00006F290000}"/>
    <cellStyle name="Normal 13 2 2 2 3 6 2 2" xfId="20622" xr:uid="{00000000-0005-0000-0000-000070290000}"/>
    <cellStyle name="Normal 13 2 2 2 3 6 3" xfId="10892" xr:uid="{00000000-0005-0000-0000-000071290000}"/>
    <cellStyle name="Normal 13 2 2 2 3 6 3 2" xfId="20623" xr:uid="{00000000-0005-0000-0000-000072290000}"/>
    <cellStyle name="Normal 13 2 2 2 3 6 4" xfId="20621" xr:uid="{00000000-0005-0000-0000-000073290000}"/>
    <cellStyle name="Normal 13 2 2 2 3 7" xfId="10893" xr:uid="{00000000-0005-0000-0000-000074290000}"/>
    <cellStyle name="Normal 13 2 2 2 3 7 2" xfId="20624" xr:uid="{00000000-0005-0000-0000-000075290000}"/>
    <cellStyle name="Normal 13 2 2 2 3 8" xfId="10894" xr:uid="{00000000-0005-0000-0000-000076290000}"/>
    <cellStyle name="Normal 13 2 2 2 3 8 2" xfId="20625" xr:uid="{00000000-0005-0000-0000-000077290000}"/>
    <cellStyle name="Normal 13 2 2 2 3 9" xfId="20578" xr:uid="{00000000-0005-0000-0000-000078290000}"/>
    <cellStyle name="Normal 13 2 2 2 4" xfId="2126" xr:uid="{00000000-0005-0000-0000-000079290000}"/>
    <cellStyle name="Normal 13 2 2 2 4 2" xfId="2127" xr:uid="{00000000-0005-0000-0000-00007A290000}"/>
    <cellStyle name="Normal 13 2 2 2 4 2 2" xfId="10895" xr:uid="{00000000-0005-0000-0000-00007B290000}"/>
    <cellStyle name="Normal 13 2 2 2 4 2 2 2" xfId="10896" xr:uid="{00000000-0005-0000-0000-00007C290000}"/>
    <cellStyle name="Normal 13 2 2 2 4 2 2 2 2" xfId="20629" xr:uid="{00000000-0005-0000-0000-00007D290000}"/>
    <cellStyle name="Normal 13 2 2 2 4 2 2 3" xfId="10897" xr:uid="{00000000-0005-0000-0000-00007E290000}"/>
    <cellStyle name="Normal 13 2 2 2 4 2 2 3 2" xfId="20630" xr:uid="{00000000-0005-0000-0000-00007F290000}"/>
    <cellStyle name="Normal 13 2 2 2 4 2 2 4" xfId="20628" xr:uid="{00000000-0005-0000-0000-000080290000}"/>
    <cellStyle name="Normal 13 2 2 2 4 2 3" xfId="10898" xr:uid="{00000000-0005-0000-0000-000081290000}"/>
    <cellStyle name="Normal 13 2 2 2 4 2 3 2" xfId="20631" xr:uid="{00000000-0005-0000-0000-000082290000}"/>
    <cellStyle name="Normal 13 2 2 2 4 2 4" xfId="10899" xr:uid="{00000000-0005-0000-0000-000083290000}"/>
    <cellStyle name="Normal 13 2 2 2 4 2 4 2" xfId="20632" xr:uid="{00000000-0005-0000-0000-000084290000}"/>
    <cellStyle name="Normal 13 2 2 2 4 2 5" xfId="20627" xr:uid="{00000000-0005-0000-0000-000085290000}"/>
    <cellStyle name="Normal 13 2 2 2 4 3" xfId="2128" xr:uid="{00000000-0005-0000-0000-000086290000}"/>
    <cellStyle name="Normal 13 2 2 2 4 3 2" xfId="10900" xr:uid="{00000000-0005-0000-0000-000087290000}"/>
    <cellStyle name="Normal 13 2 2 2 4 3 2 2" xfId="10901" xr:uid="{00000000-0005-0000-0000-000088290000}"/>
    <cellStyle name="Normal 13 2 2 2 4 3 2 2 2" xfId="20635" xr:uid="{00000000-0005-0000-0000-000089290000}"/>
    <cellStyle name="Normal 13 2 2 2 4 3 2 3" xfId="10902" xr:uid="{00000000-0005-0000-0000-00008A290000}"/>
    <cellStyle name="Normal 13 2 2 2 4 3 2 3 2" xfId="20636" xr:uid="{00000000-0005-0000-0000-00008B290000}"/>
    <cellStyle name="Normal 13 2 2 2 4 3 2 4" xfId="20634" xr:uid="{00000000-0005-0000-0000-00008C290000}"/>
    <cellStyle name="Normal 13 2 2 2 4 3 3" xfId="10903" xr:uid="{00000000-0005-0000-0000-00008D290000}"/>
    <cellStyle name="Normal 13 2 2 2 4 3 3 2" xfId="20637" xr:uid="{00000000-0005-0000-0000-00008E290000}"/>
    <cellStyle name="Normal 13 2 2 2 4 3 4" xfId="10904" xr:uid="{00000000-0005-0000-0000-00008F290000}"/>
    <cellStyle name="Normal 13 2 2 2 4 3 4 2" xfId="20638" xr:uid="{00000000-0005-0000-0000-000090290000}"/>
    <cellStyle name="Normal 13 2 2 2 4 3 5" xfId="20633" xr:uid="{00000000-0005-0000-0000-000091290000}"/>
    <cellStyle name="Normal 13 2 2 2 4 4" xfId="10905" xr:uid="{00000000-0005-0000-0000-000092290000}"/>
    <cellStyle name="Normal 13 2 2 2 4 4 2" xfId="10906" xr:uid="{00000000-0005-0000-0000-000093290000}"/>
    <cellStyle name="Normal 13 2 2 2 4 4 2 2" xfId="20640" xr:uid="{00000000-0005-0000-0000-000094290000}"/>
    <cellStyle name="Normal 13 2 2 2 4 4 3" xfId="10907" xr:uid="{00000000-0005-0000-0000-000095290000}"/>
    <cellStyle name="Normal 13 2 2 2 4 4 3 2" xfId="20641" xr:uid="{00000000-0005-0000-0000-000096290000}"/>
    <cellStyle name="Normal 13 2 2 2 4 4 4" xfId="20639" xr:uid="{00000000-0005-0000-0000-000097290000}"/>
    <cellStyle name="Normal 13 2 2 2 4 5" xfId="10908" xr:uid="{00000000-0005-0000-0000-000098290000}"/>
    <cellStyle name="Normal 13 2 2 2 4 5 2" xfId="20642" xr:uid="{00000000-0005-0000-0000-000099290000}"/>
    <cellStyle name="Normal 13 2 2 2 4 6" xfId="10909" xr:uid="{00000000-0005-0000-0000-00009A290000}"/>
    <cellStyle name="Normal 13 2 2 2 4 6 2" xfId="20643" xr:uid="{00000000-0005-0000-0000-00009B290000}"/>
    <cellStyle name="Normal 13 2 2 2 4 7" xfId="20626" xr:uid="{00000000-0005-0000-0000-00009C290000}"/>
    <cellStyle name="Normal 13 2 2 2 5" xfId="2129" xr:uid="{00000000-0005-0000-0000-00009D290000}"/>
    <cellStyle name="Normal 13 2 2 2 5 2" xfId="2130" xr:uid="{00000000-0005-0000-0000-00009E290000}"/>
    <cellStyle name="Normal 13 2 2 2 5 2 2" xfId="10910" xr:uid="{00000000-0005-0000-0000-00009F290000}"/>
    <cellStyle name="Normal 13 2 2 2 5 2 2 2" xfId="10911" xr:uid="{00000000-0005-0000-0000-0000A0290000}"/>
    <cellStyle name="Normal 13 2 2 2 5 2 2 2 2" xfId="20647" xr:uid="{00000000-0005-0000-0000-0000A1290000}"/>
    <cellStyle name="Normal 13 2 2 2 5 2 2 3" xfId="10912" xr:uid="{00000000-0005-0000-0000-0000A2290000}"/>
    <cellStyle name="Normal 13 2 2 2 5 2 2 3 2" xfId="20648" xr:uid="{00000000-0005-0000-0000-0000A3290000}"/>
    <cellStyle name="Normal 13 2 2 2 5 2 2 4" xfId="20646" xr:uid="{00000000-0005-0000-0000-0000A4290000}"/>
    <cellStyle name="Normal 13 2 2 2 5 2 3" xfId="10913" xr:uid="{00000000-0005-0000-0000-0000A5290000}"/>
    <cellStyle name="Normal 13 2 2 2 5 2 3 2" xfId="20649" xr:uid="{00000000-0005-0000-0000-0000A6290000}"/>
    <cellStyle name="Normal 13 2 2 2 5 2 4" xfId="10914" xr:uid="{00000000-0005-0000-0000-0000A7290000}"/>
    <cellStyle name="Normal 13 2 2 2 5 2 4 2" xfId="20650" xr:uid="{00000000-0005-0000-0000-0000A8290000}"/>
    <cellStyle name="Normal 13 2 2 2 5 2 5" xfId="20645" xr:uid="{00000000-0005-0000-0000-0000A9290000}"/>
    <cellStyle name="Normal 13 2 2 2 5 3" xfId="2131" xr:uid="{00000000-0005-0000-0000-0000AA290000}"/>
    <cellStyle name="Normal 13 2 2 2 5 3 2" xfId="10915" xr:uid="{00000000-0005-0000-0000-0000AB290000}"/>
    <cellStyle name="Normal 13 2 2 2 5 3 2 2" xfId="10916" xr:uid="{00000000-0005-0000-0000-0000AC290000}"/>
    <cellStyle name="Normal 13 2 2 2 5 3 2 2 2" xfId="20653" xr:uid="{00000000-0005-0000-0000-0000AD290000}"/>
    <cellStyle name="Normal 13 2 2 2 5 3 2 3" xfId="10917" xr:uid="{00000000-0005-0000-0000-0000AE290000}"/>
    <cellStyle name="Normal 13 2 2 2 5 3 2 3 2" xfId="20654" xr:uid="{00000000-0005-0000-0000-0000AF290000}"/>
    <cellStyle name="Normal 13 2 2 2 5 3 2 4" xfId="20652" xr:uid="{00000000-0005-0000-0000-0000B0290000}"/>
    <cellStyle name="Normal 13 2 2 2 5 3 3" xfId="10918" xr:uid="{00000000-0005-0000-0000-0000B1290000}"/>
    <cellStyle name="Normal 13 2 2 2 5 3 3 2" xfId="20655" xr:uid="{00000000-0005-0000-0000-0000B2290000}"/>
    <cellStyle name="Normal 13 2 2 2 5 3 4" xfId="10919" xr:uid="{00000000-0005-0000-0000-0000B3290000}"/>
    <cellStyle name="Normal 13 2 2 2 5 3 4 2" xfId="20656" xr:uid="{00000000-0005-0000-0000-0000B4290000}"/>
    <cellStyle name="Normal 13 2 2 2 5 3 5" xfId="20651" xr:uid="{00000000-0005-0000-0000-0000B5290000}"/>
    <cellStyle name="Normal 13 2 2 2 5 4" xfId="10920" xr:uid="{00000000-0005-0000-0000-0000B6290000}"/>
    <cellStyle name="Normal 13 2 2 2 5 4 2" xfId="10921" xr:uid="{00000000-0005-0000-0000-0000B7290000}"/>
    <cellStyle name="Normal 13 2 2 2 5 4 2 2" xfId="20658" xr:uid="{00000000-0005-0000-0000-0000B8290000}"/>
    <cellStyle name="Normal 13 2 2 2 5 4 3" xfId="10922" xr:uid="{00000000-0005-0000-0000-0000B9290000}"/>
    <cellStyle name="Normal 13 2 2 2 5 4 3 2" xfId="20659" xr:uid="{00000000-0005-0000-0000-0000BA290000}"/>
    <cellStyle name="Normal 13 2 2 2 5 4 4" xfId="20657" xr:uid="{00000000-0005-0000-0000-0000BB290000}"/>
    <cellStyle name="Normal 13 2 2 2 5 5" xfId="10923" xr:uid="{00000000-0005-0000-0000-0000BC290000}"/>
    <cellStyle name="Normal 13 2 2 2 5 5 2" xfId="20660" xr:uid="{00000000-0005-0000-0000-0000BD290000}"/>
    <cellStyle name="Normal 13 2 2 2 5 6" xfId="10924" xr:uid="{00000000-0005-0000-0000-0000BE290000}"/>
    <cellStyle name="Normal 13 2 2 2 5 6 2" xfId="20661" xr:uid="{00000000-0005-0000-0000-0000BF290000}"/>
    <cellStyle name="Normal 13 2 2 2 5 7" xfId="20644" xr:uid="{00000000-0005-0000-0000-0000C0290000}"/>
    <cellStyle name="Normal 13 2 2 2 6" xfId="2132" xr:uid="{00000000-0005-0000-0000-0000C1290000}"/>
    <cellStyle name="Normal 13 2 2 2 6 2" xfId="2133" xr:uid="{00000000-0005-0000-0000-0000C2290000}"/>
    <cellStyle name="Normal 13 2 2 2 6 2 2" xfId="10925" xr:uid="{00000000-0005-0000-0000-0000C3290000}"/>
    <cellStyle name="Normal 13 2 2 2 6 2 2 2" xfId="10926" xr:uid="{00000000-0005-0000-0000-0000C4290000}"/>
    <cellStyle name="Normal 13 2 2 2 6 2 2 2 2" xfId="20665" xr:uid="{00000000-0005-0000-0000-0000C5290000}"/>
    <cellStyle name="Normal 13 2 2 2 6 2 2 3" xfId="10927" xr:uid="{00000000-0005-0000-0000-0000C6290000}"/>
    <cellStyle name="Normal 13 2 2 2 6 2 2 3 2" xfId="20666" xr:uid="{00000000-0005-0000-0000-0000C7290000}"/>
    <cellStyle name="Normal 13 2 2 2 6 2 2 4" xfId="20664" xr:uid="{00000000-0005-0000-0000-0000C8290000}"/>
    <cellStyle name="Normal 13 2 2 2 6 2 3" xfId="10928" xr:uid="{00000000-0005-0000-0000-0000C9290000}"/>
    <cellStyle name="Normal 13 2 2 2 6 2 3 2" xfId="20667" xr:uid="{00000000-0005-0000-0000-0000CA290000}"/>
    <cellStyle name="Normal 13 2 2 2 6 2 4" xfId="10929" xr:uid="{00000000-0005-0000-0000-0000CB290000}"/>
    <cellStyle name="Normal 13 2 2 2 6 2 4 2" xfId="20668" xr:uid="{00000000-0005-0000-0000-0000CC290000}"/>
    <cellStyle name="Normal 13 2 2 2 6 2 5" xfId="20663" xr:uid="{00000000-0005-0000-0000-0000CD290000}"/>
    <cellStyle name="Normal 13 2 2 2 6 3" xfId="10930" xr:uid="{00000000-0005-0000-0000-0000CE290000}"/>
    <cellStyle name="Normal 13 2 2 2 6 3 2" xfId="10931" xr:uid="{00000000-0005-0000-0000-0000CF290000}"/>
    <cellStyle name="Normal 13 2 2 2 6 3 2 2" xfId="20670" xr:uid="{00000000-0005-0000-0000-0000D0290000}"/>
    <cellStyle name="Normal 13 2 2 2 6 3 3" xfId="10932" xr:uid="{00000000-0005-0000-0000-0000D1290000}"/>
    <cellStyle name="Normal 13 2 2 2 6 3 3 2" xfId="20671" xr:uid="{00000000-0005-0000-0000-0000D2290000}"/>
    <cellStyle name="Normal 13 2 2 2 6 3 4" xfId="20669" xr:uid="{00000000-0005-0000-0000-0000D3290000}"/>
    <cellStyle name="Normal 13 2 2 2 6 4" xfId="10933" xr:uid="{00000000-0005-0000-0000-0000D4290000}"/>
    <cellStyle name="Normal 13 2 2 2 6 4 2" xfId="20672" xr:uid="{00000000-0005-0000-0000-0000D5290000}"/>
    <cellStyle name="Normal 13 2 2 2 6 5" xfId="10934" xr:uid="{00000000-0005-0000-0000-0000D6290000}"/>
    <cellStyle name="Normal 13 2 2 2 6 5 2" xfId="20673" xr:uid="{00000000-0005-0000-0000-0000D7290000}"/>
    <cellStyle name="Normal 13 2 2 2 6 6" xfId="20662" xr:uid="{00000000-0005-0000-0000-0000D8290000}"/>
    <cellStyle name="Normal 13 2 2 2 7" xfId="2134" xr:uid="{00000000-0005-0000-0000-0000D9290000}"/>
    <cellStyle name="Normal 13 2 2 2 7 2" xfId="10935" xr:uid="{00000000-0005-0000-0000-0000DA290000}"/>
    <cellStyle name="Normal 13 2 2 2 7 2 2" xfId="10936" xr:uid="{00000000-0005-0000-0000-0000DB290000}"/>
    <cellStyle name="Normal 13 2 2 2 7 2 2 2" xfId="20676" xr:uid="{00000000-0005-0000-0000-0000DC290000}"/>
    <cellStyle name="Normal 13 2 2 2 7 2 3" xfId="10937" xr:uid="{00000000-0005-0000-0000-0000DD290000}"/>
    <cellStyle name="Normal 13 2 2 2 7 2 3 2" xfId="20677" xr:uid="{00000000-0005-0000-0000-0000DE290000}"/>
    <cellStyle name="Normal 13 2 2 2 7 2 4" xfId="20675" xr:uid="{00000000-0005-0000-0000-0000DF290000}"/>
    <cellStyle name="Normal 13 2 2 2 7 3" xfId="10938" xr:uid="{00000000-0005-0000-0000-0000E0290000}"/>
    <cellStyle name="Normal 13 2 2 2 7 3 2" xfId="20678" xr:uid="{00000000-0005-0000-0000-0000E1290000}"/>
    <cellStyle name="Normal 13 2 2 2 7 4" xfId="10939" xr:uid="{00000000-0005-0000-0000-0000E2290000}"/>
    <cellStyle name="Normal 13 2 2 2 7 4 2" xfId="20679" xr:uid="{00000000-0005-0000-0000-0000E3290000}"/>
    <cellStyle name="Normal 13 2 2 2 7 5" xfId="20674" xr:uid="{00000000-0005-0000-0000-0000E4290000}"/>
    <cellStyle name="Normal 13 2 2 2 8" xfId="2135" xr:uid="{00000000-0005-0000-0000-0000E5290000}"/>
    <cellStyle name="Normal 13 2 2 2 8 2" xfId="10940" xr:uid="{00000000-0005-0000-0000-0000E6290000}"/>
    <cellStyle name="Normal 13 2 2 2 8 2 2" xfId="10941" xr:uid="{00000000-0005-0000-0000-0000E7290000}"/>
    <cellStyle name="Normal 13 2 2 2 8 2 2 2" xfId="20682" xr:uid="{00000000-0005-0000-0000-0000E8290000}"/>
    <cellStyle name="Normal 13 2 2 2 8 2 3" xfId="10942" xr:uid="{00000000-0005-0000-0000-0000E9290000}"/>
    <cellStyle name="Normal 13 2 2 2 8 2 3 2" xfId="20683" xr:uid="{00000000-0005-0000-0000-0000EA290000}"/>
    <cellStyle name="Normal 13 2 2 2 8 2 4" xfId="20681" xr:uid="{00000000-0005-0000-0000-0000EB290000}"/>
    <cellStyle name="Normal 13 2 2 2 8 3" xfId="10943" xr:uid="{00000000-0005-0000-0000-0000EC290000}"/>
    <cellStyle name="Normal 13 2 2 2 8 3 2" xfId="20684" xr:uid="{00000000-0005-0000-0000-0000ED290000}"/>
    <cellStyle name="Normal 13 2 2 2 8 4" xfId="10944" xr:uid="{00000000-0005-0000-0000-0000EE290000}"/>
    <cellStyle name="Normal 13 2 2 2 8 4 2" xfId="20685" xr:uid="{00000000-0005-0000-0000-0000EF290000}"/>
    <cellStyle name="Normal 13 2 2 2 8 5" xfId="20680" xr:uid="{00000000-0005-0000-0000-0000F0290000}"/>
    <cellStyle name="Normal 13 2 2 2 9" xfId="10945" xr:uid="{00000000-0005-0000-0000-0000F1290000}"/>
    <cellStyle name="Normal 13 2 2 2 9 2" xfId="10946" xr:uid="{00000000-0005-0000-0000-0000F2290000}"/>
    <cellStyle name="Normal 13 2 2 2 9 2 2" xfId="20687" xr:uid="{00000000-0005-0000-0000-0000F3290000}"/>
    <cellStyle name="Normal 13 2 2 2 9 3" xfId="10947" xr:uid="{00000000-0005-0000-0000-0000F4290000}"/>
    <cellStyle name="Normal 13 2 2 2 9 3 2" xfId="20688" xr:uid="{00000000-0005-0000-0000-0000F5290000}"/>
    <cellStyle name="Normal 13 2 2 2 9 4" xfId="20686" xr:uid="{00000000-0005-0000-0000-0000F6290000}"/>
    <cellStyle name="Normal 13 2 2 3" xfId="2136" xr:uid="{00000000-0005-0000-0000-0000F7290000}"/>
    <cellStyle name="Normal 13 2 2 3 10" xfId="20689" xr:uid="{00000000-0005-0000-0000-0000F8290000}"/>
    <cellStyle name="Normal 13 2 2 3 2" xfId="2137" xr:uid="{00000000-0005-0000-0000-0000F9290000}"/>
    <cellStyle name="Normal 13 2 2 3 2 2" xfId="2138" xr:uid="{00000000-0005-0000-0000-0000FA290000}"/>
    <cellStyle name="Normal 13 2 2 3 2 2 2" xfId="2139" xr:uid="{00000000-0005-0000-0000-0000FB290000}"/>
    <cellStyle name="Normal 13 2 2 3 2 2 2 2" xfId="10948" xr:uid="{00000000-0005-0000-0000-0000FC290000}"/>
    <cellStyle name="Normal 13 2 2 3 2 2 2 2 2" xfId="10949" xr:uid="{00000000-0005-0000-0000-0000FD290000}"/>
    <cellStyle name="Normal 13 2 2 3 2 2 2 2 2 2" xfId="20694" xr:uid="{00000000-0005-0000-0000-0000FE290000}"/>
    <cellStyle name="Normal 13 2 2 3 2 2 2 2 3" xfId="10950" xr:uid="{00000000-0005-0000-0000-0000FF290000}"/>
    <cellStyle name="Normal 13 2 2 3 2 2 2 2 3 2" xfId="20695" xr:uid="{00000000-0005-0000-0000-0000002A0000}"/>
    <cellStyle name="Normal 13 2 2 3 2 2 2 2 4" xfId="20693" xr:uid="{00000000-0005-0000-0000-0000012A0000}"/>
    <cellStyle name="Normal 13 2 2 3 2 2 2 3" xfId="10951" xr:uid="{00000000-0005-0000-0000-0000022A0000}"/>
    <cellStyle name="Normal 13 2 2 3 2 2 2 3 2" xfId="20696" xr:uid="{00000000-0005-0000-0000-0000032A0000}"/>
    <cellStyle name="Normal 13 2 2 3 2 2 2 4" xfId="10952" xr:uid="{00000000-0005-0000-0000-0000042A0000}"/>
    <cellStyle name="Normal 13 2 2 3 2 2 2 4 2" xfId="20697" xr:uid="{00000000-0005-0000-0000-0000052A0000}"/>
    <cellStyle name="Normal 13 2 2 3 2 2 2 5" xfId="20692" xr:uid="{00000000-0005-0000-0000-0000062A0000}"/>
    <cellStyle name="Normal 13 2 2 3 2 2 3" xfId="2140" xr:uid="{00000000-0005-0000-0000-0000072A0000}"/>
    <cellStyle name="Normal 13 2 2 3 2 2 3 2" xfId="10953" xr:uid="{00000000-0005-0000-0000-0000082A0000}"/>
    <cellStyle name="Normal 13 2 2 3 2 2 3 2 2" xfId="10954" xr:uid="{00000000-0005-0000-0000-0000092A0000}"/>
    <cellStyle name="Normal 13 2 2 3 2 2 3 2 2 2" xfId="20700" xr:uid="{00000000-0005-0000-0000-00000A2A0000}"/>
    <cellStyle name="Normal 13 2 2 3 2 2 3 2 3" xfId="10955" xr:uid="{00000000-0005-0000-0000-00000B2A0000}"/>
    <cellStyle name="Normal 13 2 2 3 2 2 3 2 3 2" xfId="20701" xr:uid="{00000000-0005-0000-0000-00000C2A0000}"/>
    <cellStyle name="Normal 13 2 2 3 2 2 3 2 4" xfId="20699" xr:uid="{00000000-0005-0000-0000-00000D2A0000}"/>
    <cellStyle name="Normal 13 2 2 3 2 2 3 3" xfId="10956" xr:uid="{00000000-0005-0000-0000-00000E2A0000}"/>
    <cellStyle name="Normal 13 2 2 3 2 2 3 3 2" xfId="20702" xr:uid="{00000000-0005-0000-0000-00000F2A0000}"/>
    <cellStyle name="Normal 13 2 2 3 2 2 3 4" xfId="10957" xr:uid="{00000000-0005-0000-0000-0000102A0000}"/>
    <cellStyle name="Normal 13 2 2 3 2 2 3 4 2" xfId="20703" xr:uid="{00000000-0005-0000-0000-0000112A0000}"/>
    <cellStyle name="Normal 13 2 2 3 2 2 3 5" xfId="20698" xr:uid="{00000000-0005-0000-0000-0000122A0000}"/>
    <cellStyle name="Normal 13 2 2 3 2 2 4" xfId="10958" xr:uid="{00000000-0005-0000-0000-0000132A0000}"/>
    <cellStyle name="Normal 13 2 2 3 2 2 4 2" xfId="10959" xr:uid="{00000000-0005-0000-0000-0000142A0000}"/>
    <cellStyle name="Normal 13 2 2 3 2 2 4 2 2" xfId="20705" xr:uid="{00000000-0005-0000-0000-0000152A0000}"/>
    <cellStyle name="Normal 13 2 2 3 2 2 4 3" xfId="10960" xr:uid="{00000000-0005-0000-0000-0000162A0000}"/>
    <cellStyle name="Normal 13 2 2 3 2 2 4 3 2" xfId="20706" xr:uid="{00000000-0005-0000-0000-0000172A0000}"/>
    <cellStyle name="Normal 13 2 2 3 2 2 4 4" xfId="20704" xr:uid="{00000000-0005-0000-0000-0000182A0000}"/>
    <cellStyle name="Normal 13 2 2 3 2 2 5" xfId="10961" xr:uid="{00000000-0005-0000-0000-0000192A0000}"/>
    <cellStyle name="Normal 13 2 2 3 2 2 5 2" xfId="20707" xr:uid="{00000000-0005-0000-0000-00001A2A0000}"/>
    <cellStyle name="Normal 13 2 2 3 2 2 6" xfId="10962" xr:uid="{00000000-0005-0000-0000-00001B2A0000}"/>
    <cellStyle name="Normal 13 2 2 3 2 2 6 2" xfId="20708" xr:uid="{00000000-0005-0000-0000-00001C2A0000}"/>
    <cellStyle name="Normal 13 2 2 3 2 2 7" xfId="20691" xr:uid="{00000000-0005-0000-0000-00001D2A0000}"/>
    <cellStyle name="Normal 13 2 2 3 2 3" xfId="2141" xr:uid="{00000000-0005-0000-0000-00001E2A0000}"/>
    <cellStyle name="Normal 13 2 2 3 2 3 2" xfId="2142" xr:uid="{00000000-0005-0000-0000-00001F2A0000}"/>
    <cellStyle name="Normal 13 2 2 3 2 3 2 2" xfId="10963" xr:uid="{00000000-0005-0000-0000-0000202A0000}"/>
    <cellStyle name="Normal 13 2 2 3 2 3 2 2 2" xfId="10964" xr:uid="{00000000-0005-0000-0000-0000212A0000}"/>
    <cellStyle name="Normal 13 2 2 3 2 3 2 2 2 2" xfId="20712" xr:uid="{00000000-0005-0000-0000-0000222A0000}"/>
    <cellStyle name="Normal 13 2 2 3 2 3 2 2 3" xfId="10965" xr:uid="{00000000-0005-0000-0000-0000232A0000}"/>
    <cellStyle name="Normal 13 2 2 3 2 3 2 2 3 2" xfId="20713" xr:uid="{00000000-0005-0000-0000-0000242A0000}"/>
    <cellStyle name="Normal 13 2 2 3 2 3 2 2 4" xfId="20711" xr:uid="{00000000-0005-0000-0000-0000252A0000}"/>
    <cellStyle name="Normal 13 2 2 3 2 3 2 3" xfId="10966" xr:uid="{00000000-0005-0000-0000-0000262A0000}"/>
    <cellStyle name="Normal 13 2 2 3 2 3 2 3 2" xfId="20714" xr:uid="{00000000-0005-0000-0000-0000272A0000}"/>
    <cellStyle name="Normal 13 2 2 3 2 3 2 4" xfId="10967" xr:uid="{00000000-0005-0000-0000-0000282A0000}"/>
    <cellStyle name="Normal 13 2 2 3 2 3 2 4 2" xfId="20715" xr:uid="{00000000-0005-0000-0000-0000292A0000}"/>
    <cellStyle name="Normal 13 2 2 3 2 3 2 5" xfId="20710" xr:uid="{00000000-0005-0000-0000-00002A2A0000}"/>
    <cellStyle name="Normal 13 2 2 3 2 3 3" xfId="10968" xr:uid="{00000000-0005-0000-0000-00002B2A0000}"/>
    <cellStyle name="Normal 13 2 2 3 2 3 3 2" xfId="10969" xr:uid="{00000000-0005-0000-0000-00002C2A0000}"/>
    <cellStyle name="Normal 13 2 2 3 2 3 3 2 2" xfId="20717" xr:uid="{00000000-0005-0000-0000-00002D2A0000}"/>
    <cellStyle name="Normal 13 2 2 3 2 3 3 3" xfId="10970" xr:uid="{00000000-0005-0000-0000-00002E2A0000}"/>
    <cellStyle name="Normal 13 2 2 3 2 3 3 3 2" xfId="20718" xr:uid="{00000000-0005-0000-0000-00002F2A0000}"/>
    <cellStyle name="Normal 13 2 2 3 2 3 3 4" xfId="20716" xr:uid="{00000000-0005-0000-0000-0000302A0000}"/>
    <cellStyle name="Normal 13 2 2 3 2 3 4" xfId="10971" xr:uid="{00000000-0005-0000-0000-0000312A0000}"/>
    <cellStyle name="Normal 13 2 2 3 2 3 4 2" xfId="20719" xr:uid="{00000000-0005-0000-0000-0000322A0000}"/>
    <cellStyle name="Normal 13 2 2 3 2 3 5" xfId="10972" xr:uid="{00000000-0005-0000-0000-0000332A0000}"/>
    <cellStyle name="Normal 13 2 2 3 2 3 5 2" xfId="20720" xr:uid="{00000000-0005-0000-0000-0000342A0000}"/>
    <cellStyle name="Normal 13 2 2 3 2 3 6" xfId="20709" xr:uid="{00000000-0005-0000-0000-0000352A0000}"/>
    <cellStyle name="Normal 13 2 2 3 2 4" xfId="2143" xr:uid="{00000000-0005-0000-0000-0000362A0000}"/>
    <cellStyle name="Normal 13 2 2 3 2 4 2" xfId="10973" xr:uid="{00000000-0005-0000-0000-0000372A0000}"/>
    <cellStyle name="Normal 13 2 2 3 2 4 2 2" xfId="10974" xr:uid="{00000000-0005-0000-0000-0000382A0000}"/>
    <cellStyle name="Normal 13 2 2 3 2 4 2 2 2" xfId="20723" xr:uid="{00000000-0005-0000-0000-0000392A0000}"/>
    <cellStyle name="Normal 13 2 2 3 2 4 2 3" xfId="10975" xr:uid="{00000000-0005-0000-0000-00003A2A0000}"/>
    <cellStyle name="Normal 13 2 2 3 2 4 2 3 2" xfId="20724" xr:uid="{00000000-0005-0000-0000-00003B2A0000}"/>
    <cellStyle name="Normal 13 2 2 3 2 4 2 4" xfId="20722" xr:uid="{00000000-0005-0000-0000-00003C2A0000}"/>
    <cellStyle name="Normal 13 2 2 3 2 4 3" xfId="10976" xr:uid="{00000000-0005-0000-0000-00003D2A0000}"/>
    <cellStyle name="Normal 13 2 2 3 2 4 3 2" xfId="20725" xr:uid="{00000000-0005-0000-0000-00003E2A0000}"/>
    <cellStyle name="Normal 13 2 2 3 2 4 4" xfId="10977" xr:uid="{00000000-0005-0000-0000-00003F2A0000}"/>
    <cellStyle name="Normal 13 2 2 3 2 4 4 2" xfId="20726" xr:uid="{00000000-0005-0000-0000-0000402A0000}"/>
    <cellStyle name="Normal 13 2 2 3 2 4 5" xfId="20721" xr:uid="{00000000-0005-0000-0000-0000412A0000}"/>
    <cellStyle name="Normal 13 2 2 3 2 5" xfId="2144" xr:uid="{00000000-0005-0000-0000-0000422A0000}"/>
    <cellStyle name="Normal 13 2 2 3 2 5 2" xfId="10978" xr:uid="{00000000-0005-0000-0000-0000432A0000}"/>
    <cellStyle name="Normal 13 2 2 3 2 5 2 2" xfId="10979" xr:uid="{00000000-0005-0000-0000-0000442A0000}"/>
    <cellStyle name="Normal 13 2 2 3 2 5 2 2 2" xfId="20729" xr:uid="{00000000-0005-0000-0000-0000452A0000}"/>
    <cellStyle name="Normal 13 2 2 3 2 5 2 3" xfId="10980" xr:uid="{00000000-0005-0000-0000-0000462A0000}"/>
    <cellStyle name="Normal 13 2 2 3 2 5 2 3 2" xfId="20730" xr:uid="{00000000-0005-0000-0000-0000472A0000}"/>
    <cellStyle name="Normal 13 2 2 3 2 5 2 4" xfId="20728" xr:uid="{00000000-0005-0000-0000-0000482A0000}"/>
    <cellStyle name="Normal 13 2 2 3 2 5 3" xfId="10981" xr:uid="{00000000-0005-0000-0000-0000492A0000}"/>
    <cellStyle name="Normal 13 2 2 3 2 5 3 2" xfId="20731" xr:uid="{00000000-0005-0000-0000-00004A2A0000}"/>
    <cellStyle name="Normal 13 2 2 3 2 5 4" xfId="10982" xr:uid="{00000000-0005-0000-0000-00004B2A0000}"/>
    <cellStyle name="Normal 13 2 2 3 2 5 4 2" xfId="20732" xr:uid="{00000000-0005-0000-0000-00004C2A0000}"/>
    <cellStyle name="Normal 13 2 2 3 2 5 5" xfId="20727" xr:uid="{00000000-0005-0000-0000-00004D2A0000}"/>
    <cellStyle name="Normal 13 2 2 3 2 6" xfId="10983" xr:uid="{00000000-0005-0000-0000-00004E2A0000}"/>
    <cellStyle name="Normal 13 2 2 3 2 6 2" xfId="10984" xr:uid="{00000000-0005-0000-0000-00004F2A0000}"/>
    <cellStyle name="Normal 13 2 2 3 2 6 2 2" xfId="20734" xr:uid="{00000000-0005-0000-0000-0000502A0000}"/>
    <cellStyle name="Normal 13 2 2 3 2 6 3" xfId="10985" xr:uid="{00000000-0005-0000-0000-0000512A0000}"/>
    <cellStyle name="Normal 13 2 2 3 2 6 3 2" xfId="20735" xr:uid="{00000000-0005-0000-0000-0000522A0000}"/>
    <cellStyle name="Normal 13 2 2 3 2 6 4" xfId="20733" xr:uid="{00000000-0005-0000-0000-0000532A0000}"/>
    <cellStyle name="Normal 13 2 2 3 2 7" xfId="10986" xr:uid="{00000000-0005-0000-0000-0000542A0000}"/>
    <cellStyle name="Normal 13 2 2 3 2 7 2" xfId="20736" xr:uid="{00000000-0005-0000-0000-0000552A0000}"/>
    <cellStyle name="Normal 13 2 2 3 2 8" xfId="10987" xr:uid="{00000000-0005-0000-0000-0000562A0000}"/>
    <cellStyle name="Normal 13 2 2 3 2 8 2" xfId="20737" xr:uid="{00000000-0005-0000-0000-0000572A0000}"/>
    <cellStyle name="Normal 13 2 2 3 2 9" xfId="20690" xr:uid="{00000000-0005-0000-0000-0000582A0000}"/>
    <cellStyle name="Normal 13 2 2 3 3" xfId="2145" xr:uid="{00000000-0005-0000-0000-0000592A0000}"/>
    <cellStyle name="Normal 13 2 2 3 3 2" xfId="2146" xr:uid="{00000000-0005-0000-0000-00005A2A0000}"/>
    <cellStyle name="Normal 13 2 2 3 3 2 2" xfId="10988" xr:uid="{00000000-0005-0000-0000-00005B2A0000}"/>
    <cellStyle name="Normal 13 2 2 3 3 2 2 2" xfId="10989" xr:uid="{00000000-0005-0000-0000-00005C2A0000}"/>
    <cellStyle name="Normal 13 2 2 3 3 2 2 2 2" xfId="20741" xr:uid="{00000000-0005-0000-0000-00005D2A0000}"/>
    <cellStyle name="Normal 13 2 2 3 3 2 2 3" xfId="10990" xr:uid="{00000000-0005-0000-0000-00005E2A0000}"/>
    <cellStyle name="Normal 13 2 2 3 3 2 2 3 2" xfId="20742" xr:uid="{00000000-0005-0000-0000-00005F2A0000}"/>
    <cellStyle name="Normal 13 2 2 3 3 2 2 4" xfId="20740" xr:uid="{00000000-0005-0000-0000-0000602A0000}"/>
    <cellStyle name="Normal 13 2 2 3 3 2 3" xfId="10991" xr:uid="{00000000-0005-0000-0000-0000612A0000}"/>
    <cellStyle name="Normal 13 2 2 3 3 2 3 2" xfId="20743" xr:uid="{00000000-0005-0000-0000-0000622A0000}"/>
    <cellStyle name="Normal 13 2 2 3 3 2 4" xfId="10992" xr:uid="{00000000-0005-0000-0000-0000632A0000}"/>
    <cellStyle name="Normal 13 2 2 3 3 2 4 2" xfId="20744" xr:uid="{00000000-0005-0000-0000-0000642A0000}"/>
    <cellStyle name="Normal 13 2 2 3 3 2 5" xfId="20739" xr:uid="{00000000-0005-0000-0000-0000652A0000}"/>
    <cellStyle name="Normal 13 2 2 3 3 3" xfId="2147" xr:uid="{00000000-0005-0000-0000-0000662A0000}"/>
    <cellStyle name="Normal 13 2 2 3 3 3 2" xfId="10993" xr:uid="{00000000-0005-0000-0000-0000672A0000}"/>
    <cellStyle name="Normal 13 2 2 3 3 3 2 2" xfId="10994" xr:uid="{00000000-0005-0000-0000-0000682A0000}"/>
    <cellStyle name="Normal 13 2 2 3 3 3 2 2 2" xfId="20747" xr:uid="{00000000-0005-0000-0000-0000692A0000}"/>
    <cellStyle name="Normal 13 2 2 3 3 3 2 3" xfId="10995" xr:uid="{00000000-0005-0000-0000-00006A2A0000}"/>
    <cellStyle name="Normal 13 2 2 3 3 3 2 3 2" xfId="20748" xr:uid="{00000000-0005-0000-0000-00006B2A0000}"/>
    <cellStyle name="Normal 13 2 2 3 3 3 2 4" xfId="20746" xr:uid="{00000000-0005-0000-0000-00006C2A0000}"/>
    <cellStyle name="Normal 13 2 2 3 3 3 3" xfId="10996" xr:uid="{00000000-0005-0000-0000-00006D2A0000}"/>
    <cellStyle name="Normal 13 2 2 3 3 3 3 2" xfId="20749" xr:uid="{00000000-0005-0000-0000-00006E2A0000}"/>
    <cellStyle name="Normal 13 2 2 3 3 3 4" xfId="10997" xr:uid="{00000000-0005-0000-0000-00006F2A0000}"/>
    <cellStyle name="Normal 13 2 2 3 3 3 4 2" xfId="20750" xr:uid="{00000000-0005-0000-0000-0000702A0000}"/>
    <cellStyle name="Normal 13 2 2 3 3 3 5" xfId="20745" xr:uid="{00000000-0005-0000-0000-0000712A0000}"/>
    <cellStyle name="Normal 13 2 2 3 3 4" xfId="10998" xr:uid="{00000000-0005-0000-0000-0000722A0000}"/>
    <cellStyle name="Normal 13 2 2 3 3 4 2" xfId="10999" xr:uid="{00000000-0005-0000-0000-0000732A0000}"/>
    <cellStyle name="Normal 13 2 2 3 3 4 2 2" xfId="20752" xr:uid="{00000000-0005-0000-0000-0000742A0000}"/>
    <cellStyle name="Normal 13 2 2 3 3 4 3" xfId="11000" xr:uid="{00000000-0005-0000-0000-0000752A0000}"/>
    <cellStyle name="Normal 13 2 2 3 3 4 3 2" xfId="20753" xr:uid="{00000000-0005-0000-0000-0000762A0000}"/>
    <cellStyle name="Normal 13 2 2 3 3 4 4" xfId="20751" xr:uid="{00000000-0005-0000-0000-0000772A0000}"/>
    <cellStyle name="Normal 13 2 2 3 3 5" xfId="11001" xr:uid="{00000000-0005-0000-0000-0000782A0000}"/>
    <cellStyle name="Normal 13 2 2 3 3 5 2" xfId="20754" xr:uid="{00000000-0005-0000-0000-0000792A0000}"/>
    <cellStyle name="Normal 13 2 2 3 3 6" xfId="11002" xr:uid="{00000000-0005-0000-0000-00007A2A0000}"/>
    <cellStyle name="Normal 13 2 2 3 3 6 2" xfId="20755" xr:uid="{00000000-0005-0000-0000-00007B2A0000}"/>
    <cellStyle name="Normal 13 2 2 3 3 7" xfId="20738" xr:uid="{00000000-0005-0000-0000-00007C2A0000}"/>
    <cellStyle name="Normal 13 2 2 3 4" xfId="2148" xr:uid="{00000000-0005-0000-0000-00007D2A0000}"/>
    <cellStyle name="Normal 13 2 2 3 4 2" xfId="2149" xr:uid="{00000000-0005-0000-0000-00007E2A0000}"/>
    <cellStyle name="Normal 13 2 2 3 4 2 2" xfId="11003" xr:uid="{00000000-0005-0000-0000-00007F2A0000}"/>
    <cellStyle name="Normal 13 2 2 3 4 2 2 2" xfId="11004" xr:uid="{00000000-0005-0000-0000-0000802A0000}"/>
    <cellStyle name="Normal 13 2 2 3 4 2 2 2 2" xfId="20759" xr:uid="{00000000-0005-0000-0000-0000812A0000}"/>
    <cellStyle name="Normal 13 2 2 3 4 2 2 3" xfId="11005" xr:uid="{00000000-0005-0000-0000-0000822A0000}"/>
    <cellStyle name="Normal 13 2 2 3 4 2 2 3 2" xfId="20760" xr:uid="{00000000-0005-0000-0000-0000832A0000}"/>
    <cellStyle name="Normal 13 2 2 3 4 2 2 4" xfId="20758" xr:uid="{00000000-0005-0000-0000-0000842A0000}"/>
    <cellStyle name="Normal 13 2 2 3 4 2 3" xfId="11006" xr:uid="{00000000-0005-0000-0000-0000852A0000}"/>
    <cellStyle name="Normal 13 2 2 3 4 2 3 2" xfId="20761" xr:uid="{00000000-0005-0000-0000-0000862A0000}"/>
    <cellStyle name="Normal 13 2 2 3 4 2 4" xfId="11007" xr:uid="{00000000-0005-0000-0000-0000872A0000}"/>
    <cellStyle name="Normal 13 2 2 3 4 2 4 2" xfId="20762" xr:uid="{00000000-0005-0000-0000-0000882A0000}"/>
    <cellStyle name="Normal 13 2 2 3 4 2 5" xfId="20757" xr:uid="{00000000-0005-0000-0000-0000892A0000}"/>
    <cellStyle name="Normal 13 2 2 3 4 3" xfId="11008" xr:uid="{00000000-0005-0000-0000-00008A2A0000}"/>
    <cellStyle name="Normal 13 2 2 3 4 3 2" xfId="11009" xr:uid="{00000000-0005-0000-0000-00008B2A0000}"/>
    <cellStyle name="Normal 13 2 2 3 4 3 2 2" xfId="20764" xr:uid="{00000000-0005-0000-0000-00008C2A0000}"/>
    <cellStyle name="Normal 13 2 2 3 4 3 3" xfId="11010" xr:uid="{00000000-0005-0000-0000-00008D2A0000}"/>
    <cellStyle name="Normal 13 2 2 3 4 3 3 2" xfId="20765" xr:uid="{00000000-0005-0000-0000-00008E2A0000}"/>
    <cellStyle name="Normal 13 2 2 3 4 3 4" xfId="20763" xr:uid="{00000000-0005-0000-0000-00008F2A0000}"/>
    <cellStyle name="Normal 13 2 2 3 4 4" xfId="11011" xr:uid="{00000000-0005-0000-0000-0000902A0000}"/>
    <cellStyle name="Normal 13 2 2 3 4 4 2" xfId="20766" xr:uid="{00000000-0005-0000-0000-0000912A0000}"/>
    <cellStyle name="Normal 13 2 2 3 4 5" xfId="11012" xr:uid="{00000000-0005-0000-0000-0000922A0000}"/>
    <cellStyle name="Normal 13 2 2 3 4 5 2" xfId="20767" xr:uid="{00000000-0005-0000-0000-0000932A0000}"/>
    <cellStyle name="Normal 13 2 2 3 4 6" xfId="20756" xr:uid="{00000000-0005-0000-0000-0000942A0000}"/>
    <cellStyle name="Normal 13 2 2 3 5" xfId="2150" xr:uid="{00000000-0005-0000-0000-0000952A0000}"/>
    <cellStyle name="Normal 13 2 2 3 5 2" xfId="11013" xr:uid="{00000000-0005-0000-0000-0000962A0000}"/>
    <cellStyle name="Normal 13 2 2 3 5 2 2" xfId="11014" xr:uid="{00000000-0005-0000-0000-0000972A0000}"/>
    <cellStyle name="Normal 13 2 2 3 5 2 2 2" xfId="20770" xr:uid="{00000000-0005-0000-0000-0000982A0000}"/>
    <cellStyle name="Normal 13 2 2 3 5 2 3" xfId="11015" xr:uid="{00000000-0005-0000-0000-0000992A0000}"/>
    <cellStyle name="Normal 13 2 2 3 5 2 3 2" xfId="20771" xr:uid="{00000000-0005-0000-0000-00009A2A0000}"/>
    <cellStyle name="Normal 13 2 2 3 5 2 4" xfId="20769" xr:uid="{00000000-0005-0000-0000-00009B2A0000}"/>
    <cellStyle name="Normal 13 2 2 3 5 3" xfId="11016" xr:uid="{00000000-0005-0000-0000-00009C2A0000}"/>
    <cellStyle name="Normal 13 2 2 3 5 3 2" xfId="20772" xr:uid="{00000000-0005-0000-0000-00009D2A0000}"/>
    <cellStyle name="Normal 13 2 2 3 5 4" xfId="11017" xr:uid="{00000000-0005-0000-0000-00009E2A0000}"/>
    <cellStyle name="Normal 13 2 2 3 5 4 2" xfId="20773" xr:uid="{00000000-0005-0000-0000-00009F2A0000}"/>
    <cellStyle name="Normal 13 2 2 3 5 5" xfId="20768" xr:uid="{00000000-0005-0000-0000-0000A02A0000}"/>
    <cellStyle name="Normal 13 2 2 3 6" xfId="2151" xr:uid="{00000000-0005-0000-0000-0000A12A0000}"/>
    <cellStyle name="Normal 13 2 2 3 6 2" xfId="11018" xr:uid="{00000000-0005-0000-0000-0000A22A0000}"/>
    <cellStyle name="Normal 13 2 2 3 6 2 2" xfId="11019" xr:uid="{00000000-0005-0000-0000-0000A32A0000}"/>
    <cellStyle name="Normal 13 2 2 3 6 2 2 2" xfId="20776" xr:uid="{00000000-0005-0000-0000-0000A42A0000}"/>
    <cellStyle name="Normal 13 2 2 3 6 2 3" xfId="11020" xr:uid="{00000000-0005-0000-0000-0000A52A0000}"/>
    <cellStyle name="Normal 13 2 2 3 6 2 3 2" xfId="20777" xr:uid="{00000000-0005-0000-0000-0000A62A0000}"/>
    <cellStyle name="Normal 13 2 2 3 6 2 4" xfId="20775" xr:uid="{00000000-0005-0000-0000-0000A72A0000}"/>
    <cellStyle name="Normal 13 2 2 3 6 3" xfId="11021" xr:uid="{00000000-0005-0000-0000-0000A82A0000}"/>
    <cellStyle name="Normal 13 2 2 3 6 3 2" xfId="20778" xr:uid="{00000000-0005-0000-0000-0000A92A0000}"/>
    <cellStyle name="Normal 13 2 2 3 6 4" xfId="11022" xr:uid="{00000000-0005-0000-0000-0000AA2A0000}"/>
    <cellStyle name="Normal 13 2 2 3 6 4 2" xfId="20779" xr:uid="{00000000-0005-0000-0000-0000AB2A0000}"/>
    <cellStyle name="Normal 13 2 2 3 6 5" xfId="20774" xr:uid="{00000000-0005-0000-0000-0000AC2A0000}"/>
    <cellStyle name="Normal 13 2 2 3 7" xfId="11023" xr:uid="{00000000-0005-0000-0000-0000AD2A0000}"/>
    <cellStyle name="Normal 13 2 2 3 7 2" xfId="11024" xr:uid="{00000000-0005-0000-0000-0000AE2A0000}"/>
    <cellStyle name="Normal 13 2 2 3 7 2 2" xfId="20781" xr:uid="{00000000-0005-0000-0000-0000AF2A0000}"/>
    <cellStyle name="Normal 13 2 2 3 7 3" xfId="11025" xr:uid="{00000000-0005-0000-0000-0000B02A0000}"/>
    <cellStyle name="Normal 13 2 2 3 7 3 2" xfId="20782" xr:uid="{00000000-0005-0000-0000-0000B12A0000}"/>
    <cellStyle name="Normal 13 2 2 3 7 4" xfId="20780" xr:uid="{00000000-0005-0000-0000-0000B22A0000}"/>
    <cellStyle name="Normal 13 2 2 3 8" xfId="11026" xr:uid="{00000000-0005-0000-0000-0000B32A0000}"/>
    <cellStyle name="Normal 13 2 2 3 8 2" xfId="20783" xr:uid="{00000000-0005-0000-0000-0000B42A0000}"/>
    <cellStyle name="Normal 13 2 2 3 9" xfId="11027" xr:uid="{00000000-0005-0000-0000-0000B52A0000}"/>
    <cellStyle name="Normal 13 2 2 3 9 2" xfId="20784" xr:uid="{00000000-0005-0000-0000-0000B62A0000}"/>
    <cellStyle name="Normal 13 2 2 4" xfId="2152" xr:uid="{00000000-0005-0000-0000-0000B72A0000}"/>
    <cellStyle name="Normal 13 2 2 4 2" xfId="2153" xr:uid="{00000000-0005-0000-0000-0000B82A0000}"/>
    <cellStyle name="Normal 13 2 2 4 2 2" xfId="2154" xr:uid="{00000000-0005-0000-0000-0000B92A0000}"/>
    <cellStyle name="Normal 13 2 2 4 2 2 2" xfId="11028" xr:uid="{00000000-0005-0000-0000-0000BA2A0000}"/>
    <cellStyle name="Normal 13 2 2 4 2 2 2 2" xfId="11029" xr:uid="{00000000-0005-0000-0000-0000BB2A0000}"/>
    <cellStyle name="Normal 13 2 2 4 2 2 2 2 2" xfId="20789" xr:uid="{00000000-0005-0000-0000-0000BC2A0000}"/>
    <cellStyle name="Normal 13 2 2 4 2 2 2 3" xfId="11030" xr:uid="{00000000-0005-0000-0000-0000BD2A0000}"/>
    <cellStyle name="Normal 13 2 2 4 2 2 2 3 2" xfId="20790" xr:uid="{00000000-0005-0000-0000-0000BE2A0000}"/>
    <cellStyle name="Normal 13 2 2 4 2 2 2 4" xfId="20788" xr:uid="{00000000-0005-0000-0000-0000BF2A0000}"/>
    <cellStyle name="Normal 13 2 2 4 2 2 3" xfId="11031" xr:uid="{00000000-0005-0000-0000-0000C02A0000}"/>
    <cellStyle name="Normal 13 2 2 4 2 2 3 2" xfId="20791" xr:uid="{00000000-0005-0000-0000-0000C12A0000}"/>
    <cellStyle name="Normal 13 2 2 4 2 2 4" xfId="11032" xr:uid="{00000000-0005-0000-0000-0000C22A0000}"/>
    <cellStyle name="Normal 13 2 2 4 2 2 4 2" xfId="20792" xr:uid="{00000000-0005-0000-0000-0000C32A0000}"/>
    <cellStyle name="Normal 13 2 2 4 2 2 5" xfId="20787" xr:uid="{00000000-0005-0000-0000-0000C42A0000}"/>
    <cellStyle name="Normal 13 2 2 4 2 3" xfId="2155" xr:uid="{00000000-0005-0000-0000-0000C52A0000}"/>
    <cellStyle name="Normal 13 2 2 4 2 3 2" xfId="11033" xr:uid="{00000000-0005-0000-0000-0000C62A0000}"/>
    <cellStyle name="Normal 13 2 2 4 2 3 2 2" xfId="11034" xr:uid="{00000000-0005-0000-0000-0000C72A0000}"/>
    <cellStyle name="Normal 13 2 2 4 2 3 2 2 2" xfId="20795" xr:uid="{00000000-0005-0000-0000-0000C82A0000}"/>
    <cellStyle name="Normal 13 2 2 4 2 3 2 3" xfId="11035" xr:uid="{00000000-0005-0000-0000-0000C92A0000}"/>
    <cellStyle name="Normal 13 2 2 4 2 3 2 3 2" xfId="20796" xr:uid="{00000000-0005-0000-0000-0000CA2A0000}"/>
    <cellStyle name="Normal 13 2 2 4 2 3 2 4" xfId="20794" xr:uid="{00000000-0005-0000-0000-0000CB2A0000}"/>
    <cellStyle name="Normal 13 2 2 4 2 3 3" xfId="11036" xr:uid="{00000000-0005-0000-0000-0000CC2A0000}"/>
    <cellStyle name="Normal 13 2 2 4 2 3 3 2" xfId="20797" xr:uid="{00000000-0005-0000-0000-0000CD2A0000}"/>
    <cellStyle name="Normal 13 2 2 4 2 3 4" xfId="11037" xr:uid="{00000000-0005-0000-0000-0000CE2A0000}"/>
    <cellStyle name="Normal 13 2 2 4 2 3 4 2" xfId="20798" xr:uid="{00000000-0005-0000-0000-0000CF2A0000}"/>
    <cellStyle name="Normal 13 2 2 4 2 3 5" xfId="20793" xr:uid="{00000000-0005-0000-0000-0000D02A0000}"/>
    <cellStyle name="Normal 13 2 2 4 2 4" xfId="11038" xr:uid="{00000000-0005-0000-0000-0000D12A0000}"/>
    <cellStyle name="Normal 13 2 2 4 2 4 2" xfId="11039" xr:uid="{00000000-0005-0000-0000-0000D22A0000}"/>
    <cellStyle name="Normal 13 2 2 4 2 4 2 2" xfId="20800" xr:uid="{00000000-0005-0000-0000-0000D32A0000}"/>
    <cellStyle name="Normal 13 2 2 4 2 4 3" xfId="11040" xr:uid="{00000000-0005-0000-0000-0000D42A0000}"/>
    <cellStyle name="Normal 13 2 2 4 2 4 3 2" xfId="20801" xr:uid="{00000000-0005-0000-0000-0000D52A0000}"/>
    <cellStyle name="Normal 13 2 2 4 2 4 4" xfId="20799" xr:uid="{00000000-0005-0000-0000-0000D62A0000}"/>
    <cellStyle name="Normal 13 2 2 4 2 5" xfId="11041" xr:uid="{00000000-0005-0000-0000-0000D72A0000}"/>
    <cellStyle name="Normal 13 2 2 4 2 5 2" xfId="20802" xr:uid="{00000000-0005-0000-0000-0000D82A0000}"/>
    <cellStyle name="Normal 13 2 2 4 2 6" xfId="11042" xr:uid="{00000000-0005-0000-0000-0000D92A0000}"/>
    <cellStyle name="Normal 13 2 2 4 2 6 2" xfId="20803" xr:uid="{00000000-0005-0000-0000-0000DA2A0000}"/>
    <cellStyle name="Normal 13 2 2 4 2 7" xfId="20786" xr:uid="{00000000-0005-0000-0000-0000DB2A0000}"/>
    <cellStyle name="Normal 13 2 2 4 3" xfId="2156" xr:uid="{00000000-0005-0000-0000-0000DC2A0000}"/>
    <cellStyle name="Normal 13 2 2 4 3 2" xfId="2157" xr:uid="{00000000-0005-0000-0000-0000DD2A0000}"/>
    <cellStyle name="Normal 13 2 2 4 3 2 2" xfId="11043" xr:uid="{00000000-0005-0000-0000-0000DE2A0000}"/>
    <cellStyle name="Normal 13 2 2 4 3 2 2 2" xfId="11044" xr:uid="{00000000-0005-0000-0000-0000DF2A0000}"/>
    <cellStyle name="Normal 13 2 2 4 3 2 2 2 2" xfId="20807" xr:uid="{00000000-0005-0000-0000-0000E02A0000}"/>
    <cellStyle name="Normal 13 2 2 4 3 2 2 3" xfId="11045" xr:uid="{00000000-0005-0000-0000-0000E12A0000}"/>
    <cellStyle name="Normal 13 2 2 4 3 2 2 3 2" xfId="20808" xr:uid="{00000000-0005-0000-0000-0000E22A0000}"/>
    <cellStyle name="Normal 13 2 2 4 3 2 2 4" xfId="20806" xr:uid="{00000000-0005-0000-0000-0000E32A0000}"/>
    <cellStyle name="Normal 13 2 2 4 3 2 3" xfId="11046" xr:uid="{00000000-0005-0000-0000-0000E42A0000}"/>
    <cellStyle name="Normal 13 2 2 4 3 2 3 2" xfId="20809" xr:uid="{00000000-0005-0000-0000-0000E52A0000}"/>
    <cellStyle name="Normal 13 2 2 4 3 2 4" xfId="11047" xr:uid="{00000000-0005-0000-0000-0000E62A0000}"/>
    <cellStyle name="Normal 13 2 2 4 3 2 4 2" xfId="20810" xr:uid="{00000000-0005-0000-0000-0000E72A0000}"/>
    <cellStyle name="Normal 13 2 2 4 3 2 5" xfId="20805" xr:uid="{00000000-0005-0000-0000-0000E82A0000}"/>
    <cellStyle name="Normal 13 2 2 4 3 3" xfId="11048" xr:uid="{00000000-0005-0000-0000-0000E92A0000}"/>
    <cellStyle name="Normal 13 2 2 4 3 3 2" xfId="11049" xr:uid="{00000000-0005-0000-0000-0000EA2A0000}"/>
    <cellStyle name="Normal 13 2 2 4 3 3 2 2" xfId="20812" xr:uid="{00000000-0005-0000-0000-0000EB2A0000}"/>
    <cellStyle name="Normal 13 2 2 4 3 3 3" xfId="11050" xr:uid="{00000000-0005-0000-0000-0000EC2A0000}"/>
    <cellStyle name="Normal 13 2 2 4 3 3 3 2" xfId="20813" xr:uid="{00000000-0005-0000-0000-0000ED2A0000}"/>
    <cellStyle name="Normal 13 2 2 4 3 3 4" xfId="20811" xr:uid="{00000000-0005-0000-0000-0000EE2A0000}"/>
    <cellStyle name="Normal 13 2 2 4 3 4" xfId="11051" xr:uid="{00000000-0005-0000-0000-0000EF2A0000}"/>
    <cellStyle name="Normal 13 2 2 4 3 4 2" xfId="20814" xr:uid="{00000000-0005-0000-0000-0000F02A0000}"/>
    <cellStyle name="Normal 13 2 2 4 3 5" xfId="11052" xr:uid="{00000000-0005-0000-0000-0000F12A0000}"/>
    <cellStyle name="Normal 13 2 2 4 3 5 2" xfId="20815" xr:uid="{00000000-0005-0000-0000-0000F22A0000}"/>
    <cellStyle name="Normal 13 2 2 4 3 6" xfId="20804" xr:uid="{00000000-0005-0000-0000-0000F32A0000}"/>
    <cellStyle name="Normal 13 2 2 4 4" xfId="2158" xr:uid="{00000000-0005-0000-0000-0000F42A0000}"/>
    <cellStyle name="Normal 13 2 2 4 4 2" xfId="11053" xr:uid="{00000000-0005-0000-0000-0000F52A0000}"/>
    <cellStyle name="Normal 13 2 2 4 4 2 2" xfId="11054" xr:uid="{00000000-0005-0000-0000-0000F62A0000}"/>
    <cellStyle name="Normal 13 2 2 4 4 2 2 2" xfId="20818" xr:uid="{00000000-0005-0000-0000-0000F72A0000}"/>
    <cellStyle name="Normal 13 2 2 4 4 2 3" xfId="11055" xr:uid="{00000000-0005-0000-0000-0000F82A0000}"/>
    <cellStyle name="Normal 13 2 2 4 4 2 3 2" xfId="20819" xr:uid="{00000000-0005-0000-0000-0000F92A0000}"/>
    <cellStyle name="Normal 13 2 2 4 4 2 4" xfId="20817" xr:uid="{00000000-0005-0000-0000-0000FA2A0000}"/>
    <cellStyle name="Normal 13 2 2 4 4 3" xfId="11056" xr:uid="{00000000-0005-0000-0000-0000FB2A0000}"/>
    <cellStyle name="Normal 13 2 2 4 4 3 2" xfId="20820" xr:uid="{00000000-0005-0000-0000-0000FC2A0000}"/>
    <cellStyle name="Normal 13 2 2 4 4 4" xfId="11057" xr:uid="{00000000-0005-0000-0000-0000FD2A0000}"/>
    <cellStyle name="Normal 13 2 2 4 4 4 2" xfId="20821" xr:uid="{00000000-0005-0000-0000-0000FE2A0000}"/>
    <cellStyle name="Normal 13 2 2 4 4 5" xfId="20816" xr:uid="{00000000-0005-0000-0000-0000FF2A0000}"/>
    <cellStyle name="Normal 13 2 2 4 5" xfId="2159" xr:uid="{00000000-0005-0000-0000-0000002B0000}"/>
    <cellStyle name="Normal 13 2 2 4 5 2" xfId="11058" xr:uid="{00000000-0005-0000-0000-0000012B0000}"/>
    <cellStyle name="Normal 13 2 2 4 5 2 2" xfId="11059" xr:uid="{00000000-0005-0000-0000-0000022B0000}"/>
    <cellStyle name="Normal 13 2 2 4 5 2 2 2" xfId="20824" xr:uid="{00000000-0005-0000-0000-0000032B0000}"/>
    <cellStyle name="Normal 13 2 2 4 5 2 3" xfId="11060" xr:uid="{00000000-0005-0000-0000-0000042B0000}"/>
    <cellStyle name="Normal 13 2 2 4 5 2 3 2" xfId="20825" xr:uid="{00000000-0005-0000-0000-0000052B0000}"/>
    <cellStyle name="Normal 13 2 2 4 5 2 4" xfId="20823" xr:uid="{00000000-0005-0000-0000-0000062B0000}"/>
    <cellStyle name="Normal 13 2 2 4 5 3" xfId="11061" xr:uid="{00000000-0005-0000-0000-0000072B0000}"/>
    <cellStyle name="Normal 13 2 2 4 5 3 2" xfId="20826" xr:uid="{00000000-0005-0000-0000-0000082B0000}"/>
    <cellStyle name="Normal 13 2 2 4 5 4" xfId="11062" xr:uid="{00000000-0005-0000-0000-0000092B0000}"/>
    <cellStyle name="Normal 13 2 2 4 5 4 2" xfId="20827" xr:uid="{00000000-0005-0000-0000-00000A2B0000}"/>
    <cellStyle name="Normal 13 2 2 4 5 5" xfId="20822" xr:uid="{00000000-0005-0000-0000-00000B2B0000}"/>
    <cellStyle name="Normal 13 2 2 4 6" xfId="11063" xr:uid="{00000000-0005-0000-0000-00000C2B0000}"/>
    <cellStyle name="Normal 13 2 2 4 6 2" xfId="11064" xr:uid="{00000000-0005-0000-0000-00000D2B0000}"/>
    <cellStyle name="Normal 13 2 2 4 6 2 2" xfId="20829" xr:uid="{00000000-0005-0000-0000-00000E2B0000}"/>
    <cellStyle name="Normal 13 2 2 4 6 3" xfId="11065" xr:uid="{00000000-0005-0000-0000-00000F2B0000}"/>
    <cellStyle name="Normal 13 2 2 4 6 3 2" xfId="20830" xr:uid="{00000000-0005-0000-0000-0000102B0000}"/>
    <cellStyle name="Normal 13 2 2 4 6 4" xfId="20828" xr:uid="{00000000-0005-0000-0000-0000112B0000}"/>
    <cellStyle name="Normal 13 2 2 4 7" xfId="11066" xr:uid="{00000000-0005-0000-0000-0000122B0000}"/>
    <cellStyle name="Normal 13 2 2 4 7 2" xfId="20831" xr:uid="{00000000-0005-0000-0000-0000132B0000}"/>
    <cellStyle name="Normal 13 2 2 4 8" xfId="11067" xr:uid="{00000000-0005-0000-0000-0000142B0000}"/>
    <cellStyle name="Normal 13 2 2 4 8 2" xfId="20832" xr:uid="{00000000-0005-0000-0000-0000152B0000}"/>
    <cellStyle name="Normal 13 2 2 4 9" xfId="20785" xr:uid="{00000000-0005-0000-0000-0000162B0000}"/>
    <cellStyle name="Normal 13 2 2 5" xfId="2160" xr:uid="{00000000-0005-0000-0000-0000172B0000}"/>
    <cellStyle name="Normal 13 2 2 5 2" xfId="2161" xr:uid="{00000000-0005-0000-0000-0000182B0000}"/>
    <cellStyle name="Normal 13 2 2 5 2 2" xfId="11068" xr:uid="{00000000-0005-0000-0000-0000192B0000}"/>
    <cellStyle name="Normal 13 2 2 5 2 2 2" xfId="11069" xr:uid="{00000000-0005-0000-0000-00001A2B0000}"/>
    <cellStyle name="Normal 13 2 2 5 2 2 2 2" xfId="20836" xr:uid="{00000000-0005-0000-0000-00001B2B0000}"/>
    <cellStyle name="Normal 13 2 2 5 2 2 3" xfId="11070" xr:uid="{00000000-0005-0000-0000-00001C2B0000}"/>
    <cellStyle name="Normal 13 2 2 5 2 2 3 2" xfId="20837" xr:uid="{00000000-0005-0000-0000-00001D2B0000}"/>
    <cellStyle name="Normal 13 2 2 5 2 2 4" xfId="20835" xr:uid="{00000000-0005-0000-0000-00001E2B0000}"/>
    <cellStyle name="Normal 13 2 2 5 2 3" xfId="11071" xr:uid="{00000000-0005-0000-0000-00001F2B0000}"/>
    <cellStyle name="Normal 13 2 2 5 2 3 2" xfId="20838" xr:uid="{00000000-0005-0000-0000-0000202B0000}"/>
    <cellStyle name="Normal 13 2 2 5 2 4" xfId="11072" xr:uid="{00000000-0005-0000-0000-0000212B0000}"/>
    <cellStyle name="Normal 13 2 2 5 2 4 2" xfId="20839" xr:uid="{00000000-0005-0000-0000-0000222B0000}"/>
    <cellStyle name="Normal 13 2 2 5 2 5" xfId="20834" xr:uid="{00000000-0005-0000-0000-0000232B0000}"/>
    <cellStyle name="Normal 13 2 2 5 3" xfId="2162" xr:uid="{00000000-0005-0000-0000-0000242B0000}"/>
    <cellStyle name="Normal 13 2 2 5 3 2" xfId="11073" xr:uid="{00000000-0005-0000-0000-0000252B0000}"/>
    <cellStyle name="Normal 13 2 2 5 3 2 2" xfId="11074" xr:uid="{00000000-0005-0000-0000-0000262B0000}"/>
    <cellStyle name="Normal 13 2 2 5 3 2 2 2" xfId="20842" xr:uid="{00000000-0005-0000-0000-0000272B0000}"/>
    <cellStyle name="Normal 13 2 2 5 3 2 3" xfId="11075" xr:uid="{00000000-0005-0000-0000-0000282B0000}"/>
    <cellStyle name="Normal 13 2 2 5 3 2 3 2" xfId="20843" xr:uid="{00000000-0005-0000-0000-0000292B0000}"/>
    <cellStyle name="Normal 13 2 2 5 3 2 4" xfId="20841" xr:uid="{00000000-0005-0000-0000-00002A2B0000}"/>
    <cellStyle name="Normal 13 2 2 5 3 3" xfId="11076" xr:uid="{00000000-0005-0000-0000-00002B2B0000}"/>
    <cellStyle name="Normal 13 2 2 5 3 3 2" xfId="20844" xr:uid="{00000000-0005-0000-0000-00002C2B0000}"/>
    <cellStyle name="Normal 13 2 2 5 3 4" xfId="11077" xr:uid="{00000000-0005-0000-0000-00002D2B0000}"/>
    <cellStyle name="Normal 13 2 2 5 3 4 2" xfId="20845" xr:uid="{00000000-0005-0000-0000-00002E2B0000}"/>
    <cellStyle name="Normal 13 2 2 5 3 5" xfId="20840" xr:uid="{00000000-0005-0000-0000-00002F2B0000}"/>
    <cellStyle name="Normal 13 2 2 5 4" xfId="11078" xr:uid="{00000000-0005-0000-0000-0000302B0000}"/>
    <cellStyle name="Normal 13 2 2 5 4 2" xfId="11079" xr:uid="{00000000-0005-0000-0000-0000312B0000}"/>
    <cellStyle name="Normal 13 2 2 5 4 2 2" xfId="20847" xr:uid="{00000000-0005-0000-0000-0000322B0000}"/>
    <cellStyle name="Normal 13 2 2 5 4 3" xfId="11080" xr:uid="{00000000-0005-0000-0000-0000332B0000}"/>
    <cellStyle name="Normal 13 2 2 5 4 3 2" xfId="20848" xr:uid="{00000000-0005-0000-0000-0000342B0000}"/>
    <cellStyle name="Normal 13 2 2 5 4 4" xfId="20846" xr:uid="{00000000-0005-0000-0000-0000352B0000}"/>
    <cellStyle name="Normal 13 2 2 5 5" xfId="11081" xr:uid="{00000000-0005-0000-0000-0000362B0000}"/>
    <cellStyle name="Normal 13 2 2 5 5 2" xfId="20849" xr:uid="{00000000-0005-0000-0000-0000372B0000}"/>
    <cellStyle name="Normal 13 2 2 5 6" xfId="11082" xr:uid="{00000000-0005-0000-0000-0000382B0000}"/>
    <cellStyle name="Normal 13 2 2 5 6 2" xfId="20850" xr:uid="{00000000-0005-0000-0000-0000392B0000}"/>
    <cellStyle name="Normal 13 2 2 5 7" xfId="20833" xr:uid="{00000000-0005-0000-0000-00003A2B0000}"/>
    <cellStyle name="Normal 13 2 2 6" xfId="2163" xr:uid="{00000000-0005-0000-0000-00003B2B0000}"/>
    <cellStyle name="Normal 13 2 2 6 2" xfId="2164" xr:uid="{00000000-0005-0000-0000-00003C2B0000}"/>
    <cellStyle name="Normal 13 2 2 6 2 2" xfId="11083" xr:uid="{00000000-0005-0000-0000-00003D2B0000}"/>
    <cellStyle name="Normal 13 2 2 6 2 2 2" xfId="11084" xr:uid="{00000000-0005-0000-0000-00003E2B0000}"/>
    <cellStyle name="Normal 13 2 2 6 2 2 2 2" xfId="20854" xr:uid="{00000000-0005-0000-0000-00003F2B0000}"/>
    <cellStyle name="Normal 13 2 2 6 2 2 3" xfId="11085" xr:uid="{00000000-0005-0000-0000-0000402B0000}"/>
    <cellStyle name="Normal 13 2 2 6 2 2 3 2" xfId="20855" xr:uid="{00000000-0005-0000-0000-0000412B0000}"/>
    <cellStyle name="Normal 13 2 2 6 2 2 4" xfId="20853" xr:uid="{00000000-0005-0000-0000-0000422B0000}"/>
    <cellStyle name="Normal 13 2 2 6 2 3" xfId="11086" xr:uid="{00000000-0005-0000-0000-0000432B0000}"/>
    <cellStyle name="Normal 13 2 2 6 2 3 2" xfId="20856" xr:uid="{00000000-0005-0000-0000-0000442B0000}"/>
    <cellStyle name="Normal 13 2 2 6 2 4" xfId="11087" xr:uid="{00000000-0005-0000-0000-0000452B0000}"/>
    <cellStyle name="Normal 13 2 2 6 2 4 2" xfId="20857" xr:uid="{00000000-0005-0000-0000-0000462B0000}"/>
    <cellStyle name="Normal 13 2 2 6 2 5" xfId="20852" xr:uid="{00000000-0005-0000-0000-0000472B0000}"/>
    <cellStyle name="Normal 13 2 2 6 3" xfId="2165" xr:uid="{00000000-0005-0000-0000-0000482B0000}"/>
    <cellStyle name="Normal 13 2 2 6 3 2" xfId="11088" xr:uid="{00000000-0005-0000-0000-0000492B0000}"/>
    <cellStyle name="Normal 13 2 2 6 3 2 2" xfId="11089" xr:uid="{00000000-0005-0000-0000-00004A2B0000}"/>
    <cellStyle name="Normal 13 2 2 6 3 2 2 2" xfId="20860" xr:uid="{00000000-0005-0000-0000-00004B2B0000}"/>
    <cellStyle name="Normal 13 2 2 6 3 2 3" xfId="11090" xr:uid="{00000000-0005-0000-0000-00004C2B0000}"/>
    <cellStyle name="Normal 13 2 2 6 3 2 3 2" xfId="20861" xr:uid="{00000000-0005-0000-0000-00004D2B0000}"/>
    <cellStyle name="Normal 13 2 2 6 3 2 4" xfId="20859" xr:uid="{00000000-0005-0000-0000-00004E2B0000}"/>
    <cellStyle name="Normal 13 2 2 6 3 3" xfId="11091" xr:uid="{00000000-0005-0000-0000-00004F2B0000}"/>
    <cellStyle name="Normal 13 2 2 6 3 3 2" xfId="20862" xr:uid="{00000000-0005-0000-0000-0000502B0000}"/>
    <cellStyle name="Normal 13 2 2 6 3 4" xfId="11092" xr:uid="{00000000-0005-0000-0000-0000512B0000}"/>
    <cellStyle name="Normal 13 2 2 6 3 4 2" xfId="20863" xr:uid="{00000000-0005-0000-0000-0000522B0000}"/>
    <cellStyle name="Normal 13 2 2 6 3 5" xfId="20858" xr:uid="{00000000-0005-0000-0000-0000532B0000}"/>
    <cellStyle name="Normal 13 2 2 6 4" xfId="11093" xr:uid="{00000000-0005-0000-0000-0000542B0000}"/>
    <cellStyle name="Normal 13 2 2 6 4 2" xfId="11094" xr:uid="{00000000-0005-0000-0000-0000552B0000}"/>
    <cellStyle name="Normal 13 2 2 6 4 2 2" xfId="20865" xr:uid="{00000000-0005-0000-0000-0000562B0000}"/>
    <cellStyle name="Normal 13 2 2 6 4 3" xfId="11095" xr:uid="{00000000-0005-0000-0000-0000572B0000}"/>
    <cellStyle name="Normal 13 2 2 6 4 3 2" xfId="20866" xr:uid="{00000000-0005-0000-0000-0000582B0000}"/>
    <cellStyle name="Normal 13 2 2 6 4 4" xfId="20864" xr:uid="{00000000-0005-0000-0000-0000592B0000}"/>
    <cellStyle name="Normal 13 2 2 6 5" xfId="11096" xr:uid="{00000000-0005-0000-0000-00005A2B0000}"/>
    <cellStyle name="Normal 13 2 2 6 5 2" xfId="20867" xr:uid="{00000000-0005-0000-0000-00005B2B0000}"/>
    <cellStyle name="Normal 13 2 2 6 6" xfId="11097" xr:uid="{00000000-0005-0000-0000-00005C2B0000}"/>
    <cellStyle name="Normal 13 2 2 6 6 2" xfId="20868" xr:uid="{00000000-0005-0000-0000-00005D2B0000}"/>
    <cellStyle name="Normal 13 2 2 6 7" xfId="20851" xr:uid="{00000000-0005-0000-0000-00005E2B0000}"/>
    <cellStyle name="Normal 13 2 2 7" xfId="2166" xr:uid="{00000000-0005-0000-0000-00005F2B0000}"/>
    <cellStyle name="Normal 13 2 2 7 2" xfId="2167" xr:uid="{00000000-0005-0000-0000-0000602B0000}"/>
    <cellStyle name="Normal 13 2 2 7 2 2" xfId="11098" xr:uid="{00000000-0005-0000-0000-0000612B0000}"/>
    <cellStyle name="Normal 13 2 2 7 2 2 2" xfId="11099" xr:uid="{00000000-0005-0000-0000-0000622B0000}"/>
    <cellStyle name="Normal 13 2 2 7 2 2 2 2" xfId="20872" xr:uid="{00000000-0005-0000-0000-0000632B0000}"/>
    <cellStyle name="Normal 13 2 2 7 2 2 3" xfId="11100" xr:uid="{00000000-0005-0000-0000-0000642B0000}"/>
    <cellStyle name="Normal 13 2 2 7 2 2 3 2" xfId="20873" xr:uid="{00000000-0005-0000-0000-0000652B0000}"/>
    <cellStyle name="Normal 13 2 2 7 2 2 4" xfId="20871" xr:uid="{00000000-0005-0000-0000-0000662B0000}"/>
    <cellStyle name="Normal 13 2 2 7 2 3" xfId="11101" xr:uid="{00000000-0005-0000-0000-0000672B0000}"/>
    <cellStyle name="Normal 13 2 2 7 2 3 2" xfId="20874" xr:uid="{00000000-0005-0000-0000-0000682B0000}"/>
    <cellStyle name="Normal 13 2 2 7 2 4" xfId="11102" xr:uid="{00000000-0005-0000-0000-0000692B0000}"/>
    <cellStyle name="Normal 13 2 2 7 2 4 2" xfId="20875" xr:uid="{00000000-0005-0000-0000-00006A2B0000}"/>
    <cellStyle name="Normal 13 2 2 7 2 5" xfId="20870" xr:uid="{00000000-0005-0000-0000-00006B2B0000}"/>
    <cellStyle name="Normal 13 2 2 7 3" xfId="11103" xr:uid="{00000000-0005-0000-0000-00006C2B0000}"/>
    <cellStyle name="Normal 13 2 2 7 3 2" xfId="11104" xr:uid="{00000000-0005-0000-0000-00006D2B0000}"/>
    <cellStyle name="Normal 13 2 2 7 3 2 2" xfId="20877" xr:uid="{00000000-0005-0000-0000-00006E2B0000}"/>
    <cellStyle name="Normal 13 2 2 7 3 3" xfId="11105" xr:uid="{00000000-0005-0000-0000-00006F2B0000}"/>
    <cellStyle name="Normal 13 2 2 7 3 3 2" xfId="20878" xr:uid="{00000000-0005-0000-0000-0000702B0000}"/>
    <cellStyle name="Normal 13 2 2 7 3 4" xfId="20876" xr:uid="{00000000-0005-0000-0000-0000712B0000}"/>
    <cellStyle name="Normal 13 2 2 7 4" xfId="11106" xr:uid="{00000000-0005-0000-0000-0000722B0000}"/>
    <cellStyle name="Normal 13 2 2 7 4 2" xfId="20879" xr:uid="{00000000-0005-0000-0000-0000732B0000}"/>
    <cellStyle name="Normal 13 2 2 7 5" xfId="11107" xr:uid="{00000000-0005-0000-0000-0000742B0000}"/>
    <cellStyle name="Normal 13 2 2 7 5 2" xfId="20880" xr:uid="{00000000-0005-0000-0000-0000752B0000}"/>
    <cellStyle name="Normal 13 2 2 7 6" xfId="20869" xr:uid="{00000000-0005-0000-0000-0000762B0000}"/>
    <cellStyle name="Normal 13 2 2 8" xfId="2168" xr:uid="{00000000-0005-0000-0000-0000772B0000}"/>
    <cellStyle name="Normal 13 2 2 8 2" xfId="11108" xr:uid="{00000000-0005-0000-0000-0000782B0000}"/>
    <cellStyle name="Normal 13 2 2 8 2 2" xfId="11109" xr:uid="{00000000-0005-0000-0000-0000792B0000}"/>
    <cellStyle name="Normal 13 2 2 8 2 2 2" xfId="20883" xr:uid="{00000000-0005-0000-0000-00007A2B0000}"/>
    <cellStyle name="Normal 13 2 2 8 2 3" xfId="11110" xr:uid="{00000000-0005-0000-0000-00007B2B0000}"/>
    <cellStyle name="Normal 13 2 2 8 2 3 2" xfId="20884" xr:uid="{00000000-0005-0000-0000-00007C2B0000}"/>
    <cellStyle name="Normal 13 2 2 8 2 4" xfId="20882" xr:uid="{00000000-0005-0000-0000-00007D2B0000}"/>
    <cellStyle name="Normal 13 2 2 8 3" xfId="11111" xr:uid="{00000000-0005-0000-0000-00007E2B0000}"/>
    <cellStyle name="Normal 13 2 2 8 3 2" xfId="20885" xr:uid="{00000000-0005-0000-0000-00007F2B0000}"/>
    <cellStyle name="Normal 13 2 2 8 4" xfId="11112" xr:uid="{00000000-0005-0000-0000-0000802B0000}"/>
    <cellStyle name="Normal 13 2 2 8 4 2" xfId="20886" xr:uid="{00000000-0005-0000-0000-0000812B0000}"/>
    <cellStyle name="Normal 13 2 2 8 5" xfId="20881" xr:uid="{00000000-0005-0000-0000-0000822B0000}"/>
    <cellStyle name="Normal 13 2 2 9" xfId="2169" xr:uid="{00000000-0005-0000-0000-0000832B0000}"/>
    <cellStyle name="Normal 13 2 2 9 2" xfId="11113" xr:uid="{00000000-0005-0000-0000-0000842B0000}"/>
    <cellStyle name="Normal 13 2 2 9 2 2" xfId="11114" xr:uid="{00000000-0005-0000-0000-0000852B0000}"/>
    <cellStyle name="Normal 13 2 2 9 2 2 2" xfId="20889" xr:uid="{00000000-0005-0000-0000-0000862B0000}"/>
    <cellStyle name="Normal 13 2 2 9 2 3" xfId="11115" xr:uid="{00000000-0005-0000-0000-0000872B0000}"/>
    <cellStyle name="Normal 13 2 2 9 2 3 2" xfId="20890" xr:uid="{00000000-0005-0000-0000-0000882B0000}"/>
    <cellStyle name="Normal 13 2 2 9 2 4" xfId="20888" xr:uid="{00000000-0005-0000-0000-0000892B0000}"/>
    <cellStyle name="Normal 13 2 2 9 3" xfId="11116" xr:uid="{00000000-0005-0000-0000-00008A2B0000}"/>
    <cellStyle name="Normal 13 2 2 9 3 2" xfId="20891" xr:uid="{00000000-0005-0000-0000-00008B2B0000}"/>
    <cellStyle name="Normal 13 2 2 9 4" xfId="11117" xr:uid="{00000000-0005-0000-0000-00008C2B0000}"/>
    <cellStyle name="Normal 13 2 2 9 4 2" xfId="20892" xr:uid="{00000000-0005-0000-0000-00008D2B0000}"/>
    <cellStyle name="Normal 13 2 2 9 5" xfId="20887" xr:uid="{00000000-0005-0000-0000-00008E2B0000}"/>
    <cellStyle name="Normal 13 2 3" xfId="2170" xr:uid="{00000000-0005-0000-0000-00008F2B0000}"/>
    <cellStyle name="Normal 13 2 3 10" xfId="11118" xr:uid="{00000000-0005-0000-0000-0000902B0000}"/>
    <cellStyle name="Normal 13 2 3 10 2" xfId="20894" xr:uid="{00000000-0005-0000-0000-0000912B0000}"/>
    <cellStyle name="Normal 13 2 3 11" xfId="11119" xr:uid="{00000000-0005-0000-0000-0000922B0000}"/>
    <cellStyle name="Normal 13 2 3 11 2" xfId="20895" xr:uid="{00000000-0005-0000-0000-0000932B0000}"/>
    <cellStyle name="Normal 13 2 3 12" xfId="20893" xr:uid="{00000000-0005-0000-0000-0000942B0000}"/>
    <cellStyle name="Normal 13 2 3 2" xfId="2171" xr:uid="{00000000-0005-0000-0000-0000952B0000}"/>
    <cellStyle name="Normal 13 2 3 2 10" xfId="20896" xr:uid="{00000000-0005-0000-0000-0000962B0000}"/>
    <cellStyle name="Normal 13 2 3 2 2" xfId="2172" xr:uid="{00000000-0005-0000-0000-0000972B0000}"/>
    <cellStyle name="Normal 13 2 3 2 2 2" xfId="2173" xr:uid="{00000000-0005-0000-0000-0000982B0000}"/>
    <cellStyle name="Normal 13 2 3 2 2 2 2" xfId="2174" xr:uid="{00000000-0005-0000-0000-0000992B0000}"/>
    <cellStyle name="Normal 13 2 3 2 2 2 2 2" xfId="11120" xr:uid="{00000000-0005-0000-0000-00009A2B0000}"/>
    <cellStyle name="Normal 13 2 3 2 2 2 2 2 2" xfId="11121" xr:uid="{00000000-0005-0000-0000-00009B2B0000}"/>
    <cellStyle name="Normal 13 2 3 2 2 2 2 2 2 2" xfId="20901" xr:uid="{00000000-0005-0000-0000-00009C2B0000}"/>
    <cellStyle name="Normal 13 2 3 2 2 2 2 2 3" xfId="11122" xr:uid="{00000000-0005-0000-0000-00009D2B0000}"/>
    <cellStyle name="Normal 13 2 3 2 2 2 2 2 3 2" xfId="20902" xr:uid="{00000000-0005-0000-0000-00009E2B0000}"/>
    <cellStyle name="Normal 13 2 3 2 2 2 2 2 4" xfId="20900" xr:uid="{00000000-0005-0000-0000-00009F2B0000}"/>
    <cellStyle name="Normal 13 2 3 2 2 2 2 3" xfId="11123" xr:uid="{00000000-0005-0000-0000-0000A02B0000}"/>
    <cellStyle name="Normal 13 2 3 2 2 2 2 3 2" xfId="20903" xr:uid="{00000000-0005-0000-0000-0000A12B0000}"/>
    <cellStyle name="Normal 13 2 3 2 2 2 2 4" xfId="11124" xr:uid="{00000000-0005-0000-0000-0000A22B0000}"/>
    <cellStyle name="Normal 13 2 3 2 2 2 2 4 2" xfId="20904" xr:uid="{00000000-0005-0000-0000-0000A32B0000}"/>
    <cellStyle name="Normal 13 2 3 2 2 2 2 5" xfId="20899" xr:uid="{00000000-0005-0000-0000-0000A42B0000}"/>
    <cellStyle name="Normal 13 2 3 2 2 2 3" xfId="2175" xr:uid="{00000000-0005-0000-0000-0000A52B0000}"/>
    <cellStyle name="Normal 13 2 3 2 2 2 3 2" xfId="11125" xr:uid="{00000000-0005-0000-0000-0000A62B0000}"/>
    <cellStyle name="Normal 13 2 3 2 2 2 3 2 2" xfId="11126" xr:uid="{00000000-0005-0000-0000-0000A72B0000}"/>
    <cellStyle name="Normal 13 2 3 2 2 2 3 2 2 2" xfId="20907" xr:uid="{00000000-0005-0000-0000-0000A82B0000}"/>
    <cellStyle name="Normal 13 2 3 2 2 2 3 2 3" xfId="11127" xr:uid="{00000000-0005-0000-0000-0000A92B0000}"/>
    <cellStyle name="Normal 13 2 3 2 2 2 3 2 3 2" xfId="20908" xr:uid="{00000000-0005-0000-0000-0000AA2B0000}"/>
    <cellStyle name="Normal 13 2 3 2 2 2 3 2 4" xfId="20906" xr:uid="{00000000-0005-0000-0000-0000AB2B0000}"/>
    <cellStyle name="Normal 13 2 3 2 2 2 3 3" xfId="11128" xr:uid="{00000000-0005-0000-0000-0000AC2B0000}"/>
    <cellStyle name="Normal 13 2 3 2 2 2 3 3 2" xfId="20909" xr:uid="{00000000-0005-0000-0000-0000AD2B0000}"/>
    <cellStyle name="Normal 13 2 3 2 2 2 3 4" xfId="11129" xr:uid="{00000000-0005-0000-0000-0000AE2B0000}"/>
    <cellStyle name="Normal 13 2 3 2 2 2 3 4 2" xfId="20910" xr:uid="{00000000-0005-0000-0000-0000AF2B0000}"/>
    <cellStyle name="Normal 13 2 3 2 2 2 3 5" xfId="20905" xr:uid="{00000000-0005-0000-0000-0000B02B0000}"/>
    <cellStyle name="Normal 13 2 3 2 2 2 4" xfId="11130" xr:uid="{00000000-0005-0000-0000-0000B12B0000}"/>
    <cellStyle name="Normal 13 2 3 2 2 2 4 2" xfId="11131" xr:uid="{00000000-0005-0000-0000-0000B22B0000}"/>
    <cellStyle name="Normal 13 2 3 2 2 2 4 2 2" xfId="20912" xr:uid="{00000000-0005-0000-0000-0000B32B0000}"/>
    <cellStyle name="Normal 13 2 3 2 2 2 4 3" xfId="11132" xr:uid="{00000000-0005-0000-0000-0000B42B0000}"/>
    <cellStyle name="Normal 13 2 3 2 2 2 4 3 2" xfId="20913" xr:uid="{00000000-0005-0000-0000-0000B52B0000}"/>
    <cellStyle name="Normal 13 2 3 2 2 2 4 4" xfId="20911" xr:uid="{00000000-0005-0000-0000-0000B62B0000}"/>
    <cellStyle name="Normal 13 2 3 2 2 2 5" xfId="11133" xr:uid="{00000000-0005-0000-0000-0000B72B0000}"/>
    <cellStyle name="Normal 13 2 3 2 2 2 5 2" xfId="20914" xr:uid="{00000000-0005-0000-0000-0000B82B0000}"/>
    <cellStyle name="Normal 13 2 3 2 2 2 6" xfId="11134" xr:uid="{00000000-0005-0000-0000-0000B92B0000}"/>
    <cellStyle name="Normal 13 2 3 2 2 2 6 2" xfId="20915" xr:uid="{00000000-0005-0000-0000-0000BA2B0000}"/>
    <cellStyle name="Normal 13 2 3 2 2 2 7" xfId="20898" xr:uid="{00000000-0005-0000-0000-0000BB2B0000}"/>
    <cellStyle name="Normal 13 2 3 2 2 3" xfId="2176" xr:uid="{00000000-0005-0000-0000-0000BC2B0000}"/>
    <cellStyle name="Normal 13 2 3 2 2 3 2" xfId="2177" xr:uid="{00000000-0005-0000-0000-0000BD2B0000}"/>
    <cellStyle name="Normal 13 2 3 2 2 3 2 2" xfId="11135" xr:uid="{00000000-0005-0000-0000-0000BE2B0000}"/>
    <cellStyle name="Normal 13 2 3 2 2 3 2 2 2" xfId="11136" xr:uid="{00000000-0005-0000-0000-0000BF2B0000}"/>
    <cellStyle name="Normal 13 2 3 2 2 3 2 2 2 2" xfId="20919" xr:uid="{00000000-0005-0000-0000-0000C02B0000}"/>
    <cellStyle name="Normal 13 2 3 2 2 3 2 2 3" xfId="11137" xr:uid="{00000000-0005-0000-0000-0000C12B0000}"/>
    <cellStyle name="Normal 13 2 3 2 2 3 2 2 3 2" xfId="20920" xr:uid="{00000000-0005-0000-0000-0000C22B0000}"/>
    <cellStyle name="Normal 13 2 3 2 2 3 2 2 4" xfId="20918" xr:uid="{00000000-0005-0000-0000-0000C32B0000}"/>
    <cellStyle name="Normal 13 2 3 2 2 3 2 3" xfId="11138" xr:uid="{00000000-0005-0000-0000-0000C42B0000}"/>
    <cellStyle name="Normal 13 2 3 2 2 3 2 3 2" xfId="20921" xr:uid="{00000000-0005-0000-0000-0000C52B0000}"/>
    <cellStyle name="Normal 13 2 3 2 2 3 2 4" xfId="11139" xr:uid="{00000000-0005-0000-0000-0000C62B0000}"/>
    <cellStyle name="Normal 13 2 3 2 2 3 2 4 2" xfId="20922" xr:uid="{00000000-0005-0000-0000-0000C72B0000}"/>
    <cellStyle name="Normal 13 2 3 2 2 3 2 5" xfId="20917" xr:uid="{00000000-0005-0000-0000-0000C82B0000}"/>
    <cellStyle name="Normal 13 2 3 2 2 3 3" xfId="11140" xr:uid="{00000000-0005-0000-0000-0000C92B0000}"/>
    <cellStyle name="Normal 13 2 3 2 2 3 3 2" xfId="11141" xr:uid="{00000000-0005-0000-0000-0000CA2B0000}"/>
    <cellStyle name="Normal 13 2 3 2 2 3 3 2 2" xfId="20924" xr:uid="{00000000-0005-0000-0000-0000CB2B0000}"/>
    <cellStyle name="Normal 13 2 3 2 2 3 3 3" xfId="11142" xr:uid="{00000000-0005-0000-0000-0000CC2B0000}"/>
    <cellStyle name="Normal 13 2 3 2 2 3 3 3 2" xfId="20925" xr:uid="{00000000-0005-0000-0000-0000CD2B0000}"/>
    <cellStyle name="Normal 13 2 3 2 2 3 3 4" xfId="20923" xr:uid="{00000000-0005-0000-0000-0000CE2B0000}"/>
    <cellStyle name="Normal 13 2 3 2 2 3 4" xfId="11143" xr:uid="{00000000-0005-0000-0000-0000CF2B0000}"/>
    <cellStyle name="Normal 13 2 3 2 2 3 4 2" xfId="20926" xr:uid="{00000000-0005-0000-0000-0000D02B0000}"/>
    <cellStyle name="Normal 13 2 3 2 2 3 5" xfId="11144" xr:uid="{00000000-0005-0000-0000-0000D12B0000}"/>
    <cellStyle name="Normal 13 2 3 2 2 3 5 2" xfId="20927" xr:uid="{00000000-0005-0000-0000-0000D22B0000}"/>
    <cellStyle name="Normal 13 2 3 2 2 3 6" xfId="20916" xr:uid="{00000000-0005-0000-0000-0000D32B0000}"/>
    <cellStyle name="Normal 13 2 3 2 2 4" xfId="2178" xr:uid="{00000000-0005-0000-0000-0000D42B0000}"/>
    <cellStyle name="Normal 13 2 3 2 2 4 2" xfId="11145" xr:uid="{00000000-0005-0000-0000-0000D52B0000}"/>
    <cellStyle name="Normal 13 2 3 2 2 4 2 2" xfId="11146" xr:uid="{00000000-0005-0000-0000-0000D62B0000}"/>
    <cellStyle name="Normal 13 2 3 2 2 4 2 2 2" xfId="20930" xr:uid="{00000000-0005-0000-0000-0000D72B0000}"/>
    <cellStyle name="Normal 13 2 3 2 2 4 2 3" xfId="11147" xr:uid="{00000000-0005-0000-0000-0000D82B0000}"/>
    <cellStyle name="Normal 13 2 3 2 2 4 2 3 2" xfId="20931" xr:uid="{00000000-0005-0000-0000-0000D92B0000}"/>
    <cellStyle name="Normal 13 2 3 2 2 4 2 4" xfId="20929" xr:uid="{00000000-0005-0000-0000-0000DA2B0000}"/>
    <cellStyle name="Normal 13 2 3 2 2 4 3" xfId="11148" xr:uid="{00000000-0005-0000-0000-0000DB2B0000}"/>
    <cellStyle name="Normal 13 2 3 2 2 4 3 2" xfId="20932" xr:uid="{00000000-0005-0000-0000-0000DC2B0000}"/>
    <cellStyle name="Normal 13 2 3 2 2 4 4" xfId="11149" xr:uid="{00000000-0005-0000-0000-0000DD2B0000}"/>
    <cellStyle name="Normal 13 2 3 2 2 4 4 2" xfId="20933" xr:uid="{00000000-0005-0000-0000-0000DE2B0000}"/>
    <cellStyle name="Normal 13 2 3 2 2 4 5" xfId="20928" xr:uid="{00000000-0005-0000-0000-0000DF2B0000}"/>
    <cellStyle name="Normal 13 2 3 2 2 5" xfId="2179" xr:uid="{00000000-0005-0000-0000-0000E02B0000}"/>
    <cellStyle name="Normal 13 2 3 2 2 5 2" xfId="11150" xr:uid="{00000000-0005-0000-0000-0000E12B0000}"/>
    <cellStyle name="Normal 13 2 3 2 2 5 2 2" xfId="11151" xr:uid="{00000000-0005-0000-0000-0000E22B0000}"/>
    <cellStyle name="Normal 13 2 3 2 2 5 2 2 2" xfId="20936" xr:uid="{00000000-0005-0000-0000-0000E32B0000}"/>
    <cellStyle name="Normal 13 2 3 2 2 5 2 3" xfId="11152" xr:uid="{00000000-0005-0000-0000-0000E42B0000}"/>
    <cellStyle name="Normal 13 2 3 2 2 5 2 3 2" xfId="20937" xr:uid="{00000000-0005-0000-0000-0000E52B0000}"/>
    <cellStyle name="Normal 13 2 3 2 2 5 2 4" xfId="20935" xr:uid="{00000000-0005-0000-0000-0000E62B0000}"/>
    <cellStyle name="Normal 13 2 3 2 2 5 3" xfId="11153" xr:uid="{00000000-0005-0000-0000-0000E72B0000}"/>
    <cellStyle name="Normal 13 2 3 2 2 5 3 2" xfId="20938" xr:uid="{00000000-0005-0000-0000-0000E82B0000}"/>
    <cellStyle name="Normal 13 2 3 2 2 5 4" xfId="11154" xr:uid="{00000000-0005-0000-0000-0000E92B0000}"/>
    <cellStyle name="Normal 13 2 3 2 2 5 4 2" xfId="20939" xr:uid="{00000000-0005-0000-0000-0000EA2B0000}"/>
    <cellStyle name="Normal 13 2 3 2 2 5 5" xfId="20934" xr:uid="{00000000-0005-0000-0000-0000EB2B0000}"/>
    <cellStyle name="Normal 13 2 3 2 2 6" xfId="11155" xr:uid="{00000000-0005-0000-0000-0000EC2B0000}"/>
    <cellStyle name="Normal 13 2 3 2 2 6 2" xfId="11156" xr:uid="{00000000-0005-0000-0000-0000ED2B0000}"/>
    <cellStyle name="Normal 13 2 3 2 2 6 2 2" xfId="20941" xr:uid="{00000000-0005-0000-0000-0000EE2B0000}"/>
    <cellStyle name="Normal 13 2 3 2 2 6 3" xfId="11157" xr:uid="{00000000-0005-0000-0000-0000EF2B0000}"/>
    <cellStyle name="Normal 13 2 3 2 2 6 3 2" xfId="20942" xr:uid="{00000000-0005-0000-0000-0000F02B0000}"/>
    <cellStyle name="Normal 13 2 3 2 2 6 4" xfId="20940" xr:uid="{00000000-0005-0000-0000-0000F12B0000}"/>
    <cellStyle name="Normal 13 2 3 2 2 7" xfId="11158" xr:uid="{00000000-0005-0000-0000-0000F22B0000}"/>
    <cellStyle name="Normal 13 2 3 2 2 7 2" xfId="20943" xr:uid="{00000000-0005-0000-0000-0000F32B0000}"/>
    <cellStyle name="Normal 13 2 3 2 2 8" xfId="11159" xr:uid="{00000000-0005-0000-0000-0000F42B0000}"/>
    <cellStyle name="Normal 13 2 3 2 2 8 2" xfId="20944" xr:uid="{00000000-0005-0000-0000-0000F52B0000}"/>
    <cellStyle name="Normal 13 2 3 2 2 9" xfId="20897" xr:uid="{00000000-0005-0000-0000-0000F62B0000}"/>
    <cellStyle name="Normal 13 2 3 2 3" xfId="2180" xr:uid="{00000000-0005-0000-0000-0000F72B0000}"/>
    <cellStyle name="Normal 13 2 3 2 3 2" xfId="2181" xr:uid="{00000000-0005-0000-0000-0000F82B0000}"/>
    <cellStyle name="Normal 13 2 3 2 3 2 2" xfId="11160" xr:uid="{00000000-0005-0000-0000-0000F92B0000}"/>
    <cellStyle name="Normal 13 2 3 2 3 2 2 2" xfId="11161" xr:uid="{00000000-0005-0000-0000-0000FA2B0000}"/>
    <cellStyle name="Normal 13 2 3 2 3 2 2 2 2" xfId="20948" xr:uid="{00000000-0005-0000-0000-0000FB2B0000}"/>
    <cellStyle name="Normal 13 2 3 2 3 2 2 3" xfId="11162" xr:uid="{00000000-0005-0000-0000-0000FC2B0000}"/>
    <cellStyle name="Normal 13 2 3 2 3 2 2 3 2" xfId="20949" xr:uid="{00000000-0005-0000-0000-0000FD2B0000}"/>
    <cellStyle name="Normal 13 2 3 2 3 2 2 4" xfId="20947" xr:uid="{00000000-0005-0000-0000-0000FE2B0000}"/>
    <cellStyle name="Normal 13 2 3 2 3 2 3" xfId="11163" xr:uid="{00000000-0005-0000-0000-0000FF2B0000}"/>
    <cellStyle name="Normal 13 2 3 2 3 2 3 2" xfId="20950" xr:uid="{00000000-0005-0000-0000-0000002C0000}"/>
    <cellStyle name="Normal 13 2 3 2 3 2 4" xfId="11164" xr:uid="{00000000-0005-0000-0000-0000012C0000}"/>
    <cellStyle name="Normal 13 2 3 2 3 2 4 2" xfId="20951" xr:uid="{00000000-0005-0000-0000-0000022C0000}"/>
    <cellStyle name="Normal 13 2 3 2 3 2 5" xfId="20946" xr:uid="{00000000-0005-0000-0000-0000032C0000}"/>
    <cellStyle name="Normal 13 2 3 2 3 3" xfId="2182" xr:uid="{00000000-0005-0000-0000-0000042C0000}"/>
    <cellStyle name="Normal 13 2 3 2 3 3 2" xfId="11165" xr:uid="{00000000-0005-0000-0000-0000052C0000}"/>
    <cellStyle name="Normal 13 2 3 2 3 3 2 2" xfId="11166" xr:uid="{00000000-0005-0000-0000-0000062C0000}"/>
    <cellStyle name="Normal 13 2 3 2 3 3 2 2 2" xfId="20954" xr:uid="{00000000-0005-0000-0000-0000072C0000}"/>
    <cellStyle name="Normal 13 2 3 2 3 3 2 3" xfId="11167" xr:uid="{00000000-0005-0000-0000-0000082C0000}"/>
    <cellStyle name="Normal 13 2 3 2 3 3 2 3 2" xfId="20955" xr:uid="{00000000-0005-0000-0000-0000092C0000}"/>
    <cellStyle name="Normal 13 2 3 2 3 3 2 4" xfId="20953" xr:uid="{00000000-0005-0000-0000-00000A2C0000}"/>
    <cellStyle name="Normal 13 2 3 2 3 3 3" xfId="11168" xr:uid="{00000000-0005-0000-0000-00000B2C0000}"/>
    <cellStyle name="Normal 13 2 3 2 3 3 3 2" xfId="20956" xr:uid="{00000000-0005-0000-0000-00000C2C0000}"/>
    <cellStyle name="Normal 13 2 3 2 3 3 4" xfId="11169" xr:uid="{00000000-0005-0000-0000-00000D2C0000}"/>
    <cellStyle name="Normal 13 2 3 2 3 3 4 2" xfId="20957" xr:uid="{00000000-0005-0000-0000-00000E2C0000}"/>
    <cellStyle name="Normal 13 2 3 2 3 3 5" xfId="20952" xr:uid="{00000000-0005-0000-0000-00000F2C0000}"/>
    <cellStyle name="Normal 13 2 3 2 3 4" xfId="11170" xr:uid="{00000000-0005-0000-0000-0000102C0000}"/>
    <cellStyle name="Normal 13 2 3 2 3 4 2" xfId="11171" xr:uid="{00000000-0005-0000-0000-0000112C0000}"/>
    <cellStyle name="Normal 13 2 3 2 3 4 2 2" xfId="20959" xr:uid="{00000000-0005-0000-0000-0000122C0000}"/>
    <cellStyle name="Normal 13 2 3 2 3 4 3" xfId="11172" xr:uid="{00000000-0005-0000-0000-0000132C0000}"/>
    <cellStyle name="Normal 13 2 3 2 3 4 3 2" xfId="20960" xr:uid="{00000000-0005-0000-0000-0000142C0000}"/>
    <cellStyle name="Normal 13 2 3 2 3 4 4" xfId="20958" xr:uid="{00000000-0005-0000-0000-0000152C0000}"/>
    <cellStyle name="Normal 13 2 3 2 3 5" xfId="11173" xr:uid="{00000000-0005-0000-0000-0000162C0000}"/>
    <cellStyle name="Normal 13 2 3 2 3 5 2" xfId="20961" xr:uid="{00000000-0005-0000-0000-0000172C0000}"/>
    <cellStyle name="Normal 13 2 3 2 3 6" xfId="11174" xr:uid="{00000000-0005-0000-0000-0000182C0000}"/>
    <cellStyle name="Normal 13 2 3 2 3 6 2" xfId="20962" xr:uid="{00000000-0005-0000-0000-0000192C0000}"/>
    <cellStyle name="Normal 13 2 3 2 3 7" xfId="20945" xr:uid="{00000000-0005-0000-0000-00001A2C0000}"/>
    <cellStyle name="Normal 13 2 3 2 4" xfId="2183" xr:uid="{00000000-0005-0000-0000-00001B2C0000}"/>
    <cellStyle name="Normal 13 2 3 2 4 2" xfId="2184" xr:uid="{00000000-0005-0000-0000-00001C2C0000}"/>
    <cellStyle name="Normal 13 2 3 2 4 2 2" xfId="11175" xr:uid="{00000000-0005-0000-0000-00001D2C0000}"/>
    <cellStyle name="Normal 13 2 3 2 4 2 2 2" xfId="11176" xr:uid="{00000000-0005-0000-0000-00001E2C0000}"/>
    <cellStyle name="Normal 13 2 3 2 4 2 2 2 2" xfId="20966" xr:uid="{00000000-0005-0000-0000-00001F2C0000}"/>
    <cellStyle name="Normal 13 2 3 2 4 2 2 3" xfId="11177" xr:uid="{00000000-0005-0000-0000-0000202C0000}"/>
    <cellStyle name="Normal 13 2 3 2 4 2 2 3 2" xfId="20967" xr:uid="{00000000-0005-0000-0000-0000212C0000}"/>
    <cellStyle name="Normal 13 2 3 2 4 2 2 4" xfId="20965" xr:uid="{00000000-0005-0000-0000-0000222C0000}"/>
    <cellStyle name="Normal 13 2 3 2 4 2 3" xfId="11178" xr:uid="{00000000-0005-0000-0000-0000232C0000}"/>
    <cellStyle name="Normal 13 2 3 2 4 2 3 2" xfId="20968" xr:uid="{00000000-0005-0000-0000-0000242C0000}"/>
    <cellStyle name="Normal 13 2 3 2 4 2 4" xfId="11179" xr:uid="{00000000-0005-0000-0000-0000252C0000}"/>
    <cellStyle name="Normal 13 2 3 2 4 2 4 2" xfId="20969" xr:uid="{00000000-0005-0000-0000-0000262C0000}"/>
    <cellStyle name="Normal 13 2 3 2 4 2 5" xfId="20964" xr:uid="{00000000-0005-0000-0000-0000272C0000}"/>
    <cellStyle name="Normal 13 2 3 2 4 3" xfId="11180" xr:uid="{00000000-0005-0000-0000-0000282C0000}"/>
    <cellStyle name="Normal 13 2 3 2 4 3 2" xfId="11181" xr:uid="{00000000-0005-0000-0000-0000292C0000}"/>
    <cellStyle name="Normal 13 2 3 2 4 3 2 2" xfId="20971" xr:uid="{00000000-0005-0000-0000-00002A2C0000}"/>
    <cellStyle name="Normal 13 2 3 2 4 3 3" xfId="11182" xr:uid="{00000000-0005-0000-0000-00002B2C0000}"/>
    <cellStyle name="Normal 13 2 3 2 4 3 3 2" xfId="20972" xr:uid="{00000000-0005-0000-0000-00002C2C0000}"/>
    <cellStyle name="Normal 13 2 3 2 4 3 4" xfId="20970" xr:uid="{00000000-0005-0000-0000-00002D2C0000}"/>
    <cellStyle name="Normal 13 2 3 2 4 4" xfId="11183" xr:uid="{00000000-0005-0000-0000-00002E2C0000}"/>
    <cellStyle name="Normal 13 2 3 2 4 4 2" xfId="20973" xr:uid="{00000000-0005-0000-0000-00002F2C0000}"/>
    <cellStyle name="Normal 13 2 3 2 4 5" xfId="11184" xr:uid="{00000000-0005-0000-0000-0000302C0000}"/>
    <cellStyle name="Normal 13 2 3 2 4 5 2" xfId="20974" xr:uid="{00000000-0005-0000-0000-0000312C0000}"/>
    <cellStyle name="Normal 13 2 3 2 4 6" xfId="20963" xr:uid="{00000000-0005-0000-0000-0000322C0000}"/>
    <cellStyle name="Normal 13 2 3 2 5" xfId="2185" xr:uid="{00000000-0005-0000-0000-0000332C0000}"/>
    <cellStyle name="Normal 13 2 3 2 5 2" xfId="11185" xr:uid="{00000000-0005-0000-0000-0000342C0000}"/>
    <cellStyle name="Normal 13 2 3 2 5 2 2" xfId="11186" xr:uid="{00000000-0005-0000-0000-0000352C0000}"/>
    <cellStyle name="Normal 13 2 3 2 5 2 2 2" xfId="20977" xr:uid="{00000000-0005-0000-0000-0000362C0000}"/>
    <cellStyle name="Normal 13 2 3 2 5 2 3" xfId="11187" xr:uid="{00000000-0005-0000-0000-0000372C0000}"/>
    <cellStyle name="Normal 13 2 3 2 5 2 3 2" xfId="20978" xr:uid="{00000000-0005-0000-0000-0000382C0000}"/>
    <cellStyle name="Normal 13 2 3 2 5 2 4" xfId="20976" xr:uid="{00000000-0005-0000-0000-0000392C0000}"/>
    <cellStyle name="Normal 13 2 3 2 5 3" xfId="11188" xr:uid="{00000000-0005-0000-0000-00003A2C0000}"/>
    <cellStyle name="Normal 13 2 3 2 5 3 2" xfId="20979" xr:uid="{00000000-0005-0000-0000-00003B2C0000}"/>
    <cellStyle name="Normal 13 2 3 2 5 4" xfId="11189" xr:uid="{00000000-0005-0000-0000-00003C2C0000}"/>
    <cellStyle name="Normal 13 2 3 2 5 4 2" xfId="20980" xr:uid="{00000000-0005-0000-0000-00003D2C0000}"/>
    <cellStyle name="Normal 13 2 3 2 5 5" xfId="20975" xr:uid="{00000000-0005-0000-0000-00003E2C0000}"/>
    <cellStyle name="Normal 13 2 3 2 6" xfId="2186" xr:uid="{00000000-0005-0000-0000-00003F2C0000}"/>
    <cellStyle name="Normal 13 2 3 2 6 2" xfId="11190" xr:uid="{00000000-0005-0000-0000-0000402C0000}"/>
    <cellStyle name="Normal 13 2 3 2 6 2 2" xfId="11191" xr:uid="{00000000-0005-0000-0000-0000412C0000}"/>
    <cellStyle name="Normal 13 2 3 2 6 2 2 2" xfId="20983" xr:uid="{00000000-0005-0000-0000-0000422C0000}"/>
    <cellStyle name="Normal 13 2 3 2 6 2 3" xfId="11192" xr:uid="{00000000-0005-0000-0000-0000432C0000}"/>
    <cellStyle name="Normal 13 2 3 2 6 2 3 2" xfId="20984" xr:uid="{00000000-0005-0000-0000-0000442C0000}"/>
    <cellStyle name="Normal 13 2 3 2 6 2 4" xfId="20982" xr:uid="{00000000-0005-0000-0000-0000452C0000}"/>
    <cellStyle name="Normal 13 2 3 2 6 3" xfId="11193" xr:uid="{00000000-0005-0000-0000-0000462C0000}"/>
    <cellStyle name="Normal 13 2 3 2 6 3 2" xfId="20985" xr:uid="{00000000-0005-0000-0000-0000472C0000}"/>
    <cellStyle name="Normal 13 2 3 2 6 4" xfId="11194" xr:uid="{00000000-0005-0000-0000-0000482C0000}"/>
    <cellStyle name="Normal 13 2 3 2 6 4 2" xfId="20986" xr:uid="{00000000-0005-0000-0000-0000492C0000}"/>
    <cellStyle name="Normal 13 2 3 2 6 5" xfId="20981" xr:uid="{00000000-0005-0000-0000-00004A2C0000}"/>
    <cellStyle name="Normal 13 2 3 2 7" xfId="11195" xr:uid="{00000000-0005-0000-0000-00004B2C0000}"/>
    <cellStyle name="Normal 13 2 3 2 7 2" xfId="11196" xr:uid="{00000000-0005-0000-0000-00004C2C0000}"/>
    <cellStyle name="Normal 13 2 3 2 7 2 2" xfId="20988" xr:uid="{00000000-0005-0000-0000-00004D2C0000}"/>
    <cellStyle name="Normal 13 2 3 2 7 3" xfId="11197" xr:uid="{00000000-0005-0000-0000-00004E2C0000}"/>
    <cellStyle name="Normal 13 2 3 2 7 3 2" xfId="20989" xr:uid="{00000000-0005-0000-0000-00004F2C0000}"/>
    <cellStyle name="Normal 13 2 3 2 7 4" xfId="20987" xr:uid="{00000000-0005-0000-0000-0000502C0000}"/>
    <cellStyle name="Normal 13 2 3 2 8" xfId="11198" xr:uid="{00000000-0005-0000-0000-0000512C0000}"/>
    <cellStyle name="Normal 13 2 3 2 8 2" xfId="20990" xr:uid="{00000000-0005-0000-0000-0000522C0000}"/>
    <cellStyle name="Normal 13 2 3 2 9" xfId="11199" xr:uid="{00000000-0005-0000-0000-0000532C0000}"/>
    <cellStyle name="Normal 13 2 3 2 9 2" xfId="20991" xr:uid="{00000000-0005-0000-0000-0000542C0000}"/>
    <cellStyle name="Normal 13 2 3 3" xfId="2187" xr:uid="{00000000-0005-0000-0000-0000552C0000}"/>
    <cellStyle name="Normal 13 2 3 3 2" xfId="2188" xr:uid="{00000000-0005-0000-0000-0000562C0000}"/>
    <cellStyle name="Normal 13 2 3 3 2 2" xfId="2189" xr:uid="{00000000-0005-0000-0000-0000572C0000}"/>
    <cellStyle name="Normal 13 2 3 3 2 2 2" xfId="11200" xr:uid="{00000000-0005-0000-0000-0000582C0000}"/>
    <cellStyle name="Normal 13 2 3 3 2 2 2 2" xfId="11201" xr:uid="{00000000-0005-0000-0000-0000592C0000}"/>
    <cellStyle name="Normal 13 2 3 3 2 2 2 2 2" xfId="20996" xr:uid="{00000000-0005-0000-0000-00005A2C0000}"/>
    <cellStyle name="Normal 13 2 3 3 2 2 2 3" xfId="11202" xr:uid="{00000000-0005-0000-0000-00005B2C0000}"/>
    <cellStyle name="Normal 13 2 3 3 2 2 2 3 2" xfId="20997" xr:uid="{00000000-0005-0000-0000-00005C2C0000}"/>
    <cellStyle name="Normal 13 2 3 3 2 2 2 4" xfId="20995" xr:uid="{00000000-0005-0000-0000-00005D2C0000}"/>
    <cellStyle name="Normal 13 2 3 3 2 2 3" xfId="11203" xr:uid="{00000000-0005-0000-0000-00005E2C0000}"/>
    <cellStyle name="Normal 13 2 3 3 2 2 3 2" xfId="20998" xr:uid="{00000000-0005-0000-0000-00005F2C0000}"/>
    <cellStyle name="Normal 13 2 3 3 2 2 4" xfId="11204" xr:uid="{00000000-0005-0000-0000-0000602C0000}"/>
    <cellStyle name="Normal 13 2 3 3 2 2 4 2" xfId="20999" xr:uid="{00000000-0005-0000-0000-0000612C0000}"/>
    <cellStyle name="Normal 13 2 3 3 2 2 5" xfId="20994" xr:uid="{00000000-0005-0000-0000-0000622C0000}"/>
    <cellStyle name="Normal 13 2 3 3 2 3" xfId="2190" xr:uid="{00000000-0005-0000-0000-0000632C0000}"/>
    <cellStyle name="Normal 13 2 3 3 2 3 2" xfId="11205" xr:uid="{00000000-0005-0000-0000-0000642C0000}"/>
    <cellStyle name="Normal 13 2 3 3 2 3 2 2" xfId="11206" xr:uid="{00000000-0005-0000-0000-0000652C0000}"/>
    <cellStyle name="Normal 13 2 3 3 2 3 2 2 2" xfId="21002" xr:uid="{00000000-0005-0000-0000-0000662C0000}"/>
    <cellStyle name="Normal 13 2 3 3 2 3 2 3" xfId="11207" xr:uid="{00000000-0005-0000-0000-0000672C0000}"/>
    <cellStyle name="Normal 13 2 3 3 2 3 2 3 2" xfId="21003" xr:uid="{00000000-0005-0000-0000-0000682C0000}"/>
    <cellStyle name="Normal 13 2 3 3 2 3 2 4" xfId="21001" xr:uid="{00000000-0005-0000-0000-0000692C0000}"/>
    <cellStyle name="Normal 13 2 3 3 2 3 3" xfId="11208" xr:uid="{00000000-0005-0000-0000-00006A2C0000}"/>
    <cellStyle name="Normal 13 2 3 3 2 3 3 2" xfId="21004" xr:uid="{00000000-0005-0000-0000-00006B2C0000}"/>
    <cellStyle name="Normal 13 2 3 3 2 3 4" xfId="11209" xr:uid="{00000000-0005-0000-0000-00006C2C0000}"/>
    <cellStyle name="Normal 13 2 3 3 2 3 4 2" xfId="21005" xr:uid="{00000000-0005-0000-0000-00006D2C0000}"/>
    <cellStyle name="Normal 13 2 3 3 2 3 5" xfId="21000" xr:uid="{00000000-0005-0000-0000-00006E2C0000}"/>
    <cellStyle name="Normal 13 2 3 3 2 4" xfId="11210" xr:uid="{00000000-0005-0000-0000-00006F2C0000}"/>
    <cellStyle name="Normal 13 2 3 3 2 4 2" xfId="11211" xr:uid="{00000000-0005-0000-0000-0000702C0000}"/>
    <cellStyle name="Normal 13 2 3 3 2 4 2 2" xfId="21007" xr:uid="{00000000-0005-0000-0000-0000712C0000}"/>
    <cellStyle name="Normal 13 2 3 3 2 4 3" xfId="11212" xr:uid="{00000000-0005-0000-0000-0000722C0000}"/>
    <cellStyle name="Normal 13 2 3 3 2 4 3 2" xfId="21008" xr:uid="{00000000-0005-0000-0000-0000732C0000}"/>
    <cellStyle name="Normal 13 2 3 3 2 4 4" xfId="21006" xr:uid="{00000000-0005-0000-0000-0000742C0000}"/>
    <cellStyle name="Normal 13 2 3 3 2 5" xfId="11213" xr:uid="{00000000-0005-0000-0000-0000752C0000}"/>
    <cellStyle name="Normal 13 2 3 3 2 5 2" xfId="21009" xr:uid="{00000000-0005-0000-0000-0000762C0000}"/>
    <cellStyle name="Normal 13 2 3 3 2 6" xfId="11214" xr:uid="{00000000-0005-0000-0000-0000772C0000}"/>
    <cellStyle name="Normal 13 2 3 3 2 6 2" xfId="21010" xr:uid="{00000000-0005-0000-0000-0000782C0000}"/>
    <cellStyle name="Normal 13 2 3 3 2 7" xfId="20993" xr:uid="{00000000-0005-0000-0000-0000792C0000}"/>
    <cellStyle name="Normal 13 2 3 3 3" xfId="2191" xr:uid="{00000000-0005-0000-0000-00007A2C0000}"/>
    <cellStyle name="Normal 13 2 3 3 3 2" xfId="2192" xr:uid="{00000000-0005-0000-0000-00007B2C0000}"/>
    <cellStyle name="Normal 13 2 3 3 3 2 2" xfId="11215" xr:uid="{00000000-0005-0000-0000-00007C2C0000}"/>
    <cellStyle name="Normal 13 2 3 3 3 2 2 2" xfId="11216" xr:uid="{00000000-0005-0000-0000-00007D2C0000}"/>
    <cellStyle name="Normal 13 2 3 3 3 2 2 2 2" xfId="21014" xr:uid="{00000000-0005-0000-0000-00007E2C0000}"/>
    <cellStyle name="Normal 13 2 3 3 3 2 2 3" xfId="11217" xr:uid="{00000000-0005-0000-0000-00007F2C0000}"/>
    <cellStyle name="Normal 13 2 3 3 3 2 2 3 2" xfId="21015" xr:uid="{00000000-0005-0000-0000-0000802C0000}"/>
    <cellStyle name="Normal 13 2 3 3 3 2 2 4" xfId="21013" xr:uid="{00000000-0005-0000-0000-0000812C0000}"/>
    <cellStyle name="Normal 13 2 3 3 3 2 3" xfId="11218" xr:uid="{00000000-0005-0000-0000-0000822C0000}"/>
    <cellStyle name="Normal 13 2 3 3 3 2 3 2" xfId="21016" xr:uid="{00000000-0005-0000-0000-0000832C0000}"/>
    <cellStyle name="Normal 13 2 3 3 3 2 4" xfId="11219" xr:uid="{00000000-0005-0000-0000-0000842C0000}"/>
    <cellStyle name="Normal 13 2 3 3 3 2 4 2" xfId="21017" xr:uid="{00000000-0005-0000-0000-0000852C0000}"/>
    <cellStyle name="Normal 13 2 3 3 3 2 5" xfId="21012" xr:uid="{00000000-0005-0000-0000-0000862C0000}"/>
    <cellStyle name="Normal 13 2 3 3 3 3" xfId="11220" xr:uid="{00000000-0005-0000-0000-0000872C0000}"/>
    <cellStyle name="Normal 13 2 3 3 3 3 2" xfId="11221" xr:uid="{00000000-0005-0000-0000-0000882C0000}"/>
    <cellStyle name="Normal 13 2 3 3 3 3 2 2" xfId="21019" xr:uid="{00000000-0005-0000-0000-0000892C0000}"/>
    <cellStyle name="Normal 13 2 3 3 3 3 3" xfId="11222" xr:uid="{00000000-0005-0000-0000-00008A2C0000}"/>
    <cellStyle name="Normal 13 2 3 3 3 3 3 2" xfId="21020" xr:uid="{00000000-0005-0000-0000-00008B2C0000}"/>
    <cellStyle name="Normal 13 2 3 3 3 3 4" xfId="21018" xr:uid="{00000000-0005-0000-0000-00008C2C0000}"/>
    <cellStyle name="Normal 13 2 3 3 3 4" xfId="11223" xr:uid="{00000000-0005-0000-0000-00008D2C0000}"/>
    <cellStyle name="Normal 13 2 3 3 3 4 2" xfId="21021" xr:uid="{00000000-0005-0000-0000-00008E2C0000}"/>
    <cellStyle name="Normal 13 2 3 3 3 5" xfId="11224" xr:uid="{00000000-0005-0000-0000-00008F2C0000}"/>
    <cellStyle name="Normal 13 2 3 3 3 5 2" xfId="21022" xr:uid="{00000000-0005-0000-0000-0000902C0000}"/>
    <cellStyle name="Normal 13 2 3 3 3 6" xfId="21011" xr:uid="{00000000-0005-0000-0000-0000912C0000}"/>
    <cellStyle name="Normal 13 2 3 3 4" xfId="2193" xr:uid="{00000000-0005-0000-0000-0000922C0000}"/>
    <cellStyle name="Normal 13 2 3 3 4 2" xfId="11225" xr:uid="{00000000-0005-0000-0000-0000932C0000}"/>
    <cellStyle name="Normal 13 2 3 3 4 2 2" xfId="11226" xr:uid="{00000000-0005-0000-0000-0000942C0000}"/>
    <cellStyle name="Normal 13 2 3 3 4 2 2 2" xfId="21025" xr:uid="{00000000-0005-0000-0000-0000952C0000}"/>
    <cellStyle name="Normal 13 2 3 3 4 2 3" xfId="11227" xr:uid="{00000000-0005-0000-0000-0000962C0000}"/>
    <cellStyle name="Normal 13 2 3 3 4 2 3 2" xfId="21026" xr:uid="{00000000-0005-0000-0000-0000972C0000}"/>
    <cellStyle name="Normal 13 2 3 3 4 2 4" xfId="21024" xr:uid="{00000000-0005-0000-0000-0000982C0000}"/>
    <cellStyle name="Normal 13 2 3 3 4 3" xfId="11228" xr:uid="{00000000-0005-0000-0000-0000992C0000}"/>
    <cellStyle name="Normal 13 2 3 3 4 3 2" xfId="21027" xr:uid="{00000000-0005-0000-0000-00009A2C0000}"/>
    <cellStyle name="Normal 13 2 3 3 4 4" xfId="11229" xr:uid="{00000000-0005-0000-0000-00009B2C0000}"/>
    <cellStyle name="Normal 13 2 3 3 4 4 2" xfId="21028" xr:uid="{00000000-0005-0000-0000-00009C2C0000}"/>
    <cellStyle name="Normal 13 2 3 3 4 5" xfId="21023" xr:uid="{00000000-0005-0000-0000-00009D2C0000}"/>
    <cellStyle name="Normal 13 2 3 3 5" xfId="2194" xr:uid="{00000000-0005-0000-0000-00009E2C0000}"/>
    <cellStyle name="Normal 13 2 3 3 5 2" xfId="11230" xr:uid="{00000000-0005-0000-0000-00009F2C0000}"/>
    <cellStyle name="Normal 13 2 3 3 5 2 2" xfId="11231" xr:uid="{00000000-0005-0000-0000-0000A02C0000}"/>
    <cellStyle name="Normal 13 2 3 3 5 2 2 2" xfId="21031" xr:uid="{00000000-0005-0000-0000-0000A12C0000}"/>
    <cellStyle name="Normal 13 2 3 3 5 2 3" xfId="11232" xr:uid="{00000000-0005-0000-0000-0000A22C0000}"/>
    <cellStyle name="Normal 13 2 3 3 5 2 3 2" xfId="21032" xr:uid="{00000000-0005-0000-0000-0000A32C0000}"/>
    <cellStyle name="Normal 13 2 3 3 5 2 4" xfId="21030" xr:uid="{00000000-0005-0000-0000-0000A42C0000}"/>
    <cellStyle name="Normal 13 2 3 3 5 3" xfId="11233" xr:uid="{00000000-0005-0000-0000-0000A52C0000}"/>
    <cellStyle name="Normal 13 2 3 3 5 3 2" xfId="21033" xr:uid="{00000000-0005-0000-0000-0000A62C0000}"/>
    <cellStyle name="Normal 13 2 3 3 5 4" xfId="11234" xr:uid="{00000000-0005-0000-0000-0000A72C0000}"/>
    <cellStyle name="Normal 13 2 3 3 5 4 2" xfId="21034" xr:uid="{00000000-0005-0000-0000-0000A82C0000}"/>
    <cellStyle name="Normal 13 2 3 3 5 5" xfId="21029" xr:uid="{00000000-0005-0000-0000-0000A92C0000}"/>
    <cellStyle name="Normal 13 2 3 3 6" xfId="11235" xr:uid="{00000000-0005-0000-0000-0000AA2C0000}"/>
    <cellStyle name="Normal 13 2 3 3 6 2" xfId="11236" xr:uid="{00000000-0005-0000-0000-0000AB2C0000}"/>
    <cellStyle name="Normal 13 2 3 3 6 2 2" xfId="21036" xr:uid="{00000000-0005-0000-0000-0000AC2C0000}"/>
    <cellStyle name="Normal 13 2 3 3 6 3" xfId="11237" xr:uid="{00000000-0005-0000-0000-0000AD2C0000}"/>
    <cellStyle name="Normal 13 2 3 3 6 3 2" xfId="21037" xr:uid="{00000000-0005-0000-0000-0000AE2C0000}"/>
    <cellStyle name="Normal 13 2 3 3 6 4" xfId="21035" xr:uid="{00000000-0005-0000-0000-0000AF2C0000}"/>
    <cellStyle name="Normal 13 2 3 3 7" xfId="11238" xr:uid="{00000000-0005-0000-0000-0000B02C0000}"/>
    <cellStyle name="Normal 13 2 3 3 7 2" xfId="21038" xr:uid="{00000000-0005-0000-0000-0000B12C0000}"/>
    <cellStyle name="Normal 13 2 3 3 8" xfId="11239" xr:uid="{00000000-0005-0000-0000-0000B22C0000}"/>
    <cellStyle name="Normal 13 2 3 3 8 2" xfId="21039" xr:uid="{00000000-0005-0000-0000-0000B32C0000}"/>
    <cellStyle name="Normal 13 2 3 3 9" xfId="20992" xr:uid="{00000000-0005-0000-0000-0000B42C0000}"/>
    <cellStyle name="Normal 13 2 3 4" xfId="2195" xr:uid="{00000000-0005-0000-0000-0000B52C0000}"/>
    <cellStyle name="Normal 13 2 3 4 2" xfId="2196" xr:uid="{00000000-0005-0000-0000-0000B62C0000}"/>
    <cellStyle name="Normal 13 2 3 4 2 2" xfId="11240" xr:uid="{00000000-0005-0000-0000-0000B72C0000}"/>
    <cellStyle name="Normal 13 2 3 4 2 2 2" xfId="11241" xr:uid="{00000000-0005-0000-0000-0000B82C0000}"/>
    <cellStyle name="Normal 13 2 3 4 2 2 2 2" xfId="21043" xr:uid="{00000000-0005-0000-0000-0000B92C0000}"/>
    <cellStyle name="Normal 13 2 3 4 2 2 3" xfId="11242" xr:uid="{00000000-0005-0000-0000-0000BA2C0000}"/>
    <cellStyle name="Normal 13 2 3 4 2 2 3 2" xfId="21044" xr:uid="{00000000-0005-0000-0000-0000BB2C0000}"/>
    <cellStyle name="Normal 13 2 3 4 2 2 4" xfId="21042" xr:uid="{00000000-0005-0000-0000-0000BC2C0000}"/>
    <cellStyle name="Normal 13 2 3 4 2 3" xfId="11243" xr:uid="{00000000-0005-0000-0000-0000BD2C0000}"/>
    <cellStyle name="Normal 13 2 3 4 2 3 2" xfId="21045" xr:uid="{00000000-0005-0000-0000-0000BE2C0000}"/>
    <cellStyle name="Normal 13 2 3 4 2 4" xfId="11244" xr:uid="{00000000-0005-0000-0000-0000BF2C0000}"/>
    <cellStyle name="Normal 13 2 3 4 2 4 2" xfId="21046" xr:uid="{00000000-0005-0000-0000-0000C02C0000}"/>
    <cellStyle name="Normal 13 2 3 4 2 5" xfId="21041" xr:uid="{00000000-0005-0000-0000-0000C12C0000}"/>
    <cellStyle name="Normal 13 2 3 4 3" xfId="2197" xr:uid="{00000000-0005-0000-0000-0000C22C0000}"/>
    <cellStyle name="Normal 13 2 3 4 3 2" xfId="11245" xr:uid="{00000000-0005-0000-0000-0000C32C0000}"/>
    <cellStyle name="Normal 13 2 3 4 3 2 2" xfId="11246" xr:uid="{00000000-0005-0000-0000-0000C42C0000}"/>
    <cellStyle name="Normal 13 2 3 4 3 2 2 2" xfId="21049" xr:uid="{00000000-0005-0000-0000-0000C52C0000}"/>
    <cellStyle name="Normal 13 2 3 4 3 2 3" xfId="11247" xr:uid="{00000000-0005-0000-0000-0000C62C0000}"/>
    <cellStyle name="Normal 13 2 3 4 3 2 3 2" xfId="21050" xr:uid="{00000000-0005-0000-0000-0000C72C0000}"/>
    <cellStyle name="Normal 13 2 3 4 3 2 4" xfId="21048" xr:uid="{00000000-0005-0000-0000-0000C82C0000}"/>
    <cellStyle name="Normal 13 2 3 4 3 3" xfId="11248" xr:uid="{00000000-0005-0000-0000-0000C92C0000}"/>
    <cellStyle name="Normal 13 2 3 4 3 3 2" xfId="21051" xr:uid="{00000000-0005-0000-0000-0000CA2C0000}"/>
    <cellStyle name="Normal 13 2 3 4 3 4" xfId="11249" xr:uid="{00000000-0005-0000-0000-0000CB2C0000}"/>
    <cellStyle name="Normal 13 2 3 4 3 4 2" xfId="21052" xr:uid="{00000000-0005-0000-0000-0000CC2C0000}"/>
    <cellStyle name="Normal 13 2 3 4 3 5" xfId="21047" xr:uid="{00000000-0005-0000-0000-0000CD2C0000}"/>
    <cellStyle name="Normal 13 2 3 4 4" xfId="11250" xr:uid="{00000000-0005-0000-0000-0000CE2C0000}"/>
    <cellStyle name="Normal 13 2 3 4 4 2" xfId="11251" xr:uid="{00000000-0005-0000-0000-0000CF2C0000}"/>
    <cellStyle name="Normal 13 2 3 4 4 2 2" xfId="21054" xr:uid="{00000000-0005-0000-0000-0000D02C0000}"/>
    <cellStyle name="Normal 13 2 3 4 4 3" xfId="11252" xr:uid="{00000000-0005-0000-0000-0000D12C0000}"/>
    <cellStyle name="Normal 13 2 3 4 4 3 2" xfId="21055" xr:uid="{00000000-0005-0000-0000-0000D22C0000}"/>
    <cellStyle name="Normal 13 2 3 4 4 4" xfId="21053" xr:uid="{00000000-0005-0000-0000-0000D32C0000}"/>
    <cellStyle name="Normal 13 2 3 4 5" xfId="11253" xr:uid="{00000000-0005-0000-0000-0000D42C0000}"/>
    <cellStyle name="Normal 13 2 3 4 5 2" xfId="21056" xr:uid="{00000000-0005-0000-0000-0000D52C0000}"/>
    <cellStyle name="Normal 13 2 3 4 6" xfId="11254" xr:uid="{00000000-0005-0000-0000-0000D62C0000}"/>
    <cellStyle name="Normal 13 2 3 4 6 2" xfId="21057" xr:uid="{00000000-0005-0000-0000-0000D72C0000}"/>
    <cellStyle name="Normal 13 2 3 4 7" xfId="21040" xr:uid="{00000000-0005-0000-0000-0000D82C0000}"/>
    <cellStyle name="Normal 13 2 3 5" xfId="2198" xr:uid="{00000000-0005-0000-0000-0000D92C0000}"/>
    <cellStyle name="Normal 13 2 3 5 2" xfId="2199" xr:uid="{00000000-0005-0000-0000-0000DA2C0000}"/>
    <cellStyle name="Normal 13 2 3 5 2 2" xfId="11255" xr:uid="{00000000-0005-0000-0000-0000DB2C0000}"/>
    <cellStyle name="Normal 13 2 3 5 2 2 2" xfId="11256" xr:uid="{00000000-0005-0000-0000-0000DC2C0000}"/>
    <cellStyle name="Normal 13 2 3 5 2 2 2 2" xfId="21061" xr:uid="{00000000-0005-0000-0000-0000DD2C0000}"/>
    <cellStyle name="Normal 13 2 3 5 2 2 3" xfId="11257" xr:uid="{00000000-0005-0000-0000-0000DE2C0000}"/>
    <cellStyle name="Normal 13 2 3 5 2 2 3 2" xfId="21062" xr:uid="{00000000-0005-0000-0000-0000DF2C0000}"/>
    <cellStyle name="Normal 13 2 3 5 2 2 4" xfId="21060" xr:uid="{00000000-0005-0000-0000-0000E02C0000}"/>
    <cellStyle name="Normal 13 2 3 5 2 3" xfId="11258" xr:uid="{00000000-0005-0000-0000-0000E12C0000}"/>
    <cellStyle name="Normal 13 2 3 5 2 3 2" xfId="21063" xr:uid="{00000000-0005-0000-0000-0000E22C0000}"/>
    <cellStyle name="Normal 13 2 3 5 2 4" xfId="11259" xr:uid="{00000000-0005-0000-0000-0000E32C0000}"/>
    <cellStyle name="Normal 13 2 3 5 2 4 2" xfId="21064" xr:uid="{00000000-0005-0000-0000-0000E42C0000}"/>
    <cellStyle name="Normal 13 2 3 5 2 5" xfId="21059" xr:uid="{00000000-0005-0000-0000-0000E52C0000}"/>
    <cellStyle name="Normal 13 2 3 5 3" xfId="2200" xr:uid="{00000000-0005-0000-0000-0000E62C0000}"/>
    <cellStyle name="Normal 13 2 3 5 3 2" xfId="11260" xr:uid="{00000000-0005-0000-0000-0000E72C0000}"/>
    <cellStyle name="Normal 13 2 3 5 3 2 2" xfId="11261" xr:uid="{00000000-0005-0000-0000-0000E82C0000}"/>
    <cellStyle name="Normal 13 2 3 5 3 2 2 2" xfId="21067" xr:uid="{00000000-0005-0000-0000-0000E92C0000}"/>
    <cellStyle name="Normal 13 2 3 5 3 2 3" xfId="11262" xr:uid="{00000000-0005-0000-0000-0000EA2C0000}"/>
    <cellStyle name="Normal 13 2 3 5 3 2 3 2" xfId="21068" xr:uid="{00000000-0005-0000-0000-0000EB2C0000}"/>
    <cellStyle name="Normal 13 2 3 5 3 2 4" xfId="21066" xr:uid="{00000000-0005-0000-0000-0000EC2C0000}"/>
    <cellStyle name="Normal 13 2 3 5 3 3" xfId="11263" xr:uid="{00000000-0005-0000-0000-0000ED2C0000}"/>
    <cellStyle name="Normal 13 2 3 5 3 3 2" xfId="21069" xr:uid="{00000000-0005-0000-0000-0000EE2C0000}"/>
    <cellStyle name="Normal 13 2 3 5 3 4" xfId="11264" xr:uid="{00000000-0005-0000-0000-0000EF2C0000}"/>
    <cellStyle name="Normal 13 2 3 5 3 4 2" xfId="21070" xr:uid="{00000000-0005-0000-0000-0000F02C0000}"/>
    <cellStyle name="Normal 13 2 3 5 3 5" xfId="21065" xr:uid="{00000000-0005-0000-0000-0000F12C0000}"/>
    <cellStyle name="Normal 13 2 3 5 4" xfId="11265" xr:uid="{00000000-0005-0000-0000-0000F22C0000}"/>
    <cellStyle name="Normal 13 2 3 5 4 2" xfId="11266" xr:uid="{00000000-0005-0000-0000-0000F32C0000}"/>
    <cellStyle name="Normal 13 2 3 5 4 2 2" xfId="21072" xr:uid="{00000000-0005-0000-0000-0000F42C0000}"/>
    <cellStyle name="Normal 13 2 3 5 4 3" xfId="11267" xr:uid="{00000000-0005-0000-0000-0000F52C0000}"/>
    <cellStyle name="Normal 13 2 3 5 4 3 2" xfId="21073" xr:uid="{00000000-0005-0000-0000-0000F62C0000}"/>
    <cellStyle name="Normal 13 2 3 5 4 4" xfId="21071" xr:uid="{00000000-0005-0000-0000-0000F72C0000}"/>
    <cellStyle name="Normal 13 2 3 5 5" xfId="11268" xr:uid="{00000000-0005-0000-0000-0000F82C0000}"/>
    <cellStyle name="Normal 13 2 3 5 5 2" xfId="21074" xr:uid="{00000000-0005-0000-0000-0000F92C0000}"/>
    <cellStyle name="Normal 13 2 3 5 6" xfId="11269" xr:uid="{00000000-0005-0000-0000-0000FA2C0000}"/>
    <cellStyle name="Normal 13 2 3 5 6 2" xfId="21075" xr:uid="{00000000-0005-0000-0000-0000FB2C0000}"/>
    <cellStyle name="Normal 13 2 3 5 7" xfId="21058" xr:uid="{00000000-0005-0000-0000-0000FC2C0000}"/>
    <cellStyle name="Normal 13 2 3 6" xfId="2201" xr:uid="{00000000-0005-0000-0000-0000FD2C0000}"/>
    <cellStyle name="Normal 13 2 3 6 2" xfId="2202" xr:uid="{00000000-0005-0000-0000-0000FE2C0000}"/>
    <cellStyle name="Normal 13 2 3 6 2 2" xfId="11270" xr:uid="{00000000-0005-0000-0000-0000FF2C0000}"/>
    <cellStyle name="Normal 13 2 3 6 2 2 2" xfId="11271" xr:uid="{00000000-0005-0000-0000-0000002D0000}"/>
    <cellStyle name="Normal 13 2 3 6 2 2 2 2" xfId="21079" xr:uid="{00000000-0005-0000-0000-0000012D0000}"/>
    <cellStyle name="Normal 13 2 3 6 2 2 3" xfId="11272" xr:uid="{00000000-0005-0000-0000-0000022D0000}"/>
    <cellStyle name="Normal 13 2 3 6 2 2 3 2" xfId="21080" xr:uid="{00000000-0005-0000-0000-0000032D0000}"/>
    <cellStyle name="Normal 13 2 3 6 2 2 4" xfId="21078" xr:uid="{00000000-0005-0000-0000-0000042D0000}"/>
    <cellStyle name="Normal 13 2 3 6 2 3" xfId="11273" xr:uid="{00000000-0005-0000-0000-0000052D0000}"/>
    <cellStyle name="Normal 13 2 3 6 2 3 2" xfId="21081" xr:uid="{00000000-0005-0000-0000-0000062D0000}"/>
    <cellStyle name="Normal 13 2 3 6 2 4" xfId="11274" xr:uid="{00000000-0005-0000-0000-0000072D0000}"/>
    <cellStyle name="Normal 13 2 3 6 2 4 2" xfId="21082" xr:uid="{00000000-0005-0000-0000-0000082D0000}"/>
    <cellStyle name="Normal 13 2 3 6 2 5" xfId="21077" xr:uid="{00000000-0005-0000-0000-0000092D0000}"/>
    <cellStyle name="Normal 13 2 3 6 3" xfId="11275" xr:uid="{00000000-0005-0000-0000-00000A2D0000}"/>
    <cellStyle name="Normal 13 2 3 6 3 2" xfId="11276" xr:uid="{00000000-0005-0000-0000-00000B2D0000}"/>
    <cellStyle name="Normal 13 2 3 6 3 2 2" xfId="21084" xr:uid="{00000000-0005-0000-0000-00000C2D0000}"/>
    <cellStyle name="Normal 13 2 3 6 3 3" xfId="11277" xr:uid="{00000000-0005-0000-0000-00000D2D0000}"/>
    <cellStyle name="Normal 13 2 3 6 3 3 2" xfId="21085" xr:uid="{00000000-0005-0000-0000-00000E2D0000}"/>
    <cellStyle name="Normal 13 2 3 6 3 4" xfId="21083" xr:uid="{00000000-0005-0000-0000-00000F2D0000}"/>
    <cellStyle name="Normal 13 2 3 6 4" xfId="11278" xr:uid="{00000000-0005-0000-0000-0000102D0000}"/>
    <cellStyle name="Normal 13 2 3 6 4 2" xfId="21086" xr:uid="{00000000-0005-0000-0000-0000112D0000}"/>
    <cellStyle name="Normal 13 2 3 6 5" xfId="11279" xr:uid="{00000000-0005-0000-0000-0000122D0000}"/>
    <cellStyle name="Normal 13 2 3 6 5 2" xfId="21087" xr:uid="{00000000-0005-0000-0000-0000132D0000}"/>
    <cellStyle name="Normal 13 2 3 6 6" xfId="21076" xr:uid="{00000000-0005-0000-0000-0000142D0000}"/>
    <cellStyle name="Normal 13 2 3 7" xfId="2203" xr:uid="{00000000-0005-0000-0000-0000152D0000}"/>
    <cellStyle name="Normal 13 2 3 7 2" xfId="11280" xr:uid="{00000000-0005-0000-0000-0000162D0000}"/>
    <cellStyle name="Normal 13 2 3 7 2 2" xfId="11281" xr:uid="{00000000-0005-0000-0000-0000172D0000}"/>
    <cellStyle name="Normal 13 2 3 7 2 2 2" xfId="21090" xr:uid="{00000000-0005-0000-0000-0000182D0000}"/>
    <cellStyle name="Normal 13 2 3 7 2 3" xfId="11282" xr:uid="{00000000-0005-0000-0000-0000192D0000}"/>
    <cellStyle name="Normal 13 2 3 7 2 3 2" xfId="21091" xr:uid="{00000000-0005-0000-0000-00001A2D0000}"/>
    <cellStyle name="Normal 13 2 3 7 2 4" xfId="21089" xr:uid="{00000000-0005-0000-0000-00001B2D0000}"/>
    <cellStyle name="Normal 13 2 3 7 3" xfId="11283" xr:uid="{00000000-0005-0000-0000-00001C2D0000}"/>
    <cellStyle name="Normal 13 2 3 7 3 2" xfId="21092" xr:uid="{00000000-0005-0000-0000-00001D2D0000}"/>
    <cellStyle name="Normal 13 2 3 7 4" xfId="11284" xr:uid="{00000000-0005-0000-0000-00001E2D0000}"/>
    <cellStyle name="Normal 13 2 3 7 4 2" xfId="21093" xr:uid="{00000000-0005-0000-0000-00001F2D0000}"/>
    <cellStyle name="Normal 13 2 3 7 5" xfId="21088" xr:uid="{00000000-0005-0000-0000-0000202D0000}"/>
    <cellStyle name="Normal 13 2 3 8" xfId="2204" xr:uid="{00000000-0005-0000-0000-0000212D0000}"/>
    <cellStyle name="Normal 13 2 3 8 2" xfId="11285" xr:uid="{00000000-0005-0000-0000-0000222D0000}"/>
    <cellStyle name="Normal 13 2 3 8 2 2" xfId="11286" xr:uid="{00000000-0005-0000-0000-0000232D0000}"/>
    <cellStyle name="Normal 13 2 3 8 2 2 2" xfId="21096" xr:uid="{00000000-0005-0000-0000-0000242D0000}"/>
    <cellStyle name="Normal 13 2 3 8 2 3" xfId="11287" xr:uid="{00000000-0005-0000-0000-0000252D0000}"/>
    <cellStyle name="Normal 13 2 3 8 2 3 2" xfId="21097" xr:uid="{00000000-0005-0000-0000-0000262D0000}"/>
    <cellStyle name="Normal 13 2 3 8 2 4" xfId="21095" xr:uid="{00000000-0005-0000-0000-0000272D0000}"/>
    <cellStyle name="Normal 13 2 3 8 3" xfId="11288" xr:uid="{00000000-0005-0000-0000-0000282D0000}"/>
    <cellStyle name="Normal 13 2 3 8 3 2" xfId="21098" xr:uid="{00000000-0005-0000-0000-0000292D0000}"/>
    <cellStyle name="Normal 13 2 3 8 4" xfId="11289" xr:uid="{00000000-0005-0000-0000-00002A2D0000}"/>
    <cellStyle name="Normal 13 2 3 8 4 2" xfId="21099" xr:uid="{00000000-0005-0000-0000-00002B2D0000}"/>
    <cellStyle name="Normal 13 2 3 8 5" xfId="21094" xr:uid="{00000000-0005-0000-0000-00002C2D0000}"/>
    <cellStyle name="Normal 13 2 3 9" xfId="11290" xr:uid="{00000000-0005-0000-0000-00002D2D0000}"/>
    <cellStyle name="Normal 13 2 3 9 2" xfId="11291" xr:uid="{00000000-0005-0000-0000-00002E2D0000}"/>
    <cellStyle name="Normal 13 2 3 9 2 2" xfId="21101" xr:uid="{00000000-0005-0000-0000-00002F2D0000}"/>
    <cellStyle name="Normal 13 2 3 9 3" xfId="11292" xr:uid="{00000000-0005-0000-0000-0000302D0000}"/>
    <cellStyle name="Normal 13 2 3 9 3 2" xfId="21102" xr:uid="{00000000-0005-0000-0000-0000312D0000}"/>
    <cellStyle name="Normal 13 2 3 9 4" xfId="21100" xr:uid="{00000000-0005-0000-0000-0000322D0000}"/>
    <cellStyle name="Normal 13 2 4" xfId="2205" xr:uid="{00000000-0005-0000-0000-0000332D0000}"/>
    <cellStyle name="Normal 13 2 4 10" xfId="21103" xr:uid="{00000000-0005-0000-0000-0000342D0000}"/>
    <cellStyle name="Normal 13 2 4 2" xfId="2206" xr:uid="{00000000-0005-0000-0000-0000352D0000}"/>
    <cellStyle name="Normal 13 2 4 2 2" xfId="2207" xr:uid="{00000000-0005-0000-0000-0000362D0000}"/>
    <cellStyle name="Normal 13 2 4 2 2 2" xfId="2208" xr:uid="{00000000-0005-0000-0000-0000372D0000}"/>
    <cellStyle name="Normal 13 2 4 2 2 2 2" xfId="11293" xr:uid="{00000000-0005-0000-0000-0000382D0000}"/>
    <cellStyle name="Normal 13 2 4 2 2 2 2 2" xfId="11294" xr:uid="{00000000-0005-0000-0000-0000392D0000}"/>
    <cellStyle name="Normal 13 2 4 2 2 2 2 2 2" xfId="21108" xr:uid="{00000000-0005-0000-0000-00003A2D0000}"/>
    <cellStyle name="Normal 13 2 4 2 2 2 2 3" xfId="11295" xr:uid="{00000000-0005-0000-0000-00003B2D0000}"/>
    <cellStyle name="Normal 13 2 4 2 2 2 2 3 2" xfId="21109" xr:uid="{00000000-0005-0000-0000-00003C2D0000}"/>
    <cellStyle name="Normal 13 2 4 2 2 2 2 4" xfId="21107" xr:uid="{00000000-0005-0000-0000-00003D2D0000}"/>
    <cellStyle name="Normal 13 2 4 2 2 2 3" xfId="11296" xr:uid="{00000000-0005-0000-0000-00003E2D0000}"/>
    <cellStyle name="Normal 13 2 4 2 2 2 3 2" xfId="21110" xr:uid="{00000000-0005-0000-0000-00003F2D0000}"/>
    <cellStyle name="Normal 13 2 4 2 2 2 4" xfId="11297" xr:uid="{00000000-0005-0000-0000-0000402D0000}"/>
    <cellStyle name="Normal 13 2 4 2 2 2 4 2" xfId="21111" xr:uid="{00000000-0005-0000-0000-0000412D0000}"/>
    <cellStyle name="Normal 13 2 4 2 2 2 5" xfId="21106" xr:uid="{00000000-0005-0000-0000-0000422D0000}"/>
    <cellStyle name="Normal 13 2 4 2 2 3" xfId="2209" xr:uid="{00000000-0005-0000-0000-0000432D0000}"/>
    <cellStyle name="Normal 13 2 4 2 2 3 2" xfId="11298" xr:uid="{00000000-0005-0000-0000-0000442D0000}"/>
    <cellStyle name="Normal 13 2 4 2 2 3 2 2" xfId="11299" xr:uid="{00000000-0005-0000-0000-0000452D0000}"/>
    <cellStyle name="Normal 13 2 4 2 2 3 2 2 2" xfId="21114" xr:uid="{00000000-0005-0000-0000-0000462D0000}"/>
    <cellStyle name="Normal 13 2 4 2 2 3 2 3" xfId="11300" xr:uid="{00000000-0005-0000-0000-0000472D0000}"/>
    <cellStyle name="Normal 13 2 4 2 2 3 2 3 2" xfId="21115" xr:uid="{00000000-0005-0000-0000-0000482D0000}"/>
    <cellStyle name="Normal 13 2 4 2 2 3 2 4" xfId="21113" xr:uid="{00000000-0005-0000-0000-0000492D0000}"/>
    <cellStyle name="Normal 13 2 4 2 2 3 3" xfId="11301" xr:uid="{00000000-0005-0000-0000-00004A2D0000}"/>
    <cellStyle name="Normal 13 2 4 2 2 3 3 2" xfId="21116" xr:uid="{00000000-0005-0000-0000-00004B2D0000}"/>
    <cellStyle name="Normal 13 2 4 2 2 3 4" xfId="11302" xr:uid="{00000000-0005-0000-0000-00004C2D0000}"/>
    <cellStyle name="Normal 13 2 4 2 2 3 4 2" xfId="21117" xr:uid="{00000000-0005-0000-0000-00004D2D0000}"/>
    <cellStyle name="Normal 13 2 4 2 2 3 5" xfId="21112" xr:uid="{00000000-0005-0000-0000-00004E2D0000}"/>
    <cellStyle name="Normal 13 2 4 2 2 4" xfId="11303" xr:uid="{00000000-0005-0000-0000-00004F2D0000}"/>
    <cellStyle name="Normal 13 2 4 2 2 4 2" xfId="11304" xr:uid="{00000000-0005-0000-0000-0000502D0000}"/>
    <cellStyle name="Normal 13 2 4 2 2 4 2 2" xfId="21119" xr:uid="{00000000-0005-0000-0000-0000512D0000}"/>
    <cellStyle name="Normal 13 2 4 2 2 4 3" xfId="11305" xr:uid="{00000000-0005-0000-0000-0000522D0000}"/>
    <cellStyle name="Normal 13 2 4 2 2 4 3 2" xfId="21120" xr:uid="{00000000-0005-0000-0000-0000532D0000}"/>
    <cellStyle name="Normal 13 2 4 2 2 4 4" xfId="21118" xr:uid="{00000000-0005-0000-0000-0000542D0000}"/>
    <cellStyle name="Normal 13 2 4 2 2 5" xfId="11306" xr:uid="{00000000-0005-0000-0000-0000552D0000}"/>
    <cellStyle name="Normal 13 2 4 2 2 5 2" xfId="21121" xr:uid="{00000000-0005-0000-0000-0000562D0000}"/>
    <cellStyle name="Normal 13 2 4 2 2 6" xfId="11307" xr:uid="{00000000-0005-0000-0000-0000572D0000}"/>
    <cellStyle name="Normal 13 2 4 2 2 6 2" xfId="21122" xr:uid="{00000000-0005-0000-0000-0000582D0000}"/>
    <cellStyle name="Normal 13 2 4 2 2 7" xfId="21105" xr:uid="{00000000-0005-0000-0000-0000592D0000}"/>
    <cellStyle name="Normal 13 2 4 2 3" xfId="2210" xr:uid="{00000000-0005-0000-0000-00005A2D0000}"/>
    <cellStyle name="Normal 13 2 4 2 3 2" xfId="2211" xr:uid="{00000000-0005-0000-0000-00005B2D0000}"/>
    <cellStyle name="Normal 13 2 4 2 3 2 2" xfId="11308" xr:uid="{00000000-0005-0000-0000-00005C2D0000}"/>
    <cellStyle name="Normal 13 2 4 2 3 2 2 2" xfId="11309" xr:uid="{00000000-0005-0000-0000-00005D2D0000}"/>
    <cellStyle name="Normal 13 2 4 2 3 2 2 2 2" xfId="21126" xr:uid="{00000000-0005-0000-0000-00005E2D0000}"/>
    <cellStyle name="Normal 13 2 4 2 3 2 2 3" xfId="11310" xr:uid="{00000000-0005-0000-0000-00005F2D0000}"/>
    <cellStyle name="Normal 13 2 4 2 3 2 2 3 2" xfId="21127" xr:uid="{00000000-0005-0000-0000-0000602D0000}"/>
    <cellStyle name="Normal 13 2 4 2 3 2 2 4" xfId="21125" xr:uid="{00000000-0005-0000-0000-0000612D0000}"/>
    <cellStyle name="Normal 13 2 4 2 3 2 3" xfId="11311" xr:uid="{00000000-0005-0000-0000-0000622D0000}"/>
    <cellStyle name="Normal 13 2 4 2 3 2 3 2" xfId="21128" xr:uid="{00000000-0005-0000-0000-0000632D0000}"/>
    <cellStyle name="Normal 13 2 4 2 3 2 4" xfId="11312" xr:uid="{00000000-0005-0000-0000-0000642D0000}"/>
    <cellStyle name="Normal 13 2 4 2 3 2 4 2" xfId="21129" xr:uid="{00000000-0005-0000-0000-0000652D0000}"/>
    <cellStyle name="Normal 13 2 4 2 3 2 5" xfId="21124" xr:uid="{00000000-0005-0000-0000-0000662D0000}"/>
    <cellStyle name="Normal 13 2 4 2 3 3" xfId="11313" xr:uid="{00000000-0005-0000-0000-0000672D0000}"/>
    <cellStyle name="Normal 13 2 4 2 3 3 2" xfId="11314" xr:uid="{00000000-0005-0000-0000-0000682D0000}"/>
    <cellStyle name="Normal 13 2 4 2 3 3 2 2" xfId="21131" xr:uid="{00000000-0005-0000-0000-0000692D0000}"/>
    <cellStyle name="Normal 13 2 4 2 3 3 3" xfId="11315" xr:uid="{00000000-0005-0000-0000-00006A2D0000}"/>
    <cellStyle name="Normal 13 2 4 2 3 3 3 2" xfId="21132" xr:uid="{00000000-0005-0000-0000-00006B2D0000}"/>
    <cellStyle name="Normal 13 2 4 2 3 3 4" xfId="21130" xr:uid="{00000000-0005-0000-0000-00006C2D0000}"/>
    <cellStyle name="Normal 13 2 4 2 3 4" xfId="11316" xr:uid="{00000000-0005-0000-0000-00006D2D0000}"/>
    <cellStyle name="Normal 13 2 4 2 3 4 2" xfId="21133" xr:uid="{00000000-0005-0000-0000-00006E2D0000}"/>
    <cellStyle name="Normal 13 2 4 2 3 5" xfId="11317" xr:uid="{00000000-0005-0000-0000-00006F2D0000}"/>
    <cellStyle name="Normal 13 2 4 2 3 5 2" xfId="21134" xr:uid="{00000000-0005-0000-0000-0000702D0000}"/>
    <cellStyle name="Normal 13 2 4 2 3 6" xfId="21123" xr:uid="{00000000-0005-0000-0000-0000712D0000}"/>
    <cellStyle name="Normal 13 2 4 2 4" xfId="2212" xr:uid="{00000000-0005-0000-0000-0000722D0000}"/>
    <cellStyle name="Normal 13 2 4 2 4 2" xfId="11318" xr:uid="{00000000-0005-0000-0000-0000732D0000}"/>
    <cellStyle name="Normal 13 2 4 2 4 2 2" xfId="11319" xr:uid="{00000000-0005-0000-0000-0000742D0000}"/>
    <cellStyle name="Normal 13 2 4 2 4 2 2 2" xfId="21137" xr:uid="{00000000-0005-0000-0000-0000752D0000}"/>
    <cellStyle name="Normal 13 2 4 2 4 2 3" xfId="11320" xr:uid="{00000000-0005-0000-0000-0000762D0000}"/>
    <cellStyle name="Normal 13 2 4 2 4 2 3 2" xfId="21138" xr:uid="{00000000-0005-0000-0000-0000772D0000}"/>
    <cellStyle name="Normal 13 2 4 2 4 2 4" xfId="21136" xr:uid="{00000000-0005-0000-0000-0000782D0000}"/>
    <cellStyle name="Normal 13 2 4 2 4 3" xfId="11321" xr:uid="{00000000-0005-0000-0000-0000792D0000}"/>
    <cellStyle name="Normal 13 2 4 2 4 3 2" xfId="21139" xr:uid="{00000000-0005-0000-0000-00007A2D0000}"/>
    <cellStyle name="Normal 13 2 4 2 4 4" xfId="11322" xr:uid="{00000000-0005-0000-0000-00007B2D0000}"/>
    <cellStyle name="Normal 13 2 4 2 4 4 2" xfId="21140" xr:uid="{00000000-0005-0000-0000-00007C2D0000}"/>
    <cellStyle name="Normal 13 2 4 2 4 5" xfId="21135" xr:uid="{00000000-0005-0000-0000-00007D2D0000}"/>
    <cellStyle name="Normal 13 2 4 2 5" xfId="2213" xr:uid="{00000000-0005-0000-0000-00007E2D0000}"/>
    <cellStyle name="Normal 13 2 4 2 5 2" xfId="11323" xr:uid="{00000000-0005-0000-0000-00007F2D0000}"/>
    <cellStyle name="Normal 13 2 4 2 5 2 2" xfId="11324" xr:uid="{00000000-0005-0000-0000-0000802D0000}"/>
    <cellStyle name="Normal 13 2 4 2 5 2 2 2" xfId="21143" xr:uid="{00000000-0005-0000-0000-0000812D0000}"/>
    <cellStyle name="Normal 13 2 4 2 5 2 3" xfId="11325" xr:uid="{00000000-0005-0000-0000-0000822D0000}"/>
    <cellStyle name="Normal 13 2 4 2 5 2 3 2" xfId="21144" xr:uid="{00000000-0005-0000-0000-0000832D0000}"/>
    <cellStyle name="Normal 13 2 4 2 5 2 4" xfId="21142" xr:uid="{00000000-0005-0000-0000-0000842D0000}"/>
    <cellStyle name="Normal 13 2 4 2 5 3" xfId="11326" xr:uid="{00000000-0005-0000-0000-0000852D0000}"/>
    <cellStyle name="Normal 13 2 4 2 5 3 2" xfId="21145" xr:uid="{00000000-0005-0000-0000-0000862D0000}"/>
    <cellStyle name="Normal 13 2 4 2 5 4" xfId="11327" xr:uid="{00000000-0005-0000-0000-0000872D0000}"/>
    <cellStyle name="Normal 13 2 4 2 5 4 2" xfId="21146" xr:uid="{00000000-0005-0000-0000-0000882D0000}"/>
    <cellStyle name="Normal 13 2 4 2 5 5" xfId="21141" xr:uid="{00000000-0005-0000-0000-0000892D0000}"/>
    <cellStyle name="Normal 13 2 4 2 6" xfId="11328" xr:uid="{00000000-0005-0000-0000-00008A2D0000}"/>
    <cellStyle name="Normal 13 2 4 2 6 2" xfId="11329" xr:uid="{00000000-0005-0000-0000-00008B2D0000}"/>
    <cellStyle name="Normal 13 2 4 2 6 2 2" xfId="21148" xr:uid="{00000000-0005-0000-0000-00008C2D0000}"/>
    <cellStyle name="Normal 13 2 4 2 6 3" xfId="11330" xr:uid="{00000000-0005-0000-0000-00008D2D0000}"/>
    <cellStyle name="Normal 13 2 4 2 6 3 2" xfId="21149" xr:uid="{00000000-0005-0000-0000-00008E2D0000}"/>
    <cellStyle name="Normal 13 2 4 2 6 4" xfId="21147" xr:uid="{00000000-0005-0000-0000-00008F2D0000}"/>
    <cellStyle name="Normal 13 2 4 2 7" xfId="11331" xr:uid="{00000000-0005-0000-0000-0000902D0000}"/>
    <cellStyle name="Normal 13 2 4 2 7 2" xfId="21150" xr:uid="{00000000-0005-0000-0000-0000912D0000}"/>
    <cellStyle name="Normal 13 2 4 2 8" xfId="11332" xr:uid="{00000000-0005-0000-0000-0000922D0000}"/>
    <cellStyle name="Normal 13 2 4 2 8 2" xfId="21151" xr:uid="{00000000-0005-0000-0000-0000932D0000}"/>
    <cellStyle name="Normal 13 2 4 2 9" xfId="21104" xr:uid="{00000000-0005-0000-0000-0000942D0000}"/>
    <cellStyle name="Normal 13 2 4 3" xfId="2214" xr:uid="{00000000-0005-0000-0000-0000952D0000}"/>
    <cellStyle name="Normal 13 2 4 3 2" xfId="2215" xr:uid="{00000000-0005-0000-0000-0000962D0000}"/>
    <cellStyle name="Normal 13 2 4 3 2 2" xfId="11333" xr:uid="{00000000-0005-0000-0000-0000972D0000}"/>
    <cellStyle name="Normal 13 2 4 3 2 2 2" xfId="11334" xr:uid="{00000000-0005-0000-0000-0000982D0000}"/>
    <cellStyle name="Normal 13 2 4 3 2 2 2 2" xfId="21155" xr:uid="{00000000-0005-0000-0000-0000992D0000}"/>
    <cellStyle name="Normal 13 2 4 3 2 2 3" xfId="11335" xr:uid="{00000000-0005-0000-0000-00009A2D0000}"/>
    <cellStyle name="Normal 13 2 4 3 2 2 3 2" xfId="21156" xr:uid="{00000000-0005-0000-0000-00009B2D0000}"/>
    <cellStyle name="Normal 13 2 4 3 2 2 4" xfId="21154" xr:uid="{00000000-0005-0000-0000-00009C2D0000}"/>
    <cellStyle name="Normal 13 2 4 3 2 3" xfId="11336" xr:uid="{00000000-0005-0000-0000-00009D2D0000}"/>
    <cellStyle name="Normal 13 2 4 3 2 3 2" xfId="21157" xr:uid="{00000000-0005-0000-0000-00009E2D0000}"/>
    <cellStyle name="Normal 13 2 4 3 2 4" xfId="11337" xr:uid="{00000000-0005-0000-0000-00009F2D0000}"/>
    <cellStyle name="Normal 13 2 4 3 2 4 2" xfId="21158" xr:uid="{00000000-0005-0000-0000-0000A02D0000}"/>
    <cellStyle name="Normal 13 2 4 3 2 5" xfId="21153" xr:uid="{00000000-0005-0000-0000-0000A12D0000}"/>
    <cellStyle name="Normal 13 2 4 3 3" xfId="2216" xr:uid="{00000000-0005-0000-0000-0000A22D0000}"/>
    <cellStyle name="Normal 13 2 4 3 3 2" xfId="11338" xr:uid="{00000000-0005-0000-0000-0000A32D0000}"/>
    <cellStyle name="Normal 13 2 4 3 3 2 2" xfId="11339" xr:uid="{00000000-0005-0000-0000-0000A42D0000}"/>
    <cellStyle name="Normal 13 2 4 3 3 2 2 2" xfId="21161" xr:uid="{00000000-0005-0000-0000-0000A52D0000}"/>
    <cellStyle name="Normal 13 2 4 3 3 2 3" xfId="11340" xr:uid="{00000000-0005-0000-0000-0000A62D0000}"/>
    <cellStyle name="Normal 13 2 4 3 3 2 3 2" xfId="21162" xr:uid="{00000000-0005-0000-0000-0000A72D0000}"/>
    <cellStyle name="Normal 13 2 4 3 3 2 4" xfId="21160" xr:uid="{00000000-0005-0000-0000-0000A82D0000}"/>
    <cellStyle name="Normal 13 2 4 3 3 3" xfId="11341" xr:uid="{00000000-0005-0000-0000-0000A92D0000}"/>
    <cellStyle name="Normal 13 2 4 3 3 3 2" xfId="21163" xr:uid="{00000000-0005-0000-0000-0000AA2D0000}"/>
    <cellStyle name="Normal 13 2 4 3 3 4" xfId="11342" xr:uid="{00000000-0005-0000-0000-0000AB2D0000}"/>
    <cellStyle name="Normal 13 2 4 3 3 4 2" xfId="21164" xr:uid="{00000000-0005-0000-0000-0000AC2D0000}"/>
    <cellStyle name="Normal 13 2 4 3 3 5" xfId="21159" xr:uid="{00000000-0005-0000-0000-0000AD2D0000}"/>
    <cellStyle name="Normal 13 2 4 3 4" xfId="11343" xr:uid="{00000000-0005-0000-0000-0000AE2D0000}"/>
    <cellStyle name="Normal 13 2 4 3 4 2" xfId="11344" xr:uid="{00000000-0005-0000-0000-0000AF2D0000}"/>
    <cellStyle name="Normal 13 2 4 3 4 2 2" xfId="21166" xr:uid="{00000000-0005-0000-0000-0000B02D0000}"/>
    <cellStyle name="Normal 13 2 4 3 4 3" xfId="11345" xr:uid="{00000000-0005-0000-0000-0000B12D0000}"/>
    <cellStyle name="Normal 13 2 4 3 4 3 2" xfId="21167" xr:uid="{00000000-0005-0000-0000-0000B22D0000}"/>
    <cellStyle name="Normal 13 2 4 3 4 4" xfId="21165" xr:uid="{00000000-0005-0000-0000-0000B32D0000}"/>
    <cellStyle name="Normal 13 2 4 3 5" xfId="11346" xr:uid="{00000000-0005-0000-0000-0000B42D0000}"/>
    <cellStyle name="Normal 13 2 4 3 5 2" xfId="21168" xr:uid="{00000000-0005-0000-0000-0000B52D0000}"/>
    <cellStyle name="Normal 13 2 4 3 6" xfId="11347" xr:uid="{00000000-0005-0000-0000-0000B62D0000}"/>
    <cellStyle name="Normal 13 2 4 3 6 2" xfId="21169" xr:uid="{00000000-0005-0000-0000-0000B72D0000}"/>
    <cellStyle name="Normal 13 2 4 3 7" xfId="21152" xr:uid="{00000000-0005-0000-0000-0000B82D0000}"/>
    <cellStyle name="Normal 13 2 4 4" xfId="2217" xr:uid="{00000000-0005-0000-0000-0000B92D0000}"/>
    <cellStyle name="Normal 13 2 4 4 2" xfId="2218" xr:uid="{00000000-0005-0000-0000-0000BA2D0000}"/>
    <cellStyle name="Normal 13 2 4 4 2 2" xfId="11348" xr:uid="{00000000-0005-0000-0000-0000BB2D0000}"/>
    <cellStyle name="Normal 13 2 4 4 2 2 2" xfId="11349" xr:uid="{00000000-0005-0000-0000-0000BC2D0000}"/>
    <cellStyle name="Normal 13 2 4 4 2 2 2 2" xfId="21173" xr:uid="{00000000-0005-0000-0000-0000BD2D0000}"/>
    <cellStyle name="Normal 13 2 4 4 2 2 3" xfId="11350" xr:uid="{00000000-0005-0000-0000-0000BE2D0000}"/>
    <cellStyle name="Normal 13 2 4 4 2 2 3 2" xfId="21174" xr:uid="{00000000-0005-0000-0000-0000BF2D0000}"/>
    <cellStyle name="Normal 13 2 4 4 2 2 4" xfId="21172" xr:uid="{00000000-0005-0000-0000-0000C02D0000}"/>
    <cellStyle name="Normal 13 2 4 4 2 3" xfId="11351" xr:uid="{00000000-0005-0000-0000-0000C12D0000}"/>
    <cellStyle name="Normal 13 2 4 4 2 3 2" xfId="21175" xr:uid="{00000000-0005-0000-0000-0000C22D0000}"/>
    <cellStyle name="Normal 13 2 4 4 2 4" xfId="11352" xr:uid="{00000000-0005-0000-0000-0000C32D0000}"/>
    <cellStyle name="Normal 13 2 4 4 2 4 2" xfId="21176" xr:uid="{00000000-0005-0000-0000-0000C42D0000}"/>
    <cellStyle name="Normal 13 2 4 4 2 5" xfId="21171" xr:uid="{00000000-0005-0000-0000-0000C52D0000}"/>
    <cellStyle name="Normal 13 2 4 4 3" xfId="11353" xr:uid="{00000000-0005-0000-0000-0000C62D0000}"/>
    <cellStyle name="Normal 13 2 4 4 3 2" xfId="11354" xr:uid="{00000000-0005-0000-0000-0000C72D0000}"/>
    <cellStyle name="Normal 13 2 4 4 3 2 2" xfId="21178" xr:uid="{00000000-0005-0000-0000-0000C82D0000}"/>
    <cellStyle name="Normal 13 2 4 4 3 3" xfId="11355" xr:uid="{00000000-0005-0000-0000-0000C92D0000}"/>
    <cellStyle name="Normal 13 2 4 4 3 3 2" xfId="21179" xr:uid="{00000000-0005-0000-0000-0000CA2D0000}"/>
    <cellStyle name="Normal 13 2 4 4 3 4" xfId="21177" xr:uid="{00000000-0005-0000-0000-0000CB2D0000}"/>
    <cellStyle name="Normal 13 2 4 4 4" xfId="11356" xr:uid="{00000000-0005-0000-0000-0000CC2D0000}"/>
    <cellStyle name="Normal 13 2 4 4 4 2" xfId="21180" xr:uid="{00000000-0005-0000-0000-0000CD2D0000}"/>
    <cellStyle name="Normal 13 2 4 4 5" xfId="11357" xr:uid="{00000000-0005-0000-0000-0000CE2D0000}"/>
    <cellStyle name="Normal 13 2 4 4 5 2" xfId="21181" xr:uid="{00000000-0005-0000-0000-0000CF2D0000}"/>
    <cellStyle name="Normal 13 2 4 4 6" xfId="21170" xr:uid="{00000000-0005-0000-0000-0000D02D0000}"/>
    <cellStyle name="Normal 13 2 4 5" xfId="2219" xr:uid="{00000000-0005-0000-0000-0000D12D0000}"/>
    <cellStyle name="Normal 13 2 4 5 2" xfId="11358" xr:uid="{00000000-0005-0000-0000-0000D22D0000}"/>
    <cellStyle name="Normal 13 2 4 5 2 2" xfId="11359" xr:uid="{00000000-0005-0000-0000-0000D32D0000}"/>
    <cellStyle name="Normal 13 2 4 5 2 2 2" xfId="21184" xr:uid="{00000000-0005-0000-0000-0000D42D0000}"/>
    <cellStyle name="Normal 13 2 4 5 2 3" xfId="11360" xr:uid="{00000000-0005-0000-0000-0000D52D0000}"/>
    <cellStyle name="Normal 13 2 4 5 2 3 2" xfId="21185" xr:uid="{00000000-0005-0000-0000-0000D62D0000}"/>
    <cellStyle name="Normal 13 2 4 5 2 4" xfId="21183" xr:uid="{00000000-0005-0000-0000-0000D72D0000}"/>
    <cellStyle name="Normal 13 2 4 5 3" xfId="11361" xr:uid="{00000000-0005-0000-0000-0000D82D0000}"/>
    <cellStyle name="Normal 13 2 4 5 3 2" xfId="21186" xr:uid="{00000000-0005-0000-0000-0000D92D0000}"/>
    <cellStyle name="Normal 13 2 4 5 4" xfId="11362" xr:uid="{00000000-0005-0000-0000-0000DA2D0000}"/>
    <cellStyle name="Normal 13 2 4 5 4 2" xfId="21187" xr:uid="{00000000-0005-0000-0000-0000DB2D0000}"/>
    <cellStyle name="Normal 13 2 4 5 5" xfId="21182" xr:uid="{00000000-0005-0000-0000-0000DC2D0000}"/>
    <cellStyle name="Normal 13 2 4 6" xfId="2220" xr:uid="{00000000-0005-0000-0000-0000DD2D0000}"/>
    <cellStyle name="Normal 13 2 4 6 2" xfId="11363" xr:uid="{00000000-0005-0000-0000-0000DE2D0000}"/>
    <cellStyle name="Normal 13 2 4 6 2 2" xfId="11364" xr:uid="{00000000-0005-0000-0000-0000DF2D0000}"/>
    <cellStyle name="Normal 13 2 4 6 2 2 2" xfId="21190" xr:uid="{00000000-0005-0000-0000-0000E02D0000}"/>
    <cellStyle name="Normal 13 2 4 6 2 3" xfId="11365" xr:uid="{00000000-0005-0000-0000-0000E12D0000}"/>
    <cellStyle name="Normal 13 2 4 6 2 3 2" xfId="21191" xr:uid="{00000000-0005-0000-0000-0000E22D0000}"/>
    <cellStyle name="Normal 13 2 4 6 2 4" xfId="21189" xr:uid="{00000000-0005-0000-0000-0000E32D0000}"/>
    <cellStyle name="Normal 13 2 4 6 3" xfId="11366" xr:uid="{00000000-0005-0000-0000-0000E42D0000}"/>
    <cellStyle name="Normal 13 2 4 6 3 2" xfId="21192" xr:uid="{00000000-0005-0000-0000-0000E52D0000}"/>
    <cellStyle name="Normal 13 2 4 6 4" xfId="11367" xr:uid="{00000000-0005-0000-0000-0000E62D0000}"/>
    <cellStyle name="Normal 13 2 4 6 4 2" xfId="21193" xr:uid="{00000000-0005-0000-0000-0000E72D0000}"/>
    <cellStyle name="Normal 13 2 4 6 5" xfId="21188" xr:uid="{00000000-0005-0000-0000-0000E82D0000}"/>
    <cellStyle name="Normal 13 2 4 7" xfId="11368" xr:uid="{00000000-0005-0000-0000-0000E92D0000}"/>
    <cellStyle name="Normal 13 2 4 7 2" xfId="11369" xr:uid="{00000000-0005-0000-0000-0000EA2D0000}"/>
    <cellStyle name="Normal 13 2 4 7 2 2" xfId="21195" xr:uid="{00000000-0005-0000-0000-0000EB2D0000}"/>
    <cellStyle name="Normal 13 2 4 7 3" xfId="11370" xr:uid="{00000000-0005-0000-0000-0000EC2D0000}"/>
    <cellStyle name="Normal 13 2 4 7 3 2" xfId="21196" xr:uid="{00000000-0005-0000-0000-0000ED2D0000}"/>
    <cellStyle name="Normal 13 2 4 7 4" xfId="21194" xr:uid="{00000000-0005-0000-0000-0000EE2D0000}"/>
    <cellStyle name="Normal 13 2 4 8" xfId="11371" xr:uid="{00000000-0005-0000-0000-0000EF2D0000}"/>
    <cellStyle name="Normal 13 2 4 8 2" xfId="21197" xr:uid="{00000000-0005-0000-0000-0000F02D0000}"/>
    <cellStyle name="Normal 13 2 4 9" xfId="11372" xr:uid="{00000000-0005-0000-0000-0000F12D0000}"/>
    <cellStyle name="Normal 13 2 4 9 2" xfId="21198" xr:uid="{00000000-0005-0000-0000-0000F22D0000}"/>
    <cellStyle name="Normal 13 2 5" xfId="2221" xr:uid="{00000000-0005-0000-0000-0000F32D0000}"/>
    <cellStyle name="Normal 13 2 5 10" xfId="21199" xr:uid="{00000000-0005-0000-0000-0000F42D0000}"/>
    <cellStyle name="Normal 13 2 5 2" xfId="2222" xr:uid="{00000000-0005-0000-0000-0000F52D0000}"/>
    <cellStyle name="Normal 13 2 5 2 2" xfId="2223" xr:uid="{00000000-0005-0000-0000-0000F62D0000}"/>
    <cellStyle name="Normal 13 2 5 2 2 2" xfId="2224" xr:uid="{00000000-0005-0000-0000-0000F72D0000}"/>
    <cellStyle name="Normal 13 2 5 2 2 2 2" xfId="11373" xr:uid="{00000000-0005-0000-0000-0000F82D0000}"/>
    <cellStyle name="Normal 13 2 5 2 2 2 2 2" xfId="11374" xr:uid="{00000000-0005-0000-0000-0000F92D0000}"/>
    <cellStyle name="Normal 13 2 5 2 2 2 2 2 2" xfId="21204" xr:uid="{00000000-0005-0000-0000-0000FA2D0000}"/>
    <cellStyle name="Normal 13 2 5 2 2 2 2 3" xfId="11375" xr:uid="{00000000-0005-0000-0000-0000FB2D0000}"/>
    <cellStyle name="Normal 13 2 5 2 2 2 2 3 2" xfId="21205" xr:uid="{00000000-0005-0000-0000-0000FC2D0000}"/>
    <cellStyle name="Normal 13 2 5 2 2 2 2 4" xfId="21203" xr:uid="{00000000-0005-0000-0000-0000FD2D0000}"/>
    <cellStyle name="Normal 13 2 5 2 2 2 3" xfId="11376" xr:uid="{00000000-0005-0000-0000-0000FE2D0000}"/>
    <cellStyle name="Normal 13 2 5 2 2 2 3 2" xfId="21206" xr:uid="{00000000-0005-0000-0000-0000FF2D0000}"/>
    <cellStyle name="Normal 13 2 5 2 2 2 4" xfId="11377" xr:uid="{00000000-0005-0000-0000-0000002E0000}"/>
    <cellStyle name="Normal 13 2 5 2 2 2 4 2" xfId="21207" xr:uid="{00000000-0005-0000-0000-0000012E0000}"/>
    <cellStyle name="Normal 13 2 5 2 2 2 5" xfId="21202" xr:uid="{00000000-0005-0000-0000-0000022E0000}"/>
    <cellStyle name="Normal 13 2 5 2 2 3" xfId="2225" xr:uid="{00000000-0005-0000-0000-0000032E0000}"/>
    <cellStyle name="Normal 13 2 5 2 2 3 2" xfId="11378" xr:uid="{00000000-0005-0000-0000-0000042E0000}"/>
    <cellStyle name="Normal 13 2 5 2 2 3 2 2" xfId="11379" xr:uid="{00000000-0005-0000-0000-0000052E0000}"/>
    <cellStyle name="Normal 13 2 5 2 2 3 2 2 2" xfId="21210" xr:uid="{00000000-0005-0000-0000-0000062E0000}"/>
    <cellStyle name="Normal 13 2 5 2 2 3 2 3" xfId="11380" xr:uid="{00000000-0005-0000-0000-0000072E0000}"/>
    <cellStyle name="Normal 13 2 5 2 2 3 2 3 2" xfId="21211" xr:uid="{00000000-0005-0000-0000-0000082E0000}"/>
    <cellStyle name="Normal 13 2 5 2 2 3 2 4" xfId="21209" xr:uid="{00000000-0005-0000-0000-0000092E0000}"/>
    <cellStyle name="Normal 13 2 5 2 2 3 3" xfId="11381" xr:uid="{00000000-0005-0000-0000-00000A2E0000}"/>
    <cellStyle name="Normal 13 2 5 2 2 3 3 2" xfId="21212" xr:uid="{00000000-0005-0000-0000-00000B2E0000}"/>
    <cellStyle name="Normal 13 2 5 2 2 3 4" xfId="11382" xr:uid="{00000000-0005-0000-0000-00000C2E0000}"/>
    <cellStyle name="Normal 13 2 5 2 2 3 4 2" xfId="21213" xr:uid="{00000000-0005-0000-0000-00000D2E0000}"/>
    <cellStyle name="Normal 13 2 5 2 2 3 5" xfId="21208" xr:uid="{00000000-0005-0000-0000-00000E2E0000}"/>
    <cellStyle name="Normal 13 2 5 2 2 4" xfId="11383" xr:uid="{00000000-0005-0000-0000-00000F2E0000}"/>
    <cellStyle name="Normal 13 2 5 2 2 4 2" xfId="11384" xr:uid="{00000000-0005-0000-0000-0000102E0000}"/>
    <cellStyle name="Normal 13 2 5 2 2 4 2 2" xfId="21215" xr:uid="{00000000-0005-0000-0000-0000112E0000}"/>
    <cellStyle name="Normal 13 2 5 2 2 4 3" xfId="11385" xr:uid="{00000000-0005-0000-0000-0000122E0000}"/>
    <cellStyle name="Normal 13 2 5 2 2 4 3 2" xfId="21216" xr:uid="{00000000-0005-0000-0000-0000132E0000}"/>
    <cellStyle name="Normal 13 2 5 2 2 4 4" xfId="21214" xr:uid="{00000000-0005-0000-0000-0000142E0000}"/>
    <cellStyle name="Normal 13 2 5 2 2 5" xfId="11386" xr:uid="{00000000-0005-0000-0000-0000152E0000}"/>
    <cellStyle name="Normal 13 2 5 2 2 5 2" xfId="21217" xr:uid="{00000000-0005-0000-0000-0000162E0000}"/>
    <cellStyle name="Normal 13 2 5 2 2 6" xfId="11387" xr:uid="{00000000-0005-0000-0000-0000172E0000}"/>
    <cellStyle name="Normal 13 2 5 2 2 6 2" xfId="21218" xr:uid="{00000000-0005-0000-0000-0000182E0000}"/>
    <cellStyle name="Normal 13 2 5 2 2 7" xfId="21201" xr:uid="{00000000-0005-0000-0000-0000192E0000}"/>
    <cellStyle name="Normal 13 2 5 2 3" xfId="2226" xr:uid="{00000000-0005-0000-0000-00001A2E0000}"/>
    <cellStyle name="Normal 13 2 5 2 3 2" xfId="2227" xr:uid="{00000000-0005-0000-0000-00001B2E0000}"/>
    <cellStyle name="Normal 13 2 5 2 3 2 2" xfId="11388" xr:uid="{00000000-0005-0000-0000-00001C2E0000}"/>
    <cellStyle name="Normal 13 2 5 2 3 2 2 2" xfId="11389" xr:uid="{00000000-0005-0000-0000-00001D2E0000}"/>
    <cellStyle name="Normal 13 2 5 2 3 2 2 2 2" xfId="21222" xr:uid="{00000000-0005-0000-0000-00001E2E0000}"/>
    <cellStyle name="Normal 13 2 5 2 3 2 2 3" xfId="11390" xr:uid="{00000000-0005-0000-0000-00001F2E0000}"/>
    <cellStyle name="Normal 13 2 5 2 3 2 2 3 2" xfId="21223" xr:uid="{00000000-0005-0000-0000-0000202E0000}"/>
    <cellStyle name="Normal 13 2 5 2 3 2 2 4" xfId="21221" xr:uid="{00000000-0005-0000-0000-0000212E0000}"/>
    <cellStyle name="Normal 13 2 5 2 3 2 3" xfId="11391" xr:uid="{00000000-0005-0000-0000-0000222E0000}"/>
    <cellStyle name="Normal 13 2 5 2 3 2 3 2" xfId="21224" xr:uid="{00000000-0005-0000-0000-0000232E0000}"/>
    <cellStyle name="Normal 13 2 5 2 3 2 4" xfId="11392" xr:uid="{00000000-0005-0000-0000-0000242E0000}"/>
    <cellStyle name="Normal 13 2 5 2 3 2 4 2" xfId="21225" xr:uid="{00000000-0005-0000-0000-0000252E0000}"/>
    <cellStyle name="Normal 13 2 5 2 3 2 5" xfId="21220" xr:uid="{00000000-0005-0000-0000-0000262E0000}"/>
    <cellStyle name="Normal 13 2 5 2 3 3" xfId="11393" xr:uid="{00000000-0005-0000-0000-0000272E0000}"/>
    <cellStyle name="Normal 13 2 5 2 3 3 2" xfId="11394" xr:uid="{00000000-0005-0000-0000-0000282E0000}"/>
    <cellStyle name="Normal 13 2 5 2 3 3 2 2" xfId="21227" xr:uid="{00000000-0005-0000-0000-0000292E0000}"/>
    <cellStyle name="Normal 13 2 5 2 3 3 3" xfId="11395" xr:uid="{00000000-0005-0000-0000-00002A2E0000}"/>
    <cellStyle name="Normal 13 2 5 2 3 3 3 2" xfId="21228" xr:uid="{00000000-0005-0000-0000-00002B2E0000}"/>
    <cellStyle name="Normal 13 2 5 2 3 3 4" xfId="21226" xr:uid="{00000000-0005-0000-0000-00002C2E0000}"/>
    <cellStyle name="Normal 13 2 5 2 3 4" xfId="11396" xr:uid="{00000000-0005-0000-0000-00002D2E0000}"/>
    <cellStyle name="Normal 13 2 5 2 3 4 2" xfId="21229" xr:uid="{00000000-0005-0000-0000-00002E2E0000}"/>
    <cellStyle name="Normal 13 2 5 2 3 5" xfId="11397" xr:uid="{00000000-0005-0000-0000-00002F2E0000}"/>
    <cellStyle name="Normal 13 2 5 2 3 5 2" xfId="21230" xr:uid="{00000000-0005-0000-0000-0000302E0000}"/>
    <cellStyle name="Normal 13 2 5 2 3 6" xfId="21219" xr:uid="{00000000-0005-0000-0000-0000312E0000}"/>
    <cellStyle name="Normal 13 2 5 2 4" xfId="2228" xr:uid="{00000000-0005-0000-0000-0000322E0000}"/>
    <cellStyle name="Normal 13 2 5 2 4 2" xfId="11398" xr:uid="{00000000-0005-0000-0000-0000332E0000}"/>
    <cellStyle name="Normal 13 2 5 2 4 2 2" xfId="11399" xr:uid="{00000000-0005-0000-0000-0000342E0000}"/>
    <cellStyle name="Normal 13 2 5 2 4 2 2 2" xfId="21233" xr:uid="{00000000-0005-0000-0000-0000352E0000}"/>
    <cellStyle name="Normal 13 2 5 2 4 2 3" xfId="11400" xr:uid="{00000000-0005-0000-0000-0000362E0000}"/>
    <cellStyle name="Normal 13 2 5 2 4 2 3 2" xfId="21234" xr:uid="{00000000-0005-0000-0000-0000372E0000}"/>
    <cellStyle name="Normal 13 2 5 2 4 2 4" xfId="21232" xr:uid="{00000000-0005-0000-0000-0000382E0000}"/>
    <cellStyle name="Normal 13 2 5 2 4 3" xfId="11401" xr:uid="{00000000-0005-0000-0000-0000392E0000}"/>
    <cellStyle name="Normal 13 2 5 2 4 3 2" xfId="21235" xr:uid="{00000000-0005-0000-0000-00003A2E0000}"/>
    <cellStyle name="Normal 13 2 5 2 4 4" xfId="11402" xr:uid="{00000000-0005-0000-0000-00003B2E0000}"/>
    <cellStyle name="Normal 13 2 5 2 4 4 2" xfId="21236" xr:uid="{00000000-0005-0000-0000-00003C2E0000}"/>
    <cellStyle name="Normal 13 2 5 2 4 5" xfId="21231" xr:uid="{00000000-0005-0000-0000-00003D2E0000}"/>
    <cellStyle name="Normal 13 2 5 2 5" xfId="2229" xr:uid="{00000000-0005-0000-0000-00003E2E0000}"/>
    <cellStyle name="Normal 13 2 5 2 5 2" xfId="11403" xr:uid="{00000000-0005-0000-0000-00003F2E0000}"/>
    <cellStyle name="Normal 13 2 5 2 5 2 2" xfId="11404" xr:uid="{00000000-0005-0000-0000-0000402E0000}"/>
    <cellStyle name="Normal 13 2 5 2 5 2 2 2" xfId="21239" xr:uid="{00000000-0005-0000-0000-0000412E0000}"/>
    <cellStyle name="Normal 13 2 5 2 5 2 3" xfId="11405" xr:uid="{00000000-0005-0000-0000-0000422E0000}"/>
    <cellStyle name="Normal 13 2 5 2 5 2 3 2" xfId="21240" xr:uid="{00000000-0005-0000-0000-0000432E0000}"/>
    <cellStyle name="Normal 13 2 5 2 5 2 4" xfId="21238" xr:uid="{00000000-0005-0000-0000-0000442E0000}"/>
    <cellStyle name="Normal 13 2 5 2 5 3" xfId="11406" xr:uid="{00000000-0005-0000-0000-0000452E0000}"/>
    <cellStyle name="Normal 13 2 5 2 5 3 2" xfId="21241" xr:uid="{00000000-0005-0000-0000-0000462E0000}"/>
    <cellStyle name="Normal 13 2 5 2 5 4" xfId="11407" xr:uid="{00000000-0005-0000-0000-0000472E0000}"/>
    <cellStyle name="Normal 13 2 5 2 5 4 2" xfId="21242" xr:uid="{00000000-0005-0000-0000-0000482E0000}"/>
    <cellStyle name="Normal 13 2 5 2 5 5" xfId="21237" xr:uid="{00000000-0005-0000-0000-0000492E0000}"/>
    <cellStyle name="Normal 13 2 5 2 6" xfId="11408" xr:uid="{00000000-0005-0000-0000-00004A2E0000}"/>
    <cellStyle name="Normal 13 2 5 2 6 2" xfId="11409" xr:uid="{00000000-0005-0000-0000-00004B2E0000}"/>
    <cellStyle name="Normal 13 2 5 2 6 2 2" xfId="21244" xr:uid="{00000000-0005-0000-0000-00004C2E0000}"/>
    <cellStyle name="Normal 13 2 5 2 6 3" xfId="11410" xr:uid="{00000000-0005-0000-0000-00004D2E0000}"/>
    <cellStyle name="Normal 13 2 5 2 6 3 2" xfId="21245" xr:uid="{00000000-0005-0000-0000-00004E2E0000}"/>
    <cellStyle name="Normal 13 2 5 2 6 4" xfId="21243" xr:uid="{00000000-0005-0000-0000-00004F2E0000}"/>
    <cellStyle name="Normal 13 2 5 2 7" xfId="11411" xr:uid="{00000000-0005-0000-0000-0000502E0000}"/>
    <cellStyle name="Normal 13 2 5 2 7 2" xfId="21246" xr:uid="{00000000-0005-0000-0000-0000512E0000}"/>
    <cellStyle name="Normal 13 2 5 2 8" xfId="11412" xr:uid="{00000000-0005-0000-0000-0000522E0000}"/>
    <cellStyle name="Normal 13 2 5 2 8 2" xfId="21247" xr:uid="{00000000-0005-0000-0000-0000532E0000}"/>
    <cellStyle name="Normal 13 2 5 2 9" xfId="21200" xr:uid="{00000000-0005-0000-0000-0000542E0000}"/>
    <cellStyle name="Normal 13 2 5 3" xfId="2230" xr:uid="{00000000-0005-0000-0000-0000552E0000}"/>
    <cellStyle name="Normal 13 2 5 3 2" xfId="2231" xr:uid="{00000000-0005-0000-0000-0000562E0000}"/>
    <cellStyle name="Normal 13 2 5 3 2 2" xfId="11413" xr:uid="{00000000-0005-0000-0000-0000572E0000}"/>
    <cellStyle name="Normal 13 2 5 3 2 2 2" xfId="11414" xr:uid="{00000000-0005-0000-0000-0000582E0000}"/>
    <cellStyle name="Normal 13 2 5 3 2 2 2 2" xfId="21251" xr:uid="{00000000-0005-0000-0000-0000592E0000}"/>
    <cellStyle name="Normal 13 2 5 3 2 2 3" xfId="11415" xr:uid="{00000000-0005-0000-0000-00005A2E0000}"/>
    <cellStyle name="Normal 13 2 5 3 2 2 3 2" xfId="21252" xr:uid="{00000000-0005-0000-0000-00005B2E0000}"/>
    <cellStyle name="Normal 13 2 5 3 2 2 4" xfId="21250" xr:uid="{00000000-0005-0000-0000-00005C2E0000}"/>
    <cellStyle name="Normal 13 2 5 3 2 3" xfId="11416" xr:uid="{00000000-0005-0000-0000-00005D2E0000}"/>
    <cellStyle name="Normal 13 2 5 3 2 3 2" xfId="21253" xr:uid="{00000000-0005-0000-0000-00005E2E0000}"/>
    <cellStyle name="Normal 13 2 5 3 2 4" xfId="11417" xr:uid="{00000000-0005-0000-0000-00005F2E0000}"/>
    <cellStyle name="Normal 13 2 5 3 2 4 2" xfId="21254" xr:uid="{00000000-0005-0000-0000-0000602E0000}"/>
    <cellStyle name="Normal 13 2 5 3 2 5" xfId="21249" xr:uid="{00000000-0005-0000-0000-0000612E0000}"/>
    <cellStyle name="Normal 13 2 5 3 3" xfId="2232" xr:uid="{00000000-0005-0000-0000-0000622E0000}"/>
    <cellStyle name="Normal 13 2 5 3 3 2" xfId="11418" xr:uid="{00000000-0005-0000-0000-0000632E0000}"/>
    <cellStyle name="Normal 13 2 5 3 3 2 2" xfId="11419" xr:uid="{00000000-0005-0000-0000-0000642E0000}"/>
    <cellStyle name="Normal 13 2 5 3 3 2 2 2" xfId="21257" xr:uid="{00000000-0005-0000-0000-0000652E0000}"/>
    <cellStyle name="Normal 13 2 5 3 3 2 3" xfId="11420" xr:uid="{00000000-0005-0000-0000-0000662E0000}"/>
    <cellStyle name="Normal 13 2 5 3 3 2 3 2" xfId="21258" xr:uid="{00000000-0005-0000-0000-0000672E0000}"/>
    <cellStyle name="Normal 13 2 5 3 3 2 4" xfId="21256" xr:uid="{00000000-0005-0000-0000-0000682E0000}"/>
    <cellStyle name="Normal 13 2 5 3 3 3" xfId="11421" xr:uid="{00000000-0005-0000-0000-0000692E0000}"/>
    <cellStyle name="Normal 13 2 5 3 3 3 2" xfId="21259" xr:uid="{00000000-0005-0000-0000-00006A2E0000}"/>
    <cellStyle name="Normal 13 2 5 3 3 4" xfId="11422" xr:uid="{00000000-0005-0000-0000-00006B2E0000}"/>
    <cellStyle name="Normal 13 2 5 3 3 4 2" xfId="21260" xr:uid="{00000000-0005-0000-0000-00006C2E0000}"/>
    <cellStyle name="Normal 13 2 5 3 3 5" xfId="21255" xr:uid="{00000000-0005-0000-0000-00006D2E0000}"/>
    <cellStyle name="Normal 13 2 5 3 4" xfId="11423" xr:uid="{00000000-0005-0000-0000-00006E2E0000}"/>
    <cellStyle name="Normal 13 2 5 3 4 2" xfId="11424" xr:uid="{00000000-0005-0000-0000-00006F2E0000}"/>
    <cellStyle name="Normal 13 2 5 3 4 2 2" xfId="21262" xr:uid="{00000000-0005-0000-0000-0000702E0000}"/>
    <cellStyle name="Normal 13 2 5 3 4 3" xfId="11425" xr:uid="{00000000-0005-0000-0000-0000712E0000}"/>
    <cellStyle name="Normal 13 2 5 3 4 3 2" xfId="21263" xr:uid="{00000000-0005-0000-0000-0000722E0000}"/>
    <cellStyle name="Normal 13 2 5 3 4 4" xfId="21261" xr:uid="{00000000-0005-0000-0000-0000732E0000}"/>
    <cellStyle name="Normal 13 2 5 3 5" xfId="11426" xr:uid="{00000000-0005-0000-0000-0000742E0000}"/>
    <cellStyle name="Normal 13 2 5 3 5 2" xfId="21264" xr:uid="{00000000-0005-0000-0000-0000752E0000}"/>
    <cellStyle name="Normal 13 2 5 3 6" xfId="11427" xr:uid="{00000000-0005-0000-0000-0000762E0000}"/>
    <cellStyle name="Normal 13 2 5 3 6 2" xfId="21265" xr:uid="{00000000-0005-0000-0000-0000772E0000}"/>
    <cellStyle name="Normal 13 2 5 3 7" xfId="21248" xr:uid="{00000000-0005-0000-0000-0000782E0000}"/>
    <cellStyle name="Normal 13 2 5 4" xfId="2233" xr:uid="{00000000-0005-0000-0000-0000792E0000}"/>
    <cellStyle name="Normal 13 2 5 4 2" xfId="2234" xr:uid="{00000000-0005-0000-0000-00007A2E0000}"/>
    <cellStyle name="Normal 13 2 5 4 2 2" xfId="11428" xr:uid="{00000000-0005-0000-0000-00007B2E0000}"/>
    <cellStyle name="Normal 13 2 5 4 2 2 2" xfId="11429" xr:uid="{00000000-0005-0000-0000-00007C2E0000}"/>
    <cellStyle name="Normal 13 2 5 4 2 2 2 2" xfId="21269" xr:uid="{00000000-0005-0000-0000-00007D2E0000}"/>
    <cellStyle name="Normal 13 2 5 4 2 2 3" xfId="11430" xr:uid="{00000000-0005-0000-0000-00007E2E0000}"/>
    <cellStyle name="Normal 13 2 5 4 2 2 3 2" xfId="21270" xr:uid="{00000000-0005-0000-0000-00007F2E0000}"/>
    <cellStyle name="Normal 13 2 5 4 2 2 4" xfId="21268" xr:uid="{00000000-0005-0000-0000-0000802E0000}"/>
    <cellStyle name="Normal 13 2 5 4 2 3" xfId="11431" xr:uid="{00000000-0005-0000-0000-0000812E0000}"/>
    <cellStyle name="Normal 13 2 5 4 2 3 2" xfId="21271" xr:uid="{00000000-0005-0000-0000-0000822E0000}"/>
    <cellStyle name="Normal 13 2 5 4 2 4" xfId="11432" xr:uid="{00000000-0005-0000-0000-0000832E0000}"/>
    <cellStyle name="Normal 13 2 5 4 2 4 2" xfId="21272" xr:uid="{00000000-0005-0000-0000-0000842E0000}"/>
    <cellStyle name="Normal 13 2 5 4 2 5" xfId="21267" xr:uid="{00000000-0005-0000-0000-0000852E0000}"/>
    <cellStyle name="Normal 13 2 5 4 3" xfId="11433" xr:uid="{00000000-0005-0000-0000-0000862E0000}"/>
    <cellStyle name="Normal 13 2 5 4 3 2" xfId="11434" xr:uid="{00000000-0005-0000-0000-0000872E0000}"/>
    <cellStyle name="Normal 13 2 5 4 3 2 2" xfId="21274" xr:uid="{00000000-0005-0000-0000-0000882E0000}"/>
    <cellStyle name="Normal 13 2 5 4 3 3" xfId="11435" xr:uid="{00000000-0005-0000-0000-0000892E0000}"/>
    <cellStyle name="Normal 13 2 5 4 3 3 2" xfId="21275" xr:uid="{00000000-0005-0000-0000-00008A2E0000}"/>
    <cellStyle name="Normal 13 2 5 4 3 4" xfId="21273" xr:uid="{00000000-0005-0000-0000-00008B2E0000}"/>
    <cellStyle name="Normal 13 2 5 4 4" xfId="11436" xr:uid="{00000000-0005-0000-0000-00008C2E0000}"/>
    <cellStyle name="Normal 13 2 5 4 4 2" xfId="21276" xr:uid="{00000000-0005-0000-0000-00008D2E0000}"/>
    <cellStyle name="Normal 13 2 5 4 5" xfId="11437" xr:uid="{00000000-0005-0000-0000-00008E2E0000}"/>
    <cellStyle name="Normal 13 2 5 4 5 2" xfId="21277" xr:uid="{00000000-0005-0000-0000-00008F2E0000}"/>
    <cellStyle name="Normal 13 2 5 4 6" xfId="21266" xr:uid="{00000000-0005-0000-0000-0000902E0000}"/>
    <cellStyle name="Normal 13 2 5 5" xfId="2235" xr:uid="{00000000-0005-0000-0000-0000912E0000}"/>
    <cellStyle name="Normal 13 2 5 5 2" xfId="11438" xr:uid="{00000000-0005-0000-0000-0000922E0000}"/>
    <cellStyle name="Normal 13 2 5 5 2 2" xfId="11439" xr:uid="{00000000-0005-0000-0000-0000932E0000}"/>
    <cellStyle name="Normal 13 2 5 5 2 2 2" xfId="21280" xr:uid="{00000000-0005-0000-0000-0000942E0000}"/>
    <cellStyle name="Normal 13 2 5 5 2 3" xfId="11440" xr:uid="{00000000-0005-0000-0000-0000952E0000}"/>
    <cellStyle name="Normal 13 2 5 5 2 3 2" xfId="21281" xr:uid="{00000000-0005-0000-0000-0000962E0000}"/>
    <cellStyle name="Normal 13 2 5 5 2 4" xfId="21279" xr:uid="{00000000-0005-0000-0000-0000972E0000}"/>
    <cellStyle name="Normal 13 2 5 5 3" xfId="11441" xr:uid="{00000000-0005-0000-0000-0000982E0000}"/>
    <cellStyle name="Normal 13 2 5 5 3 2" xfId="21282" xr:uid="{00000000-0005-0000-0000-0000992E0000}"/>
    <cellStyle name="Normal 13 2 5 5 4" xfId="11442" xr:uid="{00000000-0005-0000-0000-00009A2E0000}"/>
    <cellStyle name="Normal 13 2 5 5 4 2" xfId="21283" xr:uid="{00000000-0005-0000-0000-00009B2E0000}"/>
    <cellStyle name="Normal 13 2 5 5 5" xfId="21278" xr:uid="{00000000-0005-0000-0000-00009C2E0000}"/>
    <cellStyle name="Normal 13 2 5 6" xfId="2236" xr:uid="{00000000-0005-0000-0000-00009D2E0000}"/>
    <cellStyle name="Normal 13 2 5 6 2" xfId="11443" xr:uid="{00000000-0005-0000-0000-00009E2E0000}"/>
    <cellStyle name="Normal 13 2 5 6 2 2" xfId="11444" xr:uid="{00000000-0005-0000-0000-00009F2E0000}"/>
    <cellStyle name="Normal 13 2 5 6 2 2 2" xfId="21286" xr:uid="{00000000-0005-0000-0000-0000A02E0000}"/>
    <cellStyle name="Normal 13 2 5 6 2 3" xfId="11445" xr:uid="{00000000-0005-0000-0000-0000A12E0000}"/>
    <cellStyle name="Normal 13 2 5 6 2 3 2" xfId="21287" xr:uid="{00000000-0005-0000-0000-0000A22E0000}"/>
    <cellStyle name="Normal 13 2 5 6 2 4" xfId="21285" xr:uid="{00000000-0005-0000-0000-0000A32E0000}"/>
    <cellStyle name="Normal 13 2 5 6 3" xfId="11446" xr:uid="{00000000-0005-0000-0000-0000A42E0000}"/>
    <cellStyle name="Normal 13 2 5 6 3 2" xfId="21288" xr:uid="{00000000-0005-0000-0000-0000A52E0000}"/>
    <cellStyle name="Normal 13 2 5 6 4" xfId="11447" xr:uid="{00000000-0005-0000-0000-0000A62E0000}"/>
    <cellStyle name="Normal 13 2 5 6 4 2" xfId="21289" xr:uid="{00000000-0005-0000-0000-0000A72E0000}"/>
    <cellStyle name="Normal 13 2 5 6 5" xfId="21284" xr:uid="{00000000-0005-0000-0000-0000A82E0000}"/>
    <cellStyle name="Normal 13 2 5 7" xfId="11448" xr:uid="{00000000-0005-0000-0000-0000A92E0000}"/>
    <cellStyle name="Normal 13 2 5 7 2" xfId="11449" xr:uid="{00000000-0005-0000-0000-0000AA2E0000}"/>
    <cellStyle name="Normal 13 2 5 7 2 2" xfId="21291" xr:uid="{00000000-0005-0000-0000-0000AB2E0000}"/>
    <cellStyle name="Normal 13 2 5 7 3" xfId="11450" xr:uid="{00000000-0005-0000-0000-0000AC2E0000}"/>
    <cellStyle name="Normal 13 2 5 7 3 2" xfId="21292" xr:uid="{00000000-0005-0000-0000-0000AD2E0000}"/>
    <cellStyle name="Normal 13 2 5 7 4" xfId="21290" xr:uid="{00000000-0005-0000-0000-0000AE2E0000}"/>
    <cellStyle name="Normal 13 2 5 8" xfId="11451" xr:uid="{00000000-0005-0000-0000-0000AF2E0000}"/>
    <cellStyle name="Normal 13 2 5 8 2" xfId="21293" xr:uid="{00000000-0005-0000-0000-0000B02E0000}"/>
    <cellStyle name="Normal 13 2 5 9" xfId="11452" xr:uid="{00000000-0005-0000-0000-0000B12E0000}"/>
    <cellStyle name="Normal 13 2 5 9 2" xfId="21294" xr:uid="{00000000-0005-0000-0000-0000B22E0000}"/>
    <cellStyle name="Normal 13 2 6" xfId="2237" xr:uid="{00000000-0005-0000-0000-0000B32E0000}"/>
    <cellStyle name="Normal 13 2 6 2" xfId="2238" xr:uid="{00000000-0005-0000-0000-0000B42E0000}"/>
    <cellStyle name="Normal 13 2 6 2 2" xfId="2239" xr:uid="{00000000-0005-0000-0000-0000B52E0000}"/>
    <cellStyle name="Normal 13 2 6 2 2 2" xfId="11453" xr:uid="{00000000-0005-0000-0000-0000B62E0000}"/>
    <cellStyle name="Normal 13 2 6 2 2 2 2" xfId="11454" xr:uid="{00000000-0005-0000-0000-0000B72E0000}"/>
    <cellStyle name="Normal 13 2 6 2 2 2 2 2" xfId="21299" xr:uid="{00000000-0005-0000-0000-0000B82E0000}"/>
    <cellStyle name="Normal 13 2 6 2 2 2 3" xfId="11455" xr:uid="{00000000-0005-0000-0000-0000B92E0000}"/>
    <cellStyle name="Normal 13 2 6 2 2 2 3 2" xfId="21300" xr:uid="{00000000-0005-0000-0000-0000BA2E0000}"/>
    <cellStyle name="Normal 13 2 6 2 2 2 4" xfId="21298" xr:uid="{00000000-0005-0000-0000-0000BB2E0000}"/>
    <cellStyle name="Normal 13 2 6 2 2 3" xfId="11456" xr:uid="{00000000-0005-0000-0000-0000BC2E0000}"/>
    <cellStyle name="Normal 13 2 6 2 2 3 2" xfId="21301" xr:uid="{00000000-0005-0000-0000-0000BD2E0000}"/>
    <cellStyle name="Normal 13 2 6 2 2 4" xfId="11457" xr:uid="{00000000-0005-0000-0000-0000BE2E0000}"/>
    <cellStyle name="Normal 13 2 6 2 2 4 2" xfId="21302" xr:uid="{00000000-0005-0000-0000-0000BF2E0000}"/>
    <cellStyle name="Normal 13 2 6 2 2 5" xfId="21297" xr:uid="{00000000-0005-0000-0000-0000C02E0000}"/>
    <cellStyle name="Normal 13 2 6 2 3" xfId="2240" xr:uid="{00000000-0005-0000-0000-0000C12E0000}"/>
    <cellStyle name="Normal 13 2 6 2 3 2" xfId="11458" xr:uid="{00000000-0005-0000-0000-0000C22E0000}"/>
    <cellStyle name="Normal 13 2 6 2 3 2 2" xfId="11459" xr:uid="{00000000-0005-0000-0000-0000C32E0000}"/>
    <cellStyle name="Normal 13 2 6 2 3 2 2 2" xfId="21305" xr:uid="{00000000-0005-0000-0000-0000C42E0000}"/>
    <cellStyle name="Normal 13 2 6 2 3 2 3" xfId="11460" xr:uid="{00000000-0005-0000-0000-0000C52E0000}"/>
    <cellStyle name="Normal 13 2 6 2 3 2 3 2" xfId="21306" xr:uid="{00000000-0005-0000-0000-0000C62E0000}"/>
    <cellStyle name="Normal 13 2 6 2 3 2 4" xfId="21304" xr:uid="{00000000-0005-0000-0000-0000C72E0000}"/>
    <cellStyle name="Normal 13 2 6 2 3 3" xfId="11461" xr:uid="{00000000-0005-0000-0000-0000C82E0000}"/>
    <cellStyle name="Normal 13 2 6 2 3 3 2" xfId="21307" xr:uid="{00000000-0005-0000-0000-0000C92E0000}"/>
    <cellStyle name="Normal 13 2 6 2 3 4" xfId="11462" xr:uid="{00000000-0005-0000-0000-0000CA2E0000}"/>
    <cellStyle name="Normal 13 2 6 2 3 4 2" xfId="21308" xr:uid="{00000000-0005-0000-0000-0000CB2E0000}"/>
    <cellStyle name="Normal 13 2 6 2 3 5" xfId="21303" xr:uid="{00000000-0005-0000-0000-0000CC2E0000}"/>
    <cellStyle name="Normal 13 2 6 2 4" xfId="11463" xr:uid="{00000000-0005-0000-0000-0000CD2E0000}"/>
    <cellStyle name="Normal 13 2 6 2 4 2" xfId="11464" xr:uid="{00000000-0005-0000-0000-0000CE2E0000}"/>
    <cellStyle name="Normal 13 2 6 2 4 2 2" xfId="21310" xr:uid="{00000000-0005-0000-0000-0000CF2E0000}"/>
    <cellStyle name="Normal 13 2 6 2 4 3" xfId="11465" xr:uid="{00000000-0005-0000-0000-0000D02E0000}"/>
    <cellStyle name="Normal 13 2 6 2 4 3 2" xfId="21311" xr:uid="{00000000-0005-0000-0000-0000D12E0000}"/>
    <cellStyle name="Normal 13 2 6 2 4 4" xfId="21309" xr:uid="{00000000-0005-0000-0000-0000D22E0000}"/>
    <cellStyle name="Normal 13 2 6 2 5" xfId="11466" xr:uid="{00000000-0005-0000-0000-0000D32E0000}"/>
    <cellStyle name="Normal 13 2 6 2 5 2" xfId="21312" xr:uid="{00000000-0005-0000-0000-0000D42E0000}"/>
    <cellStyle name="Normal 13 2 6 2 6" xfId="11467" xr:uid="{00000000-0005-0000-0000-0000D52E0000}"/>
    <cellStyle name="Normal 13 2 6 2 6 2" xfId="21313" xr:uid="{00000000-0005-0000-0000-0000D62E0000}"/>
    <cellStyle name="Normal 13 2 6 2 7" xfId="21296" xr:uid="{00000000-0005-0000-0000-0000D72E0000}"/>
    <cellStyle name="Normal 13 2 6 3" xfId="2241" xr:uid="{00000000-0005-0000-0000-0000D82E0000}"/>
    <cellStyle name="Normal 13 2 6 3 2" xfId="2242" xr:uid="{00000000-0005-0000-0000-0000D92E0000}"/>
    <cellStyle name="Normal 13 2 6 3 2 2" xfId="11468" xr:uid="{00000000-0005-0000-0000-0000DA2E0000}"/>
    <cellStyle name="Normal 13 2 6 3 2 2 2" xfId="11469" xr:uid="{00000000-0005-0000-0000-0000DB2E0000}"/>
    <cellStyle name="Normal 13 2 6 3 2 2 2 2" xfId="21317" xr:uid="{00000000-0005-0000-0000-0000DC2E0000}"/>
    <cellStyle name="Normal 13 2 6 3 2 2 3" xfId="11470" xr:uid="{00000000-0005-0000-0000-0000DD2E0000}"/>
    <cellStyle name="Normal 13 2 6 3 2 2 3 2" xfId="21318" xr:uid="{00000000-0005-0000-0000-0000DE2E0000}"/>
    <cellStyle name="Normal 13 2 6 3 2 2 4" xfId="21316" xr:uid="{00000000-0005-0000-0000-0000DF2E0000}"/>
    <cellStyle name="Normal 13 2 6 3 2 3" xfId="11471" xr:uid="{00000000-0005-0000-0000-0000E02E0000}"/>
    <cellStyle name="Normal 13 2 6 3 2 3 2" xfId="21319" xr:uid="{00000000-0005-0000-0000-0000E12E0000}"/>
    <cellStyle name="Normal 13 2 6 3 2 4" xfId="11472" xr:uid="{00000000-0005-0000-0000-0000E22E0000}"/>
    <cellStyle name="Normal 13 2 6 3 2 4 2" xfId="21320" xr:uid="{00000000-0005-0000-0000-0000E32E0000}"/>
    <cellStyle name="Normal 13 2 6 3 2 5" xfId="21315" xr:uid="{00000000-0005-0000-0000-0000E42E0000}"/>
    <cellStyle name="Normal 13 2 6 3 3" xfId="11473" xr:uid="{00000000-0005-0000-0000-0000E52E0000}"/>
    <cellStyle name="Normal 13 2 6 3 3 2" xfId="11474" xr:uid="{00000000-0005-0000-0000-0000E62E0000}"/>
    <cellStyle name="Normal 13 2 6 3 3 2 2" xfId="21322" xr:uid="{00000000-0005-0000-0000-0000E72E0000}"/>
    <cellStyle name="Normal 13 2 6 3 3 3" xfId="11475" xr:uid="{00000000-0005-0000-0000-0000E82E0000}"/>
    <cellStyle name="Normal 13 2 6 3 3 3 2" xfId="21323" xr:uid="{00000000-0005-0000-0000-0000E92E0000}"/>
    <cellStyle name="Normal 13 2 6 3 3 4" xfId="21321" xr:uid="{00000000-0005-0000-0000-0000EA2E0000}"/>
    <cellStyle name="Normal 13 2 6 3 4" xfId="11476" xr:uid="{00000000-0005-0000-0000-0000EB2E0000}"/>
    <cellStyle name="Normal 13 2 6 3 4 2" xfId="21324" xr:uid="{00000000-0005-0000-0000-0000EC2E0000}"/>
    <cellStyle name="Normal 13 2 6 3 5" xfId="11477" xr:uid="{00000000-0005-0000-0000-0000ED2E0000}"/>
    <cellStyle name="Normal 13 2 6 3 5 2" xfId="21325" xr:uid="{00000000-0005-0000-0000-0000EE2E0000}"/>
    <cellStyle name="Normal 13 2 6 3 6" xfId="21314" xr:uid="{00000000-0005-0000-0000-0000EF2E0000}"/>
    <cellStyle name="Normal 13 2 6 4" xfId="2243" xr:uid="{00000000-0005-0000-0000-0000F02E0000}"/>
    <cellStyle name="Normal 13 2 6 4 2" xfId="11478" xr:uid="{00000000-0005-0000-0000-0000F12E0000}"/>
    <cellStyle name="Normal 13 2 6 4 2 2" xfId="11479" xr:uid="{00000000-0005-0000-0000-0000F22E0000}"/>
    <cellStyle name="Normal 13 2 6 4 2 2 2" xfId="21328" xr:uid="{00000000-0005-0000-0000-0000F32E0000}"/>
    <cellStyle name="Normal 13 2 6 4 2 3" xfId="11480" xr:uid="{00000000-0005-0000-0000-0000F42E0000}"/>
    <cellStyle name="Normal 13 2 6 4 2 3 2" xfId="21329" xr:uid="{00000000-0005-0000-0000-0000F52E0000}"/>
    <cellStyle name="Normal 13 2 6 4 2 4" xfId="21327" xr:uid="{00000000-0005-0000-0000-0000F62E0000}"/>
    <cellStyle name="Normal 13 2 6 4 3" xfId="11481" xr:uid="{00000000-0005-0000-0000-0000F72E0000}"/>
    <cellStyle name="Normal 13 2 6 4 3 2" xfId="21330" xr:uid="{00000000-0005-0000-0000-0000F82E0000}"/>
    <cellStyle name="Normal 13 2 6 4 4" xfId="11482" xr:uid="{00000000-0005-0000-0000-0000F92E0000}"/>
    <cellStyle name="Normal 13 2 6 4 4 2" xfId="21331" xr:uid="{00000000-0005-0000-0000-0000FA2E0000}"/>
    <cellStyle name="Normal 13 2 6 4 5" xfId="21326" xr:uid="{00000000-0005-0000-0000-0000FB2E0000}"/>
    <cellStyle name="Normal 13 2 6 5" xfId="2244" xr:uid="{00000000-0005-0000-0000-0000FC2E0000}"/>
    <cellStyle name="Normal 13 2 6 5 2" xfId="11483" xr:uid="{00000000-0005-0000-0000-0000FD2E0000}"/>
    <cellStyle name="Normal 13 2 6 5 2 2" xfId="11484" xr:uid="{00000000-0005-0000-0000-0000FE2E0000}"/>
    <cellStyle name="Normal 13 2 6 5 2 2 2" xfId="21334" xr:uid="{00000000-0005-0000-0000-0000FF2E0000}"/>
    <cellStyle name="Normal 13 2 6 5 2 3" xfId="11485" xr:uid="{00000000-0005-0000-0000-0000002F0000}"/>
    <cellStyle name="Normal 13 2 6 5 2 3 2" xfId="21335" xr:uid="{00000000-0005-0000-0000-0000012F0000}"/>
    <cellStyle name="Normal 13 2 6 5 2 4" xfId="21333" xr:uid="{00000000-0005-0000-0000-0000022F0000}"/>
    <cellStyle name="Normal 13 2 6 5 3" xfId="11486" xr:uid="{00000000-0005-0000-0000-0000032F0000}"/>
    <cellStyle name="Normal 13 2 6 5 3 2" xfId="21336" xr:uid="{00000000-0005-0000-0000-0000042F0000}"/>
    <cellStyle name="Normal 13 2 6 5 4" xfId="11487" xr:uid="{00000000-0005-0000-0000-0000052F0000}"/>
    <cellStyle name="Normal 13 2 6 5 4 2" xfId="21337" xr:uid="{00000000-0005-0000-0000-0000062F0000}"/>
    <cellStyle name="Normal 13 2 6 5 5" xfId="21332" xr:uid="{00000000-0005-0000-0000-0000072F0000}"/>
    <cellStyle name="Normal 13 2 6 6" xfId="11488" xr:uid="{00000000-0005-0000-0000-0000082F0000}"/>
    <cellStyle name="Normal 13 2 6 6 2" xfId="11489" xr:uid="{00000000-0005-0000-0000-0000092F0000}"/>
    <cellStyle name="Normal 13 2 6 6 2 2" xfId="21339" xr:uid="{00000000-0005-0000-0000-00000A2F0000}"/>
    <cellStyle name="Normal 13 2 6 6 3" xfId="11490" xr:uid="{00000000-0005-0000-0000-00000B2F0000}"/>
    <cellStyle name="Normal 13 2 6 6 3 2" xfId="21340" xr:uid="{00000000-0005-0000-0000-00000C2F0000}"/>
    <cellStyle name="Normal 13 2 6 6 4" xfId="21338" xr:uid="{00000000-0005-0000-0000-00000D2F0000}"/>
    <cellStyle name="Normal 13 2 6 7" xfId="11491" xr:uid="{00000000-0005-0000-0000-00000E2F0000}"/>
    <cellStyle name="Normal 13 2 6 7 2" xfId="21341" xr:uid="{00000000-0005-0000-0000-00000F2F0000}"/>
    <cellStyle name="Normal 13 2 6 8" xfId="11492" xr:uid="{00000000-0005-0000-0000-0000102F0000}"/>
    <cellStyle name="Normal 13 2 6 8 2" xfId="21342" xr:uid="{00000000-0005-0000-0000-0000112F0000}"/>
    <cellStyle name="Normal 13 2 6 9" xfId="21295" xr:uid="{00000000-0005-0000-0000-0000122F0000}"/>
    <cellStyle name="Normal 13 2 7" xfId="2245" xr:uid="{00000000-0005-0000-0000-0000132F0000}"/>
    <cellStyle name="Normal 13 2 7 2" xfId="2246" xr:uid="{00000000-0005-0000-0000-0000142F0000}"/>
    <cellStyle name="Normal 13 2 7 2 2" xfId="11493" xr:uid="{00000000-0005-0000-0000-0000152F0000}"/>
    <cellStyle name="Normal 13 2 7 2 2 2" xfId="11494" xr:uid="{00000000-0005-0000-0000-0000162F0000}"/>
    <cellStyle name="Normal 13 2 7 2 2 2 2" xfId="21346" xr:uid="{00000000-0005-0000-0000-0000172F0000}"/>
    <cellStyle name="Normal 13 2 7 2 2 3" xfId="11495" xr:uid="{00000000-0005-0000-0000-0000182F0000}"/>
    <cellStyle name="Normal 13 2 7 2 2 3 2" xfId="21347" xr:uid="{00000000-0005-0000-0000-0000192F0000}"/>
    <cellStyle name="Normal 13 2 7 2 2 4" xfId="21345" xr:uid="{00000000-0005-0000-0000-00001A2F0000}"/>
    <cellStyle name="Normal 13 2 7 2 3" xfId="11496" xr:uid="{00000000-0005-0000-0000-00001B2F0000}"/>
    <cellStyle name="Normal 13 2 7 2 3 2" xfId="21348" xr:uid="{00000000-0005-0000-0000-00001C2F0000}"/>
    <cellStyle name="Normal 13 2 7 2 4" xfId="11497" xr:uid="{00000000-0005-0000-0000-00001D2F0000}"/>
    <cellStyle name="Normal 13 2 7 2 4 2" xfId="21349" xr:uid="{00000000-0005-0000-0000-00001E2F0000}"/>
    <cellStyle name="Normal 13 2 7 2 5" xfId="21344" xr:uid="{00000000-0005-0000-0000-00001F2F0000}"/>
    <cellStyle name="Normal 13 2 7 3" xfId="2247" xr:uid="{00000000-0005-0000-0000-0000202F0000}"/>
    <cellStyle name="Normal 13 2 7 3 2" xfId="11498" xr:uid="{00000000-0005-0000-0000-0000212F0000}"/>
    <cellStyle name="Normal 13 2 7 3 2 2" xfId="11499" xr:uid="{00000000-0005-0000-0000-0000222F0000}"/>
    <cellStyle name="Normal 13 2 7 3 2 2 2" xfId="21352" xr:uid="{00000000-0005-0000-0000-0000232F0000}"/>
    <cellStyle name="Normal 13 2 7 3 2 3" xfId="11500" xr:uid="{00000000-0005-0000-0000-0000242F0000}"/>
    <cellStyle name="Normal 13 2 7 3 2 3 2" xfId="21353" xr:uid="{00000000-0005-0000-0000-0000252F0000}"/>
    <cellStyle name="Normal 13 2 7 3 2 4" xfId="21351" xr:uid="{00000000-0005-0000-0000-0000262F0000}"/>
    <cellStyle name="Normal 13 2 7 3 3" xfId="11501" xr:uid="{00000000-0005-0000-0000-0000272F0000}"/>
    <cellStyle name="Normal 13 2 7 3 3 2" xfId="21354" xr:uid="{00000000-0005-0000-0000-0000282F0000}"/>
    <cellStyle name="Normal 13 2 7 3 4" xfId="11502" xr:uid="{00000000-0005-0000-0000-0000292F0000}"/>
    <cellStyle name="Normal 13 2 7 3 4 2" xfId="21355" xr:uid="{00000000-0005-0000-0000-00002A2F0000}"/>
    <cellStyle name="Normal 13 2 7 3 5" xfId="21350" xr:uid="{00000000-0005-0000-0000-00002B2F0000}"/>
    <cellStyle name="Normal 13 2 7 4" xfId="11503" xr:uid="{00000000-0005-0000-0000-00002C2F0000}"/>
    <cellStyle name="Normal 13 2 7 4 2" xfId="11504" xr:uid="{00000000-0005-0000-0000-00002D2F0000}"/>
    <cellStyle name="Normal 13 2 7 4 2 2" xfId="21357" xr:uid="{00000000-0005-0000-0000-00002E2F0000}"/>
    <cellStyle name="Normal 13 2 7 4 3" xfId="11505" xr:uid="{00000000-0005-0000-0000-00002F2F0000}"/>
    <cellStyle name="Normal 13 2 7 4 3 2" xfId="21358" xr:uid="{00000000-0005-0000-0000-0000302F0000}"/>
    <cellStyle name="Normal 13 2 7 4 4" xfId="21356" xr:uid="{00000000-0005-0000-0000-0000312F0000}"/>
    <cellStyle name="Normal 13 2 7 5" xfId="11506" xr:uid="{00000000-0005-0000-0000-0000322F0000}"/>
    <cellStyle name="Normal 13 2 7 5 2" xfId="21359" xr:uid="{00000000-0005-0000-0000-0000332F0000}"/>
    <cellStyle name="Normal 13 2 7 6" xfId="11507" xr:uid="{00000000-0005-0000-0000-0000342F0000}"/>
    <cellStyle name="Normal 13 2 7 6 2" xfId="21360" xr:uid="{00000000-0005-0000-0000-0000352F0000}"/>
    <cellStyle name="Normal 13 2 7 7" xfId="21343" xr:uid="{00000000-0005-0000-0000-0000362F0000}"/>
    <cellStyle name="Normal 13 2 8" xfId="2248" xr:uid="{00000000-0005-0000-0000-0000372F0000}"/>
    <cellStyle name="Normal 13 2 8 2" xfId="2249" xr:uid="{00000000-0005-0000-0000-0000382F0000}"/>
    <cellStyle name="Normal 13 2 8 2 2" xfId="11508" xr:uid="{00000000-0005-0000-0000-0000392F0000}"/>
    <cellStyle name="Normal 13 2 8 2 2 2" xfId="11509" xr:uid="{00000000-0005-0000-0000-00003A2F0000}"/>
    <cellStyle name="Normal 13 2 8 2 2 2 2" xfId="21364" xr:uid="{00000000-0005-0000-0000-00003B2F0000}"/>
    <cellStyle name="Normal 13 2 8 2 2 3" xfId="11510" xr:uid="{00000000-0005-0000-0000-00003C2F0000}"/>
    <cellStyle name="Normal 13 2 8 2 2 3 2" xfId="21365" xr:uid="{00000000-0005-0000-0000-00003D2F0000}"/>
    <cellStyle name="Normal 13 2 8 2 2 4" xfId="21363" xr:uid="{00000000-0005-0000-0000-00003E2F0000}"/>
    <cellStyle name="Normal 13 2 8 2 3" xfId="11511" xr:uid="{00000000-0005-0000-0000-00003F2F0000}"/>
    <cellStyle name="Normal 13 2 8 2 3 2" xfId="21366" xr:uid="{00000000-0005-0000-0000-0000402F0000}"/>
    <cellStyle name="Normal 13 2 8 2 4" xfId="11512" xr:uid="{00000000-0005-0000-0000-0000412F0000}"/>
    <cellStyle name="Normal 13 2 8 2 4 2" xfId="21367" xr:uid="{00000000-0005-0000-0000-0000422F0000}"/>
    <cellStyle name="Normal 13 2 8 2 5" xfId="21362" xr:uid="{00000000-0005-0000-0000-0000432F0000}"/>
    <cellStyle name="Normal 13 2 8 3" xfId="2250" xr:uid="{00000000-0005-0000-0000-0000442F0000}"/>
    <cellStyle name="Normal 13 2 8 3 2" xfId="11513" xr:uid="{00000000-0005-0000-0000-0000452F0000}"/>
    <cellStyle name="Normal 13 2 8 3 2 2" xfId="11514" xr:uid="{00000000-0005-0000-0000-0000462F0000}"/>
    <cellStyle name="Normal 13 2 8 3 2 2 2" xfId="21370" xr:uid="{00000000-0005-0000-0000-0000472F0000}"/>
    <cellStyle name="Normal 13 2 8 3 2 3" xfId="11515" xr:uid="{00000000-0005-0000-0000-0000482F0000}"/>
    <cellStyle name="Normal 13 2 8 3 2 3 2" xfId="21371" xr:uid="{00000000-0005-0000-0000-0000492F0000}"/>
    <cellStyle name="Normal 13 2 8 3 2 4" xfId="21369" xr:uid="{00000000-0005-0000-0000-00004A2F0000}"/>
    <cellStyle name="Normal 13 2 8 3 3" xfId="11516" xr:uid="{00000000-0005-0000-0000-00004B2F0000}"/>
    <cellStyle name="Normal 13 2 8 3 3 2" xfId="21372" xr:uid="{00000000-0005-0000-0000-00004C2F0000}"/>
    <cellStyle name="Normal 13 2 8 3 4" xfId="11517" xr:uid="{00000000-0005-0000-0000-00004D2F0000}"/>
    <cellStyle name="Normal 13 2 8 3 4 2" xfId="21373" xr:uid="{00000000-0005-0000-0000-00004E2F0000}"/>
    <cellStyle name="Normal 13 2 8 3 5" xfId="21368" xr:uid="{00000000-0005-0000-0000-00004F2F0000}"/>
    <cellStyle name="Normal 13 2 8 4" xfId="11518" xr:uid="{00000000-0005-0000-0000-0000502F0000}"/>
    <cellStyle name="Normal 13 2 8 4 2" xfId="11519" xr:uid="{00000000-0005-0000-0000-0000512F0000}"/>
    <cellStyle name="Normal 13 2 8 4 2 2" xfId="21375" xr:uid="{00000000-0005-0000-0000-0000522F0000}"/>
    <cellStyle name="Normal 13 2 8 4 3" xfId="11520" xr:uid="{00000000-0005-0000-0000-0000532F0000}"/>
    <cellStyle name="Normal 13 2 8 4 3 2" xfId="21376" xr:uid="{00000000-0005-0000-0000-0000542F0000}"/>
    <cellStyle name="Normal 13 2 8 4 4" xfId="21374" xr:uid="{00000000-0005-0000-0000-0000552F0000}"/>
    <cellStyle name="Normal 13 2 8 5" xfId="11521" xr:uid="{00000000-0005-0000-0000-0000562F0000}"/>
    <cellStyle name="Normal 13 2 8 5 2" xfId="21377" xr:uid="{00000000-0005-0000-0000-0000572F0000}"/>
    <cellStyle name="Normal 13 2 8 6" xfId="11522" xr:uid="{00000000-0005-0000-0000-0000582F0000}"/>
    <cellStyle name="Normal 13 2 8 6 2" xfId="21378" xr:uid="{00000000-0005-0000-0000-0000592F0000}"/>
    <cellStyle name="Normal 13 2 8 7" xfId="21361" xr:uid="{00000000-0005-0000-0000-00005A2F0000}"/>
    <cellStyle name="Normal 13 2 9" xfId="2251" xr:uid="{00000000-0005-0000-0000-00005B2F0000}"/>
    <cellStyle name="Normal 13 2 9 2" xfId="2252" xr:uid="{00000000-0005-0000-0000-00005C2F0000}"/>
    <cellStyle name="Normal 13 2 9 2 2" xfId="11523" xr:uid="{00000000-0005-0000-0000-00005D2F0000}"/>
    <cellStyle name="Normal 13 2 9 2 2 2" xfId="11524" xr:uid="{00000000-0005-0000-0000-00005E2F0000}"/>
    <cellStyle name="Normal 13 2 9 2 2 2 2" xfId="21382" xr:uid="{00000000-0005-0000-0000-00005F2F0000}"/>
    <cellStyle name="Normal 13 2 9 2 2 3" xfId="11525" xr:uid="{00000000-0005-0000-0000-0000602F0000}"/>
    <cellStyle name="Normal 13 2 9 2 2 3 2" xfId="21383" xr:uid="{00000000-0005-0000-0000-0000612F0000}"/>
    <cellStyle name="Normal 13 2 9 2 2 4" xfId="21381" xr:uid="{00000000-0005-0000-0000-0000622F0000}"/>
    <cellStyle name="Normal 13 2 9 2 3" xfId="11526" xr:uid="{00000000-0005-0000-0000-0000632F0000}"/>
    <cellStyle name="Normal 13 2 9 2 3 2" xfId="21384" xr:uid="{00000000-0005-0000-0000-0000642F0000}"/>
    <cellStyle name="Normal 13 2 9 2 4" xfId="11527" xr:uid="{00000000-0005-0000-0000-0000652F0000}"/>
    <cellStyle name="Normal 13 2 9 2 4 2" xfId="21385" xr:uid="{00000000-0005-0000-0000-0000662F0000}"/>
    <cellStyle name="Normal 13 2 9 2 5" xfId="21380" xr:uid="{00000000-0005-0000-0000-0000672F0000}"/>
    <cellStyle name="Normal 13 2 9 3" xfId="11528" xr:uid="{00000000-0005-0000-0000-0000682F0000}"/>
    <cellStyle name="Normal 13 2 9 3 2" xfId="11529" xr:uid="{00000000-0005-0000-0000-0000692F0000}"/>
    <cellStyle name="Normal 13 2 9 3 2 2" xfId="21387" xr:uid="{00000000-0005-0000-0000-00006A2F0000}"/>
    <cellStyle name="Normal 13 2 9 3 3" xfId="11530" xr:uid="{00000000-0005-0000-0000-00006B2F0000}"/>
    <cellStyle name="Normal 13 2 9 3 3 2" xfId="21388" xr:uid="{00000000-0005-0000-0000-00006C2F0000}"/>
    <cellStyle name="Normal 13 2 9 3 4" xfId="21386" xr:uid="{00000000-0005-0000-0000-00006D2F0000}"/>
    <cellStyle name="Normal 13 2 9 4" xfId="11531" xr:uid="{00000000-0005-0000-0000-00006E2F0000}"/>
    <cellStyle name="Normal 13 2 9 4 2" xfId="21389" xr:uid="{00000000-0005-0000-0000-00006F2F0000}"/>
    <cellStyle name="Normal 13 2 9 5" xfId="11532" xr:uid="{00000000-0005-0000-0000-0000702F0000}"/>
    <cellStyle name="Normal 13 2 9 5 2" xfId="21390" xr:uid="{00000000-0005-0000-0000-0000712F0000}"/>
    <cellStyle name="Normal 13 2 9 6" xfId="21379" xr:uid="{00000000-0005-0000-0000-0000722F0000}"/>
    <cellStyle name="Normal 13 3" xfId="2253" xr:uid="{00000000-0005-0000-0000-0000732F0000}"/>
    <cellStyle name="Normal 13 3 10" xfId="11533" xr:uid="{00000000-0005-0000-0000-0000742F0000}"/>
    <cellStyle name="Normal 13 3 10 2" xfId="21392" xr:uid="{00000000-0005-0000-0000-0000752F0000}"/>
    <cellStyle name="Normal 13 3 11" xfId="11534" xr:uid="{00000000-0005-0000-0000-0000762F0000}"/>
    <cellStyle name="Normal 13 3 11 2" xfId="21393" xr:uid="{00000000-0005-0000-0000-0000772F0000}"/>
    <cellStyle name="Normal 13 3 12" xfId="21391" xr:uid="{00000000-0005-0000-0000-0000782F0000}"/>
    <cellStyle name="Normal 13 3 2" xfId="2254" xr:uid="{00000000-0005-0000-0000-0000792F0000}"/>
    <cellStyle name="Normal 13 3 2 10" xfId="21394" xr:uid="{00000000-0005-0000-0000-00007A2F0000}"/>
    <cellStyle name="Normal 13 3 2 2" xfId="2255" xr:uid="{00000000-0005-0000-0000-00007B2F0000}"/>
    <cellStyle name="Normal 13 3 2 2 2" xfId="2256" xr:uid="{00000000-0005-0000-0000-00007C2F0000}"/>
    <cellStyle name="Normal 13 3 2 2 2 2" xfId="2257" xr:uid="{00000000-0005-0000-0000-00007D2F0000}"/>
    <cellStyle name="Normal 13 3 2 2 2 2 2" xfId="11535" xr:uid="{00000000-0005-0000-0000-00007E2F0000}"/>
    <cellStyle name="Normal 13 3 2 2 2 2 2 2" xfId="11536" xr:uid="{00000000-0005-0000-0000-00007F2F0000}"/>
    <cellStyle name="Normal 13 3 2 2 2 2 2 2 2" xfId="21399" xr:uid="{00000000-0005-0000-0000-0000802F0000}"/>
    <cellStyle name="Normal 13 3 2 2 2 2 2 3" xfId="11537" xr:uid="{00000000-0005-0000-0000-0000812F0000}"/>
    <cellStyle name="Normal 13 3 2 2 2 2 2 3 2" xfId="21400" xr:uid="{00000000-0005-0000-0000-0000822F0000}"/>
    <cellStyle name="Normal 13 3 2 2 2 2 2 4" xfId="21398" xr:uid="{00000000-0005-0000-0000-0000832F0000}"/>
    <cellStyle name="Normal 13 3 2 2 2 2 3" xfId="11538" xr:uid="{00000000-0005-0000-0000-0000842F0000}"/>
    <cellStyle name="Normal 13 3 2 2 2 2 3 2" xfId="21401" xr:uid="{00000000-0005-0000-0000-0000852F0000}"/>
    <cellStyle name="Normal 13 3 2 2 2 2 4" xfId="11539" xr:uid="{00000000-0005-0000-0000-0000862F0000}"/>
    <cellStyle name="Normal 13 3 2 2 2 2 4 2" xfId="21402" xr:uid="{00000000-0005-0000-0000-0000872F0000}"/>
    <cellStyle name="Normal 13 3 2 2 2 2 5" xfId="21397" xr:uid="{00000000-0005-0000-0000-0000882F0000}"/>
    <cellStyle name="Normal 13 3 2 2 2 3" xfId="2258" xr:uid="{00000000-0005-0000-0000-0000892F0000}"/>
    <cellStyle name="Normal 13 3 2 2 2 3 2" xfId="11540" xr:uid="{00000000-0005-0000-0000-00008A2F0000}"/>
    <cellStyle name="Normal 13 3 2 2 2 3 2 2" xfId="11541" xr:uid="{00000000-0005-0000-0000-00008B2F0000}"/>
    <cellStyle name="Normal 13 3 2 2 2 3 2 2 2" xfId="21405" xr:uid="{00000000-0005-0000-0000-00008C2F0000}"/>
    <cellStyle name="Normal 13 3 2 2 2 3 2 3" xfId="11542" xr:uid="{00000000-0005-0000-0000-00008D2F0000}"/>
    <cellStyle name="Normal 13 3 2 2 2 3 2 3 2" xfId="21406" xr:uid="{00000000-0005-0000-0000-00008E2F0000}"/>
    <cellStyle name="Normal 13 3 2 2 2 3 2 4" xfId="21404" xr:uid="{00000000-0005-0000-0000-00008F2F0000}"/>
    <cellStyle name="Normal 13 3 2 2 2 3 3" xfId="11543" xr:uid="{00000000-0005-0000-0000-0000902F0000}"/>
    <cellStyle name="Normal 13 3 2 2 2 3 3 2" xfId="21407" xr:uid="{00000000-0005-0000-0000-0000912F0000}"/>
    <cellStyle name="Normal 13 3 2 2 2 3 4" xfId="11544" xr:uid="{00000000-0005-0000-0000-0000922F0000}"/>
    <cellStyle name="Normal 13 3 2 2 2 3 4 2" xfId="21408" xr:uid="{00000000-0005-0000-0000-0000932F0000}"/>
    <cellStyle name="Normal 13 3 2 2 2 3 5" xfId="21403" xr:uid="{00000000-0005-0000-0000-0000942F0000}"/>
    <cellStyle name="Normal 13 3 2 2 2 4" xfId="11545" xr:uid="{00000000-0005-0000-0000-0000952F0000}"/>
    <cellStyle name="Normal 13 3 2 2 2 4 2" xfId="11546" xr:uid="{00000000-0005-0000-0000-0000962F0000}"/>
    <cellStyle name="Normal 13 3 2 2 2 4 2 2" xfId="21410" xr:uid="{00000000-0005-0000-0000-0000972F0000}"/>
    <cellStyle name="Normal 13 3 2 2 2 4 3" xfId="11547" xr:uid="{00000000-0005-0000-0000-0000982F0000}"/>
    <cellStyle name="Normal 13 3 2 2 2 4 3 2" xfId="21411" xr:uid="{00000000-0005-0000-0000-0000992F0000}"/>
    <cellStyle name="Normal 13 3 2 2 2 4 4" xfId="21409" xr:uid="{00000000-0005-0000-0000-00009A2F0000}"/>
    <cellStyle name="Normal 13 3 2 2 2 5" xfId="11548" xr:uid="{00000000-0005-0000-0000-00009B2F0000}"/>
    <cellStyle name="Normal 13 3 2 2 2 5 2" xfId="21412" xr:uid="{00000000-0005-0000-0000-00009C2F0000}"/>
    <cellStyle name="Normal 13 3 2 2 2 6" xfId="11549" xr:uid="{00000000-0005-0000-0000-00009D2F0000}"/>
    <cellStyle name="Normal 13 3 2 2 2 6 2" xfId="21413" xr:uid="{00000000-0005-0000-0000-00009E2F0000}"/>
    <cellStyle name="Normal 13 3 2 2 2 7" xfId="21396" xr:uid="{00000000-0005-0000-0000-00009F2F0000}"/>
    <cellStyle name="Normal 13 3 2 2 3" xfId="2259" xr:uid="{00000000-0005-0000-0000-0000A02F0000}"/>
    <cellStyle name="Normal 13 3 2 2 3 2" xfId="2260" xr:uid="{00000000-0005-0000-0000-0000A12F0000}"/>
    <cellStyle name="Normal 13 3 2 2 3 2 2" xfId="11550" xr:uid="{00000000-0005-0000-0000-0000A22F0000}"/>
    <cellStyle name="Normal 13 3 2 2 3 2 2 2" xfId="11551" xr:uid="{00000000-0005-0000-0000-0000A32F0000}"/>
    <cellStyle name="Normal 13 3 2 2 3 2 2 2 2" xfId="21417" xr:uid="{00000000-0005-0000-0000-0000A42F0000}"/>
    <cellStyle name="Normal 13 3 2 2 3 2 2 3" xfId="11552" xr:uid="{00000000-0005-0000-0000-0000A52F0000}"/>
    <cellStyle name="Normal 13 3 2 2 3 2 2 3 2" xfId="21418" xr:uid="{00000000-0005-0000-0000-0000A62F0000}"/>
    <cellStyle name="Normal 13 3 2 2 3 2 2 4" xfId="21416" xr:uid="{00000000-0005-0000-0000-0000A72F0000}"/>
    <cellStyle name="Normal 13 3 2 2 3 2 3" xfId="11553" xr:uid="{00000000-0005-0000-0000-0000A82F0000}"/>
    <cellStyle name="Normal 13 3 2 2 3 2 3 2" xfId="21419" xr:uid="{00000000-0005-0000-0000-0000A92F0000}"/>
    <cellStyle name="Normal 13 3 2 2 3 2 4" xfId="11554" xr:uid="{00000000-0005-0000-0000-0000AA2F0000}"/>
    <cellStyle name="Normal 13 3 2 2 3 2 4 2" xfId="21420" xr:uid="{00000000-0005-0000-0000-0000AB2F0000}"/>
    <cellStyle name="Normal 13 3 2 2 3 2 5" xfId="21415" xr:uid="{00000000-0005-0000-0000-0000AC2F0000}"/>
    <cellStyle name="Normal 13 3 2 2 3 3" xfId="11555" xr:uid="{00000000-0005-0000-0000-0000AD2F0000}"/>
    <cellStyle name="Normal 13 3 2 2 3 3 2" xfId="11556" xr:uid="{00000000-0005-0000-0000-0000AE2F0000}"/>
    <cellStyle name="Normal 13 3 2 2 3 3 2 2" xfId="21422" xr:uid="{00000000-0005-0000-0000-0000AF2F0000}"/>
    <cellStyle name="Normal 13 3 2 2 3 3 3" xfId="11557" xr:uid="{00000000-0005-0000-0000-0000B02F0000}"/>
    <cellStyle name="Normal 13 3 2 2 3 3 3 2" xfId="21423" xr:uid="{00000000-0005-0000-0000-0000B12F0000}"/>
    <cellStyle name="Normal 13 3 2 2 3 3 4" xfId="21421" xr:uid="{00000000-0005-0000-0000-0000B22F0000}"/>
    <cellStyle name="Normal 13 3 2 2 3 4" xfId="11558" xr:uid="{00000000-0005-0000-0000-0000B32F0000}"/>
    <cellStyle name="Normal 13 3 2 2 3 4 2" xfId="21424" xr:uid="{00000000-0005-0000-0000-0000B42F0000}"/>
    <cellStyle name="Normal 13 3 2 2 3 5" xfId="11559" xr:uid="{00000000-0005-0000-0000-0000B52F0000}"/>
    <cellStyle name="Normal 13 3 2 2 3 5 2" xfId="21425" xr:uid="{00000000-0005-0000-0000-0000B62F0000}"/>
    <cellStyle name="Normal 13 3 2 2 3 6" xfId="21414" xr:uid="{00000000-0005-0000-0000-0000B72F0000}"/>
    <cellStyle name="Normal 13 3 2 2 4" xfId="2261" xr:uid="{00000000-0005-0000-0000-0000B82F0000}"/>
    <cellStyle name="Normal 13 3 2 2 4 2" xfId="11560" xr:uid="{00000000-0005-0000-0000-0000B92F0000}"/>
    <cellStyle name="Normal 13 3 2 2 4 2 2" xfId="11561" xr:uid="{00000000-0005-0000-0000-0000BA2F0000}"/>
    <cellStyle name="Normal 13 3 2 2 4 2 2 2" xfId="21428" xr:uid="{00000000-0005-0000-0000-0000BB2F0000}"/>
    <cellStyle name="Normal 13 3 2 2 4 2 3" xfId="11562" xr:uid="{00000000-0005-0000-0000-0000BC2F0000}"/>
    <cellStyle name="Normal 13 3 2 2 4 2 3 2" xfId="21429" xr:uid="{00000000-0005-0000-0000-0000BD2F0000}"/>
    <cellStyle name="Normal 13 3 2 2 4 2 4" xfId="21427" xr:uid="{00000000-0005-0000-0000-0000BE2F0000}"/>
    <cellStyle name="Normal 13 3 2 2 4 3" xfId="11563" xr:uid="{00000000-0005-0000-0000-0000BF2F0000}"/>
    <cellStyle name="Normal 13 3 2 2 4 3 2" xfId="21430" xr:uid="{00000000-0005-0000-0000-0000C02F0000}"/>
    <cellStyle name="Normal 13 3 2 2 4 4" xfId="11564" xr:uid="{00000000-0005-0000-0000-0000C12F0000}"/>
    <cellStyle name="Normal 13 3 2 2 4 4 2" xfId="21431" xr:uid="{00000000-0005-0000-0000-0000C22F0000}"/>
    <cellStyle name="Normal 13 3 2 2 4 5" xfId="21426" xr:uid="{00000000-0005-0000-0000-0000C32F0000}"/>
    <cellStyle name="Normal 13 3 2 2 5" xfId="2262" xr:uid="{00000000-0005-0000-0000-0000C42F0000}"/>
    <cellStyle name="Normal 13 3 2 2 5 2" xfId="11565" xr:uid="{00000000-0005-0000-0000-0000C52F0000}"/>
    <cellStyle name="Normal 13 3 2 2 5 2 2" xfId="11566" xr:uid="{00000000-0005-0000-0000-0000C62F0000}"/>
    <cellStyle name="Normal 13 3 2 2 5 2 2 2" xfId="21434" xr:uid="{00000000-0005-0000-0000-0000C72F0000}"/>
    <cellStyle name="Normal 13 3 2 2 5 2 3" xfId="11567" xr:uid="{00000000-0005-0000-0000-0000C82F0000}"/>
    <cellStyle name="Normal 13 3 2 2 5 2 3 2" xfId="21435" xr:uid="{00000000-0005-0000-0000-0000C92F0000}"/>
    <cellStyle name="Normal 13 3 2 2 5 2 4" xfId="21433" xr:uid="{00000000-0005-0000-0000-0000CA2F0000}"/>
    <cellStyle name="Normal 13 3 2 2 5 3" xfId="11568" xr:uid="{00000000-0005-0000-0000-0000CB2F0000}"/>
    <cellStyle name="Normal 13 3 2 2 5 3 2" xfId="21436" xr:uid="{00000000-0005-0000-0000-0000CC2F0000}"/>
    <cellStyle name="Normal 13 3 2 2 5 4" xfId="11569" xr:uid="{00000000-0005-0000-0000-0000CD2F0000}"/>
    <cellStyle name="Normal 13 3 2 2 5 4 2" xfId="21437" xr:uid="{00000000-0005-0000-0000-0000CE2F0000}"/>
    <cellStyle name="Normal 13 3 2 2 5 5" xfId="21432" xr:uid="{00000000-0005-0000-0000-0000CF2F0000}"/>
    <cellStyle name="Normal 13 3 2 2 6" xfId="11570" xr:uid="{00000000-0005-0000-0000-0000D02F0000}"/>
    <cellStyle name="Normal 13 3 2 2 6 2" xfId="11571" xr:uid="{00000000-0005-0000-0000-0000D12F0000}"/>
    <cellStyle name="Normal 13 3 2 2 6 2 2" xfId="21439" xr:uid="{00000000-0005-0000-0000-0000D22F0000}"/>
    <cellStyle name="Normal 13 3 2 2 6 3" xfId="11572" xr:uid="{00000000-0005-0000-0000-0000D32F0000}"/>
    <cellStyle name="Normal 13 3 2 2 6 3 2" xfId="21440" xr:uid="{00000000-0005-0000-0000-0000D42F0000}"/>
    <cellStyle name="Normal 13 3 2 2 6 4" xfId="21438" xr:uid="{00000000-0005-0000-0000-0000D52F0000}"/>
    <cellStyle name="Normal 13 3 2 2 7" xfId="11573" xr:uid="{00000000-0005-0000-0000-0000D62F0000}"/>
    <cellStyle name="Normal 13 3 2 2 7 2" xfId="21441" xr:uid="{00000000-0005-0000-0000-0000D72F0000}"/>
    <cellStyle name="Normal 13 3 2 2 8" xfId="11574" xr:uid="{00000000-0005-0000-0000-0000D82F0000}"/>
    <cellStyle name="Normal 13 3 2 2 8 2" xfId="21442" xr:uid="{00000000-0005-0000-0000-0000D92F0000}"/>
    <cellStyle name="Normal 13 3 2 2 9" xfId="21395" xr:uid="{00000000-0005-0000-0000-0000DA2F0000}"/>
    <cellStyle name="Normal 13 3 2 3" xfId="2263" xr:uid="{00000000-0005-0000-0000-0000DB2F0000}"/>
    <cellStyle name="Normal 13 3 2 3 2" xfId="2264" xr:uid="{00000000-0005-0000-0000-0000DC2F0000}"/>
    <cellStyle name="Normal 13 3 2 3 2 2" xfId="11575" xr:uid="{00000000-0005-0000-0000-0000DD2F0000}"/>
    <cellStyle name="Normal 13 3 2 3 2 2 2" xfId="11576" xr:uid="{00000000-0005-0000-0000-0000DE2F0000}"/>
    <cellStyle name="Normal 13 3 2 3 2 2 2 2" xfId="21446" xr:uid="{00000000-0005-0000-0000-0000DF2F0000}"/>
    <cellStyle name="Normal 13 3 2 3 2 2 3" xfId="11577" xr:uid="{00000000-0005-0000-0000-0000E02F0000}"/>
    <cellStyle name="Normal 13 3 2 3 2 2 3 2" xfId="21447" xr:uid="{00000000-0005-0000-0000-0000E12F0000}"/>
    <cellStyle name="Normal 13 3 2 3 2 2 4" xfId="21445" xr:uid="{00000000-0005-0000-0000-0000E22F0000}"/>
    <cellStyle name="Normal 13 3 2 3 2 3" xfId="11578" xr:uid="{00000000-0005-0000-0000-0000E32F0000}"/>
    <cellStyle name="Normal 13 3 2 3 2 3 2" xfId="21448" xr:uid="{00000000-0005-0000-0000-0000E42F0000}"/>
    <cellStyle name="Normal 13 3 2 3 2 4" xfId="11579" xr:uid="{00000000-0005-0000-0000-0000E52F0000}"/>
    <cellStyle name="Normal 13 3 2 3 2 4 2" xfId="21449" xr:uid="{00000000-0005-0000-0000-0000E62F0000}"/>
    <cellStyle name="Normal 13 3 2 3 2 5" xfId="21444" xr:uid="{00000000-0005-0000-0000-0000E72F0000}"/>
    <cellStyle name="Normal 13 3 2 3 3" xfId="2265" xr:uid="{00000000-0005-0000-0000-0000E82F0000}"/>
    <cellStyle name="Normal 13 3 2 3 3 2" xfId="11580" xr:uid="{00000000-0005-0000-0000-0000E92F0000}"/>
    <cellStyle name="Normal 13 3 2 3 3 2 2" xfId="11581" xr:uid="{00000000-0005-0000-0000-0000EA2F0000}"/>
    <cellStyle name="Normal 13 3 2 3 3 2 2 2" xfId="21452" xr:uid="{00000000-0005-0000-0000-0000EB2F0000}"/>
    <cellStyle name="Normal 13 3 2 3 3 2 3" xfId="11582" xr:uid="{00000000-0005-0000-0000-0000EC2F0000}"/>
    <cellStyle name="Normal 13 3 2 3 3 2 3 2" xfId="21453" xr:uid="{00000000-0005-0000-0000-0000ED2F0000}"/>
    <cellStyle name="Normal 13 3 2 3 3 2 4" xfId="21451" xr:uid="{00000000-0005-0000-0000-0000EE2F0000}"/>
    <cellStyle name="Normal 13 3 2 3 3 3" xfId="11583" xr:uid="{00000000-0005-0000-0000-0000EF2F0000}"/>
    <cellStyle name="Normal 13 3 2 3 3 3 2" xfId="21454" xr:uid="{00000000-0005-0000-0000-0000F02F0000}"/>
    <cellStyle name="Normal 13 3 2 3 3 4" xfId="11584" xr:uid="{00000000-0005-0000-0000-0000F12F0000}"/>
    <cellStyle name="Normal 13 3 2 3 3 4 2" xfId="21455" xr:uid="{00000000-0005-0000-0000-0000F22F0000}"/>
    <cellStyle name="Normal 13 3 2 3 3 5" xfId="21450" xr:uid="{00000000-0005-0000-0000-0000F32F0000}"/>
    <cellStyle name="Normal 13 3 2 3 4" xfId="11585" xr:uid="{00000000-0005-0000-0000-0000F42F0000}"/>
    <cellStyle name="Normal 13 3 2 3 4 2" xfId="11586" xr:uid="{00000000-0005-0000-0000-0000F52F0000}"/>
    <cellStyle name="Normal 13 3 2 3 4 2 2" xfId="21457" xr:uid="{00000000-0005-0000-0000-0000F62F0000}"/>
    <cellStyle name="Normal 13 3 2 3 4 3" xfId="11587" xr:uid="{00000000-0005-0000-0000-0000F72F0000}"/>
    <cellStyle name="Normal 13 3 2 3 4 3 2" xfId="21458" xr:uid="{00000000-0005-0000-0000-0000F82F0000}"/>
    <cellStyle name="Normal 13 3 2 3 4 4" xfId="21456" xr:uid="{00000000-0005-0000-0000-0000F92F0000}"/>
    <cellStyle name="Normal 13 3 2 3 5" xfId="11588" xr:uid="{00000000-0005-0000-0000-0000FA2F0000}"/>
    <cellStyle name="Normal 13 3 2 3 5 2" xfId="21459" xr:uid="{00000000-0005-0000-0000-0000FB2F0000}"/>
    <cellStyle name="Normal 13 3 2 3 6" xfId="11589" xr:uid="{00000000-0005-0000-0000-0000FC2F0000}"/>
    <cellStyle name="Normal 13 3 2 3 6 2" xfId="21460" xr:uid="{00000000-0005-0000-0000-0000FD2F0000}"/>
    <cellStyle name="Normal 13 3 2 3 7" xfId="21443" xr:uid="{00000000-0005-0000-0000-0000FE2F0000}"/>
    <cellStyle name="Normal 13 3 2 4" xfId="2266" xr:uid="{00000000-0005-0000-0000-0000FF2F0000}"/>
    <cellStyle name="Normal 13 3 2 4 2" xfId="2267" xr:uid="{00000000-0005-0000-0000-000000300000}"/>
    <cellStyle name="Normal 13 3 2 4 2 2" xfId="11590" xr:uid="{00000000-0005-0000-0000-000001300000}"/>
    <cellStyle name="Normal 13 3 2 4 2 2 2" xfId="11591" xr:uid="{00000000-0005-0000-0000-000002300000}"/>
    <cellStyle name="Normal 13 3 2 4 2 2 2 2" xfId="21464" xr:uid="{00000000-0005-0000-0000-000003300000}"/>
    <cellStyle name="Normal 13 3 2 4 2 2 3" xfId="11592" xr:uid="{00000000-0005-0000-0000-000004300000}"/>
    <cellStyle name="Normal 13 3 2 4 2 2 3 2" xfId="21465" xr:uid="{00000000-0005-0000-0000-000005300000}"/>
    <cellStyle name="Normal 13 3 2 4 2 2 4" xfId="21463" xr:uid="{00000000-0005-0000-0000-000006300000}"/>
    <cellStyle name="Normal 13 3 2 4 2 3" xfId="11593" xr:uid="{00000000-0005-0000-0000-000007300000}"/>
    <cellStyle name="Normal 13 3 2 4 2 3 2" xfId="21466" xr:uid="{00000000-0005-0000-0000-000008300000}"/>
    <cellStyle name="Normal 13 3 2 4 2 4" xfId="11594" xr:uid="{00000000-0005-0000-0000-000009300000}"/>
    <cellStyle name="Normal 13 3 2 4 2 4 2" xfId="21467" xr:uid="{00000000-0005-0000-0000-00000A300000}"/>
    <cellStyle name="Normal 13 3 2 4 2 5" xfId="21462" xr:uid="{00000000-0005-0000-0000-00000B300000}"/>
    <cellStyle name="Normal 13 3 2 4 3" xfId="11595" xr:uid="{00000000-0005-0000-0000-00000C300000}"/>
    <cellStyle name="Normal 13 3 2 4 3 2" xfId="11596" xr:uid="{00000000-0005-0000-0000-00000D300000}"/>
    <cellStyle name="Normal 13 3 2 4 3 2 2" xfId="21469" xr:uid="{00000000-0005-0000-0000-00000E300000}"/>
    <cellStyle name="Normal 13 3 2 4 3 3" xfId="11597" xr:uid="{00000000-0005-0000-0000-00000F300000}"/>
    <cellStyle name="Normal 13 3 2 4 3 3 2" xfId="21470" xr:uid="{00000000-0005-0000-0000-000010300000}"/>
    <cellStyle name="Normal 13 3 2 4 3 4" xfId="21468" xr:uid="{00000000-0005-0000-0000-000011300000}"/>
    <cellStyle name="Normal 13 3 2 4 4" xfId="11598" xr:uid="{00000000-0005-0000-0000-000012300000}"/>
    <cellStyle name="Normal 13 3 2 4 4 2" xfId="21471" xr:uid="{00000000-0005-0000-0000-000013300000}"/>
    <cellStyle name="Normal 13 3 2 4 5" xfId="11599" xr:uid="{00000000-0005-0000-0000-000014300000}"/>
    <cellStyle name="Normal 13 3 2 4 5 2" xfId="21472" xr:uid="{00000000-0005-0000-0000-000015300000}"/>
    <cellStyle name="Normal 13 3 2 4 6" xfId="21461" xr:uid="{00000000-0005-0000-0000-000016300000}"/>
    <cellStyle name="Normal 13 3 2 5" xfId="2268" xr:uid="{00000000-0005-0000-0000-000017300000}"/>
    <cellStyle name="Normal 13 3 2 5 2" xfId="11600" xr:uid="{00000000-0005-0000-0000-000018300000}"/>
    <cellStyle name="Normal 13 3 2 5 2 2" xfId="11601" xr:uid="{00000000-0005-0000-0000-000019300000}"/>
    <cellStyle name="Normal 13 3 2 5 2 2 2" xfId="21475" xr:uid="{00000000-0005-0000-0000-00001A300000}"/>
    <cellStyle name="Normal 13 3 2 5 2 3" xfId="11602" xr:uid="{00000000-0005-0000-0000-00001B300000}"/>
    <cellStyle name="Normal 13 3 2 5 2 3 2" xfId="21476" xr:uid="{00000000-0005-0000-0000-00001C300000}"/>
    <cellStyle name="Normal 13 3 2 5 2 4" xfId="21474" xr:uid="{00000000-0005-0000-0000-00001D300000}"/>
    <cellStyle name="Normal 13 3 2 5 3" xfId="11603" xr:uid="{00000000-0005-0000-0000-00001E300000}"/>
    <cellStyle name="Normal 13 3 2 5 3 2" xfId="21477" xr:uid="{00000000-0005-0000-0000-00001F300000}"/>
    <cellStyle name="Normal 13 3 2 5 4" xfId="11604" xr:uid="{00000000-0005-0000-0000-000020300000}"/>
    <cellStyle name="Normal 13 3 2 5 4 2" xfId="21478" xr:uid="{00000000-0005-0000-0000-000021300000}"/>
    <cellStyle name="Normal 13 3 2 5 5" xfId="21473" xr:uid="{00000000-0005-0000-0000-000022300000}"/>
    <cellStyle name="Normal 13 3 2 6" xfId="2269" xr:uid="{00000000-0005-0000-0000-000023300000}"/>
    <cellStyle name="Normal 13 3 2 6 2" xfId="11605" xr:uid="{00000000-0005-0000-0000-000024300000}"/>
    <cellStyle name="Normal 13 3 2 6 2 2" xfId="11606" xr:uid="{00000000-0005-0000-0000-000025300000}"/>
    <cellStyle name="Normal 13 3 2 6 2 2 2" xfId="21481" xr:uid="{00000000-0005-0000-0000-000026300000}"/>
    <cellStyle name="Normal 13 3 2 6 2 3" xfId="11607" xr:uid="{00000000-0005-0000-0000-000027300000}"/>
    <cellStyle name="Normal 13 3 2 6 2 3 2" xfId="21482" xr:uid="{00000000-0005-0000-0000-000028300000}"/>
    <cellStyle name="Normal 13 3 2 6 2 4" xfId="21480" xr:uid="{00000000-0005-0000-0000-000029300000}"/>
    <cellStyle name="Normal 13 3 2 6 3" xfId="11608" xr:uid="{00000000-0005-0000-0000-00002A300000}"/>
    <cellStyle name="Normal 13 3 2 6 3 2" xfId="21483" xr:uid="{00000000-0005-0000-0000-00002B300000}"/>
    <cellStyle name="Normal 13 3 2 6 4" xfId="11609" xr:uid="{00000000-0005-0000-0000-00002C300000}"/>
    <cellStyle name="Normal 13 3 2 6 4 2" xfId="21484" xr:uid="{00000000-0005-0000-0000-00002D300000}"/>
    <cellStyle name="Normal 13 3 2 6 5" xfId="21479" xr:uid="{00000000-0005-0000-0000-00002E300000}"/>
    <cellStyle name="Normal 13 3 2 7" xfId="11610" xr:uid="{00000000-0005-0000-0000-00002F300000}"/>
    <cellStyle name="Normal 13 3 2 7 2" xfId="11611" xr:uid="{00000000-0005-0000-0000-000030300000}"/>
    <cellStyle name="Normal 13 3 2 7 2 2" xfId="21486" xr:uid="{00000000-0005-0000-0000-000031300000}"/>
    <cellStyle name="Normal 13 3 2 7 3" xfId="11612" xr:uid="{00000000-0005-0000-0000-000032300000}"/>
    <cellStyle name="Normal 13 3 2 7 3 2" xfId="21487" xr:uid="{00000000-0005-0000-0000-000033300000}"/>
    <cellStyle name="Normal 13 3 2 7 4" xfId="21485" xr:uid="{00000000-0005-0000-0000-000034300000}"/>
    <cellStyle name="Normal 13 3 2 8" xfId="11613" xr:uid="{00000000-0005-0000-0000-000035300000}"/>
    <cellStyle name="Normal 13 3 2 8 2" xfId="21488" xr:uid="{00000000-0005-0000-0000-000036300000}"/>
    <cellStyle name="Normal 13 3 2 9" xfId="11614" xr:uid="{00000000-0005-0000-0000-000037300000}"/>
    <cellStyle name="Normal 13 3 2 9 2" xfId="21489" xr:uid="{00000000-0005-0000-0000-000038300000}"/>
    <cellStyle name="Normal 13 3 3" xfId="2270" xr:uid="{00000000-0005-0000-0000-000039300000}"/>
    <cellStyle name="Normal 13 3 3 2" xfId="2271" xr:uid="{00000000-0005-0000-0000-00003A300000}"/>
    <cellStyle name="Normal 13 3 3 2 2" xfId="2272" xr:uid="{00000000-0005-0000-0000-00003B300000}"/>
    <cellStyle name="Normal 13 3 3 2 2 2" xfId="11615" xr:uid="{00000000-0005-0000-0000-00003C300000}"/>
    <cellStyle name="Normal 13 3 3 2 2 2 2" xfId="11616" xr:uid="{00000000-0005-0000-0000-00003D300000}"/>
    <cellStyle name="Normal 13 3 3 2 2 2 2 2" xfId="21494" xr:uid="{00000000-0005-0000-0000-00003E300000}"/>
    <cellStyle name="Normal 13 3 3 2 2 2 3" xfId="11617" xr:uid="{00000000-0005-0000-0000-00003F300000}"/>
    <cellStyle name="Normal 13 3 3 2 2 2 3 2" xfId="21495" xr:uid="{00000000-0005-0000-0000-000040300000}"/>
    <cellStyle name="Normal 13 3 3 2 2 2 4" xfId="21493" xr:uid="{00000000-0005-0000-0000-000041300000}"/>
    <cellStyle name="Normal 13 3 3 2 2 3" xfId="11618" xr:uid="{00000000-0005-0000-0000-000042300000}"/>
    <cellStyle name="Normal 13 3 3 2 2 3 2" xfId="21496" xr:uid="{00000000-0005-0000-0000-000043300000}"/>
    <cellStyle name="Normal 13 3 3 2 2 4" xfId="11619" xr:uid="{00000000-0005-0000-0000-000044300000}"/>
    <cellStyle name="Normal 13 3 3 2 2 4 2" xfId="21497" xr:uid="{00000000-0005-0000-0000-000045300000}"/>
    <cellStyle name="Normal 13 3 3 2 2 5" xfId="21492" xr:uid="{00000000-0005-0000-0000-000046300000}"/>
    <cellStyle name="Normal 13 3 3 2 3" xfId="2273" xr:uid="{00000000-0005-0000-0000-000047300000}"/>
    <cellStyle name="Normal 13 3 3 2 3 2" xfId="11620" xr:uid="{00000000-0005-0000-0000-000048300000}"/>
    <cellStyle name="Normal 13 3 3 2 3 2 2" xfId="11621" xr:uid="{00000000-0005-0000-0000-000049300000}"/>
    <cellStyle name="Normal 13 3 3 2 3 2 2 2" xfId="21500" xr:uid="{00000000-0005-0000-0000-00004A300000}"/>
    <cellStyle name="Normal 13 3 3 2 3 2 3" xfId="11622" xr:uid="{00000000-0005-0000-0000-00004B300000}"/>
    <cellStyle name="Normal 13 3 3 2 3 2 3 2" xfId="21501" xr:uid="{00000000-0005-0000-0000-00004C300000}"/>
    <cellStyle name="Normal 13 3 3 2 3 2 4" xfId="21499" xr:uid="{00000000-0005-0000-0000-00004D300000}"/>
    <cellStyle name="Normal 13 3 3 2 3 3" xfId="11623" xr:uid="{00000000-0005-0000-0000-00004E300000}"/>
    <cellStyle name="Normal 13 3 3 2 3 3 2" xfId="21502" xr:uid="{00000000-0005-0000-0000-00004F300000}"/>
    <cellStyle name="Normal 13 3 3 2 3 4" xfId="11624" xr:uid="{00000000-0005-0000-0000-000050300000}"/>
    <cellStyle name="Normal 13 3 3 2 3 4 2" xfId="21503" xr:uid="{00000000-0005-0000-0000-000051300000}"/>
    <cellStyle name="Normal 13 3 3 2 3 5" xfId="21498" xr:uid="{00000000-0005-0000-0000-000052300000}"/>
    <cellStyle name="Normal 13 3 3 2 4" xfId="11625" xr:uid="{00000000-0005-0000-0000-000053300000}"/>
    <cellStyle name="Normal 13 3 3 2 4 2" xfId="11626" xr:uid="{00000000-0005-0000-0000-000054300000}"/>
    <cellStyle name="Normal 13 3 3 2 4 2 2" xfId="21505" xr:uid="{00000000-0005-0000-0000-000055300000}"/>
    <cellStyle name="Normal 13 3 3 2 4 3" xfId="11627" xr:uid="{00000000-0005-0000-0000-000056300000}"/>
    <cellStyle name="Normal 13 3 3 2 4 3 2" xfId="21506" xr:uid="{00000000-0005-0000-0000-000057300000}"/>
    <cellStyle name="Normal 13 3 3 2 4 4" xfId="21504" xr:uid="{00000000-0005-0000-0000-000058300000}"/>
    <cellStyle name="Normal 13 3 3 2 5" xfId="11628" xr:uid="{00000000-0005-0000-0000-000059300000}"/>
    <cellStyle name="Normal 13 3 3 2 5 2" xfId="21507" xr:uid="{00000000-0005-0000-0000-00005A300000}"/>
    <cellStyle name="Normal 13 3 3 2 6" xfId="11629" xr:uid="{00000000-0005-0000-0000-00005B300000}"/>
    <cellStyle name="Normal 13 3 3 2 6 2" xfId="21508" xr:uid="{00000000-0005-0000-0000-00005C300000}"/>
    <cellStyle name="Normal 13 3 3 2 7" xfId="21491" xr:uid="{00000000-0005-0000-0000-00005D300000}"/>
    <cellStyle name="Normal 13 3 3 3" xfId="2274" xr:uid="{00000000-0005-0000-0000-00005E300000}"/>
    <cellStyle name="Normal 13 3 3 3 2" xfId="2275" xr:uid="{00000000-0005-0000-0000-00005F300000}"/>
    <cellStyle name="Normal 13 3 3 3 2 2" xfId="11630" xr:uid="{00000000-0005-0000-0000-000060300000}"/>
    <cellStyle name="Normal 13 3 3 3 2 2 2" xfId="11631" xr:uid="{00000000-0005-0000-0000-000061300000}"/>
    <cellStyle name="Normal 13 3 3 3 2 2 2 2" xfId="21512" xr:uid="{00000000-0005-0000-0000-000062300000}"/>
    <cellStyle name="Normal 13 3 3 3 2 2 3" xfId="11632" xr:uid="{00000000-0005-0000-0000-000063300000}"/>
    <cellStyle name="Normal 13 3 3 3 2 2 3 2" xfId="21513" xr:uid="{00000000-0005-0000-0000-000064300000}"/>
    <cellStyle name="Normal 13 3 3 3 2 2 4" xfId="21511" xr:uid="{00000000-0005-0000-0000-000065300000}"/>
    <cellStyle name="Normal 13 3 3 3 2 3" xfId="11633" xr:uid="{00000000-0005-0000-0000-000066300000}"/>
    <cellStyle name="Normal 13 3 3 3 2 3 2" xfId="21514" xr:uid="{00000000-0005-0000-0000-000067300000}"/>
    <cellStyle name="Normal 13 3 3 3 2 4" xfId="11634" xr:uid="{00000000-0005-0000-0000-000068300000}"/>
    <cellStyle name="Normal 13 3 3 3 2 4 2" xfId="21515" xr:uid="{00000000-0005-0000-0000-000069300000}"/>
    <cellStyle name="Normal 13 3 3 3 2 5" xfId="21510" xr:uid="{00000000-0005-0000-0000-00006A300000}"/>
    <cellStyle name="Normal 13 3 3 3 3" xfId="11635" xr:uid="{00000000-0005-0000-0000-00006B300000}"/>
    <cellStyle name="Normal 13 3 3 3 3 2" xfId="11636" xr:uid="{00000000-0005-0000-0000-00006C300000}"/>
    <cellStyle name="Normal 13 3 3 3 3 2 2" xfId="21517" xr:uid="{00000000-0005-0000-0000-00006D300000}"/>
    <cellStyle name="Normal 13 3 3 3 3 3" xfId="11637" xr:uid="{00000000-0005-0000-0000-00006E300000}"/>
    <cellStyle name="Normal 13 3 3 3 3 3 2" xfId="21518" xr:uid="{00000000-0005-0000-0000-00006F300000}"/>
    <cellStyle name="Normal 13 3 3 3 3 4" xfId="21516" xr:uid="{00000000-0005-0000-0000-000070300000}"/>
    <cellStyle name="Normal 13 3 3 3 4" xfId="11638" xr:uid="{00000000-0005-0000-0000-000071300000}"/>
    <cellStyle name="Normal 13 3 3 3 4 2" xfId="21519" xr:uid="{00000000-0005-0000-0000-000072300000}"/>
    <cellStyle name="Normal 13 3 3 3 5" xfId="11639" xr:uid="{00000000-0005-0000-0000-000073300000}"/>
    <cellStyle name="Normal 13 3 3 3 5 2" xfId="21520" xr:uid="{00000000-0005-0000-0000-000074300000}"/>
    <cellStyle name="Normal 13 3 3 3 6" xfId="21509" xr:uid="{00000000-0005-0000-0000-000075300000}"/>
    <cellStyle name="Normal 13 3 3 4" xfId="2276" xr:uid="{00000000-0005-0000-0000-000076300000}"/>
    <cellStyle name="Normal 13 3 3 4 2" xfId="11640" xr:uid="{00000000-0005-0000-0000-000077300000}"/>
    <cellStyle name="Normal 13 3 3 4 2 2" xfId="11641" xr:uid="{00000000-0005-0000-0000-000078300000}"/>
    <cellStyle name="Normal 13 3 3 4 2 2 2" xfId="21523" xr:uid="{00000000-0005-0000-0000-000079300000}"/>
    <cellStyle name="Normal 13 3 3 4 2 3" xfId="11642" xr:uid="{00000000-0005-0000-0000-00007A300000}"/>
    <cellStyle name="Normal 13 3 3 4 2 3 2" xfId="21524" xr:uid="{00000000-0005-0000-0000-00007B300000}"/>
    <cellStyle name="Normal 13 3 3 4 2 4" xfId="21522" xr:uid="{00000000-0005-0000-0000-00007C300000}"/>
    <cellStyle name="Normal 13 3 3 4 3" xfId="11643" xr:uid="{00000000-0005-0000-0000-00007D300000}"/>
    <cellStyle name="Normal 13 3 3 4 3 2" xfId="21525" xr:uid="{00000000-0005-0000-0000-00007E300000}"/>
    <cellStyle name="Normal 13 3 3 4 4" xfId="11644" xr:uid="{00000000-0005-0000-0000-00007F300000}"/>
    <cellStyle name="Normal 13 3 3 4 4 2" xfId="21526" xr:uid="{00000000-0005-0000-0000-000080300000}"/>
    <cellStyle name="Normal 13 3 3 4 5" xfId="21521" xr:uid="{00000000-0005-0000-0000-000081300000}"/>
    <cellStyle name="Normal 13 3 3 5" xfId="2277" xr:uid="{00000000-0005-0000-0000-000082300000}"/>
    <cellStyle name="Normal 13 3 3 5 2" xfId="11645" xr:uid="{00000000-0005-0000-0000-000083300000}"/>
    <cellStyle name="Normal 13 3 3 5 2 2" xfId="11646" xr:uid="{00000000-0005-0000-0000-000084300000}"/>
    <cellStyle name="Normal 13 3 3 5 2 2 2" xfId="21529" xr:uid="{00000000-0005-0000-0000-000085300000}"/>
    <cellStyle name="Normal 13 3 3 5 2 3" xfId="11647" xr:uid="{00000000-0005-0000-0000-000086300000}"/>
    <cellStyle name="Normal 13 3 3 5 2 3 2" xfId="21530" xr:uid="{00000000-0005-0000-0000-000087300000}"/>
    <cellStyle name="Normal 13 3 3 5 2 4" xfId="21528" xr:uid="{00000000-0005-0000-0000-000088300000}"/>
    <cellStyle name="Normal 13 3 3 5 3" xfId="11648" xr:uid="{00000000-0005-0000-0000-000089300000}"/>
    <cellStyle name="Normal 13 3 3 5 3 2" xfId="21531" xr:uid="{00000000-0005-0000-0000-00008A300000}"/>
    <cellStyle name="Normal 13 3 3 5 4" xfId="11649" xr:uid="{00000000-0005-0000-0000-00008B300000}"/>
    <cellStyle name="Normal 13 3 3 5 4 2" xfId="21532" xr:uid="{00000000-0005-0000-0000-00008C300000}"/>
    <cellStyle name="Normal 13 3 3 5 5" xfId="21527" xr:uid="{00000000-0005-0000-0000-00008D300000}"/>
    <cellStyle name="Normal 13 3 3 6" xfId="11650" xr:uid="{00000000-0005-0000-0000-00008E300000}"/>
    <cellStyle name="Normal 13 3 3 6 2" xfId="11651" xr:uid="{00000000-0005-0000-0000-00008F300000}"/>
    <cellStyle name="Normal 13 3 3 6 2 2" xfId="21534" xr:uid="{00000000-0005-0000-0000-000090300000}"/>
    <cellStyle name="Normal 13 3 3 6 3" xfId="11652" xr:uid="{00000000-0005-0000-0000-000091300000}"/>
    <cellStyle name="Normal 13 3 3 6 3 2" xfId="21535" xr:uid="{00000000-0005-0000-0000-000092300000}"/>
    <cellStyle name="Normal 13 3 3 6 4" xfId="21533" xr:uid="{00000000-0005-0000-0000-000093300000}"/>
    <cellStyle name="Normal 13 3 3 7" xfId="11653" xr:uid="{00000000-0005-0000-0000-000094300000}"/>
    <cellStyle name="Normal 13 3 3 7 2" xfId="21536" xr:uid="{00000000-0005-0000-0000-000095300000}"/>
    <cellStyle name="Normal 13 3 3 8" xfId="11654" xr:uid="{00000000-0005-0000-0000-000096300000}"/>
    <cellStyle name="Normal 13 3 3 8 2" xfId="21537" xr:uid="{00000000-0005-0000-0000-000097300000}"/>
    <cellStyle name="Normal 13 3 3 9" xfId="21490" xr:uid="{00000000-0005-0000-0000-000098300000}"/>
    <cellStyle name="Normal 13 3 4" xfId="2278" xr:uid="{00000000-0005-0000-0000-000099300000}"/>
    <cellStyle name="Normal 13 3 4 2" xfId="2279" xr:uid="{00000000-0005-0000-0000-00009A300000}"/>
    <cellStyle name="Normal 13 3 4 2 2" xfId="11655" xr:uid="{00000000-0005-0000-0000-00009B300000}"/>
    <cellStyle name="Normal 13 3 4 2 2 2" xfId="11656" xr:uid="{00000000-0005-0000-0000-00009C300000}"/>
    <cellStyle name="Normal 13 3 4 2 2 2 2" xfId="21541" xr:uid="{00000000-0005-0000-0000-00009D300000}"/>
    <cellStyle name="Normal 13 3 4 2 2 3" xfId="11657" xr:uid="{00000000-0005-0000-0000-00009E300000}"/>
    <cellStyle name="Normal 13 3 4 2 2 3 2" xfId="21542" xr:uid="{00000000-0005-0000-0000-00009F300000}"/>
    <cellStyle name="Normal 13 3 4 2 2 4" xfId="21540" xr:uid="{00000000-0005-0000-0000-0000A0300000}"/>
    <cellStyle name="Normal 13 3 4 2 3" xfId="11658" xr:uid="{00000000-0005-0000-0000-0000A1300000}"/>
    <cellStyle name="Normal 13 3 4 2 3 2" xfId="21543" xr:uid="{00000000-0005-0000-0000-0000A2300000}"/>
    <cellStyle name="Normal 13 3 4 2 4" xfId="11659" xr:uid="{00000000-0005-0000-0000-0000A3300000}"/>
    <cellStyle name="Normal 13 3 4 2 4 2" xfId="21544" xr:uid="{00000000-0005-0000-0000-0000A4300000}"/>
    <cellStyle name="Normal 13 3 4 2 5" xfId="21539" xr:uid="{00000000-0005-0000-0000-0000A5300000}"/>
    <cellStyle name="Normal 13 3 4 3" xfId="2280" xr:uid="{00000000-0005-0000-0000-0000A6300000}"/>
    <cellStyle name="Normal 13 3 4 3 2" xfId="11660" xr:uid="{00000000-0005-0000-0000-0000A7300000}"/>
    <cellStyle name="Normal 13 3 4 3 2 2" xfId="11661" xr:uid="{00000000-0005-0000-0000-0000A8300000}"/>
    <cellStyle name="Normal 13 3 4 3 2 2 2" xfId="21547" xr:uid="{00000000-0005-0000-0000-0000A9300000}"/>
    <cellStyle name="Normal 13 3 4 3 2 3" xfId="11662" xr:uid="{00000000-0005-0000-0000-0000AA300000}"/>
    <cellStyle name="Normal 13 3 4 3 2 3 2" xfId="21548" xr:uid="{00000000-0005-0000-0000-0000AB300000}"/>
    <cellStyle name="Normal 13 3 4 3 2 4" xfId="21546" xr:uid="{00000000-0005-0000-0000-0000AC300000}"/>
    <cellStyle name="Normal 13 3 4 3 3" xfId="11663" xr:uid="{00000000-0005-0000-0000-0000AD300000}"/>
    <cellStyle name="Normal 13 3 4 3 3 2" xfId="21549" xr:uid="{00000000-0005-0000-0000-0000AE300000}"/>
    <cellStyle name="Normal 13 3 4 3 4" xfId="11664" xr:uid="{00000000-0005-0000-0000-0000AF300000}"/>
    <cellStyle name="Normal 13 3 4 3 4 2" xfId="21550" xr:uid="{00000000-0005-0000-0000-0000B0300000}"/>
    <cellStyle name="Normal 13 3 4 3 5" xfId="21545" xr:uid="{00000000-0005-0000-0000-0000B1300000}"/>
    <cellStyle name="Normal 13 3 4 4" xfId="11665" xr:uid="{00000000-0005-0000-0000-0000B2300000}"/>
    <cellStyle name="Normal 13 3 4 4 2" xfId="11666" xr:uid="{00000000-0005-0000-0000-0000B3300000}"/>
    <cellStyle name="Normal 13 3 4 4 2 2" xfId="21552" xr:uid="{00000000-0005-0000-0000-0000B4300000}"/>
    <cellStyle name="Normal 13 3 4 4 3" xfId="11667" xr:uid="{00000000-0005-0000-0000-0000B5300000}"/>
    <cellStyle name="Normal 13 3 4 4 3 2" xfId="21553" xr:uid="{00000000-0005-0000-0000-0000B6300000}"/>
    <cellStyle name="Normal 13 3 4 4 4" xfId="21551" xr:uid="{00000000-0005-0000-0000-0000B7300000}"/>
    <cellStyle name="Normal 13 3 4 5" xfId="11668" xr:uid="{00000000-0005-0000-0000-0000B8300000}"/>
    <cellStyle name="Normal 13 3 4 5 2" xfId="21554" xr:uid="{00000000-0005-0000-0000-0000B9300000}"/>
    <cellStyle name="Normal 13 3 4 6" xfId="11669" xr:uid="{00000000-0005-0000-0000-0000BA300000}"/>
    <cellStyle name="Normal 13 3 4 6 2" xfId="21555" xr:uid="{00000000-0005-0000-0000-0000BB300000}"/>
    <cellStyle name="Normal 13 3 4 7" xfId="21538" xr:uid="{00000000-0005-0000-0000-0000BC300000}"/>
    <cellStyle name="Normal 13 3 5" xfId="2281" xr:uid="{00000000-0005-0000-0000-0000BD300000}"/>
    <cellStyle name="Normal 13 3 5 2" xfId="2282" xr:uid="{00000000-0005-0000-0000-0000BE300000}"/>
    <cellStyle name="Normal 13 3 5 2 2" xfId="11670" xr:uid="{00000000-0005-0000-0000-0000BF300000}"/>
    <cellStyle name="Normal 13 3 5 2 2 2" xfId="11671" xr:uid="{00000000-0005-0000-0000-0000C0300000}"/>
    <cellStyle name="Normal 13 3 5 2 2 2 2" xfId="21559" xr:uid="{00000000-0005-0000-0000-0000C1300000}"/>
    <cellStyle name="Normal 13 3 5 2 2 3" xfId="11672" xr:uid="{00000000-0005-0000-0000-0000C2300000}"/>
    <cellStyle name="Normal 13 3 5 2 2 3 2" xfId="21560" xr:uid="{00000000-0005-0000-0000-0000C3300000}"/>
    <cellStyle name="Normal 13 3 5 2 2 4" xfId="21558" xr:uid="{00000000-0005-0000-0000-0000C4300000}"/>
    <cellStyle name="Normal 13 3 5 2 3" xfId="11673" xr:uid="{00000000-0005-0000-0000-0000C5300000}"/>
    <cellStyle name="Normal 13 3 5 2 3 2" xfId="21561" xr:uid="{00000000-0005-0000-0000-0000C6300000}"/>
    <cellStyle name="Normal 13 3 5 2 4" xfId="11674" xr:uid="{00000000-0005-0000-0000-0000C7300000}"/>
    <cellStyle name="Normal 13 3 5 2 4 2" xfId="21562" xr:uid="{00000000-0005-0000-0000-0000C8300000}"/>
    <cellStyle name="Normal 13 3 5 2 5" xfId="21557" xr:uid="{00000000-0005-0000-0000-0000C9300000}"/>
    <cellStyle name="Normal 13 3 5 3" xfId="2283" xr:uid="{00000000-0005-0000-0000-0000CA300000}"/>
    <cellStyle name="Normal 13 3 5 3 2" xfId="11675" xr:uid="{00000000-0005-0000-0000-0000CB300000}"/>
    <cellStyle name="Normal 13 3 5 3 2 2" xfId="11676" xr:uid="{00000000-0005-0000-0000-0000CC300000}"/>
    <cellStyle name="Normal 13 3 5 3 2 2 2" xfId="21565" xr:uid="{00000000-0005-0000-0000-0000CD300000}"/>
    <cellStyle name="Normal 13 3 5 3 2 3" xfId="11677" xr:uid="{00000000-0005-0000-0000-0000CE300000}"/>
    <cellStyle name="Normal 13 3 5 3 2 3 2" xfId="21566" xr:uid="{00000000-0005-0000-0000-0000CF300000}"/>
    <cellStyle name="Normal 13 3 5 3 2 4" xfId="21564" xr:uid="{00000000-0005-0000-0000-0000D0300000}"/>
    <cellStyle name="Normal 13 3 5 3 3" xfId="11678" xr:uid="{00000000-0005-0000-0000-0000D1300000}"/>
    <cellStyle name="Normal 13 3 5 3 3 2" xfId="21567" xr:uid="{00000000-0005-0000-0000-0000D2300000}"/>
    <cellStyle name="Normal 13 3 5 3 4" xfId="11679" xr:uid="{00000000-0005-0000-0000-0000D3300000}"/>
    <cellStyle name="Normal 13 3 5 3 4 2" xfId="21568" xr:uid="{00000000-0005-0000-0000-0000D4300000}"/>
    <cellStyle name="Normal 13 3 5 3 5" xfId="21563" xr:uid="{00000000-0005-0000-0000-0000D5300000}"/>
    <cellStyle name="Normal 13 3 5 4" xfId="11680" xr:uid="{00000000-0005-0000-0000-0000D6300000}"/>
    <cellStyle name="Normal 13 3 5 4 2" xfId="11681" xr:uid="{00000000-0005-0000-0000-0000D7300000}"/>
    <cellStyle name="Normal 13 3 5 4 2 2" xfId="21570" xr:uid="{00000000-0005-0000-0000-0000D8300000}"/>
    <cellStyle name="Normal 13 3 5 4 3" xfId="11682" xr:uid="{00000000-0005-0000-0000-0000D9300000}"/>
    <cellStyle name="Normal 13 3 5 4 3 2" xfId="21571" xr:uid="{00000000-0005-0000-0000-0000DA300000}"/>
    <cellStyle name="Normal 13 3 5 4 4" xfId="21569" xr:uid="{00000000-0005-0000-0000-0000DB300000}"/>
    <cellStyle name="Normal 13 3 5 5" xfId="11683" xr:uid="{00000000-0005-0000-0000-0000DC300000}"/>
    <cellStyle name="Normal 13 3 5 5 2" xfId="21572" xr:uid="{00000000-0005-0000-0000-0000DD300000}"/>
    <cellStyle name="Normal 13 3 5 6" xfId="11684" xr:uid="{00000000-0005-0000-0000-0000DE300000}"/>
    <cellStyle name="Normal 13 3 5 6 2" xfId="21573" xr:uid="{00000000-0005-0000-0000-0000DF300000}"/>
    <cellStyle name="Normal 13 3 5 7" xfId="21556" xr:uid="{00000000-0005-0000-0000-0000E0300000}"/>
    <cellStyle name="Normal 13 3 6" xfId="2284" xr:uid="{00000000-0005-0000-0000-0000E1300000}"/>
    <cellStyle name="Normal 13 3 6 2" xfId="2285" xr:uid="{00000000-0005-0000-0000-0000E2300000}"/>
    <cellStyle name="Normal 13 3 6 2 2" xfId="11685" xr:uid="{00000000-0005-0000-0000-0000E3300000}"/>
    <cellStyle name="Normal 13 3 6 2 2 2" xfId="11686" xr:uid="{00000000-0005-0000-0000-0000E4300000}"/>
    <cellStyle name="Normal 13 3 6 2 2 2 2" xfId="21577" xr:uid="{00000000-0005-0000-0000-0000E5300000}"/>
    <cellStyle name="Normal 13 3 6 2 2 3" xfId="11687" xr:uid="{00000000-0005-0000-0000-0000E6300000}"/>
    <cellStyle name="Normal 13 3 6 2 2 3 2" xfId="21578" xr:uid="{00000000-0005-0000-0000-0000E7300000}"/>
    <cellStyle name="Normal 13 3 6 2 2 4" xfId="21576" xr:uid="{00000000-0005-0000-0000-0000E8300000}"/>
    <cellStyle name="Normal 13 3 6 2 3" xfId="11688" xr:uid="{00000000-0005-0000-0000-0000E9300000}"/>
    <cellStyle name="Normal 13 3 6 2 3 2" xfId="21579" xr:uid="{00000000-0005-0000-0000-0000EA300000}"/>
    <cellStyle name="Normal 13 3 6 2 4" xfId="11689" xr:uid="{00000000-0005-0000-0000-0000EB300000}"/>
    <cellStyle name="Normal 13 3 6 2 4 2" xfId="21580" xr:uid="{00000000-0005-0000-0000-0000EC300000}"/>
    <cellStyle name="Normal 13 3 6 2 5" xfId="21575" xr:uid="{00000000-0005-0000-0000-0000ED300000}"/>
    <cellStyle name="Normal 13 3 6 3" xfId="11690" xr:uid="{00000000-0005-0000-0000-0000EE300000}"/>
    <cellStyle name="Normal 13 3 6 3 2" xfId="11691" xr:uid="{00000000-0005-0000-0000-0000EF300000}"/>
    <cellStyle name="Normal 13 3 6 3 2 2" xfId="21582" xr:uid="{00000000-0005-0000-0000-0000F0300000}"/>
    <cellStyle name="Normal 13 3 6 3 3" xfId="11692" xr:uid="{00000000-0005-0000-0000-0000F1300000}"/>
    <cellStyle name="Normal 13 3 6 3 3 2" xfId="21583" xr:uid="{00000000-0005-0000-0000-0000F2300000}"/>
    <cellStyle name="Normal 13 3 6 3 4" xfId="21581" xr:uid="{00000000-0005-0000-0000-0000F3300000}"/>
    <cellStyle name="Normal 13 3 6 4" xfId="11693" xr:uid="{00000000-0005-0000-0000-0000F4300000}"/>
    <cellStyle name="Normal 13 3 6 4 2" xfId="21584" xr:uid="{00000000-0005-0000-0000-0000F5300000}"/>
    <cellStyle name="Normal 13 3 6 5" xfId="11694" xr:uid="{00000000-0005-0000-0000-0000F6300000}"/>
    <cellStyle name="Normal 13 3 6 5 2" xfId="21585" xr:uid="{00000000-0005-0000-0000-0000F7300000}"/>
    <cellStyle name="Normal 13 3 6 6" xfId="21574" xr:uid="{00000000-0005-0000-0000-0000F8300000}"/>
    <cellStyle name="Normal 13 3 7" xfId="2286" xr:uid="{00000000-0005-0000-0000-0000F9300000}"/>
    <cellStyle name="Normal 13 3 7 2" xfId="11695" xr:uid="{00000000-0005-0000-0000-0000FA300000}"/>
    <cellStyle name="Normal 13 3 7 2 2" xfId="11696" xr:uid="{00000000-0005-0000-0000-0000FB300000}"/>
    <cellStyle name="Normal 13 3 7 2 2 2" xfId="21588" xr:uid="{00000000-0005-0000-0000-0000FC300000}"/>
    <cellStyle name="Normal 13 3 7 2 3" xfId="11697" xr:uid="{00000000-0005-0000-0000-0000FD300000}"/>
    <cellStyle name="Normal 13 3 7 2 3 2" xfId="21589" xr:uid="{00000000-0005-0000-0000-0000FE300000}"/>
    <cellStyle name="Normal 13 3 7 2 4" xfId="21587" xr:uid="{00000000-0005-0000-0000-0000FF300000}"/>
    <cellStyle name="Normal 13 3 7 3" xfId="11698" xr:uid="{00000000-0005-0000-0000-000000310000}"/>
    <cellStyle name="Normal 13 3 7 3 2" xfId="21590" xr:uid="{00000000-0005-0000-0000-000001310000}"/>
    <cellStyle name="Normal 13 3 7 4" xfId="11699" xr:uid="{00000000-0005-0000-0000-000002310000}"/>
    <cellStyle name="Normal 13 3 7 4 2" xfId="21591" xr:uid="{00000000-0005-0000-0000-000003310000}"/>
    <cellStyle name="Normal 13 3 7 5" xfId="21586" xr:uid="{00000000-0005-0000-0000-000004310000}"/>
    <cellStyle name="Normal 13 3 8" xfId="2287" xr:uid="{00000000-0005-0000-0000-000005310000}"/>
    <cellStyle name="Normal 13 3 8 2" xfId="11700" xr:uid="{00000000-0005-0000-0000-000006310000}"/>
    <cellStyle name="Normal 13 3 8 2 2" xfId="11701" xr:uid="{00000000-0005-0000-0000-000007310000}"/>
    <cellStyle name="Normal 13 3 8 2 2 2" xfId="21594" xr:uid="{00000000-0005-0000-0000-000008310000}"/>
    <cellStyle name="Normal 13 3 8 2 3" xfId="11702" xr:uid="{00000000-0005-0000-0000-000009310000}"/>
    <cellStyle name="Normal 13 3 8 2 3 2" xfId="21595" xr:uid="{00000000-0005-0000-0000-00000A310000}"/>
    <cellStyle name="Normal 13 3 8 2 4" xfId="21593" xr:uid="{00000000-0005-0000-0000-00000B310000}"/>
    <cellStyle name="Normal 13 3 8 3" xfId="11703" xr:uid="{00000000-0005-0000-0000-00000C310000}"/>
    <cellStyle name="Normal 13 3 8 3 2" xfId="21596" xr:uid="{00000000-0005-0000-0000-00000D310000}"/>
    <cellStyle name="Normal 13 3 8 4" xfId="11704" xr:uid="{00000000-0005-0000-0000-00000E310000}"/>
    <cellStyle name="Normal 13 3 8 4 2" xfId="21597" xr:uid="{00000000-0005-0000-0000-00000F310000}"/>
    <cellStyle name="Normal 13 3 8 5" xfId="21592" xr:uid="{00000000-0005-0000-0000-000010310000}"/>
    <cellStyle name="Normal 13 3 9" xfId="11705" xr:uid="{00000000-0005-0000-0000-000011310000}"/>
    <cellStyle name="Normal 13 3 9 2" xfId="11706" xr:uid="{00000000-0005-0000-0000-000012310000}"/>
    <cellStyle name="Normal 13 3 9 2 2" xfId="21599" xr:uid="{00000000-0005-0000-0000-000013310000}"/>
    <cellStyle name="Normal 13 3 9 3" xfId="11707" xr:uid="{00000000-0005-0000-0000-000014310000}"/>
    <cellStyle name="Normal 13 3 9 3 2" xfId="21600" xr:uid="{00000000-0005-0000-0000-000015310000}"/>
    <cellStyle name="Normal 13 3 9 4" xfId="21598" xr:uid="{00000000-0005-0000-0000-000016310000}"/>
    <cellStyle name="Normal 13 4" xfId="2288" xr:uid="{00000000-0005-0000-0000-000017310000}"/>
    <cellStyle name="Normal 13 4 10" xfId="21601" xr:uid="{00000000-0005-0000-0000-000018310000}"/>
    <cellStyle name="Normal 13 4 2" xfId="2289" xr:uid="{00000000-0005-0000-0000-000019310000}"/>
    <cellStyle name="Normal 13 4 2 2" xfId="2290" xr:uid="{00000000-0005-0000-0000-00001A310000}"/>
    <cellStyle name="Normal 13 4 2 2 2" xfId="2291" xr:uid="{00000000-0005-0000-0000-00001B310000}"/>
    <cellStyle name="Normal 13 4 2 2 2 2" xfId="11708" xr:uid="{00000000-0005-0000-0000-00001C310000}"/>
    <cellStyle name="Normal 13 4 2 2 2 2 2" xfId="11709" xr:uid="{00000000-0005-0000-0000-00001D310000}"/>
    <cellStyle name="Normal 13 4 2 2 2 2 2 2" xfId="21606" xr:uid="{00000000-0005-0000-0000-00001E310000}"/>
    <cellStyle name="Normal 13 4 2 2 2 2 3" xfId="11710" xr:uid="{00000000-0005-0000-0000-00001F310000}"/>
    <cellStyle name="Normal 13 4 2 2 2 2 3 2" xfId="21607" xr:uid="{00000000-0005-0000-0000-000020310000}"/>
    <cellStyle name="Normal 13 4 2 2 2 2 4" xfId="21605" xr:uid="{00000000-0005-0000-0000-000021310000}"/>
    <cellStyle name="Normal 13 4 2 2 2 3" xfId="11711" xr:uid="{00000000-0005-0000-0000-000022310000}"/>
    <cellStyle name="Normal 13 4 2 2 2 3 2" xfId="21608" xr:uid="{00000000-0005-0000-0000-000023310000}"/>
    <cellStyle name="Normal 13 4 2 2 2 4" xfId="11712" xr:uid="{00000000-0005-0000-0000-000024310000}"/>
    <cellStyle name="Normal 13 4 2 2 2 4 2" xfId="21609" xr:uid="{00000000-0005-0000-0000-000025310000}"/>
    <cellStyle name="Normal 13 4 2 2 2 5" xfId="21604" xr:uid="{00000000-0005-0000-0000-000026310000}"/>
    <cellStyle name="Normal 13 4 2 2 3" xfId="2292" xr:uid="{00000000-0005-0000-0000-000027310000}"/>
    <cellStyle name="Normal 13 4 2 2 3 2" xfId="11713" xr:uid="{00000000-0005-0000-0000-000028310000}"/>
    <cellStyle name="Normal 13 4 2 2 3 2 2" xfId="11714" xr:uid="{00000000-0005-0000-0000-000029310000}"/>
    <cellStyle name="Normal 13 4 2 2 3 2 2 2" xfId="21612" xr:uid="{00000000-0005-0000-0000-00002A310000}"/>
    <cellStyle name="Normal 13 4 2 2 3 2 3" xfId="11715" xr:uid="{00000000-0005-0000-0000-00002B310000}"/>
    <cellStyle name="Normal 13 4 2 2 3 2 3 2" xfId="21613" xr:uid="{00000000-0005-0000-0000-00002C310000}"/>
    <cellStyle name="Normal 13 4 2 2 3 2 4" xfId="21611" xr:uid="{00000000-0005-0000-0000-00002D310000}"/>
    <cellStyle name="Normal 13 4 2 2 3 3" xfId="11716" xr:uid="{00000000-0005-0000-0000-00002E310000}"/>
    <cellStyle name="Normal 13 4 2 2 3 3 2" xfId="21614" xr:uid="{00000000-0005-0000-0000-00002F310000}"/>
    <cellStyle name="Normal 13 4 2 2 3 4" xfId="11717" xr:uid="{00000000-0005-0000-0000-000030310000}"/>
    <cellStyle name="Normal 13 4 2 2 3 4 2" xfId="21615" xr:uid="{00000000-0005-0000-0000-000031310000}"/>
    <cellStyle name="Normal 13 4 2 2 3 5" xfId="21610" xr:uid="{00000000-0005-0000-0000-000032310000}"/>
    <cellStyle name="Normal 13 4 2 2 4" xfId="11718" xr:uid="{00000000-0005-0000-0000-000033310000}"/>
    <cellStyle name="Normal 13 4 2 2 4 2" xfId="11719" xr:uid="{00000000-0005-0000-0000-000034310000}"/>
    <cellStyle name="Normal 13 4 2 2 4 2 2" xfId="21617" xr:uid="{00000000-0005-0000-0000-000035310000}"/>
    <cellStyle name="Normal 13 4 2 2 4 3" xfId="11720" xr:uid="{00000000-0005-0000-0000-000036310000}"/>
    <cellStyle name="Normal 13 4 2 2 4 3 2" xfId="21618" xr:uid="{00000000-0005-0000-0000-000037310000}"/>
    <cellStyle name="Normal 13 4 2 2 4 4" xfId="21616" xr:uid="{00000000-0005-0000-0000-000038310000}"/>
    <cellStyle name="Normal 13 4 2 2 5" xfId="11721" xr:uid="{00000000-0005-0000-0000-000039310000}"/>
    <cellStyle name="Normal 13 4 2 2 5 2" xfId="21619" xr:uid="{00000000-0005-0000-0000-00003A310000}"/>
    <cellStyle name="Normal 13 4 2 2 6" xfId="11722" xr:uid="{00000000-0005-0000-0000-00003B310000}"/>
    <cellStyle name="Normal 13 4 2 2 6 2" xfId="21620" xr:uid="{00000000-0005-0000-0000-00003C310000}"/>
    <cellStyle name="Normal 13 4 2 2 7" xfId="21603" xr:uid="{00000000-0005-0000-0000-00003D310000}"/>
    <cellStyle name="Normal 13 4 2 3" xfId="2293" xr:uid="{00000000-0005-0000-0000-00003E310000}"/>
    <cellStyle name="Normal 13 4 2 3 2" xfId="2294" xr:uid="{00000000-0005-0000-0000-00003F310000}"/>
    <cellStyle name="Normal 13 4 2 3 2 2" xfId="11723" xr:uid="{00000000-0005-0000-0000-000040310000}"/>
    <cellStyle name="Normal 13 4 2 3 2 2 2" xfId="11724" xr:uid="{00000000-0005-0000-0000-000041310000}"/>
    <cellStyle name="Normal 13 4 2 3 2 2 2 2" xfId="21624" xr:uid="{00000000-0005-0000-0000-000042310000}"/>
    <cellStyle name="Normal 13 4 2 3 2 2 3" xfId="11725" xr:uid="{00000000-0005-0000-0000-000043310000}"/>
    <cellStyle name="Normal 13 4 2 3 2 2 3 2" xfId="21625" xr:uid="{00000000-0005-0000-0000-000044310000}"/>
    <cellStyle name="Normal 13 4 2 3 2 2 4" xfId="21623" xr:uid="{00000000-0005-0000-0000-000045310000}"/>
    <cellStyle name="Normal 13 4 2 3 2 3" xfId="11726" xr:uid="{00000000-0005-0000-0000-000046310000}"/>
    <cellStyle name="Normal 13 4 2 3 2 3 2" xfId="21626" xr:uid="{00000000-0005-0000-0000-000047310000}"/>
    <cellStyle name="Normal 13 4 2 3 2 4" xfId="11727" xr:uid="{00000000-0005-0000-0000-000048310000}"/>
    <cellStyle name="Normal 13 4 2 3 2 4 2" xfId="21627" xr:uid="{00000000-0005-0000-0000-000049310000}"/>
    <cellStyle name="Normal 13 4 2 3 2 5" xfId="21622" xr:uid="{00000000-0005-0000-0000-00004A310000}"/>
    <cellStyle name="Normal 13 4 2 3 3" xfId="11728" xr:uid="{00000000-0005-0000-0000-00004B310000}"/>
    <cellStyle name="Normal 13 4 2 3 3 2" xfId="11729" xr:uid="{00000000-0005-0000-0000-00004C310000}"/>
    <cellStyle name="Normal 13 4 2 3 3 2 2" xfId="21629" xr:uid="{00000000-0005-0000-0000-00004D310000}"/>
    <cellStyle name="Normal 13 4 2 3 3 3" xfId="11730" xr:uid="{00000000-0005-0000-0000-00004E310000}"/>
    <cellStyle name="Normal 13 4 2 3 3 3 2" xfId="21630" xr:uid="{00000000-0005-0000-0000-00004F310000}"/>
    <cellStyle name="Normal 13 4 2 3 3 4" xfId="21628" xr:uid="{00000000-0005-0000-0000-000050310000}"/>
    <cellStyle name="Normal 13 4 2 3 4" xfId="11731" xr:uid="{00000000-0005-0000-0000-000051310000}"/>
    <cellStyle name="Normal 13 4 2 3 4 2" xfId="21631" xr:uid="{00000000-0005-0000-0000-000052310000}"/>
    <cellStyle name="Normal 13 4 2 3 5" xfId="11732" xr:uid="{00000000-0005-0000-0000-000053310000}"/>
    <cellStyle name="Normal 13 4 2 3 5 2" xfId="21632" xr:uid="{00000000-0005-0000-0000-000054310000}"/>
    <cellStyle name="Normal 13 4 2 3 6" xfId="21621" xr:uid="{00000000-0005-0000-0000-000055310000}"/>
    <cellStyle name="Normal 13 4 2 4" xfId="2295" xr:uid="{00000000-0005-0000-0000-000056310000}"/>
    <cellStyle name="Normal 13 4 2 4 2" xfId="11733" xr:uid="{00000000-0005-0000-0000-000057310000}"/>
    <cellStyle name="Normal 13 4 2 4 2 2" xfId="11734" xr:uid="{00000000-0005-0000-0000-000058310000}"/>
    <cellStyle name="Normal 13 4 2 4 2 2 2" xfId="21635" xr:uid="{00000000-0005-0000-0000-000059310000}"/>
    <cellStyle name="Normal 13 4 2 4 2 3" xfId="11735" xr:uid="{00000000-0005-0000-0000-00005A310000}"/>
    <cellStyle name="Normal 13 4 2 4 2 3 2" xfId="21636" xr:uid="{00000000-0005-0000-0000-00005B310000}"/>
    <cellStyle name="Normal 13 4 2 4 2 4" xfId="21634" xr:uid="{00000000-0005-0000-0000-00005C310000}"/>
    <cellStyle name="Normal 13 4 2 4 3" xfId="11736" xr:uid="{00000000-0005-0000-0000-00005D310000}"/>
    <cellStyle name="Normal 13 4 2 4 3 2" xfId="21637" xr:uid="{00000000-0005-0000-0000-00005E310000}"/>
    <cellStyle name="Normal 13 4 2 4 4" xfId="11737" xr:uid="{00000000-0005-0000-0000-00005F310000}"/>
    <cellStyle name="Normal 13 4 2 4 4 2" xfId="21638" xr:uid="{00000000-0005-0000-0000-000060310000}"/>
    <cellStyle name="Normal 13 4 2 4 5" xfId="21633" xr:uid="{00000000-0005-0000-0000-000061310000}"/>
    <cellStyle name="Normal 13 4 2 5" xfId="2296" xr:uid="{00000000-0005-0000-0000-000062310000}"/>
    <cellStyle name="Normal 13 4 2 5 2" xfId="11738" xr:uid="{00000000-0005-0000-0000-000063310000}"/>
    <cellStyle name="Normal 13 4 2 5 2 2" xfId="11739" xr:uid="{00000000-0005-0000-0000-000064310000}"/>
    <cellStyle name="Normal 13 4 2 5 2 2 2" xfId="21641" xr:uid="{00000000-0005-0000-0000-000065310000}"/>
    <cellStyle name="Normal 13 4 2 5 2 3" xfId="11740" xr:uid="{00000000-0005-0000-0000-000066310000}"/>
    <cellStyle name="Normal 13 4 2 5 2 3 2" xfId="21642" xr:uid="{00000000-0005-0000-0000-000067310000}"/>
    <cellStyle name="Normal 13 4 2 5 2 4" xfId="21640" xr:uid="{00000000-0005-0000-0000-000068310000}"/>
    <cellStyle name="Normal 13 4 2 5 3" xfId="11741" xr:uid="{00000000-0005-0000-0000-000069310000}"/>
    <cellStyle name="Normal 13 4 2 5 3 2" xfId="21643" xr:uid="{00000000-0005-0000-0000-00006A310000}"/>
    <cellStyle name="Normal 13 4 2 5 4" xfId="11742" xr:uid="{00000000-0005-0000-0000-00006B310000}"/>
    <cellStyle name="Normal 13 4 2 5 4 2" xfId="21644" xr:uid="{00000000-0005-0000-0000-00006C310000}"/>
    <cellStyle name="Normal 13 4 2 5 5" xfId="21639" xr:uid="{00000000-0005-0000-0000-00006D310000}"/>
    <cellStyle name="Normal 13 4 2 6" xfId="11743" xr:uid="{00000000-0005-0000-0000-00006E310000}"/>
    <cellStyle name="Normal 13 4 2 6 2" xfId="11744" xr:uid="{00000000-0005-0000-0000-00006F310000}"/>
    <cellStyle name="Normal 13 4 2 6 2 2" xfId="21646" xr:uid="{00000000-0005-0000-0000-000070310000}"/>
    <cellStyle name="Normal 13 4 2 6 3" xfId="11745" xr:uid="{00000000-0005-0000-0000-000071310000}"/>
    <cellStyle name="Normal 13 4 2 6 3 2" xfId="21647" xr:uid="{00000000-0005-0000-0000-000072310000}"/>
    <cellStyle name="Normal 13 4 2 6 4" xfId="21645" xr:uid="{00000000-0005-0000-0000-000073310000}"/>
    <cellStyle name="Normal 13 4 2 7" xfId="11746" xr:uid="{00000000-0005-0000-0000-000074310000}"/>
    <cellStyle name="Normal 13 4 2 7 2" xfId="21648" xr:uid="{00000000-0005-0000-0000-000075310000}"/>
    <cellStyle name="Normal 13 4 2 8" xfId="11747" xr:uid="{00000000-0005-0000-0000-000076310000}"/>
    <cellStyle name="Normal 13 4 2 8 2" xfId="21649" xr:uid="{00000000-0005-0000-0000-000077310000}"/>
    <cellStyle name="Normal 13 4 2 9" xfId="21602" xr:uid="{00000000-0005-0000-0000-000078310000}"/>
    <cellStyle name="Normal 13 4 3" xfId="2297" xr:uid="{00000000-0005-0000-0000-000079310000}"/>
    <cellStyle name="Normal 13 4 3 2" xfId="2298" xr:uid="{00000000-0005-0000-0000-00007A310000}"/>
    <cellStyle name="Normal 13 4 3 2 2" xfId="11748" xr:uid="{00000000-0005-0000-0000-00007B310000}"/>
    <cellStyle name="Normal 13 4 3 2 2 2" xfId="11749" xr:uid="{00000000-0005-0000-0000-00007C310000}"/>
    <cellStyle name="Normal 13 4 3 2 2 2 2" xfId="21653" xr:uid="{00000000-0005-0000-0000-00007D310000}"/>
    <cellStyle name="Normal 13 4 3 2 2 3" xfId="11750" xr:uid="{00000000-0005-0000-0000-00007E310000}"/>
    <cellStyle name="Normal 13 4 3 2 2 3 2" xfId="21654" xr:uid="{00000000-0005-0000-0000-00007F310000}"/>
    <cellStyle name="Normal 13 4 3 2 2 4" xfId="21652" xr:uid="{00000000-0005-0000-0000-000080310000}"/>
    <cellStyle name="Normal 13 4 3 2 3" xfId="11751" xr:uid="{00000000-0005-0000-0000-000081310000}"/>
    <cellStyle name="Normal 13 4 3 2 3 2" xfId="21655" xr:uid="{00000000-0005-0000-0000-000082310000}"/>
    <cellStyle name="Normal 13 4 3 2 4" xfId="11752" xr:uid="{00000000-0005-0000-0000-000083310000}"/>
    <cellStyle name="Normal 13 4 3 2 4 2" xfId="21656" xr:uid="{00000000-0005-0000-0000-000084310000}"/>
    <cellStyle name="Normal 13 4 3 2 5" xfId="21651" xr:uid="{00000000-0005-0000-0000-000085310000}"/>
    <cellStyle name="Normal 13 4 3 3" xfId="2299" xr:uid="{00000000-0005-0000-0000-000086310000}"/>
    <cellStyle name="Normal 13 4 3 3 2" xfId="11753" xr:uid="{00000000-0005-0000-0000-000087310000}"/>
    <cellStyle name="Normal 13 4 3 3 2 2" xfId="11754" xr:uid="{00000000-0005-0000-0000-000088310000}"/>
    <cellStyle name="Normal 13 4 3 3 2 2 2" xfId="21659" xr:uid="{00000000-0005-0000-0000-000089310000}"/>
    <cellStyle name="Normal 13 4 3 3 2 3" xfId="11755" xr:uid="{00000000-0005-0000-0000-00008A310000}"/>
    <cellStyle name="Normal 13 4 3 3 2 3 2" xfId="21660" xr:uid="{00000000-0005-0000-0000-00008B310000}"/>
    <cellStyle name="Normal 13 4 3 3 2 4" xfId="21658" xr:uid="{00000000-0005-0000-0000-00008C310000}"/>
    <cellStyle name="Normal 13 4 3 3 3" xfId="11756" xr:uid="{00000000-0005-0000-0000-00008D310000}"/>
    <cellStyle name="Normal 13 4 3 3 3 2" xfId="21661" xr:uid="{00000000-0005-0000-0000-00008E310000}"/>
    <cellStyle name="Normal 13 4 3 3 4" xfId="11757" xr:uid="{00000000-0005-0000-0000-00008F310000}"/>
    <cellStyle name="Normal 13 4 3 3 4 2" xfId="21662" xr:uid="{00000000-0005-0000-0000-000090310000}"/>
    <cellStyle name="Normal 13 4 3 3 5" xfId="21657" xr:uid="{00000000-0005-0000-0000-000091310000}"/>
    <cellStyle name="Normal 13 4 3 4" xfId="11758" xr:uid="{00000000-0005-0000-0000-000092310000}"/>
    <cellStyle name="Normal 13 4 3 4 2" xfId="11759" xr:uid="{00000000-0005-0000-0000-000093310000}"/>
    <cellStyle name="Normal 13 4 3 4 2 2" xfId="21664" xr:uid="{00000000-0005-0000-0000-000094310000}"/>
    <cellStyle name="Normal 13 4 3 4 3" xfId="11760" xr:uid="{00000000-0005-0000-0000-000095310000}"/>
    <cellStyle name="Normal 13 4 3 4 3 2" xfId="21665" xr:uid="{00000000-0005-0000-0000-000096310000}"/>
    <cellStyle name="Normal 13 4 3 4 4" xfId="21663" xr:uid="{00000000-0005-0000-0000-000097310000}"/>
    <cellStyle name="Normal 13 4 3 5" xfId="11761" xr:uid="{00000000-0005-0000-0000-000098310000}"/>
    <cellStyle name="Normal 13 4 3 5 2" xfId="21666" xr:uid="{00000000-0005-0000-0000-000099310000}"/>
    <cellStyle name="Normal 13 4 3 6" xfId="11762" xr:uid="{00000000-0005-0000-0000-00009A310000}"/>
    <cellStyle name="Normal 13 4 3 6 2" xfId="21667" xr:uid="{00000000-0005-0000-0000-00009B310000}"/>
    <cellStyle name="Normal 13 4 3 7" xfId="21650" xr:uid="{00000000-0005-0000-0000-00009C310000}"/>
    <cellStyle name="Normal 13 4 4" xfId="2300" xr:uid="{00000000-0005-0000-0000-00009D310000}"/>
    <cellStyle name="Normal 13 4 4 2" xfId="2301" xr:uid="{00000000-0005-0000-0000-00009E310000}"/>
    <cellStyle name="Normal 13 4 4 2 2" xfId="11763" xr:uid="{00000000-0005-0000-0000-00009F310000}"/>
    <cellStyle name="Normal 13 4 4 2 2 2" xfId="11764" xr:uid="{00000000-0005-0000-0000-0000A0310000}"/>
    <cellStyle name="Normal 13 4 4 2 2 2 2" xfId="21671" xr:uid="{00000000-0005-0000-0000-0000A1310000}"/>
    <cellStyle name="Normal 13 4 4 2 2 3" xfId="11765" xr:uid="{00000000-0005-0000-0000-0000A2310000}"/>
    <cellStyle name="Normal 13 4 4 2 2 3 2" xfId="21672" xr:uid="{00000000-0005-0000-0000-0000A3310000}"/>
    <cellStyle name="Normal 13 4 4 2 2 4" xfId="21670" xr:uid="{00000000-0005-0000-0000-0000A4310000}"/>
    <cellStyle name="Normal 13 4 4 2 3" xfId="11766" xr:uid="{00000000-0005-0000-0000-0000A5310000}"/>
    <cellStyle name="Normal 13 4 4 2 3 2" xfId="21673" xr:uid="{00000000-0005-0000-0000-0000A6310000}"/>
    <cellStyle name="Normal 13 4 4 2 4" xfId="11767" xr:uid="{00000000-0005-0000-0000-0000A7310000}"/>
    <cellStyle name="Normal 13 4 4 2 4 2" xfId="21674" xr:uid="{00000000-0005-0000-0000-0000A8310000}"/>
    <cellStyle name="Normal 13 4 4 2 5" xfId="21669" xr:uid="{00000000-0005-0000-0000-0000A9310000}"/>
    <cellStyle name="Normal 13 4 4 3" xfId="11768" xr:uid="{00000000-0005-0000-0000-0000AA310000}"/>
    <cellStyle name="Normal 13 4 4 3 2" xfId="11769" xr:uid="{00000000-0005-0000-0000-0000AB310000}"/>
    <cellStyle name="Normal 13 4 4 3 2 2" xfId="21676" xr:uid="{00000000-0005-0000-0000-0000AC310000}"/>
    <cellStyle name="Normal 13 4 4 3 3" xfId="11770" xr:uid="{00000000-0005-0000-0000-0000AD310000}"/>
    <cellStyle name="Normal 13 4 4 3 3 2" xfId="21677" xr:uid="{00000000-0005-0000-0000-0000AE310000}"/>
    <cellStyle name="Normal 13 4 4 3 4" xfId="21675" xr:uid="{00000000-0005-0000-0000-0000AF310000}"/>
    <cellStyle name="Normal 13 4 4 4" xfId="11771" xr:uid="{00000000-0005-0000-0000-0000B0310000}"/>
    <cellStyle name="Normal 13 4 4 4 2" xfId="21678" xr:uid="{00000000-0005-0000-0000-0000B1310000}"/>
    <cellStyle name="Normal 13 4 4 5" xfId="11772" xr:uid="{00000000-0005-0000-0000-0000B2310000}"/>
    <cellStyle name="Normal 13 4 4 5 2" xfId="21679" xr:uid="{00000000-0005-0000-0000-0000B3310000}"/>
    <cellStyle name="Normal 13 4 4 6" xfId="21668" xr:uid="{00000000-0005-0000-0000-0000B4310000}"/>
    <cellStyle name="Normal 13 4 5" xfId="2302" xr:uid="{00000000-0005-0000-0000-0000B5310000}"/>
    <cellStyle name="Normal 13 4 5 2" xfId="11773" xr:uid="{00000000-0005-0000-0000-0000B6310000}"/>
    <cellStyle name="Normal 13 4 5 2 2" xfId="11774" xr:uid="{00000000-0005-0000-0000-0000B7310000}"/>
    <cellStyle name="Normal 13 4 5 2 2 2" xfId="21682" xr:uid="{00000000-0005-0000-0000-0000B8310000}"/>
    <cellStyle name="Normal 13 4 5 2 3" xfId="11775" xr:uid="{00000000-0005-0000-0000-0000B9310000}"/>
    <cellStyle name="Normal 13 4 5 2 3 2" xfId="21683" xr:uid="{00000000-0005-0000-0000-0000BA310000}"/>
    <cellStyle name="Normal 13 4 5 2 4" xfId="21681" xr:uid="{00000000-0005-0000-0000-0000BB310000}"/>
    <cellStyle name="Normal 13 4 5 3" xfId="11776" xr:uid="{00000000-0005-0000-0000-0000BC310000}"/>
    <cellStyle name="Normal 13 4 5 3 2" xfId="21684" xr:uid="{00000000-0005-0000-0000-0000BD310000}"/>
    <cellStyle name="Normal 13 4 5 4" xfId="11777" xr:uid="{00000000-0005-0000-0000-0000BE310000}"/>
    <cellStyle name="Normal 13 4 5 4 2" xfId="21685" xr:uid="{00000000-0005-0000-0000-0000BF310000}"/>
    <cellStyle name="Normal 13 4 5 5" xfId="21680" xr:uid="{00000000-0005-0000-0000-0000C0310000}"/>
    <cellStyle name="Normal 13 4 6" xfId="2303" xr:uid="{00000000-0005-0000-0000-0000C1310000}"/>
    <cellStyle name="Normal 13 4 6 2" xfId="11778" xr:uid="{00000000-0005-0000-0000-0000C2310000}"/>
    <cellStyle name="Normal 13 4 6 2 2" xfId="11779" xr:uid="{00000000-0005-0000-0000-0000C3310000}"/>
    <cellStyle name="Normal 13 4 6 2 2 2" xfId="21688" xr:uid="{00000000-0005-0000-0000-0000C4310000}"/>
    <cellStyle name="Normal 13 4 6 2 3" xfId="11780" xr:uid="{00000000-0005-0000-0000-0000C5310000}"/>
    <cellStyle name="Normal 13 4 6 2 3 2" xfId="21689" xr:uid="{00000000-0005-0000-0000-0000C6310000}"/>
    <cellStyle name="Normal 13 4 6 2 4" xfId="21687" xr:uid="{00000000-0005-0000-0000-0000C7310000}"/>
    <cellStyle name="Normal 13 4 6 3" xfId="11781" xr:uid="{00000000-0005-0000-0000-0000C8310000}"/>
    <cellStyle name="Normal 13 4 6 3 2" xfId="21690" xr:uid="{00000000-0005-0000-0000-0000C9310000}"/>
    <cellStyle name="Normal 13 4 6 4" xfId="11782" xr:uid="{00000000-0005-0000-0000-0000CA310000}"/>
    <cellStyle name="Normal 13 4 6 4 2" xfId="21691" xr:uid="{00000000-0005-0000-0000-0000CB310000}"/>
    <cellStyle name="Normal 13 4 6 5" xfId="21686" xr:uid="{00000000-0005-0000-0000-0000CC310000}"/>
    <cellStyle name="Normal 13 4 7" xfId="11783" xr:uid="{00000000-0005-0000-0000-0000CD310000}"/>
    <cellStyle name="Normal 13 4 7 2" xfId="11784" xr:uid="{00000000-0005-0000-0000-0000CE310000}"/>
    <cellStyle name="Normal 13 4 7 2 2" xfId="21693" xr:uid="{00000000-0005-0000-0000-0000CF310000}"/>
    <cellStyle name="Normal 13 4 7 3" xfId="11785" xr:uid="{00000000-0005-0000-0000-0000D0310000}"/>
    <cellStyle name="Normal 13 4 7 3 2" xfId="21694" xr:uid="{00000000-0005-0000-0000-0000D1310000}"/>
    <cellStyle name="Normal 13 4 7 4" xfId="21692" xr:uid="{00000000-0005-0000-0000-0000D2310000}"/>
    <cellStyle name="Normal 13 4 8" xfId="11786" xr:uid="{00000000-0005-0000-0000-0000D3310000}"/>
    <cellStyle name="Normal 13 4 8 2" xfId="21695" xr:uid="{00000000-0005-0000-0000-0000D4310000}"/>
    <cellStyle name="Normal 13 4 9" xfId="11787" xr:uid="{00000000-0005-0000-0000-0000D5310000}"/>
    <cellStyle name="Normal 13 4 9 2" xfId="21696" xr:uid="{00000000-0005-0000-0000-0000D6310000}"/>
    <cellStyle name="Normal 13 5" xfId="2304" xr:uid="{00000000-0005-0000-0000-0000D7310000}"/>
    <cellStyle name="Normal 13 5 10" xfId="21697" xr:uid="{00000000-0005-0000-0000-0000D8310000}"/>
    <cellStyle name="Normal 13 5 2" xfId="2305" xr:uid="{00000000-0005-0000-0000-0000D9310000}"/>
    <cellStyle name="Normal 13 5 2 2" xfId="2306" xr:uid="{00000000-0005-0000-0000-0000DA310000}"/>
    <cellStyle name="Normal 13 5 2 2 2" xfId="2307" xr:uid="{00000000-0005-0000-0000-0000DB310000}"/>
    <cellStyle name="Normal 13 5 2 2 2 2" xfId="11788" xr:uid="{00000000-0005-0000-0000-0000DC310000}"/>
    <cellStyle name="Normal 13 5 2 2 2 2 2" xfId="11789" xr:uid="{00000000-0005-0000-0000-0000DD310000}"/>
    <cellStyle name="Normal 13 5 2 2 2 2 2 2" xfId="21702" xr:uid="{00000000-0005-0000-0000-0000DE310000}"/>
    <cellStyle name="Normal 13 5 2 2 2 2 3" xfId="11790" xr:uid="{00000000-0005-0000-0000-0000DF310000}"/>
    <cellStyle name="Normal 13 5 2 2 2 2 3 2" xfId="21703" xr:uid="{00000000-0005-0000-0000-0000E0310000}"/>
    <cellStyle name="Normal 13 5 2 2 2 2 4" xfId="21701" xr:uid="{00000000-0005-0000-0000-0000E1310000}"/>
    <cellStyle name="Normal 13 5 2 2 2 3" xfId="11791" xr:uid="{00000000-0005-0000-0000-0000E2310000}"/>
    <cellStyle name="Normal 13 5 2 2 2 3 2" xfId="21704" xr:uid="{00000000-0005-0000-0000-0000E3310000}"/>
    <cellStyle name="Normal 13 5 2 2 2 4" xfId="11792" xr:uid="{00000000-0005-0000-0000-0000E4310000}"/>
    <cellStyle name="Normal 13 5 2 2 2 4 2" xfId="21705" xr:uid="{00000000-0005-0000-0000-0000E5310000}"/>
    <cellStyle name="Normal 13 5 2 2 2 5" xfId="21700" xr:uid="{00000000-0005-0000-0000-0000E6310000}"/>
    <cellStyle name="Normal 13 5 2 2 3" xfId="2308" xr:uid="{00000000-0005-0000-0000-0000E7310000}"/>
    <cellStyle name="Normal 13 5 2 2 3 2" xfId="11793" xr:uid="{00000000-0005-0000-0000-0000E8310000}"/>
    <cellStyle name="Normal 13 5 2 2 3 2 2" xfId="11794" xr:uid="{00000000-0005-0000-0000-0000E9310000}"/>
    <cellStyle name="Normal 13 5 2 2 3 2 2 2" xfId="21708" xr:uid="{00000000-0005-0000-0000-0000EA310000}"/>
    <cellStyle name="Normal 13 5 2 2 3 2 3" xfId="11795" xr:uid="{00000000-0005-0000-0000-0000EB310000}"/>
    <cellStyle name="Normal 13 5 2 2 3 2 3 2" xfId="21709" xr:uid="{00000000-0005-0000-0000-0000EC310000}"/>
    <cellStyle name="Normal 13 5 2 2 3 2 4" xfId="21707" xr:uid="{00000000-0005-0000-0000-0000ED310000}"/>
    <cellStyle name="Normal 13 5 2 2 3 3" xfId="11796" xr:uid="{00000000-0005-0000-0000-0000EE310000}"/>
    <cellStyle name="Normal 13 5 2 2 3 3 2" xfId="21710" xr:uid="{00000000-0005-0000-0000-0000EF310000}"/>
    <cellStyle name="Normal 13 5 2 2 3 4" xfId="11797" xr:uid="{00000000-0005-0000-0000-0000F0310000}"/>
    <cellStyle name="Normal 13 5 2 2 3 4 2" xfId="21711" xr:uid="{00000000-0005-0000-0000-0000F1310000}"/>
    <cellStyle name="Normal 13 5 2 2 3 5" xfId="21706" xr:uid="{00000000-0005-0000-0000-0000F2310000}"/>
    <cellStyle name="Normal 13 5 2 2 4" xfId="11798" xr:uid="{00000000-0005-0000-0000-0000F3310000}"/>
    <cellStyle name="Normal 13 5 2 2 4 2" xfId="11799" xr:uid="{00000000-0005-0000-0000-0000F4310000}"/>
    <cellStyle name="Normal 13 5 2 2 4 2 2" xfId="21713" xr:uid="{00000000-0005-0000-0000-0000F5310000}"/>
    <cellStyle name="Normal 13 5 2 2 4 3" xfId="11800" xr:uid="{00000000-0005-0000-0000-0000F6310000}"/>
    <cellStyle name="Normal 13 5 2 2 4 3 2" xfId="21714" xr:uid="{00000000-0005-0000-0000-0000F7310000}"/>
    <cellStyle name="Normal 13 5 2 2 4 4" xfId="21712" xr:uid="{00000000-0005-0000-0000-0000F8310000}"/>
    <cellStyle name="Normal 13 5 2 2 5" xfId="11801" xr:uid="{00000000-0005-0000-0000-0000F9310000}"/>
    <cellStyle name="Normal 13 5 2 2 5 2" xfId="21715" xr:uid="{00000000-0005-0000-0000-0000FA310000}"/>
    <cellStyle name="Normal 13 5 2 2 6" xfId="11802" xr:uid="{00000000-0005-0000-0000-0000FB310000}"/>
    <cellStyle name="Normal 13 5 2 2 6 2" xfId="21716" xr:uid="{00000000-0005-0000-0000-0000FC310000}"/>
    <cellStyle name="Normal 13 5 2 2 7" xfId="21699" xr:uid="{00000000-0005-0000-0000-0000FD310000}"/>
    <cellStyle name="Normal 13 5 2 3" xfId="2309" xr:uid="{00000000-0005-0000-0000-0000FE310000}"/>
    <cellStyle name="Normal 13 5 2 3 2" xfId="2310" xr:uid="{00000000-0005-0000-0000-0000FF310000}"/>
    <cellStyle name="Normal 13 5 2 3 2 2" xfId="11803" xr:uid="{00000000-0005-0000-0000-000000320000}"/>
    <cellStyle name="Normal 13 5 2 3 2 2 2" xfId="11804" xr:uid="{00000000-0005-0000-0000-000001320000}"/>
    <cellStyle name="Normal 13 5 2 3 2 2 2 2" xfId="21720" xr:uid="{00000000-0005-0000-0000-000002320000}"/>
    <cellStyle name="Normal 13 5 2 3 2 2 3" xfId="11805" xr:uid="{00000000-0005-0000-0000-000003320000}"/>
    <cellStyle name="Normal 13 5 2 3 2 2 3 2" xfId="21721" xr:uid="{00000000-0005-0000-0000-000004320000}"/>
    <cellStyle name="Normal 13 5 2 3 2 2 4" xfId="21719" xr:uid="{00000000-0005-0000-0000-000005320000}"/>
    <cellStyle name="Normal 13 5 2 3 2 3" xfId="11806" xr:uid="{00000000-0005-0000-0000-000006320000}"/>
    <cellStyle name="Normal 13 5 2 3 2 3 2" xfId="21722" xr:uid="{00000000-0005-0000-0000-000007320000}"/>
    <cellStyle name="Normal 13 5 2 3 2 4" xfId="11807" xr:uid="{00000000-0005-0000-0000-000008320000}"/>
    <cellStyle name="Normal 13 5 2 3 2 4 2" xfId="21723" xr:uid="{00000000-0005-0000-0000-000009320000}"/>
    <cellStyle name="Normal 13 5 2 3 2 5" xfId="21718" xr:uid="{00000000-0005-0000-0000-00000A320000}"/>
    <cellStyle name="Normal 13 5 2 3 3" xfId="11808" xr:uid="{00000000-0005-0000-0000-00000B320000}"/>
    <cellStyle name="Normal 13 5 2 3 3 2" xfId="11809" xr:uid="{00000000-0005-0000-0000-00000C320000}"/>
    <cellStyle name="Normal 13 5 2 3 3 2 2" xfId="21725" xr:uid="{00000000-0005-0000-0000-00000D320000}"/>
    <cellStyle name="Normal 13 5 2 3 3 3" xfId="11810" xr:uid="{00000000-0005-0000-0000-00000E320000}"/>
    <cellStyle name="Normal 13 5 2 3 3 3 2" xfId="21726" xr:uid="{00000000-0005-0000-0000-00000F320000}"/>
    <cellStyle name="Normal 13 5 2 3 3 4" xfId="21724" xr:uid="{00000000-0005-0000-0000-000010320000}"/>
    <cellStyle name="Normal 13 5 2 3 4" xfId="11811" xr:uid="{00000000-0005-0000-0000-000011320000}"/>
    <cellStyle name="Normal 13 5 2 3 4 2" xfId="21727" xr:uid="{00000000-0005-0000-0000-000012320000}"/>
    <cellStyle name="Normal 13 5 2 3 5" xfId="11812" xr:uid="{00000000-0005-0000-0000-000013320000}"/>
    <cellStyle name="Normal 13 5 2 3 5 2" xfId="21728" xr:uid="{00000000-0005-0000-0000-000014320000}"/>
    <cellStyle name="Normal 13 5 2 3 6" xfId="21717" xr:uid="{00000000-0005-0000-0000-000015320000}"/>
    <cellStyle name="Normal 13 5 2 4" xfId="2311" xr:uid="{00000000-0005-0000-0000-000016320000}"/>
    <cellStyle name="Normal 13 5 2 4 2" xfId="11813" xr:uid="{00000000-0005-0000-0000-000017320000}"/>
    <cellStyle name="Normal 13 5 2 4 2 2" xfId="11814" xr:uid="{00000000-0005-0000-0000-000018320000}"/>
    <cellStyle name="Normal 13 5 2 4 2 2 2" xfId="21731" xr:uid="{00000000-0005-0000-0000-000019320000}"/>
    <cellStyle name="Normal 13 5 2 4 2 3" xfId="11815" xr:uid="{00000000-0005-0000-0000-00001A320000}"/>
    <cellStyle name="Normal 13 5 2 4 2 3 2" xfId="21732" xr:uid="{00000000-0005-0000-0000-00001B320000}"/>
    <cellStyle name="Normal 13 5 2 4 2 4" xfId="21730" xr:uid="{00000000-0005-0000-0000-00001C320000}"/>
    <cellStyle name="Normal 13 5 2 4 3" xfId="11816" xr:uid="{00000000-0005-0000-0000-00001D320000}"/>
    <cellStyle name="Normal 13 5 2 4 3 2" xfId="21733" xr:uid="{00000000-0005-0000-0000-00001E320000}"/>
    <cellStyle name="Normal 13 5 2 4 4" xfId="11817" xr:uid="{00000000-0005-0000-0000-00001F320000}"/>
    <cellStyle name="Normal 13 5 2 4 4 2" xfId="21734" xr:uid="{00000000-0005-0000-0000-000020320000}"/>
    <cellStyle name="Normal 13 5 2 4 5" xfId="21729" xr:uid="{00000000-0005-0000-0000-000021320000}"/>
    <cellStyle name="Normal 13 5 2 5" xfId="2312" xr:uid="{00000000-0005-0000-0000-000022320000}"/>
    <cellStyle name="Normal 13 5 2 5 2" xfId="11818" xr:uid="{00000000-0005-0000-0000-000023320000}"/>
    <cellStyle name="Normal 13 5 2 5 2 2" xfId="11819" xr:uid="{00000000-0005-0000-0000-000024320000}"/>
    <cellStyle name="Normal 13 5 2 5 2 2 2" xfId="21737" xr:uid="{00000000-0005-0000-0000-000025320000}"/>
    <cellStyle name="Normal 13 5 2 5 2 3" xfId="11820" xr:uid="{00000000-0005-0000-0000-000026320000}"/>
    <cellStyle name="Normal 13 5 2 5 2 3 2" xfId="21738" xr:uid="{00000000-0005-0000-0000-000027320000}"/>
    <cellStyle name="Normal 13 5 2 5 2 4" xfId="21736" xr:uid="{00000000-0005-0000-0000-000028320000}"/>
    <cellStyle name="Normal 13 5 2 5 3" xfId="11821" xr:uid="{00000000-0005-0000-0000-000029320000}"/>
    <cellStyle name="Normal 13 5 2 5 3 2" xfId="21739" xr:uid="{00000000-0005-0000-0000-00002A320000}"/>
    <cellStyle name="Normal 13 5 2 5 4" xfId="11822" xr:uid="{00000000-0005-0000-0000-00002B320000}"/>
    <cellStyle name="Normal 13 5 2 5 4 2" xfId="21740" xr:uid="{00000000-0005-0000-0000-00002C320000}"/>
    <cellStyle name="Normal 13 5 2 5 5" xfId="21735" xr:uid="{00000000-0005-0000-0000-00002D320000}"/>
    <cellStyle name="Normal 13 5 2 6" xfId="11823" xr:uid="{00000000-0005-0000-0000-00002E320000}"/>
    <cellStyle name="Normal 13 5 2 6 2" xfId="11824" xr:uid="{00000000-0005-0000-0000-00002F320000}"/>
    <cellStyle name="Normal 13 5 2 6 2 2" xfId="21742" xr:uid="{00000000-0005-0000-0000-000030320000}"/>
    <cellStyle name="Normal 13 5 2 6 3" xfId="11825" xr:uid="{00000000-0005-0000-0000-000031320000}"/>
    <cellStyle name="Normal 13 5 2 6 3 2" xfId="21743" xr:uid="{00000000-0005-0000-0000-000032320000}"/>
    <cellStyle name="Normal 13 5 2 6 4" xfId="21741" xr:uid="{00000000-0005-0000-0000-000033320000}"/>
    <cellStyle name="Normal 13 5 2 7" xfId="11826" xr:uid="{00000000-0005-0000-0000-000034320000}"/>
    <cellStyle name="Normal 13 5 2 7 2" xfId="21744" xr:uid="{00000000-0005-0000-0000-000035320000}"/>
    <cellStyle name="Normal 13 5 2 8" xfId="11827" xr:uid="{00000000-0005-0000-0000-000036320000}"/>
    <cellStyle name="Normal 13 5 2 8 2" xfId="21745" xr:uid="{00000000-0005-0000-0000-000037320000}"/>
    <cellStyle name="Normal 13 5 2 9" xfId="21698" xr:uid="{00000000-0005-0000-0000-000038320000}"/>
    <cellStyle name="Normal 13 5 3" xfId="2313" xr:uid="{00000000-0005-0000-0000-000039320000}"/>
    <cellStyle name="Normal 13 5 3 2" xfId="2314" xr:uid="{00000000-0005-0000-0000-00003A320000}"/>
    <cellStyle name="Normal 13 5 3 2 2" xfId="11828" xr:uid="{00000000-0005-0000-0000-00003B320000}"/>
    <cellStyle name="Normal 13 5 3 2 2 2" xfId="11829" xr:uid="{00000000-0005-0000-0000-00003C320000}"/>
    <cellStyle name="Normal 13 5 3 2 2 2 2" xfId="21749" xr:uid="{00000000-0005-0000-0000-00003D320000}"/>
    <cellStyle name="Normal 13 5 3 2 2 3" xfId="11830" xr:uid="{00000000-0005-0000-0000-00003E320000}"/>
    <cellStyle name="Normal 13 5 3 2 2 3 2" xfId="21750" xr:uid="{00000000-0005-0000-0000-00003F320000}"/>
    <cellStyle name="Normal 13 5 3 2 2 4" xfId="21748" xr:uid="{00000000-0005-0000-0000-000040320000}"/>
    <cellStyle name="Normal 13 5 3 2 3" xfId="11831" xr:uid="{00000000-0005-0000-0000-000041320000}"/>
    <cellStyle name="Normal 13 5 3 2 3 2" xfId="21751" xr:uid="{00000000-0005-0000-0000-000042320000}"/>
    <cellStyle name="Normal 13 5 3 2 4" xfId="11832" xr:uid="{00000000-0005-0000-0000-000043320000}"/>
    <cellStyle name="Normal 13 5 3 2 4 2" xfId="21752" xr:uid="{00000000-0005-0000-0000-000044320000}"/>
    <cellStyle name="Normal 13 5 3 2 5" xfId="21747" xr:uid="{00000000-0005-0000-0000-000045320000}"/>
    <cellStyle name="Normal 13 5 3 3" xfId="2315" xr:uid="{00000000-0005-0000-0000-000046320000}"/>
    <cellStyle name="Normal 13 5 3 3 2" xfId="11833" xr:uid="{00000000-0005-0000-0000-000047320000}"/>
    <cellStyle name="Normal 13 5 3 3 2 2" xfId="11834" xr:uid="{00000000-0005-0000-0000-000048320000}"/>
    <cellStyle name="Normal 13 5 3 3 2 2 2" xfId="21755" xr:uid="{00000000-0005-0000-0000-000049320000}"/>
    <cellStyle name="Normal 13 5 3 3 2 3" xfId="11835" xr:uid="{00000000-0005-0000-0000-00004A320000}"/>
    <cellStyle name="Normal 13 5 3 3 2 3 2" xfId="21756" xr:uid="{00000000-0005-0000-0000-00004B320000}"/>
    <cellStyle name="Normal 13 5 3 3 2 4" xfId="21754" xr:uid="{00000000-0005-0000-0000-00004C320000}"/>
    <cellStyle name="Normal 13 5 3 3 3" xfId="11836" xr:uid="{00000000-0005-0000-0000-00004D320000}"/>
    <cellStyle name="Normal 13 5 3 3 3 2" xfId="21757" xr:uid="{00000000-0005-0000-0000-00004E320000}"/>
    <cellStyle name="Normal 13 5 3 3 4" xfId="11837" xr:uid="{00000000-0005-0000-0000-00004F320000}"/>
    <cellStyle name="Normal 13 5 3 3 4 2" xfId="21758" xr:uid="{00000000-0005-0000-0000-000050320000}"/>
    <cellStyle name="Normal 13 5 3 3 5" xfId="21753" xr:uid="{00000000-0005-0000-0000-000051320000}"/>
    <cellStyle name="Normal 13 5 3 4" xfId="11838" xr:uid="{00000000-0005-0000-0000-000052320000}"/>
    <cellStyle name="Normal 13 5 3 4 2" xfId="11839" xr:uid="{00000000-0005-0000-0000-000053320000}"/>
    <cellStyle name="Normal 13 5 3 4 2 2" xfId="21760" xr:uid="{00000000-0005-0000-0000-000054320000}"/>
    <cellStyle name="Normal 13 5 3 4 3" xfId="11840" xr:uid="{00000000-0005-0000-0000-000055320000}"/>
    <cellStyle name="Normal 13 5 3 4 3 2" xfId="21761" xr:uid="{00000000-0005-0000-0000-000056320000}"/>
    <cellStyle name="Normal 13 5 3 4 4" xfId="21759" xr:uid="{00000000-0005-0000-0000-000057320000}"/>
    <cellStyle name="Normal 13 5 3 5" xfId="11841" xr:uid="{00000000-0005-0000-0000-000058320000}"/>
    <cellStyle name="Normal 13 5 3 5 2" xfId="21762" xr:uid="{00000000-0005-0000-0000-000059320000}"/>
    <cellStyle name="Normal 13 5 3 6" xfId="11842" xr:uid="{00000000-0005-0000-0000-00005A320000}"/>
    <cellStyle name="Normal 13 5 3 6 2" xfId="21763" xr:uid="{00000000-0005-0000-0000-00005B320000}"/>
    <cellStyle name="Normal 13 5 3 7" xfId="21746" xr:uid="{00000000-0005-0000-0000-00005C320000}"/>
    <cellStyle name="Normal 13 5 4" xfId="2316" xr:uid="{00000000-0005-0000-0000-00005D320000}"/>
    <cellStyle name="Normal 13 5 4 2" xfId="2317" xr:uid="{00000000-0005-0000-0000-00005E320000}"/>
    <cellStyle name="Normal 13 5 4 2 2" xfId="11843" xr:uid="{00000000-0005-0000-0000-00005F320000}"/>
    <cellStyle name="Normal 13 5 4 2 2 2" xfId="11844" xr:uid="{00000000-0005-0000-0000-000060320000}"/>
    <cellStyle name="Normal 13 5 4 2 2 2 2" xfId="21767" xr:uid="{00000000-0005-0000-0000-000061320000}"/>
    <cellStyle name="Normal 13 5 4 2 2 3" xfId="11845" xr:uid="{00000000-0005-0000-0000-000062320000}"/>
    <cellStyle name="Normal 13 5 4 2 2 3 2" xfId="21768" xr:uid="{00000000-0005-0000-0000-000063320000}"/>
    <cellStyle name="Normal 13 5 4 2 2 4" xfId="21766" xr:uid="{00000000-0005-0000-0000-000064320000}"/>
    <cellStyle name="Normal 13 5 4 2 3" xfId="11846" xr:uid="{00000000-0005-0000-0000-000065320000}"/>
    <cellStyle name="Normal 13 5 4 2 3 2" xfId="21769" xr:uid="{00000000-0005-0000-0000-000066320000}"/>
    <cellStyle name="Normal 13 5 4 2 4" xfId="11847" xr:uid="{00000000-0005-0000-0000-000067320000}"/>
    <cellStyle name="Normal 13 5 4 2 4 2" xfId="21770" xr:uid="{00000000-0005-0000-0000-000068320000}"/>
    <cellStyle name="Normal 13 5 4 2 5" xfId="21765" xr:uid="{00000000-0005-0000-0000-000069320000}"/>
    <cellStyle name="Normal 13 5 4 3" xfId="11848" xr:uid="{00000000-0005-0000-0000-00006A320000}"/>
    <cellStyle name="Normal 13 5 4 3 2" xfId="11849" xr:uid="{00000000-0005-0000-0000-00006B320000}"/>
    <cellStyle name="Normal 13 5 4 3 2 2" xfId="21772" xr:uid="{00000000-0005-0000-0000-00006C320000}"/>
    <cellStyle name="Normal 13 5 4 3 3" xfId="11850" xr:uid="{00000000-0005-0000-0000-00006D320000}"/>
    <cellStyle name="Normal 13 5 4 3 3 2" xfId="21773" xr:uid="{00000000-0005-0000-0000-00006E320000}"/>
    <cellStyle name="Normal 13 5 4 3 4" xfId="21771" xr:uid="{00000000-0005-0000-0000-00006F320000}"/>
    <cellStyle name="Normal 13 5 4 4" xfId="11851" xr:uid="{00000000-0005-0000-0000-000070320000}"/>
    <cellStyle name="Normal 13 5 4 4 2" xfId="21774" xr:uid="{00000000-0005-0000-0000-000071320000}"/>
    <cellStyle name="Normal 13 5 4 5" xfId="11852" xr:uid="{00000000-0005-0000-0000-000072320000}"/>
    <cellStyle name="Normal 13 5 4 5 2" xfId="21775" xr:uid="{00000000-0005-0000-0000-000073320000}"/>
    <cellStyle name="Normal 13 5 4 6" xfId="21764" xr:uid="{00000000-0005-0000-0000-000074320000}"/>
    <cellStyle name="Normal 13 5 5" xfId="2318" xr:uid="{00000000-0005-0000-0000-000075320000}"/>
    <cellStyle name="Normal 13 5 5 2" xfId="11853" xr:uid="{00000000-0005-0000-0000-000076320000}"/>
    <cellStyle name="Normal 13 5 5 2 2" xfId="11854" xr:uid="{00000000-0005-0000-0000-000077320000}"/>
    <cellStyle name="Normal 13 5 5 2 2 2" xfId="21778" xr:uid="{00000000-0005-0000-0000-000078320000}"/>
    <cellStyle name="Normal 13 5 5 2 3" xfId="11855" xr:uid="{00000000-0005-0000-0000-000079320000}"/>
    <cellStyle name="Normal 13 5 5 2 3 2" xfId="21779" xr:uid="{00000000-0005-0000-0000-00007A320000}"/>
    <cellStyle name="Normal 13 5 5 2 4" xfId="21777" xr:uid="{00000000-0005-0000-0000-00007B320000}"/>
    <cellStyle name="Normal 13 5 5 3" xfId="11856" xr:uid="{00000000-0005-0000-0000-00007C320000}"/>
    <cellStyle name="Normal 13 5 5 3 2" xfId="21780" xr:uid="{00000000-0005-0000-0000-00007D320000}"/>
    <cellStyle name="Normal 13 5 5 4" xfId="11857" xr:uid="{00000000-0005-0000-0000-00007E320000}"/>
    <cellStyle name="Normal 13 5 5 4 2" xfId="21781" xr:uid="{00000000-0005-0000-0000-00007F320000}"/>
    <cellStyle name="Normal 13 5 5 5" xfId="21776" xr:uid="{00000000-0005-0000-0000-000080320000}"/>
    <cellStyle name="Normal 13 5 6" xfId="2319" xr:uid="{00000000-0005-0000-0000-000081320000}"/>
    <cellStyle name="Normal 13 5 6 2" xfId="11858" xr:uid="{00000000-0005-0000-0000-000082320000}"/>
    <cellStyle name="Normal 13 5 6 2 2" xfId="11859" xr:uid="{00000000-0005-0000-0000-000083320000}"/>
    <cellStyle name="Normal 13 5 6 2 2 2" xfId="21784" xr:uid="{00000000-0005-0000-0000-000084320000}"/>
    <cellStyle name="Normal 13 5 6 2 3" xfId="11860" xr:uid="{00000000-0005-0000-0000-000085320000}"/>
    <cellStyle name="Normal 13 5 6 2 3 2" xfId="21785" xr:uid="{00000000-0005-0000-0000-000086320000}"/>
    <cellStyle name="Normal 13 5 6 2 4" xfId="21783" xr:uid="{00000000-0005-0000-0000-000087320000}"/>
    <cellStyle name="Normal 13 5 6 3" xfId="11861" xr:uid="{00000000-0005-0000-0000-000088320000}"/>
    <cellStyle name="Normal 13 5 6 3 2" xfId="21786" xr:uid="{00000000-0005-0000-0000-000089320000}"/>
    <cellStyle name="Normal 13 5 6 4" xfId="11862" xr:uid="{00000000-0005-0000-0000-00008A320000}"/>
    <cellStyle name="Normal 13 5 6 4 2" xfId="21787" xr:uid="{00000000-0005-0000-0000-00008B320000}"/>
    <cellStyle name="Normal 13 5 6 5" xfId="21782" xr:uid="{00000000-0005-0000-0000-00008C320000}"/>
    <cellStyle name="Normal 13 5 7" xfId="11863" xr:uid="{00000000-0005-0000-0000-00008D320000}"/>
    <cellStyle name="Normal 13 5 7 2" xfId="11864" xr:uid="{00000000-0005-0000-0000-00008E320000}"/>
    <cellStyle name="Normal 13 5 7 2 2" xfId="21789" xr:uid="{00000000-0005-0000-0000-00008F320000}"/>
    <cellStyle name="Normal 13 5 7 3" xfId="11865" xr:uid="{00000000-0005-0000-0000-000090320000}"/>
    <cellStyle name="Normal 13 5 7 3 2" xfId="21790" xr:uid="{00000000-0005-0000-0000-000091320000}"/>
    <cellStyle name="Normal 13 5 7 4" xfId="21788" xr:uid="{00000000-0005-0000-0000-000092320000}"/>
    <cellStyle name="Normal 13 5 8" xfId="11866" xr:uid="{00000000-0005-0000-0000-000093320000}"/>
    <cellStyle name="Normal 13 5 8 2" xfId="21791" xr:uid="{00000000-0005-0000-0000-000094320000}"/>
    <cellStyle name="Normal 13 5 9" xfId="11867" xr:uid="{00000000-0005-0000-0000-000095320000}"/>
    <cellStyle name="Normal 13 5 9 2" xfId="21792" xr:uid="{00000000-0005-0000-0000-000096320000}"/>
    <cellStyle name="Normal 13 6" xfId="2320" xr:uid="{00000000-0005-0000-0000-000097320000}"/>
    <cellStyle name="Normal 13 6 2" xfId="11869" xr:uid="{00000000-0005-0000-0000-000098320000}"/>
    <cellStyle name="Normal 13 6 2 2" xfId="21794" xr:uid="{00000000-0005-0000-0000-000099320000}"/>
    <cellStyle name="Normal 13 6 3" xfId="11870" xr:uid="{00000000-0005-0000-0000-00009A320000}"/>
    <cellStyle name="Normal 13 6 3 2" xfId="11871" xr:uid="{00000000-0005-0000-0000-00009B320000}"/>
    <cellStyle name="Normal 13 6 3 2 2" xfId="21796" xr:uid="{00000000-0005-0000-0000-00009C320000}"/>
    <cellStyle name="Normal 13 6 3 3" xfId="11872" xr:uid="{00000000-0005-0000-0000-00009D320000}"/>
    <cellStyle name="Normal 13 6 3 3 2" xfId="21797" xr:uid="{00000000-0005-0000-0000-00009E320000}"/>
    <cellStyle name="Normal 13 6 3 4" xfId="21795" xr:uid="{00000000-0005-0000-0000-00009F320000}"/>
    <cellStyle name="Normal 13 6 4" xfId="11873" xr:uid="{00000000-0005-0000-0000-0000A0320000}"/>
    <cellStyle name="Normal 13 6 4 2" xfId="21798" xr:uid="{00000000-0005-0000-0000-0000A1320000}"/>
    <cellStyle name="Normal 13 6 5" xfId="11874" xr:uid="{00000000-0005-0000-0000-0000A2320000}"/>
    <cellStyle name="Normal 13 6 5 2" xfId="21799" xr:uid="{00000000-0005-0000-0000-0000A3320000}"/>
    <cellStyle name="Normal 13 6 6" xfId="11868" xr:uid="{00000000-0005-0000-0000-0000A4320000}"/>
    <cellStyle name="Normal 13 6 7" xfId="21793" xr:uid="{00000000-0005-0000-0000-0000A5320000}"/>
    <cellStyle name="Normal 13 7" xfId="2321" xr:uid="{00000000-0005-0000-0000-0000A6320000}"/>
    <cellStyle name="Normal 13 7 2" xfId="2322" xr:uid="{00000000-0005-0000-0000-0000A7320000}"/>
    <cellStyle name="Normal 13 7 2 2" xfId="11875" xr:uid="{00000000-0005-0000-0000-0000A8320000}"/>
    <cellStyle name="Normal 13 7 2 2 2" xfId="11876" xr:uid="{00000000-0005-0000-0000-0000A9320000}"/>
    <cellStyle name="Normal 13 7 2 2 2 2" xfId="21803" xr:uid="{00000000-0005-0000-0000-0000AA320000}"/>
    <cellStyle name="Normal 13 7 2 2 3" xfId="11877" xr:uid="{00000000-0005-0000-0000-0000AB320000}"/>
    <cellStyle name="Normal 13 7 2 2 3 2" xfId="21804" xr:uid="{00000000-0005-0000-0000-0000AC320000}"/>
    <cellStyle name="Normal 13 7 2 2 4" xfId="21802" xr:uid="{00000000-0005-0000-0000-0000AD320000}"/>
    <cellStyle name="Normal 13 7 2 3" xfId="11878" xr:uid="{00000000-0005-0000-0000-0000AE320000}"/>
    <cellStyle name="Normal 13 7 2 3 2" xfId="21805" xr:uid="{00000000-0005-0000-0000-0000AF320000}"/>
    <cellStyle name="Normal 13 7 2 4" xfId="11879" xr:uid="{00000000-0005-0000-0000-0000B0320000}"/>
    <cellStyle name="Normal 13 7 2 4 2" xfId="21806" xr:uid="{00000000-0005-0000-0000-0000B1320000}"/>
    <cellStyle name="Normal 13 7 2 5" xfId="21801" xr:uid="{00000000-0005-0000-0000-0000B2320000}"/>
    <cellStyle name="Normal 13 7 3" xfId="11880" xr:uid="{00000000-0005-0000-0000-0000B3320000}"/>
    <cellStyle name="Normal 13 7 3 2" xfId="11881" xr:uid="{00000000-0005-0000-0000-0000B4320000}"/>
    <cellStyle name="Normal 13 7 3 2 2" xfId="21808" xr:uid="{00000000-0005-0000-0000-0000B5320000}"/>
    <cellStyle name="Normal 13 7 3 3" xfId="11882" xr:uid="{00000000-0005-0000-0000-0000B6320000}"/>
    <cellStyle name="Normal 13 7 3 3 2" xfId="21809" xr:uid="{00000000-0005-0000-0000-0000B7320000}"/>
    <cellStyle name="Normal 13 7 3 4" xfId="21807" xr:uid="{00000000-0005-0000-0000-0000B8320000}"/>
    <cellStyle name="Normal 13 7 4" xfId="11883" xr:uid="{00000000-0005-0000-0000-0000B9320000}"/>
    <cellStyle name="Normal 13 7 4 2" xfId="21810" xr:uid="{00000000-0005-0000-0000-0000BA320000}"/>
    <cellStyle name="Normal 13 7 5" xfId="11884" xr:uid="{00000000-0005-0000-0000-0000BB320000}"/>
    <cellStyle name="Normal 13 7 5 2" xfId="21811" xr:uid="{00000000-0005-0000-0000-0000BC320000}"/>
    <cellStyle name="Normal 13 7 6" xfId="21800" xr:uid="{00000000-0005-0000-0000-0000BD320000}"/>
    <cellStyle name="Normal 13 8" xfId="2323" xr:uid="{00000000-0005-0000-0000-0000BE320000}"/>
    <cellStyle name="Normal 13 8 2" xfId="11885" xr:uid="{00000000-0005-0000-0000-0000BF320000}"/>
    <cellStyle name="Normal 13 8 2 2" xfId="11886" xr:uid="{00000000-0005-0000-0000-0000C0320000}"/>
    <cellStyle name="Normal 13 8 2 2 2" xfId="21814" xr:uid="{00000000-0005-0000-0000-0000C1320000}"/>
    <cellStyle name="Normal 13 8 2 3" xfId="11887" xr:uid="{00000000-0005-0000-0000-0000C2320000}"/>
    <cellStyle name="Normal 13 8 2 3 2" xfId="21815" xr:uid="{00000000-0005-0000-0000-0000C3320000}"/>
    <cellStyle name="Normal 13 8 2 4" xfId="21813" xr:uid="{00000000-0005-0000-0000-0000C4320000}"/>
    <cellStyle name="Normal 13 8 3" xfId="11888" xr:uid="{00000000-0005-0000-0000-0000C5320000}"/>
    <cellStyle name="Normal 13 8 3 2" xfId="21816" xr:uid="{00000000-0005-0000-0000-0000C6320000}"/>
    <cellStyle name="Normal 13 8 4" xfId="11889" xr:uid="{00000000-0005-0000-0000-0000C7320000}"/>
    <cellStyle name="Normal 13 8 4 2" xfId="21817" xr:uid="{00000000-0005-0000-0000-0000C8320000}"/>
    <cellStyle name="Normal 13 8 5" xfId="21812" xr:uid="{00000000-0005-0000-0000-0000C9320000}"/>
    <cellStyle name="Normal 13 9" xfId="2324" xr:uid="{00000000-0005-0000-0000-0000CA320000}"/>
    <cellStyle name="Normal 13 9 2" xfId="11890" xr:uid="{00000000-0005-0000-0000-0000CB320000}"/>
    <cellStyle name="Normal 13 9 2 2" xfId="11891" xr:uid="{00000000-0005-0000-0000-0000CC320000}"/>
    <cellStyle name="Normal 13 9 2 2 2" xfId="21820" xr:uid="{00000000-0005-0000-0000-0000CD320000}"/>
    <cellStyle name="Normal 13 9 2 3" xfId="11892" xr:uid="{00000000-0005-0000-0000-0000CE320000}"/>
    <cellStyle name="Normal 13 9 2 3 2" xfId="21821" xr:uid="{00000000-0005-0000-0000-0000CF320000}"/>
    <cellStyle name="Normal 13 9 2 4" xfId="21819" xr:uid="{00000000-0005-0000-0000-0000D0320000}"/>
    <cellStyle name="Normal 13 9 3" xfId="11893" xr:uid="{00000000-0005-0000-0000-0000D1320000}"/>
    <cellStyle name="Normal 13 9 3 2" xfId="21822" xr:uid="{00000000-0005-0000-0000-0000D2320000}"/>
    <cellStyle name="Normal 13 9 4" xfId="11894" xr:uid="{00000000-0005-0000-0000-0000D3320000}"/>
    <cellStyle name="Normal 13 9 4 2" xfId="21823" xr:uid="{00000000-0005-0000-0000-0000D4320000}"/>
    <cellStyle name="Normal 13 9 5" xfId="21818" xr:uid="{00000000-0005-0000-0000-0000D5320000}"/>
    <cellStyle name="Normal 130" xfId="11895" xr:uid="{00000000-0005-0000-0000-0000D6320000}"/>
    <cellStyle name="Normal 130 2" xfId="21824" xr:uid="{00000000-0005-0000-0000-0000D7320000}"/>
    <cellStyle name="Normal 131" xfId="11896" xr:uid="{00000000-0005-0000-0000-0000D8320000}"/>
    <cellStyle name="Normal 131 2" xfId="21825" xr:uid="{00000000-0005-0000-0000-0000D9320000}"/>
    <cellStyle name="Normal 132" xfId="11897" xr:uid="{00000000-0005-0000-0000-0000DA320000}"/>
    <cellStyle name="Normal 132 2" xfId="21826" xr:uid="{00000000-0005-0000-0000-0000DB320000}"/>
    <cellStyle name="Normal 133" xfId="11898" xr:uid="{00000000-0005-0000-0000-0000DC320000}"/>
    <cellStyle name="Normal 133 2" xfId="21827" xr:uid="{00000000-0005-0000-0000-0000DD320000}"/>
    <cellStyle name="Normal 134" xfId="11899" xr:uid="{00000000-0005-0000-0000-0000DE320000}"/>
    <cellStyle name="Normal 134 2" xfId="21828" xr:uid="{00000000-0005-0000-0000-0000DF320000}"/>
    <cellStyle name="Normal 135" xfId="11900" xr:uid="{00000000-0005-0000-0000-0000E0320000}"/>
    <cellStyle name="Normal 135 2" xfId="21829" xr:uid="{00000000-0005-0000-0000-0000E1320000}"/>
    <cellStyle name="Normal 136" xfId="11901" xr:uid="{00000000-0005-0000-0000-0000E2320000}"/>
    <cellStyle name="Normal 136 2" xfId="21830" xr:uid="{00000000-0005-0000-0000-0000E3320000}"/>
    <cellStyle name="Normal 137" xfId="11902" xr:uid="{00000000-0005-0000-0000-0000E4320000}"/>
    <cellStyle name="Normal 137 2" xfId="21831" xr:uid="{00000000-0005-0000-0000-0000E5320000}"/>
    <cellStyle name="Normal 138" xfId="11903" xr:uid="{00000000-0005-0000-0000-0000E6320000}"/>
    <cellStyle name="Normal 138 2" xfId="21832" xr:uid="{00000000-0005-0000-0000-0000E7320000}"/>
    <cellStyle name="Normal 139" xfId="11904" xr:uid="{00000000-0005-0000-0000-0000E8320000}"/>
    <cellStyle name="Normal 139 2" xfId="21833" xr:uid="{00000000-0005-0000-0000-0000E9320000}"/>
    <cellStyle name="Normal 14" xfId="2325" xr:uid="{00000000-0005-0000-0000-0000EA320000}"/>
    <cellStyle name="Normal 14 10" xfId="21834" xr:uid="{00000000-0005-0000-0000-0000EB320000}"/>
    <cellStyle name="Normal 14 2" xfId="2326" xr:uid="{00000000-0005-0000-0000-0000EC320000}"/>
    <cellStyle name="Normal 14 2 2" xfId="11907" xr:uid="{00000000-0005-0000-0000-0000ED320000}"/>
    <cellStyle name="Normal 14 2 2 2" xfId="11908" xr:uid="{00000000-0005-0000-0000-0000EE320000}"/>
    <cellStyle name="Normal 14 2 2 2 2" xfId="21837" xr:uid="{00000000-0005-0000-0000-0000EF320000}"/>
    <cellStyle name="Normal 14 2 2 3" xfId="11909" xr:uid="{00000000-0005-0000-0000-0000F0320000}"/>
    <cellStyle name="Normal 14 2 2 3 2" xfId="21838" xr:uid="{00000000-0005-0000-0000-0000F1320000}"/>
    <cellStyle name="Normal 14 2 2 4" xfId="21836" xr:uid="{00000000-0005-0000-0000-0000F2320000}"/>
    <cellStyle name="Normal 14 2 3" xfId="11910" xr:uid="{00000000-0005-0000-0000-0000F3320000}"/>
    <cellStyle name="Normal 14 2 3 2" xfId="21839" xr:uid="{00000000-0005-0000-0000-0000F4320000}"/>
    <cellStyle name="Normal 14 2 4" xfId="11911" xr:uid="{00000000-0005-0000-0000-0000F5320000}"/>
    <cellStyle name="Normal 14 2 4 2" xfId="21840" xr:uid="{00000000-0005-0000-0000-0000F6320000}"/>
    <cellStyle name="Normal 14 2 5" xfId="11906" xr:uid="{00000000-0005-0000-0000-0000F7320000}"/>
    <cellStyle name="Normal 14 2 6" xfId="21835" xr:uid="{00000000-0005-0000-0000-0000F8320000}"/>
    <cellStyle name="Normal 14 3" xfId="2327" xr:uid="{00000000-0005-0000-0000-0000F9320000}"/>
    <cellStyle name="Normal 14 3 2" xfId="11913" xr:uid="{00000000-0005-0000-0000-0000FA320000}"/>
    <cellStyle name="Normal 14 3 2 2" xfId="21842" xr:uid="{00000000-0005-0000-0000-0000FB320000}"/>
    <cellStyle name="Normal 14 3 3" xfId="11914" xr:uid="{00000000-0005-0000-0000-0000FC320000}"/>
    <cellStyle name="Normal 14 3 3 2" xfId="11915" xr:uid="{00000000-0005-0000-0000-0000FD320000}"/>
    <cellStyle name="Normal 14 3 3 2 2" xfId="21844" xr:uid="{00000000-0005-0000-0000-0000FE320000}"/>
    <cellStyle name="Normal 14 3 3 3" xfId="11916" xr:uid="{00000000-0005-0000-0000-0000FF320000}"/>
    <cellStyle name="Normal 14 3 3 3 2" xfId="21845" xr:uid="{00000000-0005-0000-0000-000000330000}"/>
    <cellStyle name="Normal 14 3 3 4" xfId="21843" xr:uid="{00000000-0005-0000-0000-000001330000}"/>
    <cellStyle name="Normal 14 3 4" xfId="11917" xr:uid="{00000000-0005-0000-0000-000002330000}"/>
    <cellStyle name="Normal 14 3 4 2" xfId="21846" xr:uid="{00000000-0005-0000-0000-000003330000}"/>
    <cellStyle name="Normal 14 3 5" xfId="11918" xr:uid="{00000000-0005-0000-0000-000004330000}"/>
    <cellStyle name="Normal 14 3 5 2" xfId="21847" xr:uid="{00000000-0005-0000-0000-000005330000}"/>
    <cellStyle name="Normal 14 3 6" xfId="11912" xr:uid="{00000000-0005-0000-0000-000006330000}"/>
    <cellStyle name="Normal 14 3 7" xfId="21841" xr:uid="{00000000-0005-0000-0000-000007330000}"/>
    <cellStyle name="Normal 14 4" xfId="2328" xr:uid="{00000000-0005-0000-0000-000008330000}"/>
    <cellStyle name="Normal 14 4 2" xfId="11920" xr:uid="{00000000-0005-0000-0000-000009330000}"/>
    <cellStyle name="Normal 14 4 2 2" xfId="21849" xr:uid="{00000000-0005-0000-0000-00000A330000}"/>
    <cellStyle name="Normal 14 4 3" xfId="11921" xr:uid="{00000000-0005-0000-0000-00000B330000}"/>
    <cellStyle name="Normal 14 4 3 2" xfId="11922" xr:uid="{00000000-0005-0000-0000-00000C330000}"/>
    <cellStyle name="Normal 14 4 3 2 2" xfId="21851" xr:uid="{00000000-0005-0000-0000-00000D330000}"/>
    <cellStyle name="Normal 14 4 3 3" xfId="11923" xr:uid="{00000000-0005-0000-0000-00000E330000}"/>
    <cellStyle name="Normal 14 4 3 3 2" xfId="21852" xr:uid="{00000000-0005-0000-0000-00000F330000}"/>
    <cellStyle name="Normal 14 4 3 4" xfId="21850" xr:uid="{00000000-0005-0000-0000-000010330000}"/>
    <cellStyle name="Normal 14 4 4" xfId="11924" xr:uid="{00000000-0005-0000-0000-000011330000}"/>
    <cellStyle name="Normal 14 4 4 2" xfId="21853" xr:uid="{00000000-0005-0000-0000-000012330000}"/>
    <cellStyle name="Normal 14 4 5" xfId="11925" xr:uid="{00000000-0005-0000-0000-000013330000}"/>
    <cellStyle name="Normal 14 4 5 2" xfId="21854" xr:uid="{00000000-0005-0000-0000-000014330000}"/>
    <cellStyle name="Normal 14 4 6" xfId="11919" xr:uid="{00000000-0005-0000-0000-000015330000}"/>
    <cellStyle name="Normal 14 4 7" xfId="21848" xr:uid="{00000000-0005-0000-0000-000016330000}"/>
    <cellStyle name="Normal 14 5" xfId="11926" xr:uid="{00000000-0005-0000-0000-000017330000}"/>
    <cellStyle name="Normal 14 5 2" xfId="21855" xr:uid="{00000000-0005-0000-0000-000018330000}"/>
    <cellStyle name="Normal 14 6" xfId="11927" xr:uid="{00000000-0005-0000-0000-000019330000}"/>
    <cellStyle name="Normal 14 6 2" xfId="11928" xr:uid="{00000000-0005-0000-0000-00001A330000}"/>
    <cellStyle name="Normal 14 6 2 2" xfId="21857" xr:uid="{00000000-0005-0000-0000-00001B330000}"/>
    <cellStyle name="Normal 14 6 3" xfId="11929" xr:uid="{00000000-0005-0000-0000-00001C330000}"/>
    <cellStyle name="Normal 14 6 3 2" xfId="21858" xr:uid="{00000000-0005-0000-0000-00001D330000}"/>
    <cellStyle name="Normal 14 6 4" xfId="21856" xr:uid="{00000000-0005-0000-0000-00001E330000}"/>
    <cellStyle name="Normal 14 7" xfId="11930" xr:uid="{00000000-0005-0000-0000-00001F330000}"/>
    <cellStyle name="Normal 14 7 2" xfId="21859" xr:uid="{00000000-0005-0000-0000-000020330000}"/>
    <cellStyle name="Normal 14 8" xfId="11931" xr:uid="{00000000-0005-0000-0000-000021330000}"/>
    <cellStyle name="Normal 14 8 2" xfId="21860" xr:uid="{00000000-0005-0000-0000-000022330000}"/>
    <cellStyle name="Normal 14 9" xfId="11905" xr:uid="{00000000-0005-0000-0000-000023330000}"/>
    <cellStyle name="Normal 140" xfId="11932" xr:uid="{00000000-0005-0000-0000-000024330000}"/>
    <cellStyle name="Normal 140 2" xfId="21861" xr:uid="{00000000-0005-0000-0000-000025330000}"/>
    <cellStyle name="Normal 141" xfId="11933" xr:uid="{00000000-0005-0000-0000-000026330000}"/>
    <cellStyle name="Normal 141 2" xfId="21862" xr:uid="{00000000-0005-0000-0000-000027330000}"/>
    <cellStyle name="Normal 142" xfId="11934" xr:uid="{00000000-0005-0000-0000-000028330000}"/>
    <cellStyle name="Normal 142 2" xfId="21863" xr:uid="{00000000-0005-0000-0000-000029330000}"/>
    <cellStyle name="Normal 143" xfId="11935" xr:uid="{00000000-0005-0000-0000-00002A330000}"/>
    <cellStyle name="Normal 143 2" xfId="21864" xr:uid="{00000000-0005-0000-0000-00002B330000}"/>
    <cellStyle name="Normal 144" xfId="11936" xr:uid="{00000000-0005-0000-0000-00002C330000}"/>
    <cellStyle name="Normal 144 2" xfId="21865" xr:uid="{00000000-0005-0000-0000-00002D330000}"/>
    <cellStyle name="Normal 145" xfId="11937" xr:uid="{00000000-0005-0000-0000-00002E330000}"/>
    <cellStyle name="Normal 145 2" xfId="21866" xr:uid="{00000000-0005-0000-0000-00002F330000}"/>
    <cellStyle name="Normal 146" xfId="11938" xr:uid="{00000000-0005-0000-0000-000030330000}"/>
    <cellStyle name="Normal 146 2" xfId="21867" xr:uid="{00000000-0005-0000-0000-000031330000}"/>
    <cellStyle name="Normal 147" xfId="11939" xr:uid="{00000000-0005-0000-0000-000032330000}"/>
    <cellStyle name="Normal 147 2" xfId="21868" xr:uid="{00000000-0005-0000-0000-000033330000}"/>
    <cellStyle name="Normal 148" xfId="20083" xr:uid="{00000000-0005-0000-0000-000034330000}"/>
    <cellStyle name="Normal 15" xfId="2329" xr:uid="{00000000-0005-0000-0000-000035330000}"/>
    <cellStyle name="Normal 15 10" xfId="2330" xr:uid="{00000000-0005-0000-0000-000036330000}"/>
    <cellStyle name="Normal 15 10 2" xfId="11940" xr:uid="{00000000-0005-0000-0000-000037330000}"/>
    <cellStyle name="Normal 15 10 2 2" xfId="11941" xr:uid="{00000000-0005-0000-0000-000038330000}"/>
    <cellStyle name="Normal 15 10 2 2 2" xfId="21872" xr:uid="{00000000-0005-0000-0000-000039330000}"/>
    <cellStyle name="Normal 15 10 2 3" xfId="11942" xr:uid="{00000000-0005-0000-0000-00003A330000}"/>
    <cellStyle name="Normal 15 10 2 3 2" xfId="21873" xr:uid="{00000000-0005-0000-0000-00003B330000}"/>
    <cellStyle name="Normal 15 10 2 4" xfId="21871" xr:uid="{00000000-0005-0000-0000-00003C330000}"/>
    <cellStyle name="Normal 15 10 3" xfId="11943" xr:uid="{00000000-0005-0000-0000-00003D330000}"/>
    <cellStyle name="Normal 15 10 3 2" xfId="21874" xr:uid="{00000000-0005-0000-0000-00003E330000}"/>
    <cellStyle name="Normal 15 10 4" xfId="11944" xr:uid="{00000000-0005-0000-0000-00003F330000}"/>
    <cellStyle name="Normal 15 10 4 2" xfId="21875" xr:uid="{00000000-0005-0000-0000-000040330000}"/>
    <cellStyle name="Normal 15 10 5" xfId="21870" xr:uid="{00000000-0005-0000-0000-000041330000}"/>
    <cellStyle name="Normal 15 11" xfId="2331" xr:uid="{00000000-0005-0000-0000-000042330000}"/>
    <cellStyle name="Normal 15 11 2" xfId="11945" xr:uid="{00000000-0005-0000-0000-000043330000}"/>
    <cellStyle name="Normal 15 11 2 2" xfId="11946" xr:uid="{00000000-0005-0000-0000-000044330000}"/>
    <cellStyle name="Normal 15 11 2 2 2" xfId="21878" xr:uid="{00000000-0005-0000-0000-000045330000}"/>
    <cellStyle name="Normal 15 11 2 3" xfId="11947" xr:uid="{00000000-0005-0000-0000-000046330000}"/>
    <cellStyle name="Normal 15 11 2 3 2" xfId="21879" xr:uid="{00000000-0005-0000-0000-000047330000}"/>
    <cellStyle name="Normal 15 11 2 4" xfId="21877" xr:uid="{00000000-0005-0000-0000-000048330000}"/>
    <cellStyle name="Normal 15 11 3" xfId="11948" xr:uid="{00000000-0005-0000-0000-000049330000}"/>
    <cellStyle name="Normal 15 11 3 2" xfId="21880" xr:uid="{00000000-0005-0000-0000-00004A330000}"/>
    <cellStyle name="Normal 15 11 4" xfId="11949" xr:uid="{00000000-0005-0000-0000-00004B330000}"/>
    <cellStyle name="Normal 15 11 4 2" xfId="21881" xr:uid="{00000000-0005-0000-0000-00004C330000}"/>
    <cellStyle name="Normal 15 11 5" xfId="21876" xr:uid="{00000000-0005-0000-0000-00004D330000}"/>
    <cellStyle name="Normal 15 12" xfId="11950" xr:uid="{00000000-0005-0000-0000-00004E330000}"/>
    <cellStyle name="Normal 15 12 2" xfId="11951" xr:uid="{00000000-0005-0000-0000-00004F330000}"/>
    <cellStyle name="Normal 15 12 2 2" xfId="21883" xr:uid="{00000000-0005-0000-0000-000050330000}"/>
    <cellStyle name="Normal 15 12 3" xfId="11952" xr:uid="{00000000-0005-0000-0000-000051330000}"/>
    <cellStyle name="Normal 15 12 3 2" xfId="21884" xr:uid="{00000000-0005-0000-0000-000052330000}"/>
    <cellStyle name="Normal 15 12 4" xfId="21882" xr:uid="{00000000-0005-0000-0000-000053330000}"/>
    <cellStyle name="Normal 15 13" xfId="11953" xr:uid="{00000000-0005-0000-0000-000054330000}"/>
    <cellStyle name="Normal 15 13 2" xfId="21885" xr:uid="{00000000-0005-0000-0000-000055330000}"/>
    <cellStyle name="Normal 15 14" xfId="11954" xr:uid="{00000000-0005-0000-0000-000056330000}"/>
    <cellStyle name="Normal 15 14 2" xfId="21886" xr:uid="{00000000-0005-0000-0000-000057330000}"/>
    <cellStyle name="Normal 15 15" xfId="21869" xr:uid="{00000000-0005-0000-0000-000058330000}"/>
    <cellStyle name="Normal 15 2" xfId="2332" xr:uid="{00000000-0005-0000-0000-000059330000}"/>
    <cellStyle name="Normal 15 2 10" xfId="11955" xr:uid="{00000000-0005-0000-0000-00005A330000}"/>
    <cellStyle name="Normal 15 2 10 2" xfId="21888" xr:uid="{00000000-0005-0000-0000-00005B330000}"/>
    <cellStyle name="Normal 15 2 11" xfId="11956" xr:uid="{00000000-0005-0000-0000-00005C330000}"/>
    <cellStyle name="Normal 15 2 11 2" xfId="21889" xr:uid="{00000000-0005-0000-0000-00005D330000}"/>
    <cellStyle name="Normal 15 2 12" xfId="21887" xr:uid="{00000000-0005-0000-0000-00005E330000}"/>
    <cellStyle name="Normal 15 2 2" xfId="2333" xr:uid="{00000000-0005-0000-0000-00005F330000}"/>
    <cellStyle name="Normal 15 2 2 10" xfId="21890" xr:uid="{00000000-0005-0000-0000-000060330000}"/>
    <cellStyle name="Normal 15 2 2 2" xfId="2334" xr:uid="{00000000-0005-0000-0000-000061330000}"/>
    <cellStyle name="Normal 15 2 2 2 2" xfId="2335" xr:uid="{00000000-0005-0000-0000-000062330000}"/>
    <cellStyle name="Normal 15 2 2 2 2 2" xfId="2336" xr:uid="{00000000-0005-0000-0000-000063330000}"/>
    <cellStyle name="Normal 15 2 2 2 2 2 2" xfId="11957" xr:uid="{00000000-0005-0000-0000-000064330000}"/>
    <cellStyle name="Normal 15 2 2 2 2 2 2 2" xfId="11958" xr:uid="{00000000-0005-0000-0000-000065330000}"/>
    <cellStyle name="Normal 15 2 2 2 2 2 2 2 2" xfId="21895" xr:uid="{00000000-0005-0000-0000-000066330000}"/>
    <cellStyle name="Normal 15 2 2 2 2 2 2 3" xfId="11959" xr:uid="{00000000-0005-0000-0000-000067330000}"/>
    <cellStyle name="Normal 15 2 2 2 2 2 2 3 2" xfId="21896" xr:uid="{00000000-0005-0000-0000-000068330000}"/>
    <cellStyle name="Normal 15 2 2 2 2 2 2 4" xfId="21894" xr:uid="{00000000-0005-0000-0000-000069330000}"/>
    <cellStyle name="Normal 15 2 2 2 2 2 3" xfId="11960" xr:uid="{00000000-0005-0000-0000-00006A330000}"/>
    <cellStyle name="Normal 15 2 2 2 2 2 3 2" xfId="21897" xr:uid="{00000000-0005-0000-0000-00006B330000}"/>
    <cellStyle name="Normal 15 2 2 2 2 2 4" xfId="11961" xr:uid="{00000000-0005-0000-0000-00006C330000}"/>
    <cellStyle name="Normal 15 2 2 2 2 2 4 2" xfId="21898" xr:uid="{00000000-0005-0000-0000-00006D330000}"/>
    <cellStyle name="Normal 15 2 2 2 2 2 5" xfId="21893" xr:uid="{00000000-0005-0000-0000-00006E330000}"/>
    <cellStyle name="Normal 15 2 2 2 2 3" xfId="2337" xr:uid="{00000000-0005-0000-0000-00006F330000}"/>
    <cellStyle name="Normal 15 2 2 2 2 3 2" xfId="11962" xr:uid="{00000000-0005-0000-0000-000070330000}"/>
    <cellStyle name="Normal 15 2 2 2 2 3 2 2" xfId="11963" xr:uid="{00000000-0005-0000-0000-000071330000}"/>
    <cellStyle name="Normal 15 2 2 2 2 3 2 2 2" xfId="21901" xr:uid="{00000000-0005-0000-0000-000072330000}"/>
    <cellStyle name="Normal 15 2 2 2 2 3 2 3" xfId="11964" xr:uid="{00000000-0005-0000-0000-000073330000}"/>
    <cellStyle name="Normal 15 2 2 2 2 3 2 3 2" xfId="21902" xr:uid="{00000000-0005-0000-0000-000074330000}"/>
    <cellStyle name="Normal 15 2 2 2 2 3 2 4" xfId="21900" xr:uid="{00000000-0005-0000-0000-000075330000}"/>
    <cellStyle name="Normal 15 2 2 2 2 3 3" xfId="11965" xr:uid="{00000000-0005-0000-0000-000076330000}"/>
    <cellStyle name="Normal 15 2 2 2 2 3 3 2" xfId="21903" xr:uid="{00000000-0005-0000-0000-000077330000}"/>
    <cellStyle name="Normal 15 2 2 2 2 3 4" xfId="11966" xr:uid="{00000000-0005-0000-0000-000078330000}"/>
    <cellStyle name="Normal 15 2 2 2 2 3 4 2" xfId="21904" xr:uid="{00000000-0005-0000-0000-000079330000}"/>
    <cellStyle name="Normal 15 2 2 2 2 3 5" xfId="21899" xr:uid="{00000000-0005-0000-0000-00007A330000}"/>
    <cellStyle name="Normal 15 2 2 2 2 4" xfId="11967" xr:uid="{00000000-0005-0000-0000-00007B330000}"/>
    <cellStyle name="Normal 15 2 2 2 2 4 2" xfId="11968" xr:uid="{00000000-0005-0000-0000-00007C330000}"/>
    <cellStyle name="Normal 15 2 2 2 2 4 2 2" xfId="21906" xr:uid="{00000000-0005-0000-0000-00007D330000}"/>
    <cellStyle name="Normal 15 2 2 2 2 4 3" xfId="11969" xr:uid="{00000000-0005-0000-0000-00007E330000}"/>
    <cellStyle name="Normal 15 2 2 2 2 4 3 2" xfId="21907" xr:uid="{00000000-0005-0000-0000-00007F330000}"/>
    <cellStyle name="Normal 15 2 2 2 2 4 4" xfId="21905" xr:uid="{00000000-0005-0000-0000-000080330000}"/>
    <cellStyle name="Normal 15 2 2 2 2 5" xfId="11970" xr:uid="{00000000-0005-0000-0000-000081330000}"/>
    <cellStyle name="Normal 15 2 2 2 2 5 2" xfId="21908" xr:uid="{00000000-0005-0000-0000-000082330000}"/>
    <cellStyle name="Normal 15 2 2 2 2 6" xfId="11971" xr:uid="{00000000-0005-0000-0000-000083330000}"/>
    <cellStyle name="Normal 15 2 2 2 2 6 2" xfId="21909" xr:uid="{00000000-0005-0000-0000-000084330000}"/>
    <cellStyle name="Normal 15 2 2 2 2 7" xfId="21892" xr:uid="{00000000-0005-0000-0000-000085330000}"/>
    <cellStyle name="Normal 15 2 2 2 3" xfId="2338" xr:uid="{00000000-0005-0000-0000-000086330000}"/>
    <cellStyle name="Normal 15 2 2 2 3 2" xfId="2339" xr:uid="{00000000-0005-0000-0000-000087330000}"/>
    <cellStyle name="Normal 15 2 2 2 3 2 2" xfId="11972" xr:uid="{00000000-0005-0000-0000-000088330000}"/>
    <cellStyle name="Normal 15 2 2 2 3 2 2 2" xfId="11973" xr:uid="{00000000-0005-0000-0000-000089330000}"/>
    <cellStyle name="Normal 15 2 2 2 3 2 2 2 2" xfId="21913" xr:uid="{00000000-0005-0000-0000-00008A330000}"/>
    <cellStyle name="Normal 15 2 2 2 3 2 2 3" xfId="11974" xr:uid="{00000000-0005-0000-0000-00008B330000}"/>
    <cellStyle name="Normal 15 2 2 2 3 2 2 3 2" xfId="21914" xr:uid="{00000000-0005-0000-0000-00008C330000}"/>
    <cellStyle name="Normal 15 2 2 2 3 2 2 4" xfId="21912" xr:uid="{00000000-0005-0000-0000-00008D330000}"/>
    <cellStyle name="Normal 15 2 2 2 3 2 3" xfId="11975" xr:uid="{00000000-0005-0000-0000-00008E330000}"/>
    <cellStyle name="Normal 15 2 2 2 3 2 3 2" xfId="21915" xr:uid="{00000000-0005-0000-0000-00008F330000}"/>
    <cellStyle name="Normal 15 2 2 2 3 2 4" xfId="11976" xr:uid="{00000000-0005-0000-0000-000090330000}"/>
    <cellStyle name="Normal 15 2 2 2 3 2 4 2" xfId="21916" xr:uid="{00000000-0005-0000-0000-000091330000}"/>
    <cellStyle name="Normal 15 2 2 2 3 2 5" xfId="21911" xr:uid="{00000000-0005-0000-0000-000092330000}"/>
    <cellStyle name="Normal 15 2 2 2 3 3" xfId="11977" xr:uid="{00000000-0005-0000-0000-000093330000}"/>
    <cellStyle name="Normal 15 2 2 2 3 3 2" xfId="11978" xr:uid="{00000000-0005-0000-0000-000094330000}"/>
    <cellStyle name="Normal 15 2 2 2 3 3 2 2" xfId="21918" xr:uid="{00000000-0005-0000-0000-000095330000}"/>
    <cellStyle name="Normal 15 2 2 2 3 3 3" xfId="11979" xr:uid="{00000000-0005-0000-0000-000096330000}"/>
    <cellStyle name="Normal 15 2 2 2 3 3 3 2" xfId="21919" xr:uid="{00000000-0005-0000-0000-000097330000}"/>
    <cellStyle name="Normal 15 2 2 2 3 3 4" xfId="21917" xr:uid="{00000000-0005-0000-0000-000098330000}"/>
    <cellStyle name="Normal 15 2 2 2 3 4" xfId="11980" xr:uid="{00000000-0005-0000-0000-000099330000}"/>
    <cellStyle name="Normal 15 2 2 2 3 4 2" xfId="21920" xr:uid="{00000000-0005-0000-0000-00009A330000}"/>
    <cellStyle name="Normal 15 2 2 2 3 5" xfId="11981" xr:uid="{00000000-0005-0000-0000-00009B330000}"/>
    <cellStyle name="Normal 15 2 2 2 3 5 2" xfId="21921" xr:uid="{00000000-0005-0000-0000-00009C330000}"/>
    <cellStyle name="Normal 15 2 2 2 3 6" xfId="21910" xr:uid="{00000000-0005-0000-0000-00009D330000}"/>
    <cellStyle name="Normal 15 2 2 2 4" xfId="2340" xr:uid="{00000000-0005-0000-0000-00009E330000}"/>
    <cellStyle name="Normal 15 2 2 2 4 2" xfId="11982" xr:uid="{00000000-0005-0000-0000-00009F330000}"/>
    <cellStyle name="Normal 15 2 2 2 4 2 2" xfId="11983" xr:uid="{00000000-0005-0000-0000-0000A0330000}"/>
    <cellStyle name="Normal 15 2 2 2 4 2 2 2" xfId="21924" xr:uid="{00000000-0005-0000-0000-0000A1330000}"/>
    <cellStyle name="Normal 15 2 2 2 4 2 3" xfId="11984" xr:uid="{00000000-0005-0000-0000-0000A2330000}"/>
    <cellStyle name="Normal 15 2 2 2 4 2 3 2" xfId="21925" xr:uid="{00000000-0005-0000-0000-0000A3330000}"/>
    <cellStyle name="Normal 15 2 2 2 4 2 4" xfId="21923" xr:uid="{00000000-0005-0000-0000-0000A4330000}"/>
    <cellStyle name="Normal 15 2 2 2 4 3" xfId="11985" xr:uid="{00000000-0005-0000-0000-0000A5330000}"/>
    <cellStyle name="Normal 15 2 2 2 4 3 2" xfId="21926" xr:uid="{00000000-0005-0000-0000-0000A6330000}"/>
    <cellStyle name="Normal 15 2 2 2 4 4" xfId="11986" xr:uid="{00000000-0005-0000-0000-0000A7330000}"/>
    <cellStyle name="Normal 15 2 2 2 4 4 2" xfId="21927" xr:uid="{00000000-0005-0000-0000-0000A8330000}"/>
    <cellStyle name="Normal 15 2 2 2 4 5" xfId="21922" xr:uid="{00000000-0005-0000-0000-0000A9330000}"/>
    <cellStyle name="Normal 15 2 2 2 5" xfId="2341" xr:uid="{00000000-0005-0000-0000-0000AA330000}"/>
    <cellStyle name="Normal 15 2 2 2 5 2" xfId="11987" xr:uid="{00000000-0005-0000-0000-0000AB330000}"/>
    <cellStyle name="Normal 15 2 2 2 5 2 2" xfId="11988" xr:uid="{00000000-0005-0000-0000-0000AC330000}"/>
    <cellStyle name="Normal 15 2 2 2 5 2 2 2" xfId="21930" xr:uid="{00000000-0005-0000-0000-0000AD330000}"/>
    <cellStyle name="Normal 15 2 2 2 5 2 3" xfId="11989" xr:uid="{00000000-0005-0000-0000-0000AE330000}"/>
    <cellStyle name="Normal 15 2 2 2 5 2 3 2" xfId="21931" xr:uid="{00000000-0005-0000-0000-0000AF330000}"/>
    <cellStyle name="Normal 15 2 2 2 5 2 4" xfId="21929" xr:uid="{00000000-0005-0000-0000-0000B0330000}"/>
    <cellStyle name="Normal 15 2 2 2 5 3" xfId="11990" xr:uid="{00000000-0005-0000-0000-0000B1330000}"/>
    <cellStyle name="Normal 15 2 2 2 5 3 2" xfId="21932" xr:uid="{00000000-0005-0000-0000-0000B2330000}"/>
    <cellStyle name="Normal 15 2 2 2 5 4" xfId="11991" xr:uid="{00000000-0005-0000-0000-0000B3330000}"/>
    <cellStyle name="Normal 15 2 2 2 5 4 2" xfId="21933" xr:uid="{00000000-0005-0000-0000-0000B4330000}"/>
    <cellStyle name="Normal 15 2 2 2 5 5" xfId="21928" xr:uid="{00000000-0005-0000-0000-0000B5330000}"/>
    <cellStyle name="Normal 15 2 2 2 6" xfId="11992" xr:uid="{00000000-0005-0000-0000-0000B6330000}"/>
    <cellStyle name="Normal 15 2 2 2 6 2" xfId="11993" xr:uid="{00000000-0005-0000-0000-0000B7330000}"/>
    <cellStyle name="Normal 15 2 2 2 6 2 2" xfId="21935" xr:uid="{00000000-0005-0000-0000-0000B8330000}"/>
    <cellStyle name="Normal 15 2 2 2 6 3" xfId="11994" xr:uid="{00000000-0005-0000-0000-0000B9330000}"/>
    <cellStyle name="Normal 15 2 2 2 6 3 2" xfId="21936" xr:uid="{00000000-0005-0000-0000-0000BA330000}"/>
    <cellStyle name="Normal 15 2 2 2 6 4" xfId="21934" xr:uid="{00000000-0005-0000-0000-0000BB330000}"/>
    <cellStyle name="Normal 15 2 2 2 7" xfId="11995" xr:uid="{00000000-0005-0000-0000-0000BC330000}"/>
    <cellStyle name="Normal 15 2 2 2 7 2" xfId="21937" xr:uid="{00000000-0005-0000-0000-0000BD330000}"/>
    <cellStyle name="Normal 15 2 2 2 8" xfId="11996" xr:uid="{00000000-0005-0000-0000-0000BE330000}"/>
    <cellStyle name="Normal 15 2 2 2 8 2" xfId="21938" xr:uid="{00000000-0005-0000-0000-0000BF330000}"/>
    <cellStyle name="Normal 15 2 2 2 9" xfId="21891" xr:uid="{00000000-0005-0000-0000-0000C0330000}"/>
    <cellStyle name="Normal 15 2 2 3" xfId="2342" xr:uid="{00000000-0005-0000-0000-0000C1330000}"/>
    <cellStyle name="Normal 15 2 2 3 2" xfId="2343" xr:uid="{00000000-0005-0000-0000-0000C2330000}"/>
    <cellStyle name="Normal 15 2 2 3 2 2" xfId="11997" xr:uid="{00000000-0005-0000-0000-0000C3330000}"/>
    <cellStyle name="Normal 15 2 2 3 2 2 2" xfId="11998" xr:uid="{00000000-0005-0000-0000-0000C4330000}"/>
    <cellStyle name="Normal 15 2 2 3 2 2 2 2" xfId="21942" xr:uid="{00000000-0005-0000-0000-0000C5330000}"/>
    <cellStyle name="Normal 15 2 2 3 2 2 3" xfId="11999" xr:uid="{00000000-0005-0000-0000-0000C6330000}"/>
    <cellStyle name="Normal 15 2 2 3 2 2 3 2" xfId="21943" xr:uid="{00000000-0005-0000-0000-0000C7330000}"/>
    <cellStyle name="Normal 15 2 2 3 2 2 4" xfId="21941" xr:uid="{00000000-0005-0000-0000-0000C8330000}"/>
    <cellStyle name="Normal 15 2 2 3 2 3" xfId="12000" xr:uid="{00000000-0005-0000-0000-0000C9330000}"/>
    <cellStyle name="Normal 15 2 2 3 2 3 2" xfId="21944" xr:uid="{00000000-0005-0000-0000-0000CA330000}"/>
    <cellStyle name="Normal 15 2 2 3 2 4" xfId="12001" xr:uid="{00000000-0005-0000-0000-0000CB330000}"/>
    <cellStyle name="Normal 15 2 2 3 2 4 2" xfId="21945" xr:uid="{00000000-0005-0000-0000-0000CC330000}"/>
    <cellStyle name="Normal 15 2 2 3 2 5" xfId="21940" xr:uid="{00000000-0005-0000-0000-0000CD330000}"/>
    <cellStyle name="Normal 15 2 2 3 3" xfId="2344" xr:uid="{00000000-0005-0000-0000-0000CE330000}"/>
    <cellStyle name="Normal 15 2 2 3 3 2" xfId="12002" xr:uid="{00000000-0005-0000-0000-0000CF330000}"/>
    <cellStyle name="Normal 15 2 2 3 3 2 2" xfId="12003" xr:uid="{00000000-0005-0000-0000-0000D0330000}"/>
    <cellStyle name="Normal 15 2 2 3 3 2 2 2" xfId="21948" xr:uid="{00000000-0005-0000-0000-0000D1330000}"/>
    <cellStyle name="Normal 15 2 2 3 3 2 3" xfId="12004" xr:uid="{00000000-0005-0000-0000-0000D2330000}"/>
    <cellStyle name="Normal 15 2 2 3 3 2 3 2" xfId="21949" xr:uid="{00000000-0005-0000-0000-0000D3330000}"/>
    <cellStyle name="Normal 15 2 2 3 3 2 4" xfId="21947" xr:uid="{00000000-0005-0000-0000-0000D4330000}"/>
    <cellStyle name="Normal 15 2 2 3 3 3" xfId="12005" xr:uid="{00000000-0005-0000-0000-0000D5330000}"/>
    <cellStyle name="Normal 15 2 2 3 3 3 2" xfId="21950" xr:uid="{00000000-0005-0000-0000-0000D6330000}"/>
    <cellStyle name="Normal 15 2 2 3 3 4" xfId="12006" xr:uid="{00000000-0005-0000-0000-0000D7330000}"/>
    <cellStyle name="Normal 15 2 2 3 3 4 2" xfId="21951" xr:uid="{00000000-0005-0000-0000-0000D8330000}"/>
    <cellStyle name="Normal 15 2 2 3 3 5" xfId="21946" xr:uid="{00000000-0005-0000-0000-0000D9330000}"/>
    <cellStyle name="Normal 15 2 2 3 4" xfId="12007" xr:uid="{00000000-0005-0000-0000-0000DA330000}"/>
    <cellStyle name="Normal 15 2 2 3 4 2" xfId="12008" xr:uid="{00000000-0005-0000-0000-0000DB330000}"/>
    <cellStyle name="Normal 15 2 2 3 4 2 2" xfId="21953" xr:uid="{00000000-0005-0000-0000-0000DC330000}"/>
    <cellStyle name="Normal 15 2 2 3 4 3" xfId="12009" xr:uid="{00000000-0005-0000-0000-0000DD330000}"/>
    <cellStyle name="Normal 15 2 2 3 4 3 2" xfId="21954" xr:uid="{00000000-0005-0000-0000-0000DE330000}"/>
    <cellStyle name="Normal 15 2 2 3 4 4" xfId="21952" xr:uid="{00000000-0005-0000-0000-0000DF330000}"/>
    <cellStyle name="Normal 15 2 2 3 5" xfId="12010" xr:uid="{00000000-0005-0000-0000-0000E0330000}"/>
    <cellStyle name="Normal 15 2 2 3 5 2" xfId="21955" xr:uid="{00000000-0005-0000-0000-0000E1330000}"/>
    <cellStyle name="Normal 15 2 2 3 6" xfId="12011" xr:uid="{00000000-0005-0000-0000-0000E2330000}"/>
    <cellStyle name="Normal 15 2 2 3 6 2" xfId="21956" xr:uid="{00000000-0005-0000-0000-0000E3330000}"/>
    <cellStyle name="Normal 15 2 2 3 7" xfId="21939" xr:uid="{00000000-0005-0000-0000-0000E4330000}"/>
    <cellStyle name="Normal 15 2 2 4" xfId="2345" xr:uid="{00000000-0005-0000-0000-0000E5330000}"/>
    <cellStyle name="Normal 15 2 2 4 2" xfId="2346" xr:uid="{00000000-0005-0000-0000-0000E6330000}"/>
    <cellStyle name="Normal 15 2 2 4 2 2" xfId="12012" xr:uid="{00000000-0005-0000-0000-0000E7330000}"/>
    <cellStyle name="Normal 15 2 2 4 2 2 2" xfId="12013" xr:uid="{00000000-0005-0000-0000-0000E8330000}"/>
    <cellStyle name="Normal 15 2 2 4 2 2 2 2" xfId="21960" xr:uid="{00000000-0005-0000-0000-0000E9330000}"/>
    <cellStyle name="Normal 15 2 2 4 2 2 3" xfId="12014" xr:uid="{00000000-0005-0000-0000-0000EA330000}"/>
    <cellStyle name="Normal 15 2 2 4 2 2 3 2" xfId="21961" xr:uid="{00000000-0005-0000-0000-0000EB330000}"/>
    <cellStyle name="Normal 15 2 2 4 2 2 4" xfId="21959" xr:uid="{00000000-0005-0000-0000-0000EC330000}"/>
    <cellStyle name="Normal 15 2 2 4 2 3" xfId="12015" xr:uid="{00000000-0005-0000-0000-0000ED330000}"/>
    <cellStyle name="Normal 15 2 2 4 2 3 2" xfId="21962" xr:uid="{00000000-0005-0000-0000-0000EE330000}"/>
    <cellStyle name="Normal 15 2 2 4 2 4" xfId="12016" xr:uid="{00000000-0005-0000-0000-0000EF330000}"/>
    <cellStyle name="Normal 15 2 2 4 2 4 2" xfId="21963" xr:uid="{00000000-0005-0000-0000-0000F0330000}"/>
    <cellStyle name="Normal 15 2 2 4 2 5" xfId="21958" xr:uid="{00000000-0005-0000-0000-0000F1330000}"/>
    <cellStyle name="Normal 15 2 2 4 3" xfId="12017" xr:uid="{00000000-0005-0000-0000-0000F2330000}"/>
    <cellStyle name="Normal 15 2 2 4 3 2" xfId="12018" xr:uid="{00000000-0005-0000-0000-0000F3330000}"/>
    <cellStyle name="Normal 15 2 2 4 3 2 2" xfId="21965" xr:uid="{00000000-0005-0000-0000-0000F4330000}"/>
    <cellStyle name="Normal 15 2 2 4 3 3" xfId="12019" xr:uid="{00000000-0005-0000-0000-0000F5330000}"/>
    <cellStyle name="Normal 15 2 2 4 3 3 2" xfId="21966" xr:uid="{00000000-0005-0000-0000-0000F6330000}"/>
    <cellStyle name="Normal 15 2 2 4 3 4" xfId="21964" xr:uid="{00000000-0005-0000-0000-0000F7330000}"/>
    <cellStyle name="Normal 15 2 2 4 4" xfId="12020" xr:uid="{00000000-0005-0000-0000-0000F8330000}"/>
    <cellStyle name="Normal 15 2 2 4 4 2" xfId="21967" xr:uid="{00000000-0005-0000-0000-0000F9330000}"/>
    <cellStyle name="Normal 15 2 2 4 5" xfId="12021" xr:uid="{00000000-0005-0000-0000-0000FA330000}"/>
    <cellStyle name="Normal 15 2 2 4 5 2" xfId="21968" xr:uid="{00000000-0005-0000-0000-0000FB330000}"/>
    <cellStyle name="Normal 15 2 2 4 6" xfId="21957" xr:uid="{00000000-0005-0000-0000-0000FC330000}"/>
    <cellStyle name="Normal 15 2 2 5" xfId="2347" xr:uid="{00000000-0005-0000-0000-0000FD330000}"/>
    <cellStyle name="Normal 15 2 2 5 2" xfId="12022" xr:uid="{00000000-0005-0000-0000-0000FE330000}"/>
    <cellStyle name="Normal 15 2 2 5 2 2" xfId="12023" xr:uid="{00000000-0005-0000-0000-0000FF330000}"/>
    <cellStyle name="Normal 15 2 2 5 2 2 2" xfId="21971" xr:uid="{00000000-0005-0000-0000-000000340000}"/>
    <cellStyle name="Normal 15 2 2 5 2 3" xfId="12024" xr:uid="{00000000-0005-0000-0000-000001340000}"/>
    <cellStyle name="Normal 15 2 2 5 2 3 2" xfId="21972" xr:uid="{00000000-0005-0000-0000-000002340000}"/>
    <cellStyle name="Normal 15 2 2 5 2 4" xfId="21970" xr:uid="{00000000-0005-0000-0000-000003340000}"/>
    <cellStyle name="Normal 15 2 2 5 3" xfId="12025" xr:uid="{00000000-0005-0000-0000-000004340000}"/>
    <cellStyle name="Normal 15 2 2 5 3 2" xfId="21973" xr:uid="{00000000-0005-0000-0000-000005340000}"/>
    <cellStyle name="Normal 15 2 2 5 4" xfId="12026" xr:uid="{00000000-0005-0000-0000-000006340000}"/>
    <cellStyle name="Normal 15 2 2 5 4 2" xfId="21974" xr:uid="{00000000-0005-0000-0000-000007340000}"/>
    <cellStyle name="Normal 15 2 2 5 5" xfId="21969" xr:uid="{00000000-0005-0000-0000-000008340000}"/>
    <cellStyle name="Normal 15 2 2 6" xfId="2348" xr:uid="{00000000-0005-0000-0000-000009340000}"/>
    <cellStyle name="Normal 15 2 2 6 2" xfId="12027" xr:uid="{00000000-0005-0000-0000-00000A340000}"/>
    <cellStyle name="Normal 15 2 2 6 2 2" xfId="12028" xr:uid="{00000000-0005-0000-0000-00000B340000}"/>
    <cellStyle name="Normal 15 2 2 6 2 2 2" xfId="21977" xr:uid="{00000000-0005-0000-0000-00000C340000}"/>
    <cellStyle name="Normal 15 2 2 6 2 3" xfId="12029" xr:uid="{00000000-0005-0000-0000-00000D340000}"/>
    <cellStyle name="Normal 15 2 2 6 2 3 2" xfId="21978" xr:uid="{00000000-0005-0000-0000-00000E340000}"/>
    <cellStyle name="Normal 15 2 2 6 2 4" xfId="21976" xr:uid="{00000000-0005-0000-0000-00000F340000}"/>
    <cellStyle name="Normal 15 2 2 6 3" xfId="12030" xr:uid="{00000000-0005-0000-0000-000010340000}"/>
    <cellStyle name="Normal 15 2 2 6 3 2" xfId="21979" xr:uid="{00000000-0005-0000-0000-000011340000}"/>
    <cellStyle name="Normal 15 2 2 6 4" xfId="12031" xr:uid="{00000000-0005-0000-0000-000012340000}"/>
    <cellStyle name="Normal 15 2 2 6 4 2" xfId="21980" xr:uid="{00000000-0005-0000-0000-000013340000}"/>
    <cellStyle name="Normal 15 2 2 6 5" xfId="21975" xr:uid="{00000000-0005-0000-0000-000014340000}"/>
    <cellStyle name="Normal 15 2 2 7" xfId="12032" xr:uid="{00000000-0005-0000-0000-000015340000}"/>
    <cellStyle name="Normal 15 2 2 7 2" xfId="12033" xr:uid="{00000000-0005-0000-0000-000016340000}"/>
    <cellStyle name="Normal 15 2 2 7 2 2" xfId="21982" xr:uid="{00000000-0005-0000-0000-000017340000}"/>
    <cellStyle name="Normal 15 2 2 7 3" xfId="12034" xr:uid="{00000000-0005-0000-0000-000018340000}"/>
    <cellStyle name="Normal 15 2 2 7 3 2" xfId="21983" xr:uid="{00000000-0005-0000-0000-000019340000}"/>
    <cellStyle name="Normal 15 2 2 7 4" xfId="21981" xr:uid="{00000000-0005-0000-0000-00001A340000}"/>
    <cellStyle name="Normal 15 2 2 8" xfId="12035" xr:uid="{00000000-0005-0000-0000-00001B340000}"/>
    <cellStyle name="Normal 15 2 2 8 2" xfId="21984" xr:uid="{00000000-0005-0000-0000-00001C340000}"/>
    <cellStyle name="Normal 15 2 2 9" xfId="12036" xr:uid="{00000000-0005-0000-0000-00001D340000}"/>
    <cellStyle name="Normal 15 2 2 9 2" xfId="21985" xr:uid="{00000000-0005-0000-0000-00001E340000}"/>
    <cellStyle name="Normal 15 2 3" xfId="2349" xr:uid="{00000000-0005-0000-0000-00001F340000}"/>
    <cellStyle name="Normal 15 2 3 2" xfId="2350" xr:uid="{00000000-0005-0000-0000-000020340000}"/>
    <cellStyle name="Normal 15 2 3 2 2" xfId="2351" xr:uid="{00000000-0005-0000-0000-000021340000}"/>
    <cellStyle name="Normal 15 2 3 2 2 2" xfId="12037" xr:uid="{00000000-0005-0000-0000-000022340000}"/>
    <cellStyle name="Normal 15 2 3 2 2 2 2" xfId="12038" xr:uid="{00000000-0005-0000-0000-000023340000}"/>
    <cellStyle name="Normal 15 2 3 2 2 2 2 2" xfId="21990" xr:uid="{00000000-0005-0000-0000-000024340000}"/>
    <cellStyle name="Normal 15 2 3 2 2 2 3" xfId="12039" xr:uid="{00000000-0005-0000-0000-000025340000}"/>
    <cellStyle name="Normal 15 2 3 2 2 2 3 2" xfId="21991" xr:uid="{00000000-0005-0000-0000-000026340000}"/>
    <cellStyle name="Normal 15 2 3 2 2 2 4" xfId="21989" xr:uid="{00000000-0005-0000-0000-000027340000}"/>
    <cellStyle name="Normal 15 2 3 2 2 3" xfId="12040" xr:uid="{00000000-0005-0000-0000-000028340000}"/>
    <cellStyle name="Normal 15 2 3 2 2 3 2" xfId="21992" xr:uid="{00000000-0005-0000-0000-000029340000}"/>
    <cellStyle name="Normal 15 2 3 2 2 4" xfId="12041" xr:uid="{00000000-0005-0000-0000-00002A340000}"/>
    <cellStyle name="Normal 15 2 3 2 2 4 2" xfId="21993" xr:uid="{00000000-0005-0000-0000-00002B340000}"/>
    <cellStyle name="Normal 15 2 3 2 2 5" xfId="21988" xr:uid="{00000000-0005-0000-0000-00002C340000}"/>
    <cellStyle name="Normal 15 2 3 2 3" xfId="2352" xr:uid="{00000000-0005-0000-0000-00002D340000}"/>
    <cellStyle name="Normal 15 2 3 2 3 2" xfId="12042" xr:uid="{00000000-0005-0000-0000-00002E340000}"/>
    <cellStyle name="Normal 15 2 3 2 3 2 2" xfId="12043" xr:uid="{00000000-0005-0000-0000-00002F340000}"/>
    <cellStyle name="Normal 15 2 3 2 3 2 2 2" xfId="21996" xr:uid="{00000000-0005-0000-0000-000030340000}"/>
    <cellStyle name="Normal 15 2 3 2 3 2 3" xfId="12044" xr:uid="{00000000-0005-0000-0000-000031340000}"/>
    <cellStyle name="Normal 15 2 3 2 3 2 3 2" xfId="21997" xr:uid="{00000000-0005-0000-0000-000032340000}"/>
    <cellStyle name="Normal 15 2 3 2 3 2 4" xfId="21995" xr:uid="{00000000-0005-0000-0000-000033340000}"/>
    <cellStyle name="Normal 15 2 3 2 3 3" xfId="12045" xr:uid="{00000000-0005-0000-0000-000034340000}"/>
    <cellStyle name="Normal 15 2 3 2 3 3 2" xfId="21998" xr:uid="{00000000-0005-0000-0000-000035340000}"/>
    <cellStyle name="Normal 15 2 3 2 3 4" xfId="12046" xr:uid="{00000000-0005-0000-0000-000036340000}"/>
    <cellStyle name="Normal 15 2 3 2 3 4 2" xfId="21999" xr:uid="{00000000-0005-0000-0000-000037340000}"/>
    <cellStyle name="Normal 15 2 3 2 3 5" xfId="21994" xr:uid="{00000000-0005-0000-0000-000038340000}"/>
    <cellStyle name="Normal 15 2 3 2 4" xfId="12047" xr:uid="{00000000-0005-0000-0000-000039340000}"/>
    <cellStyle name="Normal 15 2 3 2 4 2" xfId="12048" xr:uid="{00000000-0005-0000-0000-00003A340000}"/>
    <cellStyle name="Normal 15 2 3 2 4 2 2" xfId="22001" xr:uid="{00000000-0005-0000-0000-00003B340000}"/>
    <cellStyle name="Normal 15 2 3 2 4 3" xfId="12049" xr:uid="{00000000-0005-0000-0000-00003C340000}"/>
    <cellStyle name="Normal 15 2 3 2 4 3 2" xfId="22002" xr:uid="{00000000-0005-0000-0000-00003D340000}"/>
    <cellStyle name="Normal 15 2 3 2 4 4" xfId="22000" xr:uid="{00000000-0005-0000-0000-00003E340000}"/>
    <cellStyle name="Normal 15 2 3 2 5" xfId="12050" xr:uid="{00000000-0005-0000-0000-00003F340000}"/>
    <cellStyle name="Normal 15 2 3 2 5 2" xfId="22003" xr:uid="{00000000-0005-0000-0000-000040340000}"/>
    <cellStyle name="Normal 15 2 3 2 6" xfId="12051" xr:uid="{00000000-0005-0000-0000-000041340000}"/>
    <cellStyle name="Normal 15 2 3 2 6 2" xfId="22004" xr:uid="{00000000-0005-0000-0000-000042340000}"/>
    <cellStyle name="Normal 15 2 3 2 7" xfId="21987" xr:uid="{00000000-0005-0000-0000-000043340000}"/>
    <cellStyle name="Normal 15 2 3 3" xfId="2353" xr:uid="{00000000-0005-0000-0000-000044340000}"/>
    <cellStyle name="Normal 15 2 3 3 2" xfId="2354" xr:uid="{00000000-0005-0000-0000-000045340000}"/>
    <cellStyle name="Normal 15 2 3 3 2 2" xfId="12052" xr:uid="{00000000-0005-0000-0000-000046340000}"/>
    <cellStyle name="Normal 15 2 3 3 2 2 2" xfId="12053" xr:uid="{00000000-0005-0000-0000-000047340000}"/>
    <cellStyle name="Normal 15 2 3 3 2 2 2 2" xfId="22008" xr:uid="{00000000-0005-0000-0000-000048340000}"/>
    <cellStyle name="Normal 15 2 3 3 2 2 3" xfId="12054" xr:uid="{00000000-0005-0000-0000-000049340000}"/>
    <cellStyle name="Normal 15 2 3 3 2 2 3 2" xfId="22009" xr:uid="{00000000-0005-0000-0000-00004A340000}"/>
    <cellStyle name="Normal 15 2 3 3 2 2 4" xfId="22007" xr:uid="{00000000-0005-0000-0000-00004B340000}"/>
    <cellStyle name="Normal 15 2 3 3 2 3" xfId="12055" xr:uid="{00000000-0005-0000-0000-00004C340000}"/>
    <cellStyle name="Normal 15 2 3 3 2 3 2" xfId="22010" xr:uid="{00000000-0005-0000-0000-00004D340000}"/>
    <cellStyle name="Normal 15 2 3 3 2 4" xfId="12056" xr:uid="{00000000-0005-0000-0000-00004E340000}"/>
    <cellStyle name="Normal 15 2 3 3 2 4 2" xfId="22011" xr:uid="{00000000-0005-0000-0000-00004F340000}"/>
    <cellStyle name="Normal 15 2 3 3 2 5" xfId="22006" xr:uid="{00000000-0005-0000-0000-000050340000}"/>
    <cellStyle name="Normal 15 2 3 3 3" xfId="12057" xr:uid="{00000000-0005-0000-0000-000051340000}"/>
    <cellStyle name="Normal 15 2 3 3 3 2" xfId="12058" xr:uid="{00000000-0005-0000-0000-000052340000}"/>
    <cellStyle name="Normal 15 2 3 3 3 2 2" xfId="22013" xr:uid="{00000000-0005-0000-0000-000053340000}"/>
    <cellStyle name="Normal 15 2 3 3 3 3" xfId="12059" xr:uid="{00000000-0005-0000-0000-000054340000}"/>
    <cellStyle name="Normal 15 2 3 3 3 3 2" xfId="22014" xr:uid="{00000000-0005-0000-0000-000055340000}"/>
    <cellStyle name="Normal 15 2 3 3 3 4" xfId="22012" xr:uid="{00000000-0005-0000-0000-000056340000}"/>
    <cellStyle name="Normal 15 2 3 3 4" xfId="12060" xr:uid="{00000000-0005-0000-0000-000057340000}"/>
    <cellStyle name="Normal 15 2 3 3 4 2" xfId="22015" xr:uid="{00000000-0005-0000-0000-000058340000}"/>
    <cellStyle name="Normal 15 2 3 3 5" xfId="12061" xr:uid="{00000000-0005-0000-0000-000059340000}"/>
    <cellStyle name="Normal 15 2 3 3 5 2" xfId="22016" xr:uid="{00000000-0005-0000-0000-00005A340000}"/>
    <cellStyle name="Normal 15 2 3 3 6" xfId="22005" xr:uid="{00000000-0005-0000-0000-00005B340000}"/>
    <cellStyle name="Normal 15 2 3 4" xfId="2355" xr:uid="{00000000-0005-0000-0000-00005C340000}"/>
    <cellStyle name="Normal 15 2 3 4 2" xfId="12062" xr:uid="{00000000-0005-0000-0000-00005D340000}"/>
    <cellStyle name="Normal 15 2 3 4 2 2" xfId="12063" xr:uid="{00000000-0005-0000-0000-00005E340000}"/>
    <cellStyle name="Normal 15 2 3 4 2 2 2" xfId="22019" xr:uid="{00000000-0005-0000-0000-00005F340000}"/>
    <cellStyle name="Normal 15 2 3 4 2 3" xfId="12064" xr:uid="{00000000-0005-0000-0000-000060340000}"/>
    <cellStyle name="Normal 15 2 3 4 2 3 2" xfId="22020" xr:uid="{00000000-0005-0000-0000-000061340000}"/>
    <cellStyle name="Normal 15 2 3 4 2 4" xfId="22018" xr:uid="{00000000-0005-0000-0000-000062340000}"/>
    <cellStyle name="Normal 15 2 3 4 3" xfId="12065" xr:uid="{00000000-0005-0000-0000-000063340000}"/>
    <cellStyle name="Normal 15 2 3 4 3 2" xfId="22021" xr:uid="{00000000-0005-0000-0000-000064340000}"/>
    <cellStyle name="Normal 15 2 3 4 4" xfId="12066" xr:uid="{00000000-0005-0000-0000-000065340000}"/>
    <cellStyle name="Normal 15 2 3 4 4 2" xfId="22022" xr:uid="{00000000-0005-0000-0000-000066340000}"/>
    <cellStyle name="Normal 15 2 3 4 5" xfId="22017" xr:uid="{00000000-0005-0000-0000-000067340000}"/>
    <cellStyle name="Normal 15 2 3 5" xfId="2356" xr:uid="{00000000-0005-0000-0000-000068340000}"/>
    <cellStyle name="Normal 15 2 3 5 2" xfId="12067" xr:uid="{00000000-0005-0000-0000-000069340000}"/>
    <cellStyle name="Normal 15 2 3 5 2 2" xfId="12068" xr:uid="{00000000-0005-0000-0000-00006A340000}"/>
    <cellStyle name="Normal 15 2 3 5 2 2 2" xfId="22025" xr:uid="{00000000-0005-0000-0000-00006B340000}"/>
    <cellStyle name="Normal 15 2 3 5 2 3" xfId="12069" xr:uid="{00000000-0005-0000-0000-00006C340000}"/>
    <cellStyle name="Normal 15 2 3 5 2 3 2" xfId="22026" xr:uid="{00000000-0005-0000-0000-00006D340000}"/>
    <cellStyle name="Normal 15 2 3 5 2 4" xfId="22024" xr:uid="{00000000-0005-0000-0000-00006E340000}"/>
    <cellStyle name="Normal 15 2 3 5 3" xfId="12070" xr:uid="{00000000-0005-0000-0000-00006F340000}"/>
    <cellStyle name="Normal 15 2 3 5 3 2" xfId="22027" xr:uid="{00000000-0005-0000-0000-000070340000}"/>
    <cellStyle name="Normal 15 2 3 5 4" xfId="12071" xr:uid="{00000000-0005-0000-0000-000071340000}"/>
    <cellStyle name="Normal 15 2 3 5 4 2" xfId="22028" xr:uid="{00000000-0005-0000-0000-000072340000}"/>
    <cellStyle name="Normal 15 2 3 5 5" xfId="22023" xr:uid="{00000000-0005-0000-0000-000073340000}"/>
    <cellStyle name="Normal 15 2 3 6" xfId="12072" xr:uid="{00000000-0005-0000-0000-000074340000}"/>
    <cellStyle name="Normal 15 2 3 6 2" xfId="12073" xr:uid="{00000000-0005-0000-0000-000075340000}"/>
    <cellStyle name="Normal 15 2 3 6 2 2" xfId="22030" xr:uid="{00000000-0005-0000-0000-000076340000}"/>
    <cellStyle name="Normal 15 2 3 6 3" xfId="12074" xr:uid="{00000000-0005-0000-0000-000077340000}"/>
    <cellStyle name="Normal 15 2 3 6 3 2" xfId="22031" xr:uid="{00000000-0005-0000-0000-000078340000}"/>
    <cellStyle name="Normal 15 2 3 6 4" xfId="22029" xr:uid="{00000000-0005-0000-0000-000079340000}"/>
    <cellStyle name="Normal 15 2 3 7" xfId="12075" xr:uid="{00000000-0005-0000-0000-00007A340000}"/>
    <cellStyle name="Normal 15 2 3 7 2" xfId="22032" xr:uid="{00000000-0005-0000-0000-00007B340000}"/>
    <cellStyle name="Normal 15 2 3 8" xfId="12076" xr:uid="{00000000-0005-0000-0000-00007C340000}"/>
    <cellStyle name="Normal 15 2 3 8 2" xfId="22033" xr:uid="{00000000-0005-0000-0000-00007D340000}"/>
    <cellStyle name="Normal 15 2 3 9" xfId="21986" xr:uid="{00000000-0005-0000-0000-00007E340000}"/>
    <cellStyle name="Normal 15 2 4" xfId="2357" xr:uid="{00000000-0005-0000-0000-00007F340000}"/>
    <cellStyle name="Normal 15 2 4 2" xfId="2358" xr:uid="{00000000-0005-0000-0000-000080340000}"/>
    <cellStyle name="Normal 15 2 4 2 2" xfId="12077" xr:uid="{00000000-0005-0000-0000-000081340000}"/>
    <cellStyle name="Normal 15 2 4 2 2 2" xfId="12078" xr:uid="{00000000-0005-0000-0000-000082340000}"/>
    <cellStyle name="Normal 15 2 4 2 2 2 2" xfId="22037" xr:uid="{00000000-0005-0000-0000-000083340000}"/>
    <cellStyle name="Normal 15 2 4 2 2 3" xfId="12079" xr:uid="{00000000-0005-0000-0000-000084340000}"/>
    <cellStyle name="Normal 15 2 4 2 2 3 2" xfId="22038" xr:uid="{00000000-0005-0000-0000-000085340000}"/>
    <cellStyle name="Normal 15 2 4 2 2 4" xfId="22036" xr:uid="{00000000-0005-0000-0000-000086340000}"/>
    <cellStyle name="Normal 15 2 4 2 3" xfId="12080" xr:uid="{00000000-0005-0000-0000-000087340000}"/>
    <cellStyle name="Normal 15 2 4 2 3 2" xfId="22039" xr:uid="{00000000-0005-0000-0000-000088340000}"/>
    <cellStyle name="Normal 15 2 4 2 4" xfId="12081" xr:uid="{00000000-0005-0000-0000-000089340000}"/>
    <cellStyle name="Normal 15 2 4 2 4 2" xfId="22040" xr:uid="{00000000-0005-0000-0000-00008A340000}"/>
    <cellStyle name="Normal 15 2 4 2 5" xfId="22035" xr:uid="{00000000-0005-0000-0000-00008B340000}"/>
    <cellStyle name="Normal 15 2 4 3" xfId="2359" xr:uid="{00000000-0005-0000-0000-00008C340000}"/>
    <cellStyle name="Normal 15 2 4 3 2" xfId="12082" xr:uid="{00000000-0005-0000-0000-00008D340000}"/>
    <cellStyle name="Normal 15 2 4 3 2 2" xfId="12083" xr:uid="{00000000-0005-0000-0000-00008E340000}"/>
    <cellStyle name="Normal 15 2 4 3 2 2 2" xfId="22043" xr:uid="{00000000-0005-0000-0000-00008F340000}"/>
    <cellStyle name="Normal 15 2 4 3 2 3" xfId="12084" xr:uid="{00000000-0005-0000-0000-000090340000}"/>
    <cellStyle name="Normal 15 2 4 3 2 3 2" xfId="22044" xr:uid="{00000000-0005-0000-0000-000091340000}"/>
    <cellStyle name="Normal 15 2 4 3 2 4" xfId="22042" xr:uid="{00000000-0005-0000-0000-000092340000}"/>
    <cellStyle name="Normal 15 2 4 3 3" xfId="12085" xr:uid="{00000000-0005-0000-0000-000093340000}"/>
    <cellStyle name="Normal 15 2 4 3 3 2" xfId="22045" xr:uid="{00000000-0005-0000-0000-000094340000}"/>
    <cellStyle name="Normal 15 2 4 3 4" xfId="12086" xr:uid="{00000000-0005-0000-0000-000095340000}"/>
    <cellStyle name="Normal 15 2 4 3 4 2" xfId="22046" xr:uid="{00000000-0005-0000-0000-000096340000}"/>
    <cellStyle name="Normal 15 2 4 3 5" xfId="22041" xr:uid="{00000000-0005-0000-0000-000097340000}"/>
    <cellStyle name="Normal 15 2 4 4" xfId="12087" xr:uid="{00000000-0005-0000-0000-000098340000}"/>
    <cellStyle name="Normal 15 2 4 4 2" xfId="12088" xr:uid="{00000000-0005-0000-0000-000099340000}"/>
    <cellStyle name="Normal 15 2 4 4 2 2" xfId="22048" xr:uid="{00000000-0005-0000-0000-00009A340000}"/>
    <cellStyle name="Normal 15 2 4 4 3" xfId="12089" xr:uid="{00000000-0005-0000-0000-00009B340000}"/>
    <cellStyle name="Normal 15 2 4 4 3 2" xfId="22049" xr:uid="{00000000-0005-0000-0000-00009C340000}"/>
    <cellStyle name="Normal 15 2 4 4 4" xfId="22047" xr:uid="{00000000-0005-0000-0000-00009D340000}"/>
    <cellStyle name="Normal 15 2 4 5" xfId="12090" xr:uid="{00000000-0005-0000-0000-00009E340000}"/>
    <cellStyle name="Normal 15 2 4 5 2" xfId="22050" xr:uid="{00000000-0005-0000-0000-00009F340000}"/>
    <cellStyle name="Normal 15 2 4 6" xfId="12091" xr:uid="{00000000-0005-0000-0000-0000A0340000}"/>
    <cellStyle name="Normal 15 2 4 6 2" xfId="22051" xr:uid="{00000000-0005-0000-0000-0000A1340000}"/>
    <cellStyle name="Normal 15 2 4 7" xfId="22034" xr:uid="{00000000-0005-0000-0000-0000A2340000}"/>
    <cellStyle name="Normal 15 2 5" xfId="2360" xr:uid="{00000000-0005-0000-0000-0000A3340000}"/>
    <cellStyle name="Normal 15 2 5 2" xfId="2361" xr:uid="{00000000-0005-0000-0000-0000A4340000}"/>
    <cellStyle name="Normal 15 2 5 2 2" xfId="12092" xr:uid="{00000000-0005-0000-0000-0000A5340000}"/>
    <cellStyle name="Normal 15 2 5 2 2 2" xfId="12093" xr:uid="{00000000-0005-0000-0000-0000A6340000}"/>
    <cellStyle name="Normal 15 2 5 2 2 2 2" xfId="22055" xr:uid="{00000000-0005-0000-0000-0000A7340000}"/>
    <cellStyle name="Normal 15 2 5 2 2 3" xfId="12094" xr:uid="{00000000-0005-0000-0000-0000A8340000}"/>
    <cellStyle name="Normal 15 2 5 2 2 3 2" xfId="22056" xr:uid="{00000000-0005-0000-0000-0000A9340000}"/>
    <cellStyle name="Normal 15 2 5 2 2 4" xfId="22054" xr:uid="{00000000-0005-0000-0000-0000AA340000}"/>
    <cellStyle name="Normal 15 2 5 2 3" xfId="12095" xr:uid="{00000000-0005-0000-0000-0000AB340000}"/>
    <cellStyle name="Normal 15 2 5 2 3 2" xfId="22057" xr:uid="{00000000-0005-0000-0000-0000AC340000}"/>
    <cellStyle name="Normal 15 2 5 2 4" xfId="12096" xr:uid="{00000000-0005-0000-0000-0000AD340000}"/>
    <cellStyle name="Normal 15 2 5 2 4 2" xfId="22058" xr:uid="{00000000-0005-0000-0000-0000AE340000}"/>
    <cellStyle name="Normal 15 2 5 2 5" xfId="22053" xr:uid="{00000000-0005-0000-0000-0000AF340000}"/>
    <cellStyle name="Normal 15 2 5 3" xfId="2362" xr:uid="{00000000-0005-0000-0000-0000B0340000}"/>
    <cellStyle name="Normal 15 2 5 3 2" xfId="12097" xr:uid="{00000000-0005-0000-0000-0000B1340000}"/>
    <cellStyle name="Normal 15 2 5 3 2 2" xfId="12098" xr:uid="{00000000-0005-0000-0000-0000B2340000}"/>
    <cellStyle name="Normal 15 2 5 3 2 2 2" xfId="22061" xr:uid="{00000000-0005-0000-0000-0000B3340000}"/>
    <cellStyle name="Normal 15 2 5 3 2 3" xfId="12099" xr:uid="{00000000-0005-0000-0000-0000B4340000}"/>
    <cellStyle name="Normal 15 2 5 3 2 3 2" xfId="22062" xr:uid="{00000000-0005-0000-0000-0000B5340000}"/>
    <cellStyle name="Normal 15 2 5 3 2 4" xfId="22060" xr:uid="{00000000-0005-0000-0000-0000B6340000}"/>
    <cellStyle name="Normal 15 2 5 3 3" xfId="12100" xr:uid="{00000000-0005-0000-0000-0000B7340000}"/>
    <cellStyle name="Normal 15 2 5 3 3 2" xfId="22063" xr:uid="{00000000-0005-0000-0000-0000B8340000}"/>
    <cellStyle name="Normal 15 2 5 3 4" xfId="12101" xr:uid="{00000000-0005-0000-0000-0000B9340000}"/>
    <cellStyle name="Normal 15 2 5 3 4 2" xfId="22064" xr:uid="{00000000-0005-0000-0000-0000BA340000}"/>
    <cellStyle name="Normal 15 2 5 3 5" xfId="22059" xr:uid="{00000000-0005-0000-0000-0000BB340000}"/>
    <cellStyle name="Normal 15 2 5 4" xfId="12102" xr:uid="{00000000-0005-0000-0000-0000BC340000}"/>
    <cellStyle name="Normal 15 2 5 4 2" xfId="12103" xr:uid="{00000000-0005-0000-0000-0000BD340000}"/>
    <cellStyle name="Normal 15 2 5 4 2 2" xfId="22066" xr:uid="{00000000-0005-0000-0000-0000BE340000}"/>
    <cellStyle name="Normal 15 2 5 4 3" xfId="12104" xr:uid="{00000000-0005-0000-0000-0000BF340000}"/>
    <cellStyle name="Normal 15 2 5 4 3 2" xfId="22067" xr:uid="{00000000-0005-0000-0000-0000C0340000}"/>
    <cellStyle name="Normal 15 2 5 4 4" xfId="22065" xr:uid="{00000000-0005-0000-0000-0000C1340000}"/>
    <cellStyle name="Normal 15 2 5 5" xfId="12105" xr:uid="{00000000-0005-0000-0000-0000C2340000}"/>
    <cellStyle name="Normal 15 2 5 5 2" xfId="22068" xr:uid="{00000000-0005-0000-0000-0000C3340000}"/>
    <cellStyle name="Normal 15 2 5 6" xfId="12106" xr:uid="{00000000-0005-0000-0000-0000C4340000}"/>
    <cellStyle name="Normal 15 2 5 6 2" xfId="22069" xr:uid="{00000000-0005-0000-0000-0000C5340000}"/>
    <cellStyle name="Normal 15 2 5 7" xfId="22052" xr:uid="{00000000-0005-0000-0000-0000C6340000}"/>
    <cellStyle name="Normal 15 2 6" xfId="2363" xr:uid="{00000000-0005-0000-0000-0000C7340000}"/>
    <cellStyle name="Normal 15 2 6 2" xfId="2364" xr:uid="{00000000-0005-0000-0000-0000C8340000}"/>
    <cellStyle name="Normal 15 2 6 2 2" xfId="12107" xr:uid="{00000000-0005-0000-0000-0000C9340000}"/>
    <cellStyle name="Normal 15 2 6 2 2 2" xfId="12108" xr:uid="{00000000-0005-0000-0000-0000CA340000}"/>
    <cellStyle name="Normal 15 2 6 2 2 2 2" xfId="22073" xr:uid="{00000000-0005-0000-0000-0000CB340000}"/>
    <cellStyle name="Normal 15 2 6 2 2 3" xfId="12109" xr:uid="{00000000-0005-0000-0000-0000CC340000}"/>
    <cellStyle name="Normal 15 2 6 2 2 3 2" xfId="22074" xr:uid="{00000000-0005-0000-0000-0000CD340000}"/>
    <cellStyle name="Normal 15 2 6 2 2 4" xfId="22072" xr:uid="{00000000-0005-0000-0000-0000CE340000}"/>
    <cellStyle name="Normal 15 2 6 2 3" xfId="12110" xr:uid="{00000000-0005-0000-0000-0000CF340000}"/>
    <cellStyle name="Normal 15 2 6 2 3 2" xfId="22075" xr:uid="{00000000-0005-0000-0000-0000D0340000}"/>
    <cellStyle name="Normal 15 2 6 2 4" xfId="12111" xr:uid="{00000000-0005-0000-0000-0000D1340000}"/>
    <cellStyle name="Normal 15 2 6 2 4 2" xfId="22076" xr:uid="{00000000-0005-0000-0000-0000D2340000}"/>
    <cellStyle name="Normal 15 2 6 2 5" xfId="22071" xr:uid="{00000000-0005-0000-0000-0000D3340000}"/>
    <cellStyle name="Normal 15 2 6 3" xfId="12112" xr:uid="{00000000-0005-0000-0000-0000D4340000}"/>
    <cellStyle name="Normal 15 2 6 3 2" xfId="12113" xr:uid="{00000000-0005-0000-0000-0000D5340000}"/>
    <cellStyle name="Normal 15 2 6 3 2 2" xfId="22078" xr:uid="{00000000-0005-0000-0000-0000D6340000}"/>
    <cellStyle name="Normal 15 2 6 3 3" xfId="12114" xr:uid="{00000000-0005-0000-0000-0000D7340000}"/>
    <cellStyle name="Normal 15 2 6 3 3 2" xfId="22079" xr:uid="{00000000-0005-0000-0000-0000D8340000}"/>
    <cellStyle name="Normal 15 2 6 3 4" xfId="22077" xr:uid="{00000000-0005-0000-0000-0000D9340000}"/>
    <cellStyle name="Normal 15 2 6 4" xfId="12115" xr:uid="{00000000-0005-0000-0000-0000DA340000}"/>
    <cellStyle name="Normal 15 2 6 4 2" xfId="22080" xr:uid="{00000000-0005-0000-0000-0000DB340000}"/>
    <cellStyle name="Normal 15 2 6 5" xfId="12116" xr:uid="{00000000-0005-0000-0000-0000DC340000}"/>
    <cellStyle name="Normal 15 2 6 5 2" xfId="22081" xr:uid="{00000000-0005-0000-0000-0000DD340000}"/>
    <cellStyle name="Normal 15 2 6 6" xfId="22070" xr:uid="{00000000-0005-0000-0000-0000DE340000}"/>
    <cellStyle name="Normal 15 2 7" xfId="2365" xr:uid="{00000000-0005-0000-0000-0000DF340000}"/>
    <cellStyle name="Normal 15 2 7 2" xfId="12117" xr:uid="{00000000-0005-0000-0000-0000E0340000}"/>
    <cellStyle name="Normal 15 2 7 2 2" xfId="12118" xr:uid="{00000000-0005-0000-0000-0000E1340000}"/>
    <cellStyle name="Normal 15 2 7 2 2 2" xfId="22084" xr:uid="{00000000-0005-0000-0000-0000E2340000}"/>
    <cellStyle name="Normal 15 2 7 2 3" xfId="12119" xr:uid="{00000000-0005-0000-0000-0000E3340000}"/>
    <cellStyle name="Normal 15 2 7 2 3 2" xfId="22085" xr:uid="{00000000-0005-0000-0000-0000E4340000}"/>
    <cellStyle name="Normal 15 2 7 2 4" xfId="22083" xr:uid="{00000000-0005-0000-0000-0000E5340000}"/>
    <cellStyle name="Normal 15 2 7 3" xfId="12120" xr:uid="{00000000-0005-0000-0000-0000E6340000}"/>
    <cellStyle name="Normal 15 2 7 3 2" xfId="22086" xr:uid="{00000000-0005-0000-0000-0000E7340000}"/>
    <cellStyle name="Normal 15 2 7 4" xfId="12121" xr:uid="{00000000-0005-0000-0000-0000E8340000}"/>
    <cellStyle name="Normal 15 2 7 4 2" xfId="22087" xr:uid="{00000000-0005-0000-0000-0000E9340000}"/>
    <cellStyle name="Normal 15 2 7 5" xfId="22082" xr:uid="{00000000-0005-0000-0000-0000EA340000}"/>
    <cellStyle name="Normal 15 2 8" xfId="2366" xr:uid="{00000000-0005-0000-0000-0000EB340000}"/>
    <cellStyle name="Normal 15 2 8 2" xfId="12122" xr:uid="{00000000-0005-0000-0000-0000EC340000}"/>
    <cellStyle name="Normal 15 2 8 2 2" xfId="12123" xr:uid="{00000000-0005-0000-0000-0000ED340000}"/>
    <cellStyle name="Normal 15 2 8 2 2 2" xfId="22090" xr:uid="{00000000-0005-0000-0000-0000EE340000}"/>
    <cellStyle name="Normal 15 2 8 2 3" xfId="12124" xr:uid="{00000000-0005-0000-0000-0000EF340000}"/>
    <cellStyle name="Normal 15 2 8 2 3 2" xfId="22091" xr:uid="{00000000-0005-0000-0000-0000F0340000}"/>
    <cellStyle name="Normal 15 2 8 2 4" xfId="22089" xr:uid="{00000000-0005-0000-0000-0000F1340000}"/>
    <cellStyle name="Normal 15 2 8 3" xfId="12125" xr:uid="{00000000-0005-0000-0000-0000F2340000}"/>
    <cellStyle name="Normal 15 2 8 3 2" xfId="22092" xr:uid="{00000000-0005-0000-0000-0000F3340000}"/>
    <cellStyle name="Normal 15 2 8 4" xfId="12126" xr:uid="{00000000-0005-0000-0000-0000F4340000}"/>
    <cellStyle name="Normal 15 2 8 4 2" xfId="22093" xr:uid="{00000000-0005-0000-0000-0000F5340000}"/>
    <cellStyle name="Normal 15 2 8 5" xfId="22088" xr:uid="{00000000-0005-0000-0000-0000F6340000}"/>
    <cellStyle name="Normal 15 2 9" xfId="12127" xr:uid="{00000000-0005-0000-0000-0000F7340000}"/>
    <cellStyle name="Normal 15 2 9 2" xfId="12128" xr:uid="{00000000-0005-0000-0000-0000F8340000}"/>
    <cellStyle name="Normal 15 2 9 2 2" xfId="22095" xr:uid="{00000000-0005-0000-0000-0000F9340000}"/>
    <cellStyle name="Normal 15 2 9 3" xfId="12129" xr:uid="{00000000-0005-0000-0000-0000FA340000}"/>
    <cellStyle name="Normal 15 2 9 3 2" xfId="22096" xr:uid="{00000000-0005-0000-0000-0000FB340000}"/>
    <cellStyle name="Normal 15 2 9 4" xfId="22094" xr:uid="{00000000-0005-0000-0000-0000FC340000}"/>
    <cellStyle name="Normal 15 3" xfId="2367" xr:uid="{00000000-0005-0000-0000-0000FD340000}"/>
    <cellStyle name="Normal 15 3 10" xfId="22097" xr:uid="{00000000-0005-0000-0000-0000FE340000}"/>
    <cellStyle name="Normal 15 3 2" xfId="2368" xr:uid="{00000000-0005-0000-0000-0000FF340000}"/>
    <cellStyle name="Normal 15 3 2 2" xfId="2369" xr:uid="{00000000-0005-0000-0000-000000350000}"/>
    <cellStyle name="Normal 15 3 2 2 2" xfId="2370" xr:uid="{00000000-0005-0000-0000-000001350000}"/>
    <cellStyle name="Normal 15 3 2 2 2 2" xfId="12130" xr:uid="{00000000-0005-0000-0000-000002350000}"/>
    <cellStyle name="Normal 15 3 2 2 2 2 2" xfId="12131" xr:uid="{00000000-0005-0000-0000-000003350000}"/>
    <cellStyle name="Normal 15 3 2 2 2 2 2 2" xfId="22102" xr:uid="{00000000-0005-0000-0000-000004350000}"/>
    <cellStyle name="Normal 15 3 2 2 2 2 3" xfId="12132" xr:uid="{00000000-0005-0000-0000-000005350000}"/>
    <cellStyle name="Normal 15 3 2 2 2 2 3 2" xfId="22103" xr:uid="{00000000-0005-0000-0000-000006350000}"/>
    <cellStyle name="Normal 15 3 2 2 2 2 4" xfId="22101" xr:uid="{00000000-0005-0000-0000-000007350000}"/>
    <cellStyle name="Normal 15 3 2 2 2 3" xfId="12133" xr:uid="{00000000-0005-0000-0000-000008350000}"/>
    <cellStyle name="Normal 15 3 2 2 2 3 2" xfId="22104" xr:uid="{00000000-0005-0000-0000-000009350000}"/>
    <cellStyle name="Normal 15 3 2 2 2 4" xfId="12134" xr:uid="{00000000-0005-0000-0000-00000A350000}"/>
    <cellStyle name="Normal 15 3 2 2 2 4 2" xfId="22105" xr:uid="{00000000-0005-0000-0000-00000B350000}"/>
    <cellStyle name="Normal 15 3 2 2 2 5" xfId="22100" xr:uid="{00000000-0005-0000-0000-00000C350000}"/>
    <cellStyle name="Normal 15 3 2 2 3" xfId="2371" xr:uid="{00000000-0005-0000-0000-00000D350000}"/>
    <cellStyle name="Normal 15 3 2 2 3 2" xfId="12135" xr:uid="{00000000-0005-0000-0000-00000E350000}"/>
    <cellStyle name="Normal 15 3 2 2 3 2 2" xfId="12136" xr:uid="{00000000-0005-0000-0000-00000F350000}"/>
    <cellStyle name="Normal 15 3 2 2 3 2 2 2" xfId="22108" xr:uid="{00000000-0005-0000-0000-000010350000}"/>
    <cellStyle name="Normal 15 3 2 2 3 2 3" xfId="12137" xr:uid="{00000000-0005-0000-0000-000011350000}"/>
    <cellStyle name="Normal 15 3 2 2 3 2 3 2" xfId="22109" xr:uid="{00000000-0005-0000-0000-000012350000}"/>
    <cellStyle name="Normal 15 3 2 2 3 2 4" xfId="22107" xr:uid="{00000000-0005-0000-0000-000013350000}"/>
    <cellStyle name="Normal 15 3 2 2 3 3" xfId="12138" xr:uid="{00000000-0005-0000-0000-000014350000}"/>
    <cellStyle name="Normal 15 3 2 2 3 3 2" xfId="22110" xr:uid="{00000000-0005-0000-0000-000015350000}"/>
    <cellStyle name="Normal 15 3 2 2 3 4" xfId="12139" xr:uid="{00000000-0005-0000-0000-000016350000}"/>
    <cellStyle name="Normal 15 3 2 2 3 4 2" xfId="22111" xr:uid="{00000000-0005-0000-0000-000017350000}"/>
    <cellStyle name="Normal 15 3 2 2 3 5" xfId="22106" xr:uid="{00000000-0005-0000-0000-000018350000}"/>
    <cellStyle name="Normal 15 3 2 2 4" xfId="12140" xr:uid="{00000000-0005-0000-0000-000019350000}"/>
    <cellStyle name="Normal 15 3 2 2 4 2" xfId="12141" xr:uid="{00000000-0005-0000-0000-00001A350000}"/>
    <cellStyle name="Normal 15 3 2 2 4 2 2" xfId="22113" xr:uid="{00000000-0005-0000-0000-00001B350000}"/>
    <cellStyle name="Normal 15 3 2 2 4 3" xfId="12142" xr:uid="{00000000-0005-0000-0000-00001C350000}"/>
    <cellStyle name="Normal 15 3 2 2 4 3 2" xfId="22114" xr:uid="{00000000-0005-0000-0000-00001D350000}"/>
    <cellStyle name="Normal 15 3 2 2 4 4" xfId="22112" xr:uid="{00000000-0005-0000-0000-00001E350000}"/>
    <cellStyle name="Normal 15 3 2 2 5" xfId="12143" xr:uid="{00000000-0005-0000-0000-00001F350000}"/>
    <cellStyle name="Normal 15 3 2 2 5 2" xfId="22115" xr:uid="{00000000-0005-0000-0000-000020350000}"/>
    <cellStyle name="Normal 15 3 2 2 6" xfId="12144" xr:uid="{00000000-0005-0000-0000-000021350000}"/>
    <cellStyle name="Normal 15 3 2 2 6 2" xfId="22116" xr:uid="{00000000-0005-0000-0000-000022350000}"/>
    <cellStyle name="Normal 15 3 2 2 7" xfId="22099" xr:uid="{00000000-0005-0000-0000-000023350000}"/>
    <cellStyle name="Normal 15 3 2 3" xfId="2372" xr:uid="{00000000-0005-0000-0000-000024350000}"/>
    <cellStyle name="Normal 15 3 2 3 2" xfId="2373" xr:uid="{00000000-0005-0000-0000-000025350000}"/>
    <cellStyle name="Normal 15 3 2 3 2 2" xfId="12145" xr:uid="{00000000-0005-0000-0000-000026350000}"/>
    <cellStyle name="Normal 15 3 2 3 2 2 2" xfId="12146" xr:uid="{00000000-0005-0000-0000-000027350000}"/>
    <cellStyle name="Normal 15 3 2 3 2 2 2 2" xfId="22120" xr:uid="{00000000-0005-0000-0000-000028350000}"/>
    <cellStyle name="Normal 15 3 2 3 2 2 3" xfId="12147" xr:uid="{00000000-0005-0000-0000-000029350000}"/>
    <cellStyle name="Normal 15 3 2 3 2 2 3 2" xfId="22121" xr:uid="{00000000-0005-0000-0000-00002A350000}"/>
    <cellStyle name="Normal 15 3 2 3 2 2 4" xfId="22119" xr:uid="{00000000-0005-0000-0000-00002B350000}"/>
    <cellStyle name="Normal 15 3 2 3 2 3" xfId="12148" xr:uid="{00000000-0005-0000-0000-00002C350000}"/>
    <cellStyle name="Normal 15 3 2 3 2 3 2" xfId="22122" xr:uid="{00000000-0005-0000-0000-00002D350000}"/>
    <cellStyle name="Normal 15 3 2 3 2 4" xfId="12149" xr:uid="{00000000-0005-0000-0000-00002E350000}"/>
    <cellStyle name="Normal 15 3 2 3 2 4 2" xfId="22123" xr:uid="{00000000-0005-0000-0000-00002F350000}"/>
    <cellStyle name="Normal 15 3 2 3 2 5" xfId="22118" xr:uid="{00000000-0005-0000-0000-000030350000}"/>
    <cellStyle name="Normal 15 3 2 3 3" xfId="12150" xr:uid="{00000000-0005-0000-0000-000031350000}"/>
    <cellStyle name="Normal 15 3 2 3 3 2" xfId="12151" xr:uid="{00000000-0005-0000-0000-000032350000}"/>
    <cellStyle name="Normal 15 3 2 3 3 2 2" xfId="22125" xr:uid="{00000000-0005-0000-0000-000033350000}"/>
    <cellStyle name="Normal 15 3 2 3 3 3" xfId="12152" xr:uid="{00000000-0005-0000-0000-000034350000}"/>
    <cellStyle name="Normal 15 3 2 3 3 3 2" xfId="22126" xr:uid="{00000000-0005-0000-0000-000035350000}"/>
    <cellStyle name="Normal 15 3 2 3 3 4" xfId="22124" xr:uid="{00000000-0005-0000-0000-000036350000}"/>
    <cellStyle name="Normal 15 3 2 3 4" xfId="12153" xr:uid="{00000000-0005-0000-0000-000037350000}"/>
    <cellStyle name="Normal 15 3 2 3 4 2" xfId="22127" xr:uid="{00000000-0005-0000-0000-000038350000}"/>
    <cellStyle name="Normal 15 3 2 3 5" xfId="12154" xr:uid="{00000000-0005-0000-0000-000039350000}"/>
    <cellStyle name="Normal 15 3 2 3 5 2" xfId="22128" xr:uid="{00000000-0005-0000-0000-00003A350000}"/>
    <cellStyle name="Normal 15 3 2 3 6" xfId="22117" xr:uid="{00000000-0005-0000-0000-00003B350000}"/>
    <cellStyle name="Normal 15 3 2 4" xfId="2374" xr:uid="{00000000-0005-0000-0000-00003C350000}"/>
    <cellStyle name="Normal 15 3 2 4 2" xfId="12155" xr:uid="{00000000-0005-0000-0000-00003D350000}"/>
    <cellStyle name="Normal 15 3 2 4 2 2" xfId="12156" xr:uid="{00000000-0005-0000-0000-00003E350000}"/>
    <cellStyle name="Normal 15 3 2 4 2 2 2" xfId="22131" xr:uid="{00000000-0005-0000-0000-00003F350000}"/>
    <cellStyle name="Normal 15 3 2 4 2 3" xfId="12157" xr:uid="{00000000-0005-0000-0000-000040350000}"/>
    <cellStyle name="Normal 15 3 2 4 2 3 2" xfId="22132" xr:uid="{00000000-0005-0000-0000-000041350000}"/>
    <cellStyle name="Normal 15 3 2 4 2 4" xfId="22130" xr:uid="{00000000-0005-0000-0000-000042350000}"/>
    <cellStyle name="Normal 15 3 2 4 3" xfId="12158" xr:uid="{00000000-0005-0000-0000-000043350000}"/>
    <cellStyle name="Normal 15 3 2 4 3 2" xfId="22133" xr:uid="{00000000-0005-0000-0000-000044350000}"/>
    <cellStyle name="Normal 15 3 2 4 4" xfId="12159" xr:uid="{00000000-0005-0000-0000-000045350000}"/>
    <cellStyle name="Normal 15 3 2 4 4 2" xfId="22134" xr:uid="{00000000-0005-0000-0000-000046350000}"/>
    <cellStyle name="Normal 15 3 2 4 5" xfId="22129" xr:uid="{00000000-0005-0000-0000-000047350000}"/>
    <cellStyle name="Normal 15 3 2 5" xfId="2375" xr:uid="{00000000-0005-0000-0000-000048350000}"/>
    <cellStyle name="Normal 15 3 2 5 2" xfId="12160" xr:uid="{00000000-0005-0000-0000-000049350000}"/>
    <cellStyle name="Normal 15 3 2 5 2 2" xfId="12161" xr:uid="{00000000-0005-0000-0000-00004A350000}"/>
    <cellStyle name="Normal 15 3 2 5 2 2 2" xfId="22137" xr:uid="{00000000-0005-0000-0000-00004B350000}"/>
    <cellStyle name="Normal 15 3 2 5 2 3" xfId="12162" xr:uid="{00000000-0005-0000-0000-00004C350000}"/>
    <cellStyle name="Normal 15 3 2 5 2 3 2" xfId="22138" xr:uid="{00000000-0005-0000-0000-00004D350000}"/>
    <cellStyle name="Normal 15 3 2 5 2 4" xfId="22136" xr:uid="{00000000-0005-0000-0000-00004E350000}"/>
    <cellStyle name="Normal 15 3 2 5 3" xfId="12163" xr:uid="{00000000-0005-0000-0000-00004F350000}"/>
    <cellStyle name="Normal 15 3 2 5 3 2" xfId="22139" xr:uid="{00000000-0005-0000-0000-000050350000}"/>
    <cellStyle name="Normal 15 3 2 5 4" xfId="12164" xr:uid="{00000000-0005-0000-0000-000051350000}"/>
    <cellStyle name="Normal 15 3 2 5 4 2" xfId="22140" xr:uid="{00000000-0005-0000-0000-000052350000}"/>
    <cellStyle name="Normal 15 3 2 5 5" xfId="22135" xr:uid="{00000000-0005-0000-0000-000053350000}"/>
    <cellStyle name="Normal 15 3 2 6" xfId="12165" xr:uid="{00000000-0005-0000-0000-000054350000}"/>
    <cellStyle name="Normal 15 3 2 6 2" xfId="12166" xr:uid="{00000000-0005-0000-0000-000055350000}"/>
    <cellStyle name="Normal 15 3 2 6 2 2" xfId="22142" xr:uid="{00000000-0005-0000-0000-000056350000}"/>
    <cellStyle name="Normal 15 3 2 6 3" xfId="12167" xr:uid="{00000000-0005-0000-0000-000057350000}"/>
    <cellStyle name="Normal 15 3 2 6 3 2" xfId="22143" xr:uid="{00000000-0005-0000-0000-000058350000}"/>
    <cellStyle name="Normal 15 3 2 6 4" xfId="22141" xr:uid="{00000000-0005-0000-0000-000059350000}"/>
    <cellStyle name="Normal 15 3 2 7" xfId="12168" xr:uid="{00000000-0005-0000-0000-00005A350000}"/>
    <cellStyle name="Normal 15 3 2 7 2" xfId="22144" xr:uid="{00000000-0005-0000-0000-00005B350000}"/>
    <cellStyle name="Normal 15 3 2 8" xfId="12169" xr:uid="{00000000-0005-0000-0000-00005C350000}"/>
    <cellStyle name="Normal 15 3 2 8 2" xfId="22145" xr:uid="{00000000-0005-0000-0000-00005D350000}"/>
    <cellStyle name="Normal 15 3 2 9" xfId="22098" xr:uid="{00000000-0005-0000-0000-00005E350000}"/>
    <cellStyle name="Normal 15 3 3" xfId="2376" xr:uid="{00000000-0005-0000-0000-00005F350000}"/>
    <cellStyle name="Normal 15 3 3 2" xfId="2377" xr:uid="{00000000-0005-0000-0000-000060350000}"/>
    <cellStyle name="Normal 15 3 3 2 2" xfId="12170" xr:uid="{00000000-0005-0000-0000-000061350000}"/>
    <cellStyle name="Normal 15 3 3 2 2 2" xfId="12171" xr:uid="{00000000-0005-0000-0000-000062350000}"/>
    <cellStyle name="Normal 15 3 3 2 2 2 2" xfId="22149" xr:uid="{00000000-0005-0000-0000-000063350000}"/>
    <cellStyle name="Normal 15 3 3 2 2 3" xfId="12172" xr:uid="{00000000-0005-0000-0000-000064350000}"/>
    <cellStyle name="Normal 15 3 3 2 2 3 2" xfId="22150" xr:uid="{00000000-0005-0000-0000-000065350000}"/>
    <cellStyle name="Normal 15 3 3 2 2 4" xfId="22148" xr:uid="{00000000-0005-0000-0000-000066350000}"/>
    <cellStyle name="Normal 15 3 3 2 3" xfId="12173" xr:uid="{00000000-0005-0000-0000-000067350000}"/>
    <cellStyle name="Normal 15 3 3 2 3 2" xfId="22151" xr:uid="{00000000-0005-0000-0000-000068350000}"/>
    <cellStyle name="Normal 15 3 3 2 4" xfId="12174" xr:uid="{00000000-0005-0000-0000-000069350000}"/>
    <cellStyle name="Normal 15 3 3 2 4 2" xfId="22152" xr:uid="{00000000-0005-0000-0000-00006A350000}"/>
    <cellStyle name="Normal 15 3 3 2 5" xfId="22147" xr:uid="{00000000-0005-0000-0000-00006B350000}"/>
    <cellStyle name="Normal 15 3 3 3" xfId="2378" xr:uid="{00000000-0005-0000-0000-00006C350000}"/>
    <cellStyle name="Normal 15 3 3 3 2" xfId="12175" xr:uid="{00000000-0005-0000-0000-00006D350000}"/>
    <cellStyle name="Normal 15 3 3 3 2 2" xfId="12176" xr:uid="{00000000-0005-0000-0000-00006E350000}"/>
    <cellStyle name="Normal 15 3 3 3 2 2 2" xfId="22155" xr:uid="{00000000-0005-0000-0000-00006F350000}"/>
    <cellStyle name="Normal 15 3 3 3 2 3" xfId="12177" xr:uid="{00000000-0005-0000-0000-000070350000}"/>
    <cellStyle name="Normal 15 3 3 3 2 3 2" xfId="22156" xr:uid="{00000000-0005-0000-0000-000071350000}"/>
    <cellStyle name="Normal 15 3 3 3 2 4" xfId="22154" xr:uid="{00000000-0005-0000-0000-000072350000}"/>
    <cellStyle name="Normal 15 3 3 3 3" xfId="12178" xr:uid="{00000000-0005-0000-0000-000073350000}"/>
    <cellStyle name="Normal 15 3 3 3 3 2" xfId="22157" xr:uid="{00000000-0005-0000-0000-000074350000}"/>
    <cellStyle name="Normal 15 3 3 3 4" xfId="12179" xr:uid="{00000000-0005-0000-0000-000075350000}"/>
    <cellStyle name="Normal 15 3 3 3 4 2" xfId="22158" xr:uid="{00000000-0005-0000-0000-000076350000}"/>
    <cellStyle name="Normal 15 3 3 3 5" xfId="22153" xr:uid="{00000000-0005-0000-0000-000077350000}"/>
    <cellStyle name="Normal 15 3 3 4" xfId="12180" xr:uid="{00000000-0005-0000-0000-000078350000}"/>
    <cellStyle name="Normal 15 3 3 4 2" xfId="12181" xr:uid="{00000000-0005-0000-0000-000079350000}"/>
    <cellStyle name="Normal 15 3 3 4 2 2" xfId="22160" xr:uid="{00000000-0005-0000-0000-00007A350000}"/>
    <cellStyle name="Normal 15 3 3 4 3" xfId="12182" xr:uid="{00000000-0005-0000-0000-00007B350000}"/>
    <cellStyle name="Normal 15 3 3 4 3 2" xfId="22161" xr:uid="{00000000-0005-0000-0000-00007C350000}"/>
    <cellStyle name="Normal 15 3 3 4 4" xfId="22159" xr:uid="{00000000-0005-0000-0000-00007D350000}"/>
    <cellStyle name="Normal 15 3 3 5" xfId="12183" xr:uid="{00000000-0005-0000-0000-00007E350000}"/>
    <cellStyle name="Normal 15 3 3 5 2" xfId="22162" xr:uid="{00000000-0005-0000-0000-00007F350000}"/>
    <cellStyle name="Normal 15 3 3 6" xfId="12184" xr:uid="{00000000-0005-0000-0000-000080350000}"/>
    <cellStyle name="Normal 15 3 3 6 2" xfId="22163" xr:uid="{00000000-0005-0000-0000-000081350000}"/>
    <cellStyle name="Normal 15 3 3 7" xfId="22146" xr:uid="{00000000-0005-0000-0000-000082350000}"/>
    <cellStyle name="Normal 15 3 4" xfId="2379" xr:uid="{00000000-0005-0000-0000-000083350000}"/>
    <cellStyle name="Normal 15 3 4 2" xfId="2380" xr:uid="{00000000-0005-0000-0000-000084350000}"/>
    <cellStyle name="Normal 15 3 4 2 2" xfId="12185" xr:uid="{00000000-0005-0000-0000-000085350000}"/>
    <cellStyle name="Normal 15 3 4 2 2 2" xfId="12186" xr:uid="{00000000-0005-0000-0000-000086350000}"/>
    <cellStyle name="Normal 15 3 4 2 2 2 2" xfId="22167" xr:uid="{00000000-0005-0000-0000-000087350000}"/>
    <cellStyle name="Normal 15 3 4 2 2 3" xfId="12187" xr:uid="{00000000-0005-0000-0000-000088350000}"/>
    <cellStyle name="Normal 15 3 4 2 2 3 2" xfId="22168" xr:uid="{00000000-0005-0000-0000-000089350000}"/>
    <cellStyle name="Normal 15 3 4 2 2 4" xfId="22166" xr:uid="{00000000-0005-0000-0000-00008A350000}"/>
    <cellStyle name="Normal 15 3 4 2 3" xfId="12188" xr:uid="{00000000-0005-0000-0000-00008B350000}"/>
    <cellStyle name="Normal 15 3 4 2 3 2" xfId="22169" xr:uid="{00000000-0005-0000-0000-00008C350000}"/>
    <cellStyle name="Normal 15 3 4 2 4" xfId="12189" xr:uid="{00000000-0005-0000-0000-00008D350000}"/>
    <cellStyle name="Normal 15 3 4 2 4 2" xfId="22170" xr:uid="{00000000-0005-0000-0000-00008E350000}"/>
    <cellStyle name="Normal 15 3 4 2 5" xfId="22165" xr:uid="{00000000-0005-0000-0000-00008F350000}"/>
    <cellStyle name="Normal 15 3 4 3" xfId="12190" xr:uid="{00000000-0005-0000-0000-000090350000}"/>
    <cellStyle name="Normal 15 3 4 3 2" xfId="12191" xr:uid="{00000000-0005-0000-0000-000091350000}"/>
    <cellStyle name="Normal 15 3 4 3 2 2" xfId="22172" xr:uid="{00000000-0005-0000-0000-000092350000}"/>
    <cellStyle name="Normal 15 3 4 3 3" xfId="12192" xr:uid="{00000000-0005-0000-0000-000093350000}"/>
    <cellStyle name="Normal 15 3 4 3 3 2" xfId="22173" xr:uid="{00000000-0005-0000-0000-000094350000}"/>
    <cellStyle name="Normal 15 3 4 3 4" xfId="22171" xr:uid="{00000000-0005-0000-0000-000095350000}"/>
    <cellStyle name="Normal 15 3 4 4" xfId="12193" xr:uid="{00000000-0005-0000-0000-000096350000}"/>
    <cellStyle name="Normal 15 3 4 4 2" xfId="22174" xr:uid="{00000000-0005-0000-0000-000097350000}"/>
    <cellStyle name="Normal 15 3 4 5" xfId="12194" xr:uid="{00000000-0005-0000-0000-000098350000}"/>
    <cellStyle name="Normal 15 3 4 5 2" xfId="22175" xr:uid="{00000000-0005-0000-0000-000099350000}"/>
    <cellStyle name="Normal 15 3 4 6" xfId="22164" xr:uid="{00000000-0005-0000-0000-00009A350000}"/>
    <cellStyle name="Normal 15 3 5" xfId="2381" xr:uid="{00000000-0005-0000-0000-00009B350000}"/>
    <cellStyle name="Normal 15 3 5 2" xfId="12195" xr:uid="{00000000-0005-0000-0000-00009C350000}"/>
    <cellStyle name="Normal 15 3 5 2 2" xfId="12196" xr:uid="{00000000-0005-0000-0000-00009D350000}"/>
    <cellStyle name="Normal 15 3 5 2 2 2" xfId="22178" xr:uid="{00000000-0005-0000-0000-00009E350000}"/>
    <cellStyle name="Normal 15 3 5 2 3" xfId="12197" xr:uid="{00000000-0005-0000-0000-00009F350000}"/>
    <cellStyle name="Normal 15 3 5 2 3 2" xfId="22179" xr:uid="{00000000-0005-0000-0000-0000A0350000}"/>
    <cellStyle name="Normal 15 3 5 2 4" xfId="22177" xr:uid="{00000000-0005-0000-0000-0000A1350000}"/>
    <cellStyle name="Normal 15 3 5 3" xfId="12198" xr:uid="{00000000-0005-0000-0000-0000A2350000}"/>
    <cellStyle name="Normal 15 3 5 3 2" xfId="22180" xr:uid="{00000000-0005-0000-0000-0000A3350000}"/>
    <cellStyle name="Normal 15 3 5 4" xfId="12199" xr:uid="{00000000-0005-0000-0000-0000A4350000}"/>
    <cellStyle name="Normal 15 3 5 4 2" xfId="22181" xr:uid="{00000000-0005-0000-0000-0000A5350000}"/>
    <cellStyle name="Normal 15 3 5 5" xfId="22176" xr:uid="{00000000-0005-0000-0000-0000A6350000}"/>
    <cellStyle name="Normal 15 3 6" xfId="2382" xr:uid="{00000000-0005-0000-0000-0000A7350000}"/>
    <cellStyle name="Normal 15 3 6 2" xfId="12200" xr:uid="{00000000-0005-0000-0000-0000A8350000}"/>
    <cellStyle name="Normal 15 3 6 2 2" xfId="12201" xr:uid="{00000000-0005-0000-0000-0000A9350000}"/>
    <cellStyle name="Normal 15 3 6 2 2 2" xfId="22184" xr:uid="{00000000-0005-0000-0000-0000AA350000}"/>
    <cellStyle name="Normal 15 3 6 2 3" xfId="12202" xr:uid="{00000000-0005-0000-0000-0000AB350000}"/>
    <cellStyle name="Normal 15 3 6 2 3 2" xfId="22185" xr:uid="{00000000-0005-0000-0000-0000AC350000}"/>
    <cellStyle name="Normal 15 3 6 2 4" xfId="22183" xr:uid="{00000000-0005-0000-0000-0000AD350000}"/>
    <cellStyle name="Normal 15 3 6 3" xfId="12203" xr:uid="{00000000-0005-0000-0000-0000AE350000}"/>
    <cellStyle name="Normal 15 3 6 3 2" xfId="22186" xr:uid="{00000000-0005-0000-0000-0000AF350000}"/>
    <cellStyle name="Normal 15 3 6 4" xfId="12204" xr:uid="{00000000-0005-0000-0000-0000B0350000}"/>
    <cellStyle name="Normal 15 3 6 4 2" xfId="22187" xr:uid="{00000000-0005-0000-0000-0000B1350000}"/>
    <cellStyle name="Normal 15 3 6 5" xfId="22182" xr:uid="{00000000-0005-0000-0000-0000B2350000}"/>
    <cellStyle name="Normal 15 3 7" xfId="12205" xr:uid="{00000000-0005-0000-0000-0000B3350000}"/>
    <cellStyle name="Normal 15 3 7 2" xfId="12206" xr:uid="{00000000-0005-0000-0000-0000B4350000}"/>
    <cellStyle name="Normal 15 3 7 2 2" xfId="22189" xr:uid="{00000000-0005-0000-0000-0000B5350000}"/>
    <cellStyle name="Normal 15 3 7 3" xfId="12207" xr:uid="{00000000-0005-0000-0000-0000B6350000}"/>
    <cellStyle name="Normal 15 3 7 3 2" xfId="22190" xr:uid="{00000000-0005-0000-0000-0000B7350000}"/>
    <cellStyle name="Normal 15 3 7 4" xfId="22188" xr:uid="{00000000-0005-0000-0000-0000B8350000}"/>
    <cellStyle name="Normal 15 3 8" xfId="12208" xr:uid="{00000000-0005-0000-0000-0000B9350000}"/>
    <cellStyle name="Normal 15 3 8 2" xfId="22191" xr:uid="{00000000-0005-0000-0000-0000BA350000}"/>
    <cellStyle name="Normal 15 3 9" xfId="12209" xr:uid="{00000000-0005-0000-0000-0000BB350000}"/>
    <cellStyle name="Normal 15 3 9 2" xfId="22192" xr:uid="{00000000-0005-0000-0000-0000BC350000}"/>
    <cellStyle name="Normal 15 4" xfId="2383" xr:uid="{00000000-0005-0000-0000-0000BD350000}"/>
    <cellStyle name="Normal 15 4 10" xfId="22193" xr:uid="{00000000-0005-0000-0000-0000BE350000}"/>
    <cellStyle name="Normal 15 4 2" xfId="2384" xr:uid="{00000000-0005-0000-0000-0000BF350000}"/>
    <cellStyle name="Normal 15 4 2 2" xfId="2385" xr:uid="{00000000-0005-0000-0000-0000C0350000}"/>
    <cellStyle name="Normal 15 4 2 2 2" xfId="2386" xr:uid="{00000000-0005-0000-0000-0000C1350000}"/>
    <cellStyle name="Normal 15 4 2 2 2 2" xfId="12210" xr:uid="{00000000-0005-0000-0000-0000C2350000}"/>
    <cellStyle name="Normal 15 4 2 2 2 2 2" xfId="12211" xr:uid="{00000000-0005-0000-0000-0000C3350000}"/>
    <cellStyle name="Normal 15 4 2 2 2 2 2 2" xfId="22198" xr:uid="{00000000-0005-0000-0000-0000C4350000}"/>
    <cellStyle name="Normal 15 4 2 2 2 2 3" xfId="12212" xr:uid="{00000000-0005-0000-0000-0000C5350000}"/>
    <cellStyle name="Normal 15 4 2 2 2 2 3 2" xfId="22199" xr:uid="{00000000-0005-0000-0000-0000C6350000}"/>
    <cellStyle name="Normal 15 4 2 2 2 2 4" xfId="22197" xr:uid="{00000000-0005-0000-0000-0000C7350000}"/>
    <cellStyle name="Normal 15 4 2 2 2 3" xfId="12213" xr:uid="{00000000-0005-0000-0000-0000C8350000}"/>
    <cellStyle name="Normal 15 4 2 2 2 3 2" xfId="22200" xr:uid="{00000000-0005-0000-0000-0000C9350000}"/>
    <cellStyle name="Normal 15 4 2 2 2 4" xfId="12214" xr:uid="{00000000-0005-0000-0000-0000CA350000}"/>
    <cellStyle name="Normal 15 4 2 2 2 4 2" xfId="22201" xr:uid="{00000000-0005-0000-0000-0000CB350000}"/>
    <cellStyle name="Normal 15 4 2 2 2 5" xfId="22196" xr:uid="{00000000-0005-0000-0000-0000CC350000}"/>
    <cellStyle name="Normal 15 4 2 2 3" xfId="2387" xr:uid="{00000000-0005-0000-0000-0000CD350000}"/>
    <cellStyle name="Normal 15 4 2 2 3 2" xfId="12215" xr:uid="{00000000-0005-0000-0000-0000CE350000}"/>
    <cellStyle name="Normal 15 4 2 2 3 2 2" xfId="12216" xr:uid="{00000000-0005-0000-0000-0000CF350000}"/>
    <cellStyle name="Normal 15 4 2 2 3 2 2 2" xfId="22204" xr:uid="{00000000-0005-0000-0000-0000D0350000}"/>
    <cellStyle name="Normal 15 4 2 2 3 2 3" xfId="12217" xr:uid="{00000000-0005-0000-0000-0000D1350000}"/>
    <cellStyle name="Normal 15 4 2 2 3 2 3 2" xfId="22205" xr:uid="{00000000-0005-0000-0000-0000D2350000}"/>
    <cellStyle name="Normal 15 4 2 2 3 2 4" xfId="22203" xr:uid="{00000000-0005-0000-0000-0000D3350000}"/>
    <cellStyle name="Normal 15 4 2 2 3 3" xfId="12218" xr:uid="{00000000-0005-0000-0000-0000D4350000}"/>
    <cellStyle name="Normal 15 4 2 2 3 3 2" xfId="22206" xr:uid="{00000000-0005-0000-0000-0000D5350000}"/>
    <cellStyle name="Normal 15 4 2 2 3 4" xfId="12219" xr:uid="{00000000-0005-0000-0000-0000D6350000}"/>
    <cellStyle name="Normal 15 4 2 2 3 4 2" xfId="22207" xr:uid="{00000000-0005-0000-0000-0000D7350000}"/>
    <cellStyle name="Normal 15 4 2 2 3 5" xfId="22202" xr:uid="{00000000-0005-0000-0000-0000D8350000}"/>
    <cellStyle name="Normal 15 4 2 2 4" xfId="12220" xr:uid="{00000000-0005-0000-0000-0000D9350000}"/>
    <cellStyle name="Normal 15 4 2 2 4 2" xfId="12221" xr:uid="{00000000-0005-0000-0000-0000DA350000}"/>
    <cellStyle name="Normal 15 4 2 2 4 2 2" xfId="22209" xr:uid="{00000000-0005-0000-0000-0000DB350000}"/>
    <cellStyle name="Normal 15 4 2 2 4 3" xfId="12222" xr:uid="{00000000-0005-0000-0000-0000DC350000}"/>
    <cellStyle name="Normal 15 4 2 2 4 3 2" xfId="22210" xr:uid="{00000000-0005-0000-0000-0000DD350000}"/>
    <cellStyle name="Normal 15 4 2 2 4 4" xfId="22208" xr:uid="{00000000-0005-0000-0000-0000DE350000}"/>
    <cellStyle name="Normal 15 4 2 2 5" xfId="12223" xr:uid="{00000000-0005-0000-0000-0000DF350000}"/>
    <cellStyle name="Normal 15 4 2 2 5 2" xfId="22211" xr:uid="{00000000-0005-0000-0000-0000E0350000}"/>
    <cellStyle name="Normal 15 4 2 2 6" xfId="12224" xr:uid="{00000000-0005-0000-0000-0000E1350000}"/>
    <cellStyle name="Normal 15 4 2 2 6 2" xfId="22212" xr:uid="{00000000-0005-0000-0000-0000E2350000}"/>
    <cellStyle name="Normal 15 4 2 2 7" xfId="22195" xr:uid="{00000000-0005-0000-0000-0000E3350000}"/>
    <cellStyle name="Normal 15 4 2 3" xfId="2388" xr:uid="{00000000-0005-0000-0000-0000E4350000}"/>
    <cellStyle name="Normal 15 4 2 3 2" xfId="2389" xr:uid="{00000000-0005-0000-0000-0000E5350000}"/>
    <cellStyle name="Normal 15 4 2 3 2 2" xfId="12225" xr:uid="{00000000-0005-0000-0000-0000E6350000}"/>
    <cellStyle name="Normal 15 4 2 3 2 2 2" xfId="12226" xr:uid="{00000000-0005-0000-0000-0000E7350000}"/>
    <cellStyle name="Normal 15 4 2 3 2 2 2 2" xfId="22216" xr:uid="{00000000-0005-0000-0000-0000E8350000}"/>
    <cellStyle name="Normal 15 4 2 3 2 2 3" xfId="12227" xr:uid="{00000000-0005-0000-0000-0000E9350000}"/>
    <cellStyle name="Normal 15 4 2 3 2 2 3 2" xfId="22217" xr:uid="{00000000-0005-0000-0000-0000EA350000}"/>
    <cellStyle name="Normal 15 4 2 3 2 2 4" xfId="22215" xr:uid="{00000000-0005-0000-0000-0000EB350000}"/>
    <cellStyle name="Normal 15 4 2 3 2 3" xfId="12228" xr:uid="{00000000-0005-0000-0000-0000EC350000}"/>
    <cellStyle name="Normal 15 4 2 3 2 3 2" xfId="22218" xr:uid="{00000000-0005-0000-0000-0000ED350000}"/>
    <cellStyle name="Normal 15 4 2 3 2 4" xfId="12229" xr:uid="{00000000-0005-0000-0000-0000EE350000}"/>
    <cellStyle name="Normal 15 4 2 3 2 4 2" xfId="22219" xr:uid="{00000000-0005-0000-0000-0000EF350000}"/>
    <cellStyle name="Normal 15 4 2 3 2 5" xfId="22214" xr:uid="{00000000-0005-0000-0000-0000F0350000}"/>
    <cellStyle name="Normal 15 4 2 3 3" xfId="12230" xr:uid="{00000000-0005-0000-0000-0000F1350000}"/>
    <cellStyle name="Normal 15 4 2 3 3 2" xfId="12231" xr:uid="{00000000-0005-0000-0000-0000F2350000}"/>
    <cellStyle name="Normal 15 4 2 3 3 2 2" xfId="22221" xr:uid="{00000000-0005-0000-0000-0000F3350000}"/>
    <cellStyle name="Normal 15 4 2 3 3 3" xfId="12232" xr:uid="{00000000-0005-0000-0000-0000F4350000}"/>
    <cellStyle name="Normal 15 4 2 3 3 3 2" xfId="22222" xr:uid="{00000000-0005-0000-0000-0000F5350000}"/>
    <cellStyle name="Normal 15 4 2 3 3 4" xfId="22220" xr:uid="{00000000-0005-0000-0000-0000F6350000}"/>
    <cellStyle name="Normal 15 4 2 3 4" xfId="12233" xr:uid="{00000000-0005-0000-0000-0000F7350000}"/>
    <cellStyle name="Normal 15 4 2 3 4 2" xfId="22223" xr:uid="{00000000-0005-0000-0000-0000F8350000}"/>
    <cellStyle name="Normal 15 4 2 3 5" xfId="12234" xr:uid="{00000000-0005-0000-0000-0000F9350000}"/>
    <cellStyle name="Normal 15 4 2 3 5 2" xfId="22224" xr:uid="{00000000-0005-0000-0000-0000FA350000}"/>
    <cellStyle name="Normal 15 4 2 3 6" xfId="22213" xr:uid="{00000000-0005-0000-0000-0000FB350000}"/>
    <cellStyle name="Normal 15 4 2 4" xfId="2390" xr:uid="{00000000-0005-0000-0000-0000FC350000}"/>
    <cellStyle name="Normal 15 4 2 4 2" xfId="12235" xr:uid="{00000000-0005-0000-0000-0000FD350000}"/>
    <cellStyle name="Normal 15 4 2 4 2 2" xfId="12236" xr:uid="{00000000-0005-0000-0000-0000FE350000}"/>
    <cellStyle name="Normal 15 4 2 4 2 2 2" xfId="22227" xr:uid="{00000000-0005-0000-0000-0000FF350000}"/>
    <cellStyle name="Normal 15 4 2 4 2 3" xfId="12237" xr:uid="{00000000-0005-0000-0000-000000360000}"/>
    <cellStyle name="Normal 15 4 2 4 2 3 2" xfId="22228" xr:uid="{00000000-0005-0000-0000-000001360000}"/>
    <cellStyle name="Normal 15 4 2 4 2 4" xfId="22226" xr:uid="{00000000-0005-0000-0000-000002360000}"/>
    <cellStyle name="Normal 15 4 2 4 3" xfId="12238" xr:uid="{00000000-0005-0000-0000-000003360000}"/>
    <cellStyle name="Normal 15 4 2 4 3 2" xfId="22229" xr:uid="{00000000-0005-0000-0000-000004360000}"/>
    <cellStyle name="Normal 15 4 2 4 4" xfId="12239" xr:uid="{00000000-0005-0000-0000-000005360000}"/>
    <cellStyle name="Normal 15 4 2 4 4 2" xfId="22230" xr:uid="{00000000-0005-0000-0000-000006360000}"/>
    <cellStyle name="Normal 15 4 2 4 5" xfId="22225" xr:uid="{00000000-0005-0000-0000-000007360000}"/>
    <cellStyle name="Normal 15 4 2 5" xfId="2391" xr:uid="{00000000-0005-0000-0000-000008360000}"/>
    <cellStyle name="Normal 15 4 2 5 2" xfId="12240" xr:uid="{00000000-0005-0000-0000-000009360000}"/>
    <cellStyle name="Normal 15 4 2 5 2 2" xfId="12241" xr:uid="{00000000-0005-0000-0000-00000A360000}"/>
    <cellStyle name="Normal 15 4 2 5 2 2 2" xfId="22233" xr:uid="{00000000-0005-0000-0000-00000B360000}"/>
    <cellStyle name="Normal 15 4 2 5 2 3" xfId="12242" xr:uid="{00000000-0005-0000-0000-00000C360000}"/>
    <cellStyle name="Normal 15 4 2 5 2 3 2" xfId="22234" xr:uid="{00000000-0005-0000-0000-00000D360000}"/>
    <cellStyle name="Normal 15 4 2 5 2 4" xfId="22232" xr:uid="{00000000-0005-0000-0000-00000E360000}"/>
    <cellStyle name="Normal 15 4 2 5 3" xfId="12243" xr:uid="{00000000-0005-0000-0000-00000F360000}"/>
    <cellStyle name="Normal 15 4 2 5 3 2" xfId="22235" xr:uid="{00000000-0005-0000-0000-000010360000}"/>
    <cellStyle name="Normal 15 4 2 5 4" xfId="12244" xr:uid="{00000000-0005-0000-0000-000011360000}"/>
    <cellStyle name="Normal 15 4 2 5 4 2" xfId="22236" xr:uid="{00000000-0005-0000-0000-000012360000}"/>
    <cellStyle name="Normal 15 4 2 5 5" xfId="22231" xr:uid="{00000000-0005-0000-0000-000013360000}"/>
    <cellStyle name="Normal 15 4 2 6" xfId="12245" xr:uid="{00000000-0005-0000-0000-000014360000}"/>
    <cellStyle name="Normal 15 4 2 6 2" xfId="12246" xr:uid="{00000000-0005-0000-0000-000015360000}"/>
    <cellStyle name="Normal 15 4 2 6 2 2" xfId="22238" xr:uid="{00000000-0005-0000-0000-000016360000}"/>
    <cellStyle name="Normal 15 4 2 6 3" xfId="12247" xr:uid="{00000000-0005-0000-0000-000017360000}"/>
    <cellStyle name="Normal 15 4 2 6 3 2" xfId="22239" xr:uid="{00000000-0005-0000-0000-000018360000}"/>
    <cellStyle name="Normal 15 4 2 6 4" xfId="22237" xr:uid="{00000000-0005-0000-0000-000019360000}"/>
    <cellStyle name="Normal 15 4 2 7" xfId="12248" xr:uid="{00000000-0005-0000-0000-00001A360000}"/>
    <cellStyle name="Normal 15 4 2 7 2" xfId="22240" xr:uid="{00000000-0005-0000-0000-00001B360000}"/>
    <cellStyle name="Normal 15 4 2 8" xfId="12249" xr:uid="{00000000-0005-0000-0000-00001C360000}"/>
    <cellStyle name="Normal 15 4 2 8 2" xfId="22241" xr:uid="{00000000-0005-0000-0000-00001D360000}"/>
    <cellStyle name="Normal 15 4 2 9" xfId="22194" xr:uid="{00000000-0005-0000-0000-00001E360000}"/>
    <cellStyle name="Normal 15 4 3" xfId="2392" xr:uid="{00000000-0005-0000-0000-00001F360000}"/>
    <cellStyle name="Normal 15 4 3 2" xfId="2393" xr:uid="{00000000-0005-0000-0000-000020360000}"/>
    <cellStyle name="Normal 15 4 3 2 2" xfId="12250" xr:uid="{00000000-0005-0000-0000-000021360000}"/>
    <cellStyle name="Normal 15 4 3 2 2 2" xfId="12251" xr:uid="{00000000-0005-0000-0000-000022360000}"/>
    <cellStyle name="Normal 15 4 3 2 2 2 2" xfId="22245" xr:uid="{00000000-0005-0000-0000-000023360000}"/>
    <cellStyle name="Normal 15 4 3 2 2 3" xfId="12252" xr:uid="{00000000-0005-0000-0000-000024360000}"/>
    <cellStyle name="Normal 15 4 3 2 2 3 2" xfId="22246" xr:uid="{00000000-0005-0000-0000-000025360000}"/>
    <cellStyle name="Normal 15 4 3 2 2 4" xfId="22244" xr:uid="{00000000-0005-0000-0000-000026360000}"/>
    <cellStyle name="Normal 15 4 3 2 3" xfId="12253" xr:uid="{00000000-0005-0000-0000-000027360000}"/>
    <cellStyle name="Normal 15 4 3 2 3 2" xfId="22247" xr:uid="{00000000-0005-0000-0000-000028360000}"/>
    <cellStyle name="Normal 15 4 3 2 4" xfId="12254" xr:uid="{00000000-0005-0000-0000-000029360000}"/>
    <cellStyle name="Normal 15 4 3 2 4 2" xfId="22248" xr:uid="{00000000-0005-0000-0000-00002A360000}"/>
    <cellStyle name="Normal 15 4 3 2 5" xfId="22243" xr:uid="{00000000-0005-0000-0000-00002B360000}"/>
    <cellStyle name="Normal 15 4 3 3" xfId="2394" xr:uid="{00000000-0005-0000-0000-00002C360000}"/>
    <cellStyle name="Normal 15 4 3 3 2" xfId="12255" xr:uid="{00000000-0005-0000-0000-00002D360000}"/>
    <cellStyle name="Normal 15 4 3 3 2 2" xfId="12256" xr:uid="{00000000-0005-0000-0000-00002E360000}"/>
    <cellStyle name="Normal 15 4 3 3 2 2 2" xfId="22251" xr:uid="{00000000-0005-0000-0000-00002F360000}"/>
    <cellStyle name="Normal 15 4 3 3 2 3" xfId="12257" xr:uid="{00000000-0005-0000-0000-000030360000}"/>
    <cellStyle name="Normal 15 4 3 3 2 3 2" xfId="22252" xr:uid="{00000000-0005-0000-0000-000031360000}"/>
    <cellStyle name="Normal 15 4 3 3 2 4" xfId="22250" xr:uid="{00000000-0005-0000-0000-000032360000}"/>
    <cellStyle name="Normal 15 4 3 3 3" xfId="12258" xr:uid="{00000000-0005-0000-0000-000033360000}"/>
    <cellStyle name="Normal 15 4 3 3 3 2" xfId="22253" xr:uid="{00000000-0005-0000-0000-000034360000}"/>
    <cellStyle name="Normal 15 4 3 3 4" xfId="12259" xr:uid="{00000000-0005-0000-0000-000035360000}"/>
    <cellStyle name="Normal 15 4 3 3 4 2" xfId="22254" xr:uid="{00000000-0005-0000-0000-000036360000}"/>
    <cellStyle name="Normal 15 4 3 3 5" xfId="22249" xr:uid="{00000000-0005-0000-0000-000037360000}"/>
    <cellStyle name="Normal 15 4 3 4" xfId="12260" xr:uid="{00000000-0005-0000-0000-000038360000}"/>
    <cellStyle name="Normal 15 4 3 4 2" xfId="12261" xr:uid="{00000000-0005-0000-0000-000039360000}"/>
    <cellStyle name="Normal 15 4 3 4 2 2" xfId="22256" xr:uid="{00000000-0005-0000-0000-00003A360000}"/>
    <cellStyle name="Normal 15 4 3 4 3" xfId="12262" xr:uid="{00000000-0005-0000-0000-00003B360000}"/>
    <cellStyle name="Normal 15 4 3 4 3 2" xfId="22257" xr:uid="{00000000-0005-0000-0000-00003C360000}"/>
    <cellStyle name="Normal 15 4 3 4 4" xfId="22255" xr:uid="{00000000-0005-0000-0000-00003D360000}"/>
    <cellStyle name="Normal 15 4 3 5" xfId="12263" xr:uid="{00000000-0005-0000-0000-00003E360000}"/>
    <cellStyle name="Normal 15 4 3 5 2" xfId="22258" xr:uid="{00000000-0005-0000-0000-00003F360000}"/>
    <cellStyle name="Normal 15 4 3 6" xfId="12264" xr:uid="{00000000-0005-0000-0000-000040360000}"/>
    <cellStyle name="Normal 15 4 3 6 2" xfId="22259" xr:uid="{00000000-0005-0000-0000-000041360000}"/>
    <cellStyle name="Normal 15 4 3 7" xfId="22242" xr:uid="{00000000-0005-0000-0000-000042360000}"/>
    <cellStyle name="Normal 15 4 4" xfId="2395" xr:uid="{00000000-0005-0000-0000-000043360000}"/>
    <cellStyle name="Normal 15 4 4 2" xfId="2396" xr:uid="{00000000-0005-0000-0000-000044360000}"/>
    <cellStyle name="Normal 15 4 4 2 2" xfId="12265" xr:uid="{00000000-0005-0000-0000-000045360000}"/>
    <cellStyle name="Normal 15 4 4 2 2 2" xfId="12266" xr:uid="{00000000-0005-0000-0000-000046360000}"/>
    <cellStyle name="Normal 15 4 4 2 2 2 2" xfId="22263" xr:uid="{00000000-0005-0000-0000-000047360000}"/>
    <cellStyle name="Normal 15 4 4 2 2 3" xfId="12267" xr:uid="{00000000-0005-0000-0000-000048360000}"/>
    <cellStyle name="Normal 15 4 4 2 2 3 2" xfId="22264" xr:uid="{00000000-0005-0000-0000-000049360000}"/>
    <cellStyle name="Normal 15 4 4 2 2 4" xfId="22262" xr:uid="{00000000-0005-0000-0000-00004A360000}"/>
    <cellStyle name="Normal 15 4 4 2 3" xfId="12268" xr:uid="{00000000-0005-0000-0000-00004B360000}"/>
    <cellStyle name="Normal 15 4 4 2 3 2" xfId="22265" xr:uid="{00000000-0005-0000-0000-00004C360000}"/>
    <cellStyle name="Normal 15 4 4 2 4" xfId="12269" xr:uid="{00000000-0005-0000-0000-00004D360000}"/>
    <cellStyle name="Normal 15 4 4 2 4 2" xfId="22266" xr:uid="{00000000-0005-0000-0000-00004E360000}"/>
    <cellStyle name="Normal 15 4 4 2 5" xfId="22261" xr:uid="{00000000-0005-0000-0000-00004F360000}"/>
    <cellStyle name="Normal 15 4 4 3" xfId="12270" xr:uid="{00000000-0005-0000-0000-000050360000}"/>
    <cellStyle name="Normal 15 4 4 3 2" xfId="12271" xr:uid="{00000000-0005-0000-0000-000051360000}"/>
    <cellStyle name="Normal 15 4 4 3 2 2" xfId="22268" xr:uid="{00000000-0005-0000-0000-000052360000}"/>
    <cellStyle name="Normal 15 4 4 3 3" xfId="12272" xr:uid="{00000000-0005-0000-0000-000053360000}"/>
    <cellStyle name="Normal 15 4 4 3 3 2" xfId="22269" xr:uid="{00000000-0005-0000-0000-000054360000}"/>
    <cellStyle name="Normal 15 4 4 3 4" xfId="22267" xr:uid="{00000000-0005-0000-0000-000055360000}"/>
    <cellStyle name="Normal 15 4 4 4" xfId="12273" xr:uid="{00000000-0005-0000-0000-000056360000}"/>
    <cellStyle name="Normal 15 4 4 4 2" xfId="22270" xr:uid="{00000000-0005-0000-0000-000057360000}"/>
    <cellStyle name="Normal 15 4 4 5" xfId="12274" xr:uid="{00000000-0005-0000-0000-000058360000}"/>
    <cellStyle name="Normal 15 4 4 5 2" xfId="22271" xr:uid="{00000000-0005-0000-0000-000059360000}"/>
    <cellStyle name="Normal 15 4 4 6" xfId="22260" xr:uid="{00000000-0005-0000-0000-00005A360000}"/>
    <cellStyle name="Normal 15 4 5" xfId="2397" xr:uid="{00000000-0005-0000-0000-00005B360000}"/>
    <cellStyle name="Normal 15 4 5 2" xfId="12275" xr:uid="{00000000-0005-0000-0000-00005C360000}"/>
    <cellStyle name="Normal 15 4 5 2 2" xfId="12276" xr:uid="{00000000-0005-0000-0000-00005D360000}"/>
    <cellStyle name="Normal 15 4 5 2 2 2" xfId="22274" xr:uid="{00000000-0005-0000-0000-00005E360000}"/>
    <cellStyle name="Normal 15 4 5 2 3" xfId="12277" xr:uid="{00000000-0005-0000-0000-00005F360000}"/>
    <cellStyle name="Normal 15 4 5 2 3 2" xfId="22275" xr:uid="{00000000-0005-0000-0000-000060360000}"/>
    <cellStyle name="Normal 15 4 5 2 4" xfId="22273" xr:uid="{00000000-0005-0000-0000-000061360000}"/>
    <cellStyle name="Normal 15 4 5 3" xfId="12278" xr:uid="{00000000-0005-0000-0000-000062360000}"/>
    <cellStyle name="Normal 15 4 5 3 2" xfId="22276" xr:uid="{00000000-0005-0000-0000-000063360000}"/>
    <cellStyle name="Normal 15 4 5 4" xfId="12279" xr:uid="{00000000-0005-0000-0000-000064360000}"/>
    <cellStyle name="Normal 15 4 5 4 2" xfId="22277" xr:uid="{00000000-0005-0000-0000-000065360000}"/>
    <cellStyle name="Normal 15 4 5 5" xfId="22272" xr:uid="{00000000-0005-0000-0000-000066360000}"/>
    <cellStyle name="Normal 15 4 6" xfId="2398" xr:uid="{00000000-0005-0000-0000-000067360000}"/>
    <cellStyle name="Normal 15 4 6 2" xfId="12280" xr:uid="{00000000-0005-0000-0000-000068360000}"/>
    <cellStyle name="Normal 15 4 6 2 2" xfId="12281" xr:uid="{00000000-0005-0000-0000-000069360000}"/>
    <cellStyle name="Normal 15 4 6 2 2 2" xfId="22280" xr:uid="{00000000-0005-0000-0000-00006A360000}"/>
    <cellStyle name="Normal 15 4 6 2 3" xfId="12282" xr:uid="{00000000-0005-0000-0000-00006B360000}"/>
    <cellStyle name="Normal 15 4 6 2 3 2" xfId="22281" xr:uid="{00000000-0005-0000-0000-00006C360000}"/>
    <cellStyle name="Normal 15 4 6 2 4" xfId="22279" xr:uid="{00000000-0005-0000-0000-00006D360000}"/>
    <cellStyle name="Normal 15 4 6 3" xfId="12283" xr:uid="{00000000-0005-0000-0000-00006E360000}"/>
    <cellStyle name="Normal 15 4 6 3 2" xfId="22282" xr:uid="{00000000-0005-0000-0000-00006F360000}"/>
    <cellStyle name="Normal 15 4 6 4" xfId="12284" xr:uid="{00000000-0005-0000-0000-000070360000}"/>
    <cellStyle name="Normal 15 4 6 4 2" xfId="22283" xr:uid="{00000000-0005-0000-0000-000071360000}"/>
    <cellStyle name="Normal 15 4 6 5" xfId="22278" xr:uid="{00000000-0005-0000-0000-000072360000}"/>
    <cellStyle name="Normal 15 4 7" xfId="12285" xr:uid="{00000000-0005-0000-0000-000073360000}"/>
    <cellStyle name="Normal 15 4 7 2" xfId="12286" xr:uid="{00000000-0005-0000-0000-000074360000}"/>
    <cellStyle name="Normal 15 4 7 2 2" xfId="22285" xr:uid="{00000000-0005-0000-0000-000075360000}"/>
    <cellStyle name="Normal 15 4 7 3" xfId="12287" xr:uid="{00000000-0005-0000-0000-000076360000}"/>
    <cellStyle name="Normal 15 4 7 3 2" xfId="22286" xr:uid="{00000000-0005-0000-0000-000077360000}"/>
    <cellStyle name="Normal 15 4 7 4" xfId="22284" xr:uid="{00000000-0005-0000-0000-000078360000}"/>
    <cellStyle name="Normal 15 4 8" xfId="12288" xr:uid="{00000000-0005-0000-0000-000079360000}"/>
    <cellStyle name="Normal 15 4 8 2" xfId="22287" xr:uid="{00000000-0005-0000-0000-00007A360000}"/>
    <cellStyle name="Normal 15 4 9" xfId="12289" xr:uid="{00000000-0005-0000-0000-00007B360000}"/>
    <cellStyle name="Normal 15 4 9 2" xfId="22288" xr:uid="{00000000-0005-0000-0000-00007C360000}"/>
    <cellStyle name="Normal 15 5" xfId="2399" xr:uid="{00000000-0005-0000-0000-00007D360000}"/>
    <cellStyle name="Normal 15 5 2" xfId="2400" xr:uid="{00000000-0005-0000-0000-00007E360000}"/>
    <cellStyle name="Normal 15 5 2 2" xfId="2401" xr:uid="{00000000-0005-0000-0000-00007F360000}"/>
    <cellStyle name="Normal 15 5 2 2 2" xfId="12290" xr:uid="{00000000-0005-0000-0000-000080360000}"/>
    <cellStyle name="Normal 15 5 2 2 2 2" xfId="12291" xr:uid="{00000000-0005-0000-0000-000081360000}"/>
    <cellStyle name="Normal 15 5 2 2 2 2 2" xfId="22293" xr:uid="{00000000-0005-0000-0000-000082360000}"/>
    <cellStyle name="Normal 15 5 2 2 2 3" xfId="12292" xr:uid="{00000000-0005-0000-0000-000083360000}"/>
    <cellStyle name="Normal 15 5 2 2 2 3 2" xfId="22294" xr:uid="{00000000-0005-0000-0000-000084360000}"/>
    <cellStyle name="Normal 15 5 2 2 2 4" xfId="22292" xr:uid="{00000000-0005-0000-0000-000085360000}"/>
    <cellStyle name="Normal 15 5 2 2 3" xfId="12293" xr:uid="{00000000-0005-0000-0000-000086360000}"/>
    <cellStyle name="Normal 15 5 2 2 3 2" xfId="22295" xr:uid="{00000000-0005-0000-0000-000087360000}"/>
    <cellStyle name="Normal 15 5 2 2 4" xfId="12294" xr:uid="{00000000-0005-0000-0000-000088360000}"/>
    <cellStyle name="Normal 15 5 2 2 4 2" xfId="22296" xr:uid="{00000000-0005-0000-0000-000089360000}"/>
    <cellStyle name="Normal 15 5 2 2 5" xfId="22291" xr:uid="{00000000-0005-0000-0000-00008A360000}"/>
    <cellStyle name="Normal 15 5 2 3" xfId="2402" xr:uid="{00000000-0005-0000-0000-00008B360000}"/>
    <cellStyle name="Normal 15 5 2 3 2" xfId="12295" xr:uid="{00000000-0005-0000-0000-00008C360000}"/>
    <cellStyle name="Normal 15 5 2 3 2 2" xfId="12296" xr:uid="{00000000-0005-0000-0000-00008D360000}"/>
    <cellStyle name="Normal 15 5 2 3 2 2 2" xfId="22299" xr:uid="{00000000-0005-0000-0000-00008E360000}"/>
    <cellStyle name="Normal 15 5 2 3 2 3" xfId="12297" xr:uid="{00000000-0005-0000-0000-00008F360000}"/>
    <cellStyle name="Normal 15 5 2 3 2 3 2" xfId="22300" xr:uid="{00000000-0005-0000-0000-000090360000}"/>
    <cellStyle name="Normal 15 5 2 3 2 4" xfId="22298" xr:uid="{00000000-0005-0000-0000-000091360000}"/>
    <cellStyle name="Normal 15 5 2 3 3" xfId="12298" xr:uid="{00000000-0005-0000-0000-000092360000}"/>
    <cellStyle name="Normal 15 5 2 3 3 2" xfId="22301" xr:uid="{00000000-0005-0000-0000-000093360000}"/>
    <cellStyle name="Normal 15 5 2 3 4" xfId="12299" xr:uid="{00000000-0005-0000-0000-000094360000}"/>
    <cellStyle name="Normal 15 5 2 3 4 2" xfId="22302" xr:uid="{00000000-0005-0000-0000-000095360000}"/>
    <cellStyle name="Normal 15 5 2 3 5" xfId="22297" xr:uid="{00000000-0005-0000-0000-000096360000}"/>
    <cellStyle name="Normal 15 5 2 4" xfId="12300" xr:uid="{00000000-0005-0000-0000-000097360000}"/>
    <cellStyle name="Normal 15 5 2 4 2" xfId="12301" xr:uid="{00000000-0005-0000-0000-000098360000}"/>
    <cellStyle name="Normal 15 5 2 4 2 2" xfId="22304" xr:uid="{00000000-0005-0000-0000-000099360000}"/>
    <cellStyle name="Normal 15 5 2 4 3" xfId="12302" xr:uid="{00000000-0005-0000-0000-00009A360000}"/>
    <cellStyle name="Normal 15 5 2 4 3 2" xfId="22305" xr:uid="{00000000-0005-0000-0000-00009B360000}"/>
    <cellStyle name="Normal 15 5 2 4 4" xfId="22303" xr:uid="{00000000-0005-0000-0000-00009C360000}"/>
    <cellStyle name="Normal 15 5 2 5" xfId="12303" xr:uid="{00000000-0005-0000-0000-00009D360000}"/>
    <cellStyle name="Normal 15 5 2 5 2" xfId="22306" xr:uid="{00000000-0005-0000-0000-00009E360000}"/>
    <cellStyle name="Normal 15 5 2 6" xfId="12304" xr:uid="{00000000-0005-0000-0000-00009F360000}"/>
    <cellStyle name="Normal 15 5 2 6 2" xfId="22307" xr:uid="{00000000-0005-0000-0000-0000A0360000}"/>
    <cellStyle name="Normal 15 5 2 7" xfId="22290" xr:uid="{00000000-0005-0000-0000-0000A1360000}"/>
    <cellStyle name="Normal 15 5 3" xfId="2403" xr:uid="{00000000-0005-0000-0000-0000A2360000}"/>
    <cellStyle name="Normal 15 5 3 2" xfId="2404" xr:uid="{00000000-0005-0000-0000-0000A3360000}"/>
    <cellStyle name="Normal 15 5 3 2 2" xfId="12305" xr:uid="{00000000-0005-0000-0000-0000A4360000}"/>
    <cellStyle name="Normal 15 5 3 2 2 2" xfId="12306" xr:uid="{00000000-0005-0000-0000-0000A5360000}"/>
    <cellStyle name="Normal 15 5 3 2 2 2 2" xfId="22311" xr:uid="{00000000-0005-0000-0000-0000A6360000}"/>
    <cellStyle name="Normal 15 5 3 2 2 3" xfId="12307" xr:uid="{00000000-0005-0000-0000-0000A7360000}"/>
    <cellStyle name="Normal 15 5 3 2 2 3 2" xfId="22312" xr:uid="{00000000-0005-0000-0000-0000A8360000}"/>
    <cellStyle name="Normal 15 5 3 2 2 4" xfId="22310" xr:uid="{00000000-0005-0000-0000-0000A9360000}"/>
    <cellStyle name="Normal 15 5 3 2 3" xfId="12308" xr:uid="{00000000-0005-0000-0000-0000AA360000}"/>
    <cellStyle name="Normal 15 5 3 2 3 2" xfId="22313" xr:uid="{00000000-0005-0000-0000-0000AB360000}"/>
    <cellStyle name="Normal 15 5 3 2 4" xfId="12309" xr:uid="{00000000-0005-0000-0000-0000AC360000}"/>
    <cellStyle name="Normal 15 5 3 2 4 2" xfId="22314" xr:uid="{00000000-0005-0000-0000-0000AD360000}"/>
    <cellStyle name="Normal 15 5 3 2 5" xfId="22309" xr:uid="{00000000-0005-0000-0000-0000AE360000}"/>
    <cellStyle name="Normal 15 5 3 3" xfId="12310" xr:uid="{00000000-0005-0000-0000-0000AF360000}"/>
    <cellStyle name="Normal 15 5 3 3 2" xfId="12311" xr:uid="{00000000-0005-0000-0000-0000B0360000}"/>
    <cellStyle name="Normal 15 5 3 3 2 2" xfId="22316" xr:uid="{00000000-0005-0000-0000-0000B1360000}"/>
    <cellStyle name="Normal 15 5 3 3 3" xfId="12312" xr:uid="{00000000-0005-0000-0000-0000B2360000}"/>
    <cellStyle name="Normal 15 5 3 3 3 2" xfId="22317" xr:uid="{00000000-0005-0000-0000-0000B3360000}"/>
    <cellStyle name="Normal 15 5 3 3 4" xfId="22315" xr:uid="{00000000-0005-0000-0000-0000B4360000}"/>
    <cellStyle name="Normal 15 5 3 4" xfId="12313" xr:uid="{00000000-0005-0000-0000-0000B5360000}"/>
    <cellStyle name="Normal 15 5 3 4 2" xfId="22318" xr:uid="{00000000-0005-0000-0000-0000B6360000}"/>
    <cellStyle name="Normal 15 5 3 5" xfId="12314" xr:uid="{00000000-0005-0000-0000-0000B7360000}"/>
    <cellStyle name="Normal 15 5 3 5 2" xfId="22319" xr:uid="{00000000-0005-0000-0000-0000B8360000}"/>
    <cellStyle name="Normal 15 5 3 6" xfId="22308" xr:uid="{00000000-0005-0000-0000-0000B9360000}"/>
    <cellStyle name="Normal 15 5 4" xfId="2405" xr:uid="{00000000-0005-0000-0000-0000BA360000}"/>
    <cellStyle name="Normal 15 5 4 2" xfId="12315" xr:uid="{00000000-0005-0000-0000-0000BB360000}"/>
    <cellStyle name="Normal 15 5 4 2 2" xfId="12316" xr:uid="{00000000-0005-0000-0000-0000BC360000}"/>
    <cellStyle name="Normal 15 5 4 2 2 2" xfId="22322" xr:uid="{00000000-0005-0000-0000-0000BD360000}"/>
    <cellStyle name="Normal 15 5 4 2 3" xfId="12317" xr:uid="{00000000-0005-0000-0000-0000BE360000}"/>
    <cellStyle name="Normal 15 5 4 2 3 2" xfId="22323" xr:uid="{00000000-0005-0000-0000-0000BF360000}"/>
    <cellStyle name="Normal 15 5 4 2 4" xfId="22321" xr:uid="{00000000-0005-0000-0000-0000C0360000}"/>
    <cellStyle name="Normal 15 5 4 3" xfId="12318" xr:uid="{00000000-0005-0000-0000-0000C1360000}"/>
    <cellStyle name="Normal 15 5 4 3 2" xfId="22324" xr:uid="{00000000-0005-0000-0000-0000C2360000}"/>
    <cellStyle name="Normal 15 5 4 4" xfId="12319" xr:uid="{00000000-0005-0000-0000-0000C3360000}"/>
    <cellStyle name="Normal 15 5 4 4 2" xfId="22325" xr:uid="{00000000-0005-0000-0000-0000C4360000}"/>
    <cellStyle name="Normal 15 5 4 5" xfId="22320" xr:uid="{00000000-0005-0000-0000-0000C5360000}"/>
    <cellStyle name="Normal 15 5 5" xfId="2406" xr:uid="{00000000-0005-0000-0000-0000C6360000}"/>
    <cellStyle name="Normal 15 5 5 2" xfId="12320" xr:uid="{00000000-0005-0000-0000-0000C7360000}"/>
    <cellStyle name="Normal 15 5 5 2 2" xfId="12321" xr:uid="{00000000-0005-0000-0000-0000C8360000}"/>
    <cellStyle name="Normal 15 5 5 2 2 2" xfId="22328" xr:uid="{00000000-0005-0000-0000-0000C9360000}"/>
    <cellStyle name="Normal 15 5 5 2 3" xfId="12322" xr:uid="{00000000-0005-0000-0000-0000CA360000}"/>
    <cellStyle name="Normal 15 5 5 2 3 2" xfId="22329" xr:uid="{00000000-0005-0000-0000-0000CB360000}"/>
    <cellStyle name="Normal 15 5 5 2 4" xfId="22327" xr:uid="{00000000-0005-0000-0000-0000CC360000}"/>
    <cellStyle name="Normal 15 5 5 3" xfId="12323" xr:uid="{00000000-0005-0000-0000-0000CD360000}"/>
    <cellStyle name="Normal 15 5 5 3 2" xfId="22330" xr:uid="{00000000-0005-0000-0000-0000CE360000}"/>
    <cellStyle name="Normal 15 5 5 4" xfId="12324" xr:uid="{00000000-0005-0000-0000-0000CF360000}"/>
    <cellStyle name="Normal 15 5 5 4 2" xfId="22331" xr:uid="{00000000-0005-0000-0000-0000D0360000}"/>
    <cellStyle name="Normal 15 5 5 5" xfId="22326" xr:uid="{00000000-0005-0000-0000-0000D1360000}"/>
    <cellStyle name="Normal 15 5 6" xfId="12325" xr:uid="{00000000-0005-0000-0000-0000D2360000}"/>
    <cellStyle name="Normal 15 5 6 2" xfId="12326" xr:uid="{00000000-0005-0000-0000-0000D3360000}"/>
    <cellStyle name="Normal 15 5 6 2 2" xfId="22333" xr:uid="{00000000-0005-0000-0000-0000D4360000}"/>
    <cellStyle name="Normal 15 5 6 3" xfId="12327" xr:uid="{00000000-0005-0000-0000-0000D5360000}"/>
    <cellStyle name="Normal 15 5 6 3 2" xfId="22334" xr:uid="{00000000-0005-0000-0000-0000D6360000}"/>
    <cellStyle name="Normal 15 5 6 4" xfId="22332" xr:uid="{00000000-0005-0000-0000-0000D7360000}"/>
    <cellStyle name="Normal 15 5 7" xfId="12328" xr:uid="{00000000-0005-0000-0000-0000D8360000}"/>
    <cellStyle name="Normal 15 5 7 2" xfId="22335" xr:uid="{00000000-0005-0000-0000-0000D9360000}"/>
    <cellStyle name="Normal 15 5 8" xfId="12329" xr:uid="{00000000-0005-0000-0000-0000DA360000}"/>
    <cellStyle name="Normal 15 5 8 2" xfId="22336" xr:uid="{00000000-0005-0000-0000-0000DB360000}"/>
    <cellStyle name="Normal 15 5 9" xfId="22289" xr:uid="{00000000-0005-0000-0000-0000DC360000}"/>
    <cellStyle name="Normal 15 6" xfId="2407" xr:uid="{00000000-0005-0000-0000-0000DD360000}"/>
    <cellStyle name="Normal 15 6 2" xfId="2408" xr:uid="{00000000-0005-0000-0000-0000DE360000}"/>
    <cellStyle name="Normal 15 6 2 2" xfId="2409" xr:uid="{00000000-0005-0000-0000-0000DF360000}"/>
    <cellStyle name="Normal 15 6 2 2 2" xfId="12330" xr:uid="{00000000-0005-0000-0000-0000E0360000}"/>
    <cellStyle name="Normal 15 6 2 2 2 2" xfId="12331" xr:uid="{00000000-0005-0000-0000-0000E1360000}"/>
    <cellStyle name="Normal 15 6 2 2 2 2 2" xfId="22341" xr:uid="{00000000-0005-0000-0000-0000E2360000}"/>
    <cellStyle name="Normal 15 6 2 2 2 3" xfId="12332" xr:uid="{00000000-0005-0000-0000-0000E3360000}"/>
    <cellStyle name="Normal 15 6 2 2 2 3 2" xfId="22342" xr:uid="{00000000-0005-0000-0000-0000E4360000}"/>
    <cellStyle name="Normal 15 6 2 2 2 4" xfId="22340" xr:uid="{00000000-0005-0000-0000-0000E5360000}"/>
    <cellStyle name="Normal 15 6 2 2 3" xfId="12333" xr:uid="{00000000-0005-0000-0000-0000E6360000}"/>
    <cellStyle name="Normal 15 6 2 2 3 2" xfId="22343" xr:uid="{00000000-0005-0000-0000-0000E7360000}"/>
    <cellStyle name="Normal 15 6 2 2 4" xfId="12334" xr:uid="{00000000-0005-0000-0000-0000E8360000}"/>
    <cellStyle name="Normal 15 6 2 2 4 2" xfId="22344" xr:uid="{00000000-0005-0000-0000-0000E9360000}"/>
    <cellStyle name="Normal 15 6 2 2 5" xfId="22339" xr:uid="{00000000-0005-0000-0000-0000EA360000}"/>
    <cellStyle name="Normal 15 6 2 3" xfId="2410" xr:uid="{00000000-0005-0000-0000-0000EB360000}"/>
    <cellStyle name="Normal 15 6 2 3 2" xfId="12335" xr:uid="{00000000-0005-0000-0000-0000EC360000}"/>
    <cellStyle name="Normal 15 6 2 3 2 2" xfId="12336" xr:uid="{00000000-0005-0000-0000-0000ED360000}"/>
    <cellStyle name="Normal 15 6 2 3 2 2 2" xfId="22347" xr:uid="{00000000-0005-0000-0000-0000EE360000}"/>
    <cellStyle name="Normal 15 6 2 3 2 3" xfId="12337" xr:uid="{00000000-0005-0000-0000-0000EF360000}"/>
    <cellStyle name="Normal 15 6 2 3 2 3 2" xfId="22348" xr:uid="{00000000-0005-0000-0000-0000F0360000}"/>
    <cellStyle name="Normal 15 6 2 3 2 4" xfId="22346" xr:uid="{00000000-0005-0000-0000-0000F1360000}"/>
    <cellStyle name="Normal 15 6 2 3 3" xfId="12338" xr:uid="{00000000-0005-0000-0000-0000F2360000}"/>
    <cellStyle name="Normal 15 6 2 3 3 2" xfId="22349" xr:uid="{00000000-0005-0000-0000-0000F3360000}"/>
    <cellStyle name="Normal 15 6 2 3 4" xfId="12339" xr:uid="{00000000-0005-0000-0000-0000F4360000}"/>
    <cellStyle name="Normal 15 6 2 3 4 2" xfId="22350" xr:uid="{00000000-0005-0000-0000-0000F5360000}"/>
    <cellStyle name="Normal 15 6 2 3 5" xfId="22345" xr:uid="{00000000-0005-0000-0000-0000F6360000}"/>
    <cellStyle name="Normal 15 6 2 4" xfId="12340" xr:uid="{00000000-0005-0000-0000-0000F7360000}"/>
    <cellStyle name="Normal 15 6 2 4 2" xfId="12341" xr:uid="{00000000-0005-0000-0000-0000F8360000}"/>
    <cellStyle name="Normal 15 6 2 4 2 2" xfId="22352" xr:uid="{00000000-0005-0000-0000-0000F9360000}"/>
    <cellStyle name="Normal 15 6 2 4 3" xfId="12342" xr:uid="{00000000-0005-0000-0000-0000FA360000}"/>
    <cellStyle name="Normal 15 6 2 4 3 2" xfId="22353" xr:uid="{00000000-0005-0000-0000-0000FB360000}"/>
    <cellStyle name="Normal 15 6 2 4 4" xfId="22351" xr:uid="{00000000-0005-0000-0000-0000FC360000}"/>
    <cellStyle name="Normal 15 6 2 5" xfId="12343" xr:uid="{00000000-0005-0000-0000-0000FD360000}"/>
    <cellStyle name="Normal 15 6 2 5 2" xfId="22354" xr:uid="{00000000-0005-0000-0000-0000FE360000}"/>
    <cellStyle name="Normal 15 6 2 6" xfId="12344" xr:uid="{00000000-0005-0000-0000-0000FF360000}"/>
    <cellStyle name="Normal 15 6 2 6 2" xfId="22355" xr:uid="{00000000-0005-0000-0000-000000370000}"/>
    <cellStyle name="Normal 15 6 2 7" xfId="22338" xr:uid="{00000000-0005-0000-0000-000001370000}"/>
    <cellStyle name="Normal 15 6 3" xfId="2411" xr:uid="{00000000-0005-0000-0000-000002370000}"/>
    <cellStyle name="Normal 15 6 3 2" xfId="2412" xr:uid="{00000000-0005-0000-0000-000003370000}"/>
    <cellStyle name="Normal 15 6 3 2 2" xfId="12345" xr:uid="{00000000-0005-0000-0000-000004370000}"/>
    <cellStyle name="Normal 15 6 3 2 2 2" xfId="12346" xr:uid="{00000000-0005-0000-0000-000005370000}"/>
    <cellStyle name="Normal 15 6 3 2 2 2 2" xfId="22359" xr:uid="{00000000-0005-0000-0000-000006370000}"/>
    <cellStyle name="Normal 15 6 3 2 2 3" xfId="12347" xr:uid="{00000000-0005-0000-0000-000007370000}"/>
    <cellStyle name="Normal 15 6 3 2 2 3 2" xfId="22360" xr:uid="{00000000-0005-0000-0000-000008370000}"/>
    <cellStyle name="Normal 15 6 3 2 2 4" xfId="22358" xr:uid="{00000000-0005-0000-0000-000009370000}"/>
    <cellStyle name="Normal 15 6 3 2 3" xfId="12348" xr:uid="{00000000-0005-0000-0000-00000A370000}"/>
    <cellStyle name="Normal 15 6 3 2 3 2" xfId="22361" xr:uid="{00000000-0005-0000-0000-00000B370000}"/>
    <cellStyle name="Normal 15 6 3 2 4" xfId="12349" xr:uid="{00000000-0005-0000-0000-00000C370000}"/>
    <cellStyle name="Normal 15 6 3 2 4 2" xfId="22362" xr:uid="{00000000-0005-0000-0000-00000D370000}"/>
    <cellStyle name="Normal 15 6 3 2 5" xfId="22357" xr:uid="{00000000-0005-0000-0000-00000E370000}"/>
    <cellStyle name="Normal 15 6 3 3" xfId="12350" xr:uid="{00000000-0005-0000-0000-00000F370000}"/>
    <cellStyle name="Normal 15 6 3 3 2" xfId="12351" xr:uid="{00000000-0005-0000-0000-000010370000}"/>
    <cellStyle name="Normal 15 6 3 3 2 2" xfId="22364" xr:uid="{00000000-0005-0000-0000-000011370000}"/>
    <cellStyle name="Normal 15 6 3 3 3" xfId="12352" xr:uid="{00000000-0005-0000-0000-000012370000}"/>
    <cellStyle name="Normal 15 6 3 3 3 2" xfId="22365" xr:uid="{00000000-0005-0000-0000-000013370000}"/>
    <cellStyle name="Normal 15 6 3 3 4" xfId="22363" xr:uid="{00000000-0005-0000-0000-000014370000}"/>
    <cellStyle name="Normal 15 6 3 4" xfId="12353" xr:uid="{00000000-0005-0000-0000-000015370000}"/>
    <cellStyle name="Normal 15 6 3 4 2" xfId="22366" xr:uid="{00000000-0005-0000-0000-000016370000}"/>
    <cellStyle name="Normal 15 6 3 5" xfId="12354" xr:uid="{00000000-0005-0000-0000-000017370000}"/>
    <cellStyle name="Normal 15 6 3 5 2" xfId="22367" xr:uid="{00000000-0005-0000-0000-000018370000}"/>
    <cellStyle name="Normal 15 6 3 6" xfId="22356" xr:uid="{00000000-0005-0000-0000-000019370000}"/>
    <cellStyle name="Normal 15 6 4" xfId="2413" xr:uid="{00000000-0005-0000-0000-00001A370000}"/>
    <cellStyle name="Normal 15 6 4 2" xfId="12355" xr:uid="{00000000-0005-0000-0000-00001B370000}"/>
    <cellStyle name="Normal 15 6 4 2 2" xfId="12356" xr:uid="{00000000-0005-0000-0000-00001C370000}"/>
    <cellStyle name="Normal 15 6 4 2 2 2" xfId="22370" xr:uid="{00000000-0005-0000-0000-00001D370000}"/>
    <cellStyle name="Normal 15 6 4 2 3" xfId="12357" xr:uid="{00000000-0005-0000-0000-00001E370000}"/>
    <cellStyle name="Normal 15 6 4 2 3 2" xfId="22371" xr:uid="{00000000-0005-0000-0000-00001F370000}"/>
    <cellStyle name="Normal 15 6 4 2 4" xfId="22369" xr:uid="{00000000-0005-0000-0000-000020370000}"/>
    <cellStyle name="Normal 15 6 4 3" xfId="12358" xr:uid="{00000000-0005-0000-0000-000021370000}"/>
    <cellStyle name="Normal 15 6 4 3 2" xfId="22372" xr:uid="{00000000-0005-0000-0000-000022370000}"/>
    <cellStyle name="Normal 15 6 4 4" xfId="12359" xr:uid="{00000000-0005-0000-0000-000023370000}"/>
    <cellStyle name="Normal 15 6 4 4 2" xfId="22373" xr:uid="{00000000-0005-0000-0000-000024370000}"/>
    <cellStyle name="Normal 15 6 4 5" xfId="22368" xr:uid="{00000000-0005-0000-0000-000025370000}"/>
    <cellStyle name="Normal 15 6 5" xfId="2414" xr:uid="{00000000-0005-0000-0000-000026370000}"/>
    <cellStyle name="Normal 15 6 5 2" xfId="12360" xr:uid="{00000000-0005-0000-0000-000027370000}"/>
    <cellStyle name="Normal 15 6 5 2 2" xfId="12361" xr:uid="{00000000-0005-0000-0000-000028370000}"/>
    <cellStyle name="Normal 15 6 5 2 2 2" xfId="22376" xr:uid="{00000000-0005-0000-0000-000029370000}"/>
    <cellStyle name="Normal 15 6 5 2 3" xfId="12362" xr:uid="{00000000-0005-0000-0000-00002A370000}"/>
    <cellStyle name="Normal 15 6 5 2 3 2" xfId="22377" xr:uid="{00000000-0005-0000-0000-00002B370000}"/>
    <cellStyle name="Normal 15 6 5 2 4" xfId="22375" xr:uid="{00000000-0005-0000-0000-00002C370000}"/>
    <cellStyle name="Normal 15 6 5 3" xfId="12363" xr:uid="{00000000-0005-0000-0000-00002D370000}"/>
    <cellStyle name="Normal 15 6 5 3 2" xfId="22378" xr:uid="{00000000-0005-0000-0000-00002E370000}"/>
    <cellStyle name="Normal 15 6 5 4" xfId="12364" xr:uid="{00000000-0005-0000-0000-00002F370000}"/>
    <cellStyle name="Normal 15 6 5 4 2" xfId="22379" xr:uid="{00000000-0005-0000-0000-000030370000}"/>
    <cellStyle name="Normal 15 6 5 5" xfId="22374" xr:uid="{00000000-0005-0000-0000-000031370000}"/>
    <cellStyle name="Normal 15 6 6" xfId="12365" xr:uid="{00000000-0005-0000-0000-000032370000}"/>
    <cellStyle name="Normal 15 6 6 2" xfId="12366" xr:uid="{00000000-0005-0000-0000-000033370000}"/>
    <cellStyle name="Normal 15 6 6 2 2" xfId="22381" xr:uid="{00000000-0005-0000-0000-000034370000}"/>
    <cellStyle name="Normal 15 6 6 3" xfId="12367" xr:uid="{00000000-0005-0000-0000-000035370000}"/>
    <cellStyle name="Normal 15 6 6 3 2" xfId="22382" xr:uid="{00000000-0005-0000-0000-000036370000}"/>
    <cellStyle name="Normal 15 6 6 4" xfId="22380" xr:uid="{00000000-0005-0000-0000-000037370000}"/>
    <cellStyle name="Normal 15 6 7" xfId="12368" xr:uid="{00000000-0005-0000-0000-000038370000}"/>
    <cellStyle name="Normal 15 6 7 2" xfId="22383" xr:uid="{00000000-0005-0000-0000-000039370000}"/>
    <cellStyle name="Normal 15 6 8" xfId="12369" xr:uid="{00000000-0005-0000-0000-00003A370000}"/>
    <cellStyle name="Normal 15 6 8 2" xfId="22384" xr:uid="{00000000-0005-0000-0000-00003B370000}"/>
    <cellStyle name="Normal 15 6 9" xfId="22337" xr:uid="{00000000-0005-0000-0000-00003C370000}"/>
    <cellStyle name="Normal 15 7" xfId="2415" xr:uid="{00000000-0005-0000-0000-00003D370000}"/>
    <cellStyle name="Normal 15 7 2" xfId="2416" xr:uid="{00000000-0005-0000-0000-00003E370000}"/>
    <cellStyle name="Normal 15 7 2 2" xfId="12370" xr:uid="{00000000-0005-0000-0000-00003F370000}"/>
    <cellStyle name="Normal 15 7 2 2 2" xfId="12371" xr:uid="{00000000-0005-0000-0000-000040370000}"/>
    <cellStyle name="Normal 15 7 2 2 2 2" xfId="22388" xr:uid="{00000000-0005-0000-0000-000041370000}"/>
    <cellStyle name="Normal 15 7 2 2 3" xfId="12372" xr:uid="{00000000-0005-0000-0000-000042370000}"/>
    <cellStyle name="Normal 15 7 2 2 3 2" xfId="22389" xr:uid="{00000000-0005-0000-0000-000043370000}"/>
    <cellStyle name="Normal 15 7 2 2 4" xfId="22387" xr:uid="{00000000-0005-0000-0000-000044370000}"/>
    <cellStyle name="Normal 15 7 2 3" xfId="12373" xr:uid="{00000000-0005-0000-0000-000045370000}"/>
    <cellStyle name="Normal 15 7 2 3 2" xfId="22390" xr:uid="{00000000-0005-0000-0000-000046370000}"/>
    <cellStyle name="Normal 15 7 2 4" xfId="12374" xr:uid="{00000000-0005-0000-0000-000047370000}"/>
    <cellStyle name="Normal 15 7 2 4 2" xfId="22391" xr:uid="{00000000-0005-0000-0000-000048370000}"/>
    <cellStyle name="Normal 15 7 2 5" xfId="22386" xr:uid="{00000000-0005-0000-0000-000049370000}"/>
    <cellStyle name="Normal 15 7 3" xfId="2417" xr:uid="{00000000-0005-0000-0000-00004A370000}"/>
    <cellStyle name="Normal 15 7 3 2" xfId="12375" xr:uid="{00000000-0005-0000-0000-00004B370000}"/>
    <cellStyle name="Normal 15 7 3 2 2" xfId="12376" xr:uid="{00000000-0005-0000-0000-00004C370000}"/>
    <cellStyle name="Normal 15 7 3 2 2 2" xfId="22394" xr:uid="{00000000-0005-0000-0000-00004D370000}"/>
    <cellStyle name="Normal 15 7 3 2 3" xfId="12377" xr:uid="{00000000-0005-0000-0000-00004E370000}"/>
    <cellStyle name="Normal 15 7 3 2 3 2" xfId="22395" xr:uid="{00000000-0005-0000-0000-00004F370000}"/>
    <cellStyle name="Normal 15 7 3 2 4" xfId="22393" xr:uid="{00000000-0005-0000-0000-000050370000}"/>
    <cellStyle name="Normal 15 7 3 3" xfId="12378" xr:uid="{00000000-0005-0000-0000-000051370000}"/>
    <cellStyle name="Normal 15 7 3 3 2" xfId="22396" xr:uid="{00000000-0005-0000-0000-000052370000}"/>
    <cellStyle name="Normal 15 7 3 4" xfId="12379" xr:uid="{00000000-0005-0000-0000-000053370000}"/>
    <cellStyle name="Normal 15 7 3 4 2" xfId="22397" xr:uid="{00000000-0005-0000-0000-000054370000}"/>
    <cellStyle name="Normal 15 7 3 5" xfId="22392" xr:uid="{00000000-0005-0000-0000-000055370000}"/>
    <cellStyle name="Normal 15 7 4" xfId="12380" xr:uid="{00000000-0005-0000-0000-000056370000}"/>
    <cellStyle name="Normal 15 7 4 2" xfId="12381" xr:uid="{00000000-0005-0000-0000-000057370000}"/>
    <cellStyle name="Normal 15 7 4 2 2" xfId="22399" xr:uid="{00000000-0005-0000-0000-000058370000}"/>
    <cellStyle name="Normal 15 7 4 3" xfId="12382" xr:uid="{00000000-0005-0000-0000-000059370000}"/>
    <cellStyle name="Normal 15 7 4 3 2" xfId="22400" xr:uid="{00000000-0005-0000-0000-00005A370000}"/>
    <cellStyle name="Normal 15 7 4 4" xfId="22398" xr:uid="{00000000-0005-0000-0000-00005B370000}"/>
    <cellStyle name="Normal 15 7 5" xfId="12383" xr:uid="{00000000-0005-0000-0000-00005C370000}"/>
    <cellStyle name="Normal 15 7 5 2" xfId="22401" xr:uid="{00000000-0005-0000-0000-00005D370000}"/>
    <cellStyle name="Normal 15 7 6" xfId="12384" xr:uid="{00000000-0005-0000-0000-00005E370000}"/>
    <cellStyle name="Normal 15 7 6 2" xfId="22402" xr:uid="{00000000-0005-0000-0000-00005F370000}"/>
    <cellStyle name="Normal 15 7 7" xfId="22385" xr:uid="{00000000-0005-0000-0000-000060370000}"/>
    <cellStyle name="Normal 15 8" xfId="2418" xr:uid="{00000000-0005-0000-0000-000061370000}"/>
    <cellStyle name="Normal 15 8 2" xfId="2419" xr:uid="{00000000-0005-0000-0000-000062370000}"/>
    <cellStyle name="Normal 15 8 2 2" xfId="12385" xr:uid="{00000000-0005-0000-0000-000063370000}"/>
    <cellStyle name="Normal 15 8 2 2 2" xfId="12386" xr:uid="{00000000-0005-0000-0000-000064370000}"/>
    <cellStyle name="Normal 15 8 2 2 2 2" xfId="22406" xr:uid="{00000000-0005-0000-0000-000065370000}"/>
    <cellStyle name="Normal 15 8 2 2 3" xfId="12387" xr:uid="{00000000-0005-0000-0000-000066370000}"/>
    <cellStyle name="Normal 15 8 2 2 3 2" xfId="22407" xr:uid="{00000000-0005-0000-0000-000067370000}"/>
    <cellStyle name="Normal 15 8 2 2 4" xfId="22405" xr:uid="{00000000-0005-0000-0000-000068370000}"/>
    <cellStyle name="Normal 15 8 2 3" xfId="12388" xr:uid="{00000000-0005-0000-0000-000069370000}"/>
    <cellStyle name="Normal 15 8 2 3 2" xfId="22408" xr:uid="{00000000-0005-0000-0000-00006A370000}"/>
    <cellStyle name="Normal 15 8 2 4" xfId="12389" xr:uid="{00000000-0005-0000-0000-00006B370000}"/>
    <cellStyle name="Normal 15 8 2 4 2" xfId="22409" xr:uid="{00000000-0005-0000-0000-00006C370000}"/>
    <cellStyle name="Normal 15 8 2 5" xfId="22404" xr:uid="{00000000-0005-0000-0000-00006D370000}"/>
    <cellStyle name="Normal 15 8 3" xfId="2420" xr:uid="{00000000-0005-0000-0000-00006E370000}"/>
    <cellStyle name="Normal 15 8 3 2" xfId="12390" xr:uid="{00000000-0005-0000-0000-00006F370000}"/>
    <cellStyle name="Normal 15 8 3 2 2" xfId="12391" xr:uid="{00000000-0005-0000-0000-000070370000}"/>
    <cellStyle name="Normal 15 8 3 2 2 2" xfId="22412" xr:uid="{00000000-0005-0000-0000-000071370000}"/>
    <cellStyle name="Normal 15 8 3 2 3" xfId="12392" xr:uid="{00000000-0005-0000-0000-000072370000}"/>
    <cellStyle name="Normal 15 8 3 2 3 2" xfId="22413" xr:uid="{00000000-0005-0000-0000-000073370000}"/>
    <cellStyle name="Normal 15 8 3 2 4" xfId="22411" xr:uid="{00000000-0005-0000-0000-000074370000}"/>
    <cellStyle name="Normal 15 8 3 3" xfId="12393" xr:uid="{00000000-0005-0000-0000-000075370000}"/>
    <cellStyle name="Normal 15 8 3 3 2" xfId="22414" xr:uid="{00000000-0005-0000-0000-000076370000}"/>
    <cellStyle name="Normal 15 8 3 4" xfId="12394" xr:uid="{00000000-0005-0000-0000-000077370000}"/>
    <cellStyle name="Normal 15 8 3 4 2" xfId="22415" xr:uid="{00000000-0005-0000-0000-000078370000}"/>
    <cellStyle name="Normal 15 8 3 5" xfId="22410" xr:uid="{00000000-0005-0000-0000-000079370000}"/>
    <cellStyle name="Normal 15 8 4" xfId="12395" xr:uid="{00000000-0005-0000-0000-00007A370000}"/>
    <cellStyle name="Normal 15 8 4 2" xfId="12396" xr:uid="{00000000-0005-0000-0000-00007B370000}"/>
    <cellStyle name="Normal 15 8 4 2 2" xfId="22417" xr:uid="{00000000-0005-0000-0000-00007C370000}"/>
    <cellStyle name="Normal 15 8 4 3" xfId="12397" xr:uid="{00000000-0005-0000-0000-00007D370000}"/>
    <cellStyle name="Normal 15 8 4 3 2" xfId="22418" xr:uid="{00000000-0005-0000-0000-00007E370000}"/>
    <cellStyle name="Normal 15 8 4 4" xfId="22416" xr:uid="{00000000-0005-0000-0000-00007F370000}"/>
    <cellStyle name="Normal 15 8 5" xfId="12398" xr:uid="{00000000-0005-0000-0000-000080370000}"/>
    <cellStyle name="Normal 15 8 5 2" xfId="22419" xr:uid="{00000000-0005-0000-0000-000081370000}"/>
    <cellStyle name="Normal 15 8 6" xfId="12399" xr:uid="{00000000-0005-0000-0000-000082370000}"/>
    <cellStyle name="Normal 15 8 6 2" xfId="22420" xr:uid="{00000000-0005-0000-0000-000083370000}"/>
    <cellStyle name="Normal 15 8 7" xfId="22403" xr:uid="{00000000-0005-0000-0000-000084370000}"/>
    <cellStyle name="Normal 15 9" xfId="2421" xr:uid="{00000000-0005-0000-0000-000085370000}"/>
    <cellStyle name="Normal 15 9 2" xfId="2422" xr:uid="{00000000-0005-0000-0000-000086370000}"/>
    <cellStyle name="Normal 15 9 2 2" xfId="12400" xr:uid="{00000000-0005-0000-0000-000087370000}"/>
    <cellStyle name="Normal 15 9 2 2 2" xfId="12401" xr:uid="{00000000-0005-0000-0000-000088370000}"/>
    <cellStyle name="Normal 15 9 2 2 2 2" xfId="22424" xr:uid="{00000000-0005-0000-0000-000089370000}"/>
    <cellStyle name="Normal 15 9 2 2 3" xfId="12402" xr:uid="{00000000-0005-0000-0000-00008A370000}"/>
    <cellStyle name="Normal 15 9 2 2 3 2" xfId="22425" xr:uid="{00000000-0005-0000-0000-00008B370000}"/>
    <cellStyle name="Normal 15 9 2 2 4" xfId="22423" xr:uid="{00000000-0005-0000-0000-00008C370000}"/>
    <cellStyle name="Normal 15 9 2 3" xfId="12403" xr:uid="{00000000-0005-0000-0000-00008D370000}"/>
    <cellStyle name="Normal 15 9 2 3 2" xfId="22426" xr:uid="{00000000-0005-0000-0000-00008E370000}"/>
    <cellStyle name="Normal 15 9 2 4" xfId="12404" xr:uid="{00000000-0005-0000-0000-00008F370000}"/>
    <cellStyle name="Normal 15 9 2 4 2" xfId="22427" xr:uid="{00000000-0005-0000-0000-000090370000}"/>
    <cellStyle name="Normal 15 9 2 5" xfId="22422" xr:uid="{00000000-0005-0000-0000-000091370000}"/>
    <cellStyle name="Normal 15 9 3" xfId="12405" xr:uid="{00000000-0005-0000-0000-000092370000}"/>
    <cellStyle name="Normal 15 9 3 2" xfId="12406" xr:uid="{00000000-0005-0000-0000-000093370000}"/>
    <cellStyle name="Normal 15 9 3 2 2" xfId="22429" xr:uid="{00000000-0005-0000-0000-000094370000}"/>
    <cellStyle name="Normal 15 9 3 3" xfId="12407" xr:uid="{00000000-0005-0000-0000-000095370000}"/>
    <cellStyle name="Normal 15 9 3 3 2" xfId="22430" xr:uid="{00000000-0005-0000-0000-000096370000}"/>
    <cellStyle name="Normal 15 9 3 4" xfId="22428" xr:uid="{00000000-0005-0000-0000-000097370000}"/>
    <cellStyle name="Normal 15 9 4" xfId="12408" xr:uid="{00000000-0005-0000-0000-000098370000}"/>
    <cellStyle name="Normal 15 9 4 2" xfId="22431" xr:uid="{00000000-0005-0000-0000-000099370000}"/>
    <cellStyle name="Normal 15 9 5" xfId="12409" xr:uid="{00000000-0005-0000-0000-00009A370000}"/>
    <cellStyle name="Normal 15 9 5 2" xfId="22432" xr:uid="{00000000-0005-0000-0000-00009B370000}"/>
    <cellStyle name="Normal 15 9 6" xfId="22421" xr:uid="{00000000-0005-0000-0000-00009C370000}"/>
    <cellStyle name="Normal 16" xfId="2423" xr:uid="{00000000-0005-0000-0000-00009D370000}"/>
    <cellStyle name="Normal 16 10" xfId="2424" xr:uid="{00000000-0005-0000-0000-00009E370000}"/>
    <cellStyle name="Normal 16 10 2" xfId="12410" xr:uid="{00000000-0005-0000-0000-00009F370000}"/>
    <cellStyle name="Normal 16 10 2 2" xfId="12411" xr:uid="{00000000-0005-0000-0000-0000A0370000}"/>
    <cellStyle name="Normal 16 10 2 2 2" xfId="22436" xr:uid="{00000000-0005-0000-0000-0000A1370000}"/>
    <cellStyle name="Normal 16 10 2 3" xfId="12412" xr:uid="{00000000-0005-0000-0000-0000A2370000}"/>
    <cellStyle name="Normal 16 10 2 3 2" xfId="22437" xr:uid="{00000000-0005-0000-0000-0000A3370000}"/>
    <cellStyle name="Normal 16 10 2 4" xfId="22435" xr:uid="{00000000-0005-0000-0000-0000A4370000}"/>
    <cellStyle name="Normal 16 10 3" xfId="12413" xr:uid="{00000000-0005-0000-0000-0000A5370000}"/>
    <cellStyle name="Normal 16 10 3 2" xfId="22438" xr:uid="{00000000-0005-0000-0000-0000A6370000}"/>
    <cellStyle name="Normal 16 10 4" xfId="12414" xr:uid="{00000000-0005-0000-0000-0000A7370000}"/>
    <cellStyle name="Normal 16 10 4 2" xfId="22439" xr:uid="{00000000-0005-0000-0000-0000A8370000}"/>
    <cellStyle name="Normal 16 10 5" xfId="22434" xr:uid="{00000000-0005-0000-0000-0000A9370000}"/>
    <cellStyle name="Normal 16 11" xfId="2425" xr:uid="{00000000-0005-0000-0000-0000AA370000}"/>
    <cellStyle name="Normal 16 11 2" xfId="12415" xr:uid="{00000000-0005-0000-0000-0000AB370000}"/>
    <cellStyle name="Normal 16 11 2 2" xfId="12416" xr:uid="{00000000-0005-0000-0000-0000AC370000}"/>
    <cellStyle name="Normal 16 11 2 2 2" xfId="22442" xr:uid="{00000000-0005-0000-0000-0000AD370000}"/>
    <cellStyle name="Normal 16 11 2 3" xfId="12417" xr:uid="{00000000-0005-0000-0000-0000AE370000}"/>
    <cellStyle name="Normal 16 11 2 3 2" xfId="22443" xr:uid="{00000000-0005-0000-0000-0000AF370000}"/>
    <cellStyle name="Normal 16 11 2 4" xfId="22441" xr:uid="{00000000-0005-0000-0000-0000B0370000}"/>
    <cellStyle name="Normal 16 11 3" xfId="12418" xr:uid="{00000000-0005-0000-0000-0000B1370000}"/>
    <cellStyle name="Normal 16 11 3 2" xfId="22444" xr:uid="{00000000-0005-0000-0000-0000B2370000}"/>
    <cellStyle name="Normal 16 11 4" xfId="12419" xr:uid="{00000000-0005-0000-0000-0000B3370000}"/>
    <cellStyle name="Normal 16 11 4 2" xfId="22445" xr:uid="{00000000-0005-0000-0000-0000B4370000}"/>
    <cellStyle name="Normal 16 11 5" xfId="22440" xr:uid="{00000000-0005-0000-0000-0000B5370000}"/>
    <cellStyle name="Normal 16 12" xfId="12420" xr:uid="{00000000-0005-0000-0000-0000B6370000}"/>
    <cellStyle name="Normal 16 12 2" xfId="12421" xr:uid="{00000000-0005-0000-0000-0000B7370000}"/>
    <cellStyle name="Normal 16 12 2 2" xfId="22447" xr:uid="{00000000-0005-0000-0000-0000B8370000}"/>
    <cellStyle name="Normal 16 12 3" xfId="12422" xr:uid="{00000000-0005-0000-0000-0000B9370000}"/>
    <cellStyle name="Normal 16 12 3 2" xfId="22448" xr:uid="{00000000-0005-0000-0000-0000BA370000}"/>
    <cellStyle name="Normal 16 12 4" xfId="22446" xr:uid="{00000000-0005-0000-0000-0000BB370000}"/>
    <cellStyle name="Normal 16 13" xfId="12423" xr:uid="{00000000-0005-0000-0000-0000BC370000}"/>
    <cellStyle name="Normal 16 13 2" xfId="22449" xr:uid="{00000000-0005-0000-0000-0000BD370000}"/>
    <cellStyle name="Normal 16 14" xfId="12424" xr:uid="{00000000-0005-0000-0000-0000BE370000}"/>
    <cellStyle name="Normal 16 14 2" xfId="22450" xr:uid="{00000000-0005-0000-0000-0000BF370000}"/>
    <cellStyle name="Normal 16 15" xfId="22433" xr:uid="{00000000-0005-0000-0000-0000C0370000}"/>
    <cellStyle name="Normal 16 2" xfId="2426" xr:uid="{00000000-0005-0000-0000-0000C1370000}"/>
    <cellStyle name="Normal 16 2 2" xfId="12426" xr:uid="{00000000-0005-0000-0000-0000C2370000}"/>
    <cellStyle name="Normal 16 2 2 2" xfId="12427" xr:uid="{00000000-0005-0000-0000-0000C3370000}"/>
    <cellStyle name="Normal 16 2 2 2 2" xfId="22453" xr:uid="{00000000-0005-0000-0000-0000C4370000}"/>
    <cellStyle name="Normal 16 2 2 3" xfId="12428" xr:uid="{00000000-0005-0000-0000-0000C5370000}"/>
    <cellStyle name="Normal 16 2 2 3 2" xfId="22454" xr:uid="{00000000-0005-0000-0000-0000C6370000}"/>
    <cellStyle name="Normal 16 2 2 4" xfId="22452" xr:uid="{00000000-0005-0000-0000-0000C7370000}"/>
    <cellStyle name="Normal 16 2 3" xfId="12429" xr:uid="{00000000-0005-0000-0000-0000C8370000}"/>
    <cellStyle name="Normal 16 2 3 2" xfId="22455" xr:uid="{00000000-0005-0000-0000-0000C9370000}"/>
    <cellStyle name="Normal 16 2 4" xfId="12430" xr:uid="{00000000-0005-0000-0000-0000CA370000}"/>
    <cellStyle name="Normal 16 2 4 2" xfId="22456" xr:uid="{00000000-0005-0000-0000-0000CB370000}"/>
    <cellStyle name="Normal 16 2 5" xfId="12425" xr:uid="{00000000-0005-0000-0000-0000CC370000}"/>
    <cellStyle name="Normal 16 2 6" xfId="22451" xr:uid="{00000000-0005-0000-0000-0000CD370000}"/>
    <cellStyle name="Normal 16 3" xfId="2427" xr:uid="{00000000-0005-0000-0000-0000CE370000}"/>
    <cellStyle name="Normal 16 3 10" xfId="12431" xr:uid="{00000000-0005-0000-0000-0000CF370000}"/>
    <cellStyle name="Normal 16 3 10 2" xfId="22458" xr:uid="{00000000-0005-0000-0000-0000D0370000}"/>
    <cellStyle name="Normal 16 3 11" xfId="12432" xr:uid="{00000000-0005-0000-0000-0000D1370000}"/>
    <cellStyle name="Normal 16 3 11 2" xfId="22459" xr:uid="{00000000-0005-0000-0000-0000D2370000}"/>
    <cellStyle name="Normal 16 3 12" xfId="22457" xr:uid="{00000000-0005-0000-0000-0000D3370000}"/>
    <cellStyle name="Normal 16 3 2" xfId="2428" xr:uid="{00000000-0005-0000-0000-0000D4370000}"/>
    <cellStyle name="Normal 16 3 2 10" xfId="22460" xr:uid="{00000000-0005-0000-0000-0000D5370000}"/>
    <cellStyle name="Normal 16 3 2 2" xfId="2429" xr:uid="{00000000-0005-0000-0000-0000D6370000}"/>
    <cellStyle name="Normal 16 3 2 2 2" xfId="2430" xr:uid="{00000000-0005-0000-0000-0000D7370000}"/>
    <cellStyle name="Normal 16 3 2 2 2 2" xfId="2431" xr:uid="{00000000-0005-0000-0000-0000D8370000}"/>
    <cellStyle name="Normal 16 3 2 2 2 2 2" xfId="12433" xr:uid="{00000000-0005-0000-0000-0000D9370000}"/>
    <cellStyle name="Normal 16 3 2 2 2 2 2 2" xfId="12434" xr:uid="{00000000-0005-0000-0000-0000DA370000}"/>
    <cellStyle name="Normal 16 3 2 2 2 2 2 2 2" xfId="22465" xr:uid="{00000000-0005-0000-0000-0000DB370000}"/>
    <cellStyle name="Normal 16 3 2 2 2 2 2 3" xfId="12435" xr:uid="{00000000-0005-0000-0000-0000DC370000}"/>
    <cellStyle name="Normal 16 3 2 2 2 2 2 3 2" xfId="22466" xr:uid="{00000000-0005-0000-0000-0000DD370000}"/>
    <cellStyle name="Normal 16 3 2 2 2 2 2 4" xfId="22464" xr:uid="{00000000-0005-0000-0000-0000DE370000}"/>
    <cellStyle name="Normal 16 3 2 2 2 2 3" xfId="12436" xr:uid="{00000000-0005-0000-0000-0000DF370000}"/>
    <cellStyle name="Normal 16 3 2 2 2 2 3 2" xfId="22467" xr:uid="{00000000-0005-0000-0000-0000E0370000}"/>
    <cellStyle name="Normal 16 3 2 2 2 2 4" xfId="12437" xr:uid="{00000000-0005-0000-0000-0000E1370000}"/>
    <cellStyle name="Normal 16 3 2 2 2 2 4 2" xfId="22468" xr:uid="{00000000-0005-0000-0000-0000E2370000}"/>
    <cellStyle name="Normal 16 3 2 2 2 2 5" xfId="22463" xr:uid="{00000000-0005-0000-0000-0000E3370000}"/>
    <cellStyle name="Normal 16 3 2 2 2 3" xfId="2432" xr:uid="{00000000-0005-0000-0000-0000E4370000}"/>
    <cellStyle name="Normal 16 3 2 2 2 3 2" xfId="12438" xr:uid="{00000000-0005-0000-0000-0000E5370000}"/>
    <cellStyle name="Normal 16 3 2 2 2 3 2 2" xfId="12439" xr:uid="{00000000-0005-0000-0000-0000E6370000}"/>
    <cellStyle name="Normal 16 3 2 2 2 3 2 2 2" xfId="22471" xr:uid="{00000000-0005-0000-0000-0000E7370000}"/>
    <cellStyle name="Normal 16 3 2 2 2 3 2 3" xfId="12440" xr:uid="{00000000-0005-0000-0000-0000E8370000}"/>
    <cellStyle name="Normal 16 3 2 2 2 3 2 3 2" xfId="22472" xr:uid="{00000000-0005-0000-0000-0000E9370000}"/>
    <cellStyle name="Normal 16 3 2 2 2 3 2 4" xfId="22470" xr:uid="{00000000-0005-0000-0000-0000EA370000}"/>
    <cellStyle name="Normal 16 3 2 2 2 3 3" xfId="12441" xr:uid="{00000000-0005-0000-0000-0000EB370000}"/>
    <cellStyle name="Normal 16 3 2 2 2 3 3 2" xfId="22473" xr:uid="{00000000-0005-0000-0000-0000EC370000}"/>
    <cellStyle name="Normal 16 3 2 2 2 3 4" xfId="12442" xr:uid="{00000000-0005-0000-0000-0000ED370000}"/>
    <cellStyle name="Normal 16 3 2 2 2 3 4 2" xfId="22474" xr:uid="{00000000-0005-0000-0000-0000EE370000}"/>
    <cellStyle name="Normal 16 3 2 2 2 3 5" xfId="22469" xr:uid="{00000000-0005-0000-0000-0000EF370000}"/>
    <cellStyle name="Normal 16 3 2 2 2 4" xfId="12443" xr:uid="{00000000-0005-0000-0000-0000F0370000}"/>
    <cellStyle name="Normal 16 3 2 2 2 4 2" xfId="12444" xr:uid="{00000000-0005-0000-0000-0000F1370000}"/>
    <cellStyle name="Normal 16 3 2 2 2 4 2 2" xfId="22476" xr:uid="{00000000-0005-0000-0000-0000F2370000}"/>
    <cellStyle name="Normal 16 3 2 2 2 4 3" xfId="12445" xr:uid="{00000000-0005-0000-0000-0000F3370000}"/>
    <cellStyle name="Normal 16 3 2 2 2 4 3 2" xfId="22477" xr:uid="{00000000-0005-0000-0000-0000F4370000}"/>
    <cellStyle name="Normal 16 3 2 2 2 4 4" xfId="22475" xr:uid="{00000000-0005-0000-0000-0000F5370000}"/>
    <cellStyle name="Normal 16 3 2 2 2 5" xfId="12446" xr:uid="{00000000-0005-0000-0000-0000F6370000}"/>
    <cellStyle name="Normal 16 3 2 2 2 5 2" xfId="22478" xr:uid="{00000000-0005-0000-0000-0000F7370000}"/>
    <cellStyle name="Normal 16 3 2 2 2 6" xfId="12447" xr:uid="{00000000-0005-0000-0000-0000F8370000}"/>
    <cellStyle name="Normal 16 3 2 2 2 6 2" xfId="22479" xr:uid="{00000000-0005-0000-0000-0000F9370000}"/>
    <cellStyle name="Normal 16 3 2 2 2 7" xfId="22462" xr:uid="{00000000-0005-0000-0000-0000FA370000}"/>
    <cellStyle name="Normal 16 3 2 2 3" xfId="2433" xr:uid="{00000000-0005-0000-0000-0000FB370000}"/>
    <cellStyle name="Normal 16 3 2 2 3 2" xfId="2434" xr:uid="{00000000-0005-0000-0000-0000FC370000}"/>
    <cellStyle name="Normal 16 3 2 2 3 2 2" xfId="12448" xr:uid="{00000000-0005-0000-0000-0000FD370000}"/>
    <cellStyle name="Normal 16 3 2 2 3 2 2 2" xfId="12449" xr:uid="{00000000-0005-0000-0000-0000FE370000}"/>
    <cellStyle name="Normal 16 3 2 2 3 2 2 2 2" xfId="22483" xr:uid="{00000000-0005-0000-0000-0000FF370000}"/>
    <cellStyle name="Normal 16 3 2 2 3 2 2 3" xfId="12450" xr:uid="{00000000-0005-0000-0000-000000380000}"/>
    <cellStyle name="Normal 16 3 2 2 3 2 2 3 2" xfId="22484" xr:uid="{00000000-0005-0000-0000-000001380000}"/>
    <cellStyle name="Normal 16 3 2 2 3 2 2 4" xfId="22482" xr:uid="{00000000-0005-0000-0000-000002380000}"/>
    <cellStyle name="Normal 16 3 2 2 3 2 3" xfId="12451" xr:uid="{00000000-0005-0000-0000-000003380000}"/>
    <cellStyle name="Normal 16 3 2 2 3 2 3 2" xfId="22485" xr:uid="{00000000-0005-0000-0000-000004380000}"/>
    <cellStyle name="Normal 16 3 2 2 3 2 4" xfId="12452" xr:uid="{00000000-0005-0000-0000-000005380000}"/>
    <cellStyle name="Normal 16 3 2 2 3 2 4 2" xfId="22486" xr:uid="{00000000-0005-0000-0000-000006380000}"/>
    <cellStyle name="Normal 16 3 2 2 3 2 5" xfId="22481" xr:uid="{00000000-0005-0000-0000-000007380000}"/>
    <cellStyle name="Normal 16 3 2 2 3 3" xfId="12453" xr:uid="{00000000-0005-0000-0000-000008380000}"/>
    <cellStyle name="Normal 16 3 2 2 3 3 2" xfId="12454" xr:uid="{00000000-0005-0000-0000-000009380000}"/>
    <cellStyle name="Normal 16 3 2 2 3 3 2 2" xfId="22488" xr:uid="{00000000-0005-0000-0000-00000A380000}"/>
    <cellStyle name="Normal 16 3 2 2 3 3 3" xfId="12455" xr:uid="{00000000-0005-0000-0000-00000B380000}"/>
    <cellStyle name="Normal 16 3 2 2 3 3 3 2" xfId="22489" xr:uid="{00000000-0005-0000-0000-00000C380000}"/>
    <cellStyle name="Normal 16 3 2 2 3 3 4" xfId="22487" xr:uid="{00000000-0005-0000-0000-00000D380000}"/>
    <cellStyle name="Normal 16 3 2 2 3 4" xfId="12456" xr:uid="{00000000-0005-0000-0000-00000E380000}"/>
    <cellStyle name="Normal 16 3 2 2 3 4 2" xfId="22490" xr:uid="{00000000-0005-0000-0000-00000F380000}"/>
    <cellStyle name="Normal 16 3 2 2 3 5" xfId="12457" xr:uid="{00000000-0005-0000-0000-000010380000}"/>
    <cellStyle name="Normal 16 3 2 2 3 5 2" xfId="22491" xr:uid="{00000000-0005-0000-0000-000011380000}"/>
    <cellStyle name="Normal 16 3 2 2 3 6" xfId="22480" xr:uid="{00000000-0005-0000-0000-000012380000}"/>
    <cellStyle name="Normal 16 3 2 2 4" xfId="2435" xr:uid="{00000000-0005-0000-0000-000013380000}"/>
    <cellStyle name="Normal 16 3 2 2 4 2" xfId="12458" xr:uid="{00000000-0005-0000-0000-000014380000}"/>
    <cellStyle name="Normal 16 3 2 2 4 2 2" xfId="12459" xr:uid="{00000000-0005-0000-0000-000015380000}"/>
    <cellStyle name="Normal 16 3 2 2 4 2 2 2" xfId="22494" xr:uid="{00000000-0005-0000-0000-000016380000}"/>
    <cellStyle name="Normal 16 3 2 2 4 2 3" xfId="12460" xr:uid="{00000000-0005-0000-0000-000017380000}"/>
    <cellStyle name="Normal 16 3 2 2 4 2 3 2" xfId="22495" xr:uid="{00000000-0005-0000-0000-000018380000}"/>
    <cellStyle name="Normal 16 3 2 2 4 2 4" xfId="22493" xr:uid="{00000000-0005-0000-0000-000019380000}"/>
    <cellStyle name="Normal 16 3 2 2 4 3" xfId="12461" xr:uid="{00000000-0005-0000-0000-00001A380000}"/>
    <cellStyle name="Normal 16 3 2 2 4 3 2" xfId="22496" xr:uid="{00000000-0005-0000-0000-00001B380000}"/>
    <cellStyle name="Normal 16 3 2 2 4 4" xfId="12462" xr:uid="{00000000-0005-0000-0000-00001C380000}"/>
    <cellStyle name="Normal 16 3 2 2 4 4 2" xfId="22497" xr:uid="{00000000-0005-0000-0000-00001D380000}"/>
    <cellStyle name="Normal 16 3 2 2 4 5" xfId="22492" xr:uid="{00000000-0005-0000-0000-00001E380000}"/>
    <cellStyle name="Normal 16 3 2 2 5" xfId="2436" xr:uid="{00000000-0005-0000-0000-00001F380000}"/>
    <cellStyle name="Normal 16 3 2 2 5 2" xfId="12463" xr:uid="{00000000-0005-0000-0000-000020380000}"/>
    <cellStyle name="Normal 16 3 2 2 5 2 2" xfId="12464" xr:uid="{00000000-0005-0000-0000-000021380000}"/>
    <cellStyle name="Normal 16 3 2 2 5 2 2 2" xfId="22500" xr:uid="{00000000-0005-0000-0000-000022380000}"/>
    <cellStyle name="Normal 16 3 2 2 5 2 3" xfId="12465" xr:uid="{00000000-0005-0000-0000-000023380000}"/>
    <cellStyle name="Normal 16 3 2 2 5 2 3 2" xfId="22501" xr:uid="{00000000-0005-0000-0000-000024380000}"/>
    <cellStyle name="Normal 16 3 2 2 5 2 4" xfId="22499" xr:uid="{00000000-0005-0000-0000-000025380000}"/>
    <cellStyle name="Normal 16 3 2 2 5 3" xfId="12466" xr:uid="{00000000-0005-0000-0000-000026380000}"/>
    <cellStyle name="Normal 16 3 2 2 5 3 2" xfId="22502" xr:uid="{00000000-0005-0000-0000-000027380000}"/>
    <cellStyle name="Normal 16 3 2 2 5 4" xfId="12467" xr:uid="{00000000-0005-0000-0000-000028380000}"/>
    <cellStyle name="Normal 16 3 2 2 5 4 2" xfId="22503" xr:uid="{00000000-0005-0000-0000-000029380000}"/>
    <cellStyle name="Normal 16 3 2 2 5 5" xfId="22498" xr:uid="{00000000-0005-0000-0000-00002A380000}"/>
    <cellStyle name="Normal 16 3 2 2 6" xfId="12468" xr:uid="{00000000-0005-0000-0000-00002B380000}"/>
    <cellStyle name="Normal 16 3 2 2 6 2" xfId="12469" xr:uid="{00000000-0005-0000-0000-00002C380000}"/>
    <cellStyle name="Normal 16 3 2 2 6 2 2" xfId="22505" xr:uid="{00000000-0005-0000-0000-00002D380000}"/>
    <cellStyle name="Normal 16 3 2 2 6 3" xfId="12470" xr:uid="{00000000-0005-0000-0000-00002E380000}"/>
    <cellStyle name="Normal 16 3 2 2 6 3 2" xfId="22506" xr:uid="{00000000-0005-0000-0000-00002F380000}"/>
    <cellStyle name="Normal 16 3 2 2 6 4" xfId="22504" xr:uid="{00000000-0005-0000-0000-000030380000}"/>
    <cellStyle name="Normal 16 3 2 2 7" xfId="12471" xr:uid="{00000000-0005-0000-0000-000031380000}"/>
    <cellStyle name="Normal 16 3 2 2 7 2" xfId="22507" xr:uid="{00000000-0005-0000-0000-000032380000}"/>
    <cellStyle name="Normal 16 3 2 2 8" xfId="12472" xr:uid="{00000000-0005-0000-0000-000033380000}"/>
    <cellStyle name="Normal 16 3 2 2 8 2" xfId="22508" xr:uid="{00000000-0005-0000-0000-000034380000}"/>
    <cellStyle name="Normal 16 3 2 2 9" xfId="22461" xr:uid="{00000000-0005-0000-0000-000035380000}"/>
    <cellStyle name="Normal 16 3 2 3" xfId="2437" xr:uid="{00000000-0005-0000-0000-000036380000}"/>
    <cellStyle name="Normal 16 3 2 3 2" xfId="2438" xr:uid="{00000000-0005-0000-0000-000037380000}"/>
    <cellStyle name="Normal 16 3 2 3 2 2" xfId="12473" xr:uid="{00000000-0005-0000-0000-000038380000}"/>
    <cellStyle name="Normal 16 3 2 3 2 2 2" xfId="12474" xr:uid="{00000000-0005-0000-0000-000039380000}"/>
    <cellStyle name="Normal 16 3 2 3 2 2 2 2" xfId="22512" xr:uid="{00000000-0005-0000-0000-00003A380000}"/>
    <cellStyle name="Normal 16 3 2 3 2 2 3" xfId="12475" xr:uid="{00000000-0005-0000-0000-00003B380000}"/>
    <cellStyle name="Normal 16 3 2 3 2 2 3 2" xfId="22513" xr:uid="{00000000-0005-0000-0000-00003C380000}"/>
    <cellStyle name="Normal 16 3 2 3 2 2 4" xfId="22511" xr:uid="{00000000-0005-0000-0000-00003D380000}"/>
    <cellStyle name="Normal 16 3 2 3 2 3" xfId="12476" xr:uid="{00000000-0005-0000-0000-00003E380000}"/>
    <cellStyle name="Normal 16 3 2 3 2 3 2" xfId="22514" xr:uid="{00000000-0005-0000-0000-00003F380000}"/>
    <cellStyle name="Normal 16 3 2 3 2 4" xfId="12477" xr:uid="{00000000-0005-0000-0000-000040380000}"/>
    <cellStyle name="Normal 16 3 2 3 2 4 2" xfId="22515" xr:uid="{00000000-0005-0000-0000-000041380000}"/>
    <cellStyle name="Normal 16 3 2 3 2 5" xfId="22510" xr:uid="{00000000-0005-0000-0000-000042380000}"/>
    <cellStyle name="Normal 16 3 2 3 3" xfId="2439" xr:uid="{00000000-0005-0000-0000-000043380000}"/>
    <cellStyle name="Normal 16 3 2 3 3 2" xfId="12478" xr:uid="{00000000-0005-0000-0000-000044380000}"/>
    <cellStyle name="Normal 16 3 2 3 3 2 2" xfId="12479" xr:uid="{00000000-0005-0000-0000-000045380000}"/>
    <cellStyle name="Normal 16 3 2 3 3 2 2 2" xfId="22518" xr:uid="{00000000-0005-0000-0000-000046380000}"/>
    <cellStyle name="Normal 16 3 2 3 3 2 3" xfId="12480" xr:uid="{00000000-0005-0000-0000-000047380000}"/>
    <cellStyle name="Normal 16 3 2 3 3 2 3 2" xfId="22519" xr:uid="{00000000-0005-0000-0000-000048380000}"/>
    <cellStyle name="Normal 16 3 2 3 3 2 4" xfId="22517" xr:uid="{00000000-0005-0000-0000-000049380000}"/>
    <cellStyle name="Normal 16 3 2 3 3 3" xfId="12481" xr:uid="{00000000-0005-0000-0000-00004A380000}"/>
    <cellStyle name="Normal 16 3 2 3 3 3 2" xfId="22520" xr:uid="{00000000-0005-0000-0000-00004B380000}"/>
    <cellStyle name="Normal 16 3 2 3 3 4" xfId="12482" xr:uid="{00000000-0005-0000-0000-00004C380000}"/>
    <cellStyle name="Normal 16 3 2 3 3 4 2" xfId="22521" xr:uid="{00000000-0005-0000-0000-00004D380000}"/>
    <cellStyle name="Normal 16 3 2 3 3 5" xfId="22516" xr:uid="{00000000-0005-0000-0000-00004E380000}"/>
    <cellStyle name="Normal 16 3 2 3 4" xfId="12483" xr:uid="{00000000-0005-0000-0000-00004F380000}"/>
    <cellStyle name="Normal 16 3 2 3 4 2" xfId="12484" xr:uid="{00000000-0005-0000-0000-000050380000}"/>
    <cellStyle name="Normal 16 3 2 3 4 2 2" xfId="22523" xr:uid="{00000000-0005-0000-0000-000051380000}"/>
    <cellStyle name="Normal 16 3 2 3 4 3" xfId="12485" xr:uid="{00000000-0005-0000-0000-000052380000}"/>
    <cellStyle name="Normal 16 3 2 3 4 3 2" xfId="22524" xr:uid="{00000000-0005-0000-0000-000053380000}"/>
    <cellStyle name="Normal 16 3 2 3 4 4" xfId="22522" xr:uid="{00000000-0005-0000-0000-000054380000}"/>
    <cellStyle name="Normal 16 3 2 3 5" xfId="12486" xr:uid="{00000000-0005-0000-0000-000055380000}"/>
    <cellStyle name="Normal 16 3 2 3 5 2" xfId="22525" xr:uid="{00000000-0005-0000-0000-000056380000}"/>
    <cellStyle name="Normal 16 3 2 3 6" xfId="12487" xr:uid="{00000000-0005-0000-0000-000057380000}"/>
    <cellStyle name="Normal 16 3 2 3 6 2" xfId="22526" xr:uid="{00000000-0005-0000-0000-000058380000}"/>
    <cellStyle name="Normal 16 3 2 3 7" xfId="22509" xr:uid="{00000000-0005-0000-0000-000059380000}"/>
    <cellStyle name="Normal 16 3 2 4" xfId="2440" xr:uid="{00000000-0005-0000-0000-00005A380000}"/>
    <cellStyle name="Normal 16 3 2 4 2" xfId="2441" xr:uid="{00000000-0005-0000-0000-00005B380000}"/>
    <cellStyle name="Normal 16 3 2 4 2 2" xfId="12488" xr:uid="{00000000-0005-0000-0000-00005C380000}"/>
    <cellStyle name="Normal 16 3 2 4 2 2 2" xfId="12489" xr:uid="{00000000-0005-0000-0000-00005D380000}"/>
    <cellStyle name="Normal 16 3 2 4 2 2 2 2" xfId="22530" xr:uid="{00000000-0005-0000-0000-00005E380000}"/>
    <cellStyle name="Normal 16 3 2 4 2 2 3" xfId="12490" xr:uid="{00000000-0005-0000-0000-00005F380000}"/>
    <cellStyle name="Normal 16 3 2 4 2 2 3 2" xfId="22531" xr:uid="{00000000-0005-0000-0000-000060380000}"/>
    <cellStyle name="Normal 16 3 2 4 2 2 4" xfId="22529" xr:uid="{00000000-0005-0000-0000-000061380000}"/>
    <cellStyle name="Normal 16 3 2 4 2 3" xfId="12491" xr:uid="{00000000-0005-0000-0000-000062380000}"/>
    <cellStyle name="Normal 16 3 2 4 2 3 2" xfId="22532" xr:uid="{00000000-0005-0000-0000-000063380000}"/>
    <cellStyle name="Normal 16 3 2 4 2 4" xfId="12492" xr:uid="{00000000-0005-0000-0000-000064380000}"/>
    <cellStyle name="Normal 16 3 2 4 2 4 2" xfId="22533" xr:uid="{00000000-0005-0000-0000-000065380000}"/>
    <cellStyle name="Normal 16 3 2 4 2 5" xfId="22528" xr:uid="{00000000-0005-0000-0000-000066380000}"/>
    <cellStyle name="Normal 16 3 2 4 3" xfId="12493" xr:uid="{00000000-0005-0000-0000-000067380000}"/>
    <cellStyle name="Normal 16 3 2 4 3 2" xfId="12494" xr:uid="{00000000-0005-0000-0000-000068380000}"/>
    <cellStyle name="Normal 16 3 2 4 3 2 2" xfId="22535" xr:uid="{00000000-0005-0000-0000-000069380000}"/>
    <cellStyle name="Normal 16 3 2 4 3 3" xfId="12495" xr:uid="{00000000-0005-0000-0000-00006A380000}"/>
    <cellStyle name="Normal 16 3 2 4 3 3 2" xfId="22536" xr:uid="{00000000-0005-0000-0000-00006B380000}"/>
    <cellStyle name="Normal 16 3 2 4 3 4" xfId="22534" xr:uid="{00000000-0005-0000-0000-00006C380000}"/>
    <cellStyle name="Normal 16 3 2 4 4" xfId="12496" xr:uid="{00000000-0005-0000-0000-00006D380000}"/>
    <cellStyle name="Normal 16 3 2 4 4 2" xfId="22537" xr:uid="{00000000-0005-0000-0000-00006E380000}"/>
    <cellStyle name="Normal 16 3 2 4 5" xfId="12497" xr:uid="{00000000-0005-0000-0000-00006F380000}"/>
    <cellStyle name="Normal 16 3 2 4 5 2" xfId="22538" xr:uid="{00000000-0005-0000-0000-000070380000}"/>
    <cellStyle name="Normal 16 3 2 4 6" xfId="22527" xr:uid="{00000000-0005-0000-0000-000071380000}"/>
    <cellStyle name="Normal 16 3 2 5" xfId="2442" xr:uid="{00000000-0005-0000-0000-000072380000}"/>
    <cellStyle name="Normal 16 3 2 5 2" xfId="12498" xr:uid="{00000000-0005-0000-0000-000073380000}"/>
    <cellStyle name="Normal 16 3 2 5 2 2" xfId="12499" xr:uid="{00000000-0005-0000-0000-000074380000}"/>
    <cellStyle name="Normal 16 3 2 5 2 2 2" xfId="22541" xr:uid="{00000000-0005-0000-0000-000075380000}"/>
    <cellStyle name="Normal 16 3 2 5 2 3" xfId="12500" xr:uid="{00000000-0005-0000-0000-000076380000}"/>
    <cellStyle name="Normal 16 3 2 5 2 3 2" xfId="22542" xr:uid="{00000000-0005-0000-0000-000077380000}"/>
    <cellStyle name="Normal 16 3 2 5 2 4" xfId="22540" xr:uid="{00000000-0005-0000-0000-000078380000}"/>
    <cellStyle name="Normal 16 3 2 5 3" xfId="12501" xr:uid="{00000000-0005-0000-0000-000079380000}"/>
    <cellStyle name="Normal 16 3 2 5 3 2" xfId="22543" xr:uid="{00000000-0005-0000-0000-00007A380000}"/>
    <cellStyle name="Normal 16 3 2 5 4" xfId="12502" xr:uid="{00000000-0005-0000-0000-00007B380000}"/>
    <cellStyle name="Normal 16 3 2 5 4 2" xfId="22544" xr:uid="{00000000-0005-0000-0000-00007C380000}"/>
    <cellStyle name="Normal 16 3 2 5 5" xfId="22539" xr:uid="{00000000-0005-0000-0000-00007D380000}"/>
    <cellStyle name="Normal 16 3 2 6" xfId="2443" xr:uid="{00000000-0005-0000-0000-00007E380000}"/>
    <cellStyle name="Normal 16 3 2 6 2" xfId="12503" xr:uid="{00000000-0005-0000-0000-00007F380000}"/>
    <cellStyle name="Normal 16 3 2 6 2 2" xfId="12504" xr:uid="{00000000-0005-0000-0000-000080380000}"/>
    <cellStyle name="Normal 16 3 2 6 2 2 2" xfId="22547" xr:uid="{00000000-0005-0000-0000-000081380000}"/>
    <cellStyle name="Normal 16 3 2 6 2 3" xfId="12505" xr:uid="{00000000-0005-0000-0000-000082380000}"/>
    <cellStyle name="Normal 16 3 2 6 2 3 2" xfId="22548" xr:uid="{00000000-0005-0000-0000-000083380000}"/>
    <cellStyle name="Normal 16 3 2 6 2 4" xfId="22546" xr:uid="{00000000-0005-0000-0000-000084380000}"/>
    <cellStyle name="Normal 16 3 2 6 3" xfId="12506" xr:uid="{00000000-0005-0000-0000-000085380000}"/>
    <cellStyle name="Normal 16 3 2 6 3 2" xfId="22549" xr:uid="{00000000-0005-0000-0000-000086380000}"/>
    <cellStyle name="Normal 16 3 2 6 4" xfId="12507" xr:uid="{00000000-0005-0000-0000-000087380000}"/>
    <cellStyle name="Normal 16 3 2 6 4 2" xfId="22550" xr:uid="{00000000-0005-0000-0000-000088380000}"/>
    <cellStyle name="Normal 16 3 2 6 5" xfId="22545" xr:uid="{00000000-0005-0000-0000-000089380000}"/>
    <cellStyle name="Normal 16 3 2 7" xfId="12508" xr:uid="{00000000-0005-0000-0000-00008A380000}"/>
    <cellStyle name="Normal 16 3 2 7 2" xfId="12509" xr:uid="{00000000-0005-0000-0000-00008B380000}"/>
    <cellStyle name="Normal 16 3 2 7 2 2" xfId="22552" xr:uid="{00000000-0005-0000-0000-00008C380000}"/>
    <cellStyle name="Normal 16 3 2 7 3" xfId="12510" xr:uid="{00000000-0005-0000-0000-00008D380000}"/>
    <cellStyle name="Normal 16 3 2 7 3 2" xfId="22553" xr:uid="{00000000-0005-0000-0000-00008E380000}"/>
    <cellStyle name="Normal 16 3 2 7 4" xfId="22551" xr:uid="{00000000-0005-0000-0000-00008F380000}"/>
    <cellStyle name="Normal 16 3 2 8" xfId="12511" xr:uid="{00000000-0005-0000-0000-000090380000}"/>
    <cellStyle name="Normal 16 3 2 8 2" xfId="22554" xr:uid="{00000000-0005-0000-0000-000091380000}"/>
    <cellStyle name="Normal 16 3 2 9" xfId="12512" xr:uid="{00000000-0005-0000-0000-000092380000}"/>
    <cellStyle name="Normal 16 3 2 9 2" xfId="22555" xr:uid="{00000000-0005-0000-0000-000093380000}"/>
    <cellStyle name="Normal 16 3 3" xfId="2444" xr:uid="{00000000-0005-0000-0000-000094380000}"/>
    <cellStyle name="Normal 16 3 3 2" xfId="2445" xr:uid="{00000000-0005-0000-0000-000095380000}"/>
    <cellStyle name="Normal 16 3 3 2 2" xfId="2446" xr:uid="{00000000-0005-0000-0000-000096380000}"/>
    <cellStyle name="Normal 16 3 3 2 2 2" xfId="12513" xr:uid="{00000000-0005-0000-0000-000097380000}"/>
    <cellStyle name="Normal 16 3 3 2 2 2 2" xfId="12514" xr:uid="{00000000-0005-0000-0000-000098380000}"/>
    <cellStyle name="Normal 16 3 3 2 2 2 2 2" xfId="22560" xr:uid="{00000000-0005-0000-0000-000099380000}"/>
    <cellStyle name="Normal 16 3 3 2 2 2 3" xfId="12515" xr:uid="{00000000-0005-0000-0000-00009A380000}"/>
    <cellStyle name="Normal 16 3 3 2 2 2 3 2" xfId="22561" xr:uid="{00000000-0005-0000-0000-00009B380000}"/>
    <cellStyle name="Normal 16 3 3 2 2 2 4" xfId="22559" xr:uid="{00000000-0005-0000-0000-00009C380000}"/>
    <cellStyle name="Normal 16 3 3 2 2 3" xfId="12516" xr:uid="{00000000-0005-0000-0000-00009D380000}"/>
    <cellStyle name="Normal 16 3 3 2 2 3 2" xfId="22562" xr:uid="{00000000-0005-0000-0000-00009E380000}"/>
    <cellStyle name="Normal 16 3 3 2 2 4" xfId="12517" xr:uid="{00000000-0005-0000-0000-00009F380000}"/>
    <cellStyle name="Normal 16 3 3 2 2 4 2" xfId="22563" xr:uid="{00000000-0005-0000-0000-0000A0380000}"/>
    <cellStyle name="Normal 16 3 3 2 2 5" xfId="22558" xr:uid="{00000000-0005-0000-0000-0000A1380000}"/>
    <cellStyle name="Normal 16 3 3 2 3" xfId="2447" xr:uid="{00000000-0005-0000-0000-0000A2380000}"/>
    <cellStyle name="Normal 16 3 3 2 3 2" xfId="12518" xr:uid="{00000000-0005-0000-0000-0000A3380000}"/>
    <cellStyle name="Normal 16 3 3 2 3 2 2" xfId="12519" xr:uid="{00000000-0005-0000-0000-0000A4380000}"/>
    <cellStyle name="Normal 16 3 3 2 3 2 2 2" xfId="22566" xr:uid="{00000000-0005-0000-0000-0000A5380000}"/>
    <cellStyle name="Normal 16 3 3 2 3 2 3" xfId="12520" xr:uid="{00000000-0005-0000-0000-0000A6380000}"/>
    <cellStyle name="Normal 16 3 3 2 3 2 3 2" xfId="22567" xr:uid="{00000000-0005-0000-0000-0000A7380000}"/>
    <cellStyle name="Normal 16 3 3 2 3 2 4" xfId="22565" xr:uid="{00000000-0005-0000-0000-0000A8380000}"/>
    <cellStyle name="Normal 16 3 3 2 3 3" xfId="12521" xr:uid="{00000000-0005-0000-0000-0000A9380000}"/>
    <cellStyle name="Normal 16 3 3 2 3 3 2" xfId="22568" xr:uid="{00000000-0005-0000-0000-0000AA380000}"/>
    <cellStyle name="Normal 16 3 3 2 3 4" xfId="12522" xr:uid="{00000000-0005-0000-0000-0000AB380000}"/>
    <cellStyle name="Normal 16 3 3 2 3 4 2" xfId="22569" xr:uid="{00000000-0005-0000-0000-0000AC380000}"/>
    <cellStyle name="Normal 16 3 3 2 3 5" xfId="22564" xr:uid="{00000000-0005-0000-0000-0000AD380000}"/>
    <cellStyle name="Normal 16 3 3 2 4" xfId="12523" xr:uid="{00000000-0005-0000-0000-0000AE380000}"/>
    <cellStyle name="Normal 16 3 3 2 4 2" xfId="12524" xr:uid="{00000000-0005-0000-0000-0000AF380000}"/>
    <cellStyle name="Normal 16 3 3 2 4 2 2" xfId="22571" xr:uid="{00000000-0005-0000-0000-0000B0380000}"/>
    <cellStyle name="Normal 16 3 3 2 4 3" xfId="12525" xr:uid="{00000000-0005-0000-0000-0000B1380000}"/>
    <cellStyle name="Normal 16 3 3 2 4 3 2" xfId="22572" xr:uid="{00000000-0005-0000-0000-0000B2380000}"/>
    <cellStyle name="Normal 16 3 3 2 4 4" xfId="22570" xr:uid="{00000000-0005-0000-0000-0000B3380000}"/>
    <cellStyle name="Normal 16 3 3 2 5" xfId="12526" xr:uid="{00000000-0005-0000-0000-0000B4380000}"/>
    <cellStyle name="Normal 16 3 3 2 5 2" xfId="22573" xr:uid="{00000000-0005-0000-0000-0000B5380000}"/>
    <cellStyle name="Normal 16 3 3 2 6" xfId="12527" xr:uid="{00000000-0005-0000-0000-0000B6380000}"/>
    <cellStyle name="Normal 16 3 3 2 6 2" xfId="22574" xr:uid="{00000000-0005-0000-0000-0000B7380000}"/>
    <cellStyle name="Normal 16 3 3 2 7" xfId="22557" xr:uid="{00000000-0005-0000-0000-0000B8380000}"/>
    <cellStyle name="Normal 16 3 3 3" xfId="2448" xr:uid="{00000000-0005-0000-0000-0000B9380000}"/>
    <cellStyle name="Normal 16 3 3 3 2" xfId="2449" xr:uid="{00000000-0005-0000-0000-0000BA380000}"/>
    <cellStyle name="Normal 16 3 3 3 2 2" xfId="12528" xr:uid="{00000000-0005-0000-0000-0000BB380000}"/>
    <cellStyle name="Normal 16 3 3 3 2 2 2" xfId="12529" xr:uid="{00000000-0005-0000-0000-0000BC380000}"/>
    <cellStyle name="Normal 16 3 3 3 2 2 2 2" xfId="22578" xr:uid="{00000000-0005-0000-0000-0000BD380000}"/>
    <cellStyle name="Normal 16 3 3 3 2 2 3" xfId="12530" xr:uid="{00000000-0005-0000-0000-0000BE380000}"/>
    <cellStyle name="Normal 16 3 3 3 2 2 3 2" xfId="22579" xr:uid="{00000000-0005-0000-0000-0000BF380000}"/>
    <cellStyle name="Normal 16 3 3 3 2 2 4" xfId="22577" xr:uid="{00000000-0005-0000-0000-0000C0380000}"/>
    <cellStyle name="Normal 16 3 3 3 2 3" xfId="12531" xr:uid="{00000000-0005-0000-0000-0000C1380000}"/>
    <cellStyle name="Normal 16 3 3 3 2 3 2" xfId="22580" xr:uid="{00000000-0005-0000-0000-0000C2380000}"/>
    <cellStyle name="Normal 16 3 3 3 2 4" xfId="12532" xr:uid="{00000000-0005-0000-0000-0000C3380000}"/>
    <cellStyle name="Normal 16 3 3 3 2 4 2" xfId="22581" xr:uid="{00000000-0005-0000-0000-0000C4380000}"/>
    <cellStyle name="Normal 16 3 3 3 2 5" xfId="22576" xr:uid="{00000000-0005-0000-0000-0000C5380000}"/>
    <cellStyle name="Normal 16 3 3 3 3" xfId="12533" xr:uid="{00000000-0005-0000-0000-0000C6380000}"/>
    <cellStyle name="Normal 16 3 3 3 3 2" xfId="12534" xr:uid="{00000000-0005-0000-0000-0000C7380000}"/>
    <cellStyle name="Normal 16 3 3 3 3 2 2" xfId="22583" xr:uid="{00000000-0005-0000-0000-0000C8380000}"/>
    <cellStyle name="Normal 16 3 3 3 3 3" xfId="12535" xr:uid="{00000000-0005-0000-0000-0000C9380000}"/>
    <cellStyle name="Normal 16 3 3 3 3 3 2" xfId="22584" xr:uid="{00000000-0005-0000-0000-0000CA380000}"/>
    <cellStyle name="Normal 16 3 3 3 3 4" xfId="22582" xr:uid="{00000000-0005-0000-0000-0000CB380000}"/>
    <cellStyle name="Normal 16 3 3 3 4" xfId="12536" xr:uid="{00000000-0005-0000-0000-0000CC380000}"/>
    <cellStyle name="Normal 16 3 3 3 4 2" xfId="22585" xr:uid="{00000000-0005-0000-0000-0000CD380000}"/>
    <cellStyle name="Normal 16 3 3 3 5" xfId="12537" xr:uid="{00000000-0005-0000-0000-0000CE380000}"/>
    <cellStyle name="Normal 16 3 3 3 5 2" xfId="22586" xr:uid="{00000000-0005-0000-0000-0000CF380000}"/>
    <cellStyle name="Normal 16 3 3 3 6" xfId="22575" xr:uid="{00000000-0005-0000-0000-0000D0380000}"/>
    <cellStyle name="Normal 16 3 3 4" xfId="2450" xr:uid="{00000000-0005-0000-0000-0000D1380000}"/>
    <cellStyle name="Normal 16 3 3 4 2" xfId="12538" xr:uid="{00000000-0005-0000-0000-0000D2380000}"/>
    <cellStyle name="Normal 16 3 3 4 2 2" xfId="12539" xr:uid="{00000000-0005-0000-0000-0000D3380000}"/>
    <cellStyle name="Normal 16 3 3 4 2 2 2" xfId="22589" xr:uid="{00000000-0005-0000-0000-0000D4380000}"/>
    <cellStyle name="Normal 16 3 3 4 2 3" xfId="12540" xr:uid="{00000000-0005-0000-0000-0000D5380000}"/>
    <cellStyle name="Normal 16 3 3 4 2 3 2" xfId="22590" xr:uid="{00000000-0005-0000-0000-0000D6380000}"/>
    <cellStyle name="Normal 16 3 3 4 2 4" xfId="22588" xr:uid="{00000000-0005-0000-0000-0000D7380000}"/>
    <cellStyle name="Normal 16 3 3 4 3" xfId="12541" xr:uid="{00000000-0005-0000-0000-0000D8380000}"/>
    <cellStyle name="Normal 16 3 3 4 3 2" xfId="22591" xr:uid="{00000000-0005-0000-0000-0000D9380000}"/>
    <cellStyle name="Normal 16 3 3 4 4" xfId="12542" xr:uid="{00000000-0005-0000-0000-0000DA380000}"/>
    <cellStyle name="Normal 16 3 3 4 4 2" xfId="22592" xr:uid="{00000000-0005-0000-0000-0000DB380000}"/>
    <cellStyle name="Normal 16 3 3 4 5" xfId="22587" xr:uid="{00000000-0005-0000-0000-0000DC380000}"/>
    <cellStyle name="Normal 16 3 3 5" xfId="2451" xr:uid="{00000000-0005-0000-0000-0000DD380000}"/>
    <cellStyle name="Normal 16 3 3 5 2" xfId="12543" xr:uid="{00000000-0005-0000-0000-0000DE380000}"/>
    <cellStyle name="Normal 16 3 3 5 2 2" xfId="12544" xr:uid="{00000000-0005-0000-0000-0000DF380000}"/>
    <cellStyle name="Normal 16 3 3 5 2 2 2" xfId="22595" xr:uid="{00000000-0005-0000-0000-0000E0380000}"/>
    <cellStyle name="Normal 16 3 3 5 2 3" xfId="12545" xr:uid="{00000000-0005-0000-0000-0000E1380000}"/>
    <cellStyle name="Normal 16 3 3 5 2 3 2" xfId="22596" xr:uid="{00000000-0005-0000-0000-0000E2380000}"/>
    <cellStyle name="Normal 16 3 3 5 2 4" xfId="22594" xr:uid="{00000000-0005-0000-0000-0000E3380000}"/>
    <cellStyle name="Normal 16 3 3 5 3" xfId="12546" xr:uid="{00000000-0005-0000-0000-0000E4380000}"/>
    <cellStyle name="Normal 16 3 3 5 3 2" xfId="22597" xr:uid="{00000000-0005-0000-0000-0000E5380000}"/>
    <cellStyle name="Normal 16 3 3 5 4" xfId="12547" xr:uid="{00000000-0005-0000-0000-0000E6380000}"/>
    <cellStyle name="Normal 16 3 3 5 4 2" xfId="22598" xr:uid="{00000000-0005-0000-0000-0000E7380000}"/>
    <cellStyle name="Normal 16 3 3 5 5" xfId="22593" xr:uid="{00000000-0005-0000-0000-0000E8380000}"/>
    <cellStyle name="Normal 16 3 3 6" xfId="12548" xr:uid="{00000000-0005-0000-0000-0000E9380000}"/>
    <cellStyle name="Normal 16 3 3 6 2" xfId="12549" xr:uid="{00000000-0005-0000-0000-0000EA380000}"/>
    <cellStyle name="Normal 16 3 3 6 2 2" xfId="22600" xr:uid="{00000000-0005-0000-0000-0000EB380000}"/>
    <cellStyle name="Normal 16 3 3 6 3" xfId="12550" xr:uid="{00000000-0005-0000-0000-0000EC380000}"/>
    <cellStyle name="Normal 16 3 3 6 3 2" xfId="22601" xr:uid="{00000000-0005-0000-0000-0000ED380000}"/>
    <cellStyle name="Normal 16 3 3 6 4" xfId="22599" xr:uid="{00000000-0005-0000-0000-0000EE380000}"/>
    <cellStyle name="Normal 16 3 3 7" xfId="12551" xr:uid="{00000000-0005-0000-0000-0000EF380000}"/>
    <cellStyle name="Normal 16 3 3 7 2" xfId="22602" xr:uid="{00000000-0005-0000-0000-0000F0380000}"/>
    <cellStyle name="Normal 16 3 3 8" xfId="12552" xr:uid="{00000000-0005-0000-0000-0000F1380000}"/>
    <cellStyle name="Normal 16 3 3 8 2" xfId="22603" xr:uid="{00000000-0005-0000-0000-0000F2380000}"/>
    <cellStyle name="Normal 16 3 3 9" xfId="22556" xr:uid="{00000000-0005-0000-0000-0000F3380000}"/>
    <cellStyle name="Normal 16 3 4" xfId="2452" xr:uid="{00000000-0005-0000-0000-0000F4380000}"/>
    <cellStyle name="Normal 16 3 4 2" xfId="2453" xr:uid="{00000000-0005-0000-0000-0000F5380000}"/>
    <cellStyle name="Normal 16 3 4 2 2" xfId="12553" xr:uid="{00000000-0005-0000-0000-0000F6380000}"/>
    <cellStyle name="Normal 16 3 4 2 2 2" xfId="12554" xr:uid="{00000000-0005-0000-0000-0000F7380000}"/>
    <cellStyle name="Normal 16 3 4 2 2 2 2" xfId="22607" xr:uid="{00000000-0005-0000-0000-0000F8380000}"/>
    <cellStyle name="Normal 16 3 4 2 2 3" xfId="12555" xr:uid="{00000000-0005-0000-0000-0000F9380000}"/>
    <cellStyle name="Normal 16 3 4 2 2 3 2" xfId="22608" xr:uid="{00000000-0005-0000-0000-0000FA380000}"/>
    <cellStyle name="Normal 16 3 4 2 2 4" xfId="22606" xr:uid="{00000000-0005-0000-0000-0000FB380000}"/>
    <cellStyle name="Normal 16 3 4 2 3" xfId="12556" xr:uid="{00000000-0005-0000-0000-0000FC380000}"/>
    <cellStyle name="Normal 16 3 4 2 3 2" xfId="22609" xr:uid="{00000000-0005-0000-0000-0000FD380000}"/>
    <cellStyle name="Normal 16 3 4 2 4" xfId="12557" xr:uid="{00000000-0005-0000-0000-0000FE380000}"/>
    <cellStyle name="Normal 16 3 4 2 4 2" xfId="22610" xr:uid="{00000000-0005-0000-0000-0000FF380000}"/>
    <cellStyle name="Normal 16 3 4 2 5" xfId="22605" xr:uid="{00000000-0005-0000-0000-000000390000}"/>
    <cellStyle name="Normal 16 3 4 3" xfId="2454" xr:uid="{00000000-0005-0000-0000-000001390000}"/>
    <cellStyle name="Normal 16 3 4 3 2" xfId="12558" xr:uid="{00000000-0005-0000-0000-000002390000}"/>
    <cellStyle name="Normal 16 3 4 3 2 2" xfId="12559" xr:uid="{00000000-0005-0000-0000-000003390000}"/>
    <cellStyle name="Normal 16 3 4 3 2 2 2" xfId="22613" xr:uid="{00000000-0005-0000-0000-000004390000}"/>
    <cellStyle name="Normal 16 3 4 3 2 3" xfId="12560" xr:uid="{00000000-0005-0000-0000-000005390000}"/>
    <cellStyle name="Normal 16 3 4 3 2 3 2" xfId="22614" xr:uid="{00000000-0005-0000-0000-000006390000}"/>
    <cellStyle name="Normal 16 3 4 3 2 4" xfId="22612" xr:uid="{00000000-0005-0000-0000-000007390000}"/>
    <cellStyle name="Normal 16 3 4 3 3" xfId="12561" xr:uid="{00000000-0005-0000-0000-000008390000}"/>
    <cellStyle name="Normal 16 3 4 3 3 2" xfId="22615" xr:uid="{00000000-0005-0000-0000-000009390000}"/>
    <cellStyle name="Normal 16 3 4 3 4" xfId="12562" xr:uid="{00000000-0005-0000-0000-00000A390000}"/>
    <cellStyle name="Normal 16 3 4 3 4 2" xfId="22616" xr:uid="{00000000-0005-0000-0000-00000B390000}"/>
    <cellStyle name="Normal 16 3 4 3 5" xfId="22611" xr:uid="{00000000-0005-0000-0000-00000C390000}"/>
    <cellStyle name="Normal 16 3 4 4" xfId="12563" xr:uid="{00000000-0005-0000-0000-00000D390000}"/>
    <cellStyle name="Normal 16 3 4 4 2" xfId="12564" xr:uid="{00000000-0005-0000-0000-00000E390000}"/>
    <cellStyle name="Normal 16 3 4 4 2 2" xfId="22618" xr:uid="{00000000-0005-0000-0000-00000F390000}"/>
    <cellStyle name="Normal 16 3 4 4 3" xfId="12565" xr:uid="{00000000-0005-0000-0000-000010390000}"/>
    <cellStyle name="Normal 16 3 4 4 3 2" xfId="22619" xr:uid="{00000000-0005-0000-0000-000011390000}"/>
    <cellStyle name="Normal 16 3 4 4 4" xfId="22617" xr:uid="{00000000-0005-0000-0000-000012390000}"/>
    <cellStyle name="Normal 16 3 4 5" xfId="12566" xr:uid="{00000000-0005-0000-0000-000013390000}"/>
    <cellStyle name="Normal 16 3 4 5 2" xfId="22620" xr:uid="{00000000-0005-0000-0000-000014390000}"/>
    <cellStyle name="Normal 16 3 4 6" xfId="12567" xr:uid="{00000000-0005-0000-0000-000015390000}"/>
    <cellStyle name="Normal 16 3 4 6 2" xfId="22621" xr:uid="{00000000-0005-0000-0000-000016390000}"/>
    <cellStyle name="Normal 16 3 4 7" xfId="22604" xr:uid="{00000000-0005-0000-0000-000017390000}"/>
    <cellStyle name="Normal 16 3 5" xfId="2455" xr:uid="{00000000-0005-0000-0000-000018390000}"/>
    <cellStyle name="Normal 16 3 5 2" xfId="2456" xr:uid="{00000000-0005-0000-0000-000019390000}"/>
    <cellStyle name="Normal 16 3 5 2 2" xfId="12568" xr:uid="{00000000-0005-0000-0000-00001A390000}"/>
    <cellStyle name="Normal 16 3 5 2 2 2" xfId="12569" xr:uid="{00000000-0005-0000-0000-00001B390000}"/>
    <cellStyle name="Normal 16 3 5 2 2 2 2" xfId="22625" xr:uid="{00000000-0005-0000-0000-00001C390000}"/>
    <cellStyle name="Normal 16 3 5 2 2 3" xfId="12570" xr:uid="{00000000-0005-0000-0000-00001D390000}"/>
    <cellStyle name="Normal 16 3 5 2 2 3 2" xfId="22626" xr:uid="{00000000-0005-0000-0000-00001E390000}"/>
    <cellStyle name="Normal 16 3 5 2 2 4" xfId="22624" xr:uid="{00000000-0005-0000-0000-00001F390000}"/>
    <cellStyle name="Normal 16 3 5 2 3" xfId="12571" xr:uid="{00000000-0005-0000-0000-000020390000}"/>
    <cellStyle name="Normal 16 3 5 2 3 2" xfId="22627" xr:uid="{00000000-0005-0000-0000-000021390000}"/>
    <cellStyle name="Normal 16 3 5 2 4" xfId="12572" xr:uid="{00000000-0005-0000-0000-000022390000}"/>
    <cellStyle name="Normal 16 3 5 2 4 2" xfId="22628" xr:uid="{00000000-0005-0000-0000-000023390000}"/>
    <cellStyle name="Normal 16 3 5 2 5" xfId="22623" xr:uid="{00000000-0005-0000-0000-000024390000}"/>
    <cellStyle name="Normal 16 3 5 3" xfId="2457" xr:uid="{00000000-0005-0000-0000-000025390000}"/>
    <cellStyle name="Normal 16 3 5 3 2" xfId="12573" xr:uid="{00000000-0005-0000-0000-000026390000}"/>
    <cellStyle name="Normal 16 3 5 3 2 2" xfId="12574" xr:uid="{00000000-0005-0000-0000-000027390000}"/>
    <cellStyle name="Normal 16 3 5 3 2 2 2" xfId="22631" xr:uid="{00000000-0005-0000-0000-000028390000}"/>
    <cellStyle name="Normal 16 3 5 3 2 3" xfId="12575" xr:uid="{00000000-0005-0000-0000-000029390000}"/>
    <cellStyle name="Normal 16 3 5 3 2 3 2" xfId="22632" xr:uid="{00000000-0005-0000-0000-00002A390000}"/>
    <cellStyle name="Normal 16 3 5 3 2 4" xfId="22630" xr:uid="{00000000-0005-0000-0000-00002B390000}"/>
    <cellStyle name="Normal 16 3 5 3 3" xfId="12576" xr:uid="{00000000-0005-0000-0000-00002C390000}"/>
    <cellStyle name="Normal 16 3 5 3 3 2" xfId="22633" xr:uid="{00000000-0005-0000-0000-00002D390000}"/>
    <cellStyle name="Normal 16 3 5 3 4" xfId="12577" xr:uid="{00000000-0005-0000-0000-00002E390000}"/>
    <cellStyle name="Normal 16 3 5 3 4 2" xfId="22634" xr:uid="{00000000-0005-0000-0000-00002F390000}"/>
    <cellStyle name="Normal 16 3 5 3 5" xfId="22629" xr:uid="{00000000-0005-0000-0000-000030390000}"/>
    <cellStyle name="Normal 16 3 5 4" xfId="12578" xr:uid="{00000000-0005-0000-0000-000031390000}"/>
    <cellStyle name="Normal 16 3 5 4 2" xfId="12579" xr:uid="{00000000-0005-0000-0000-000032390000}"/>
    <cellStyle name="Normal 16 3 5 4 2 2" xfId="22636" xr:uid="{00000000-0005-0000-0000-000033390000}"/>
    <cellStyle name="Normal 16 3 5 4 3" xfId="12580" xr:uid="{00000000-0005-0000-0000-000034390000}"/>
    <cellStyle name="Normal 16 3 5 4 3 2" xfId="22637" xr:uid="{00000000-0005-0000-0000-000035390000}"/>
    <cellStyle name="Normal 16 3 5 4 4" xfId="22635" xr:uid="{00000000-0005-0000-0000-000036390000}"/>
    <cellStyle name="Normal 16 3 5 5" xfId="12581" xr:uid="{00000000-0005-0000-0000-000037390000}"/>
    <cellStyle name="Normal 16 3 5 5 2" xfId="22638" xr:uid="{00000000-0005-0000-0000-000038390000}"/>
    <cellStyle name="Normal 16 3 5 6" xfId="12582" xr:uid="{00000000-0005-0000-0000-000039390000}"/>
    <cellStyle name="Normal 16 3 5 6 2" xfId="22639" xr:uid="{00000000-0005-0000-0000-00003A390000}"/>
    <cellStyle name="Normal 16 3 5 7" xfId="22622" xr:uid="{00000000-0005-0000-0000-00003B390000}"/>
    <cellStyle name="Normal 16 3 6" xfId="2458" xr:uid="{00000000-0005-0000-0000-00003C390000}"/>
    <cellStyle name="Normal 16 3 6 2" xfId="2459" xr:uid="{00000000-0005-0000-0000-00003D390000}"/>
    <cellStyle name="Normal 16 3 6 2 2" xfId="12583" xr:uid="{00000000-0005-0000-0000-00003E390000}"/>
    <cellStyle name="Normal 16 3 6 2 2 2" xfId="12584" xr:uid="{00000000-0005-0000-0000-00003F390000}"/>
    <cellStyle name="Normal 16 3 6 2 2 2 2" xfId="22643" xr:uid="{00000000-0005-0000-0000-000040390000}"/>
    <cellStyle name="Normal 16 3 6 2 2 3" xfId="12585" xr:uid="{00000000-0005-0000-0000-000041390000}"/>
    <cellStyle name="Normal 16 3 6 2 2 3 2" xfId="22644" xr:uid="{00000000-0005-0000-0000-000042390000}"/>
    <cellStyle name="Normal 16 3 6 2 2 4" xfId="22642" xr:uid="{00000000-0005-0000-0000-000043390000}"/>
    <cellStyle name="Normal 16 3 6 2 3" xfId="12586" xr:uid="{00000000-0005-0000-0000-000044390000}"/>
    <cellStyle name="Normal 16 3 6 2 3 2" xfId="22645" xr:uid="{00000000-0005-0000-0000-000045390000}"/>
    <cellStyle name="Normal 16 3 6 2 4" xfId="12587" xr:uid="{00000000-0005-0000-0000-000046390000}"/>
    <cellStyle name="Normal 16 3 6 2 4 2" xfId="22646" xr:uid="{00000000-0005-0000-0000-000047390000}"/>
    <cellStyle name="Normal 16 3 6 2 5" xfId="22641" xr:uid="{00000000-0005-0000-0000-000048390000}"/>
    <cellStyle name="Normal 16 3 6 3" xfId="12588" xr:uid="{00000000-0005-0000-0000-000049390000}"/>
    <cellStyle name="Normal 16 3 6 3 2" xfId="12589" xr:uid="{00000000-0005-0000-0000-00004A390000}"/>
    <cellStyle name="Normal 16 3 6 3 2 2" xfId="22648" xr:uid="{00000000-0005-0000-0000-00004B390000}"/>
    <cellStyle name="Normal 16 3 6 3 3" xfId="12590" xr:uid="{00000000-0005-0000-0000-00004C390000}"/>
    <cellStyle name="Normal 16 3 6 3 3 2" xfId="22649" xr:uid="{00000000-0005-0000-0000-00004D390000}"/>
    <cellStyle name="Normal 16 3 6 3 4" xfId="22647" xr:uid="{00000000-0005-0000-0000-00004E390000}"/>
    <cellStyle name="Normal 16 3 6 4" xfId="12591" xr:uid="{00000000-0005-0000-0000-00004F390000}"/>
    <cellStyle name="Normal 16 3 6 4 2" xfId="22650" xr:uid="{00000000-0005-0000-0000-000050390000}"/>
    <cellStyle name="Normal 16 3 6 5" xfId="12592" xr:uid="{00000000-0005-0000-0000-000051390000}"/>
    <cellStyle name="Normal 16 3 6 5 2" xfId="22651" xr:uid="{00000000-0005-0000-0000-000052390000}"/>
    <cellStyle name="Normal 16 3 6 6" xfId="22640" xr:uid="{00000000-0005-0000-0000-000053390000}"/>
    <cellStyle name="Normal 16 3 7" xfId="2460" xr:uid="{00000000-0005-0000-0000-000054390000}"/>
    <cellStyle name="Normal 16 3 7 2" xfId="12593" xr:uid="{00000000-0005-0000-0000-000055390000}"/>
    <cellStyle name="Normal 16 3 7 2 2" xfId="12594" xr:uid="{00000000-0005-0000-0000-000056390000}"/>
    <cellStyle name="Normal 16 3 7 2 2 2" xfId="22654" xr:uid="{00000000-0005-0000-0000-000057390000}"/>
    <cellStyle name="Normal 16 3 7 2 3" xfId="12595" xr:uid="{00000000-0005-0000-0000-000058390000}"/>
    <cellStyle name="Normal 16 3 7 2 3 2" xfId="22655" xr:uid="{00000000-0005-0000-0000-000059390000}"/>
    <cellStyle name="Normal 16 3 7 2 4" xfId="22653" xr:uid="{00000000-0005-0000-0000-00005A390000}"/>
    <cellStyle name="Normal 16 3 7 3" xfId="12596" xr:uid="{00000000-0005-0000-0000-00005B390000}"/>
    <cellStyle name="Normal 16 3 7 3 2" xfId="22656" xr:uid="{00000000-0005-0000-0000-00005C390000}"/>
    <cellStyle name="Normal 16 3 7 4" xfId="12597" xr:uid="{00000000-0005-0000-0000-00005D390000}"/>
    <cellStyle name="Normal 16 3 7 4 2" xfId="22657" xr:uid="{00000000-0005-0000-0000-00005E390000}"/>
    <cellStyle name="Normal 16 3 7 5" xfId="22652" xr:uid="{00000000-0005-0000-0000-00005F390000}"/>
    <cellStyle name="Normal 16 3 8" xfId="2461" xr:uid="{00000000-0005-0000-0000-000060390000}"/>
    <cellStyle name="Normal 16 3 8 2" xfId="12598" xr:uid="{00000000-0005-0000-0000-000061390000}"/>
    <cellStyle name="Normal 16 3 8 2 2" xfId="12599" xr:uid="{00000000-0005-0000-0000-000062390000}"/>
    <cellStyle name="Normal 16 3 8 2 2 2" xfId="22660" xr:uid="{00000000-0005-0000-0000-000063390000}"/>
    <cellStyle name="Normal 16 3 8 2 3" xfId="12600" xr:uid="{00000000-0005-0000-0000-000064390000}"/>
    <cellStyle name="Normal 16 3 8 2 3 2" xfId="22661" xr:uid="{00000000-0005-0000-0000-000065390000}"/>
    <cellStyle name="Normal 16 3 8 2 4" xfId="22659" xr:uid="{00000000-0005-0000-0000-000066390000}"/>
    <cellStyle name="Normal 16 3 8 3" xfId="12601" xr:uid="{00000000-0005-0000-0000-000067390000}"/>
    <cellStyle name="Normal 16 3 8 3 2" xfId="22662" xr:uid="{00000000-0005-0000-0000-000068390000}"/>
    <cellStyle name="Normal 16 3 8 4" xfId="12602" xr:uid="{00000000-0005-0000-0000-000069390000}"/>
    <cellStyle name="Normal 16 3 8 4 2" xfId="22663" xr:uid="{00000000-0005-0000-0000-00006A390000}"/>
    <cellStyle name="Normal 16 3 8 5" xfId="22658" xr:uid="{00000000-0005-0000-0000-00006B390000}"/>
    <cellStyle name="Normal 16 3 9" xfId="12603" xr:uid="{00000000-0005-0000-0000-00006C390000}"/>
    <cellStyle name="Normal 16 3 9 2" xfId="12604" xr:uid="{00000000-0005-0000-0000-00006D390000}"/>
    <cellStyle name="Normal 16 3 9 2 2" xfId="22665" xr:uid="{00000000-0005-0000-0000-00006E390000}"/>
    <cellStyle name="Normal 16 3 9 3" xfId="12605" xr:uid="{00000000-0005-0000-0000-00006F390000}"/>
    <cellStyle name="Normal 16 3 9 3 2" xfId="22666" xr:uid="{00000000-0005-0000-0000-000070390000}"/>
    <cellStyle name="Normal 16 3 9 4" xfId="22664" xr:uid="{00000000-0005-0000-0000-000071390000}"/>
    <cellStyle name="Normal 16 4" xfId="2462" xr:uid="{00000000-0005-0000-0000-000072390000}"/>
    <cellStyle name="Normal 16 4 10" xfId="22667" xr:uid="{00000000-0005-0000-0000-000073390000}"/>
    <cellStyle name="Normal 16 4 2" xfId="2463" xr:uid="{00000000-0005-0000-0000-000074390000}"/>
    <cellStyle name="Normal 16 4 2 2" xfId="2464" xr:uid="{00000000-0005-0000-0000-000075390000}"/>
    <cellStyle name="Normal 16 4 2 2 2" xfId="2465" xr:uid="{00000000-0005-0000-0000-000076390000}"/>
    <cellStyle name="Normal 16 4 2 2 2 2" xfId="12606" xr:uid="{00000000-0005-0000-0000-000077390000}"/>
    <cellStyle name="Normal 16 4 2 2 2 2 2" xfId="12607" xr:uid="{00000000-0005-0000-0000-000078390000}"/>
    <cellStyle name="Normal 16 4 2 2 2 2 2 2" xfId="22672" xr:uid="{00000000-0005-0000-0000-000079390000}"/>
    <cellStyle name="Normal 16 4 2 2 2 2 3" xfId="12608" xr:uid="{00000000-0005-0000-0000-00007A390000}"/>
    <cellStyle name="Normal 16 4 2 2 2 2 3 2" xfId="22673" xr:uid="{00000000-0005-0000-0000-00007B390000}"/>
    <cellStyle name="Normal 16 4 2 2 2 2 4" xfId="22671" xr:uid="{00000000-0005-0000-0000-00007C390000}"/>
    <cellStyle name="Normal 16 4 2 2 2 3" xfId="12609" xr:uid="{00000000-0005-0000-0000-00007D390000}"/>
    <cellStyle name="Normal 16 4 2 2 2 3 2" xfId="22674" xr:uid="{00000000-0005-0000-0000-00007E390000}"/>
    <cellStyle name="Normal 16 4 2 2 2 4" xfId="12610" xr:uid="{00000000-0005-0000-0000-00007F390000}"/>
    <cellStyle name="Normal 16 4 2 2 2 4 2" xfId="22675" xr:uid="{00000000-0005-0000-0000-000080390000}"/>
    <cellStyle name="Normal 16 4 2 2 2 5" xfId="22670" xr:uid="{00000000-0005-0000-0000-000081390000}"/>
    <cellStyle name="Normal 16 4 2 2 3" xfId="2466" xr:uid="{00000000-0005-0000-0000-000082390000}"/>
    <cellStyle name="Normal 16 4 2 2 3 2" xfId="12611" xr:uid="{00000000-0005-0000-0000-000083390000}"/>
    <cellStyle name="Normal 16 4 2 2 3 2 2" xfId="12612" xr:uid="{00000000-0005-0000-0000-000084390000}"/>
    <cellStyle name="Normal 16 4 2 2 3 2 2 2" xfId="22678" xr:uid="{00000000-0005-0000-0000-000085390000}"/>
    <cellStyle name="Normal 16 4 2 2 3 2 3" xfId="12613" xr:uid="{00000000-0005-0000-0000-000086390000}"/>
    <cellStyle name="Normal 16 4 2 2 3 2 3 2" xfId="22679" xr:uid="{00000000-0005-0000-0000-000087390000}"/>
    <cellStyle name="Normal 16 4 2 2 3 2 4" xfId="22677" xr:uid="{00000000-0005-0000-0000-000088390000}"/>
    <cellStyle name="Normal 16 4 2 2 3 3" xfId="12614" xr:uid="{00000000-0005-0000-0000-000089390000}"/>
    <cellStyle name="Normal 16 4 2 2 3 3 2" xfId="22680" xr:uid="{00000000-0005-0000-0000-00008A390000}"/>
    <cellStyle name="Normal 16 4 2 2 3 4" xfId="12615" xr:uid="{00000000-0005-0000-0000-00008B390000}"/>
    <cellStyle name="Normal 16 4 2 2 3 4 2" xfId="22681" xr:uid="{00000000-0005-0000-0000-00008C390000}"/>
    <cellStyle name="Normal 16 4 2 2 3 5" xfId="22676" xr:uid="{00000000-0005-0000-0000-00008D390000}"/>
    <cellStyle name="Normal 16 4 2 2 4" xfId="12616" xr:uid="{00000000-0005-0000-0000-00008E390000}"/>
    <cellStyle name="Normal 16 4 2 2 4 2" xfId="12617" xr:uid="{00000000-0005-0000-0000-00008F390000}"/>
    <cellStyle name="Normal 16 4 2 2 4 2 2" xfId="22683" xr:uid="{00000000-0005-0000-0000-000090390000}"/>
    <cellStyle name="Normal 16 4 2 2 4 3" xfId="12618" xr:uid="{00000000-0005-0000-0000-000091390000}"/>
    <cellStyle name="Normal 16 4 2 2 4 3 2" xfId="22684" xr:uid="{00000000-0005-0000-0000-000092390000}"/>
    <cellStyle name="Normal 16 4 2 2 4 4" xfId="22682" xr:uid="{00000000-0005-0000-0000-000093390000}"/>
    <cellStyle name="Normal 16 4 2 2 5" xfId="12619" xr:uid="{00000000-0005-0000-0000-000094390000}"/>
    <cellStyle name="Normal 16 4 2 2 5 2" xfId="22685" xr:uid="{00000000-0005-0000-0000-000095390000}"/>
    <cellStyle name="Normal 16 4 2 2 6" xfId="12620" xr:uid="{00000000-0005-0000-0000-000096390000}"/>
    <cellStyle name="Normal 16 4 2 2 6 2" xfId="22686" xr:uid="{00000000-0005-0000-0000-000097390000}"/>
    <cellStyle name="Normal 16 4 2 2 7" xfId="22669" xr:uid="{00000000-0005-0000-0000-000098390000}"/>
    <cellStyle name="Normal 16 4 2 3" xfId="2467" xr:uid="{00000000-0005-0000-0000-000099390000}"/>
    <cellStyle name="Normal 16 4 2 3 2" xfId="2468" xr:uid="{00000000-0005-0000-0000-00009A390000}"/>
    <cellStyle name="Normal 16 4 2 3 2 2" xfId="12621" xr:uid="{00000000-0005-0000-0000-00009B390000}"/>
    <cellStyle name="Normal 16 4 2 3 2 2 2" xfId="12622" xr:uid="{00000000-0005-0000-0000-00009C390000}"/>
    <cellStyle name="Normal 16 4 2 3 2 2 2 2" xfId="22690" xr:uid="{00000000-0005-0000-0000-00009D390000}"/>
    <cellStyle name="Normal 16 4 2 3 2 2 3" xfId="12623" xr:uid="{00000000-0005-0000-0000-00009E390000}"/>
    <cellStyle name="Normal 16 4 2 3 2 2 3 2" xfId="22691" xr:uid="{00000000-0005-0000-0000-00009F390000}"/>
    <cellStyle name="Normal 16 4 2 3 2 2 4" xfId="22689" xr:uid="{00000000-0005-0000-0000-0000A0390000}"/>
    <cellStyle name="Normal 16 4 2 3 2 3" xfId="12624" xr:uid="{00000000-0005-0000-0000-0000A1390000}"/>
    <cellStyle name="Normal 16 4 2 3 2 3 2" xfId="22692" xr:uid="{00000000-0005-0000-0000-0000A2390000}"/>
    <cellStyle name="Normal 16 4 2 3 2 4" xfId="12625" xr:uid="{00000000-0005-0000-0000-0000A3390000}"/>
    <cellStyle name="Normal 16 4 2 3 2 4 2" xfId="22693" xr:uid="{00000000-0005-0000-0000-0000A4390000}"/>
    <cellStyle name="Normal 16 4 2 3 2 5" xfId="22688" xr:uid="{00000000-0005-0000-0000-0000A5390000}"/>
    <cellStyle name="Normal 16 4 2 3 3" xfId="12626" xr:uid="{00000000-0005-0000-0000-0000A6390000}"/>
    <cellStyle name="Normal 16 4 2 3 3 2" xfId="12627" xr:uid="{00000000-0005-0000-0000-0000A7390000}"/>
    <cellStyle name="Normal 16 4 2 3 3 2 2" xfId="22695" xr:uid="{00000000-0005-0000-0000-0000A8390000}"/>
    <cellStyle name="Normal 16 4 2 3 3 3" xfId="12628" xr:uid="{00000000-0005-0000-0000-0000A9390000}"/>
    <cellStyle name="Normal 16 4 2 3 3 3 2" xfId="22696" xr:uid="{00000000-0005-0000-0000-0000AA390000}"/>
    <cellStyle name="Normal 16 4 2 3 3 4" xfId="22694" xr:uid="{00000000-0005-0000-0000-0000AB390000}"/>
    <cellStyle name="Normal 16 4 2 3 4" xfId="12629" xr:uid="{00000000-0005-0000-0000-0000AC390000}"/>
    <cellStyle name="Normal 16 4 2 3 4 2" xfId="22697" xr:uid="{00000000-0005-0000-0000-0000AD390000}"/>
    <cellStyle name="Normal 16 4 2 3 5" xfId="12630" xr:uid="{00000000-0005-0000-0000-0000AE390000}"/>
    <cellStyle name="Normal 16 4 2 3 5 2" xfId="22698" xr:uid="{00000000-0005-0000-0000-0000AF390000}"/>
    <cellStyle name="Normal 16 4 2 3 6" xfId="22687" xr:uid="{00000000-0005-0000-0000-0000B0390000}"/>
    <cellStyle name="Normal 16 4 2 4" xfId="2469" xr:uid="{00000000-0005-0000-0000-0000B1390000}"/>
    <cellStyle name="Normal 16 4 2 4 2" xfId="12631" xr:uid="{00000000-0005-0000-0000-0000B2390000}"/>
    <cellStyle name="Normal 16 4 2 4 2 2" xfId="12632" xr:uid="{00000000-0005-0000-0000-0000B3390000}"/>
    <cellStyle name="Normal 16 4 2 4 2 2 2" xfId="22701" xr:uid="{00000000-0005-0000-0000-0000B4390000}"/>
    <cellStyle name="Normal 16 4 2 4 2 3" xfId="12633" xr:uid="{00000000-0005-0000-0000-0000B5390000}"/>
    <cellStyle name="Normal 16 4 2 4 2 3 2" xfId="22702" xr:uid="{00000000-0005-0000-0000-0000B6390000}"/>
    <cellStyle name="Normal 16 4 2 4 2 4" xfId="22700" xr:uid="{00000000-0005-0000-0000-0000B7390000}"/>
    <cellStyle name="Normal 16 4 2 4 3" xfId="12634" xr:uid="{00000000-0005-0000-0000-0000B8390000}"/>
    <cellStyle name="Normal 16 4 2 4 3 2" xfId="22703" xr:uid="{00000000-0005-0000-0000-0000B9390000}"/>
    <cellStyle name="Normal 16 4 2 4 4" xfId="12635" xr:uid="{00000000-0005-0000-0000-0000BA390000}"/>
    <cellStyle name="Normal 16 4 2 4 4 2" xfId="22704" xr:uid="{00000000-0005-0000-0000-0000BB390000}"/>
    <cellStyle name="Normal 16 4 2 4 5" xfId="22699" xr:uid="{00000000-0005-0000-0000-0000BC390000}"/>
    <cellStyle name="Normal 16 4 2 5" xfId="2470" xr:uid="{00000000-0005-0000-0000-0000BD390000}"/>
    <cellStyle name="Normal 16 4 2 5 2" xfId="12636" xr:uid="{00000000-0005-0000-0000-0000BE390000}"/>
    <cellStyle name="Normal 16 4 2 5 2 2" xfId="12637" xr:uid="{00000000-0005-0000-0000-0000BF390000}"/>
    <cellStyle name="Normal 16 4 2 5 2 2 2" xfId="22707" xr:uid="{00000000-0005-0000-0000-0000C0390000}"/>
    <cellStyle name="Normal 16 4 2 5 2 3" xfId="12638" xr:uid="{00000000-0005-0000-0000-0000C1390000}"/>
    <cellStyle name="Normal 16 4 2 5 2 3 2" xfId="22708" xr:uid="{00000000-0005-0000-0000-0000C2390000}"/>
    <cellStyle name="Normal 16 4 2 5 2 4" xfId="22706" xr:uid="{00000000-0005-0000-0000-0000C3390000}"/>
    <cellStyle name="Normal 16 4 2 5 3" xfId="12639" xr:uid="{00000000-0005-0000-0000-0000C4390000}"/>
    <cellStyle name="Normal 16 4 2 5 3 2" xfId="22709" xr:uid="{00000000-0005-0000-0000-0000C5390000}"/>
    <cellStyle name="Normal 16 4 2 5 4" xfId="12640" xr:uid="{00000000-0005-0000-0000-0000C6390000}"/>
    <cellStyle name="Normal 16 4 2 5 4 2" xfId="22710" xr:uid="{00000000-0005-0000-0000-0000C7390000}"/>
    <cellStyle name="Normal 16 4 2 5 5" xfId="22705" xr:uid="{00000000-0005-0000-0000-0000C8390000}"/>
    <cellStyle name="Normal 16 4 2 6" xfId="12641" xr:uid="{00000000-0005-0000-0000-0000C9390000}"/>
    <cellStyle name="Normal 16 4 2 6 2" xfId="12642" xr:uid="{00000000-0005-0000-0000-0000CA390000}"/>
    <cellStyle name="Normal 16 4 2 6 2 2" xfId="22712" xr:uid="{00000000-0005-0000-0000-0000CB390000}"/>
    <cellStyle name="Normal 16 4 2 6 3" xfId="12643" xr:uid="{00000000-0005-0000-0000-0000CC390000}"/>
    <cellStyle name="Normal 16 4 2 6 3 2" xfId="22713" xr:uid="{00000000-0005-0000-0000-0000CD390000}"/>
    <cellStyle name="Normal 16 4 2 6 4" xfId="22711" xr:uid="{00000000-0005-0000-0000-0000CE390000}"/>
    <cellStyle name="Normal 16 4 2 7" xfId="12644" xr:uid="{00000000-0005-0000-0000-0000CF390000}"/>
    <cellStyle name="Normal 16 4 2 7 2" xfId="22714" xr:uid="{00000000-0005-0000-0000-0000D0390000}"/>
    <cellStyle name="Normal 16 4 2 8" xfId="12645" xr:uid="{00000000-0005-0000-0000-0000D1390000}"/>
    <cellStyle name="Normal 16 4 2 8 2" xfId="22715" xr:uid="{00000000-0005-0000-0000-0000D2390000}"/>
    <cellStyle name="Normal 16 4 2 9" xfId="22668" xr:uid="{00000000-0005-0000-0000-0000D3390000}"/>
    <cellStyle name="Normal 16 4 3" xfId="2471" xr:uid="{00000000-0005-0000-0000-0000D4390000}"/>
    <cellStyle name="Normal 16 4 3 2" xfId="2472" xr:uid="{00000000-0005-0000-0000-0000D5390000}"/>
    <cellStyle name="Normal 16 4 3 2 2" xfId="12646" xr:uid="{00000000-0005-0000-0000-0000D6390000}"/>
    <cellStyle name="Normal 16 4 3 2 2 2" xfId="12647" xr:uid="{00000000-0005-0000-0000-0000D7390000}"/>
    <cellStyle name="Normal 16 4 3 2 2 2 2" xfId="22719" xr:uid="{00000000-0005-0000-0000-0000D8390000}"/>
    <cellStyle name="Normal 16 4 3 2 2 3" xfId="12648" xr:uid="{00000000-0005-0000-0000-0000D9390000}"/>
    <cellStyle name="Normal 16 4 3 2 2 3 2" xfId="22720" xr:uid="{00000000-0005-0000-0000-0000DA390000}"/>
    <cellStyle name="Normal 16 4 3 2 2 4" xfId="22718" xr:uid="{00000000-0005-0000-0000-0000DB390000}"/>
    <cellStyle name="Normal 16 4 3 2 3" xfId="12649" xr:uid="{00000000-0005-0000-0000-0000DC390000}"/>
    <cellStyle name="Normal 16 4 3 2 3 2" xfId="22721" xr:uid="{00000000-0005-0000-0000-0000DD390000}"/>
    <cellStyle name="Normal 16 4 3 2 4" xfId="12650" xr:uid="{00000000-0005-0000-0000-0000DE390000}"/>
    <cellStyle name="Normal 16 4 3 2 4 2" xfId="22722" xr:uid="{00000000-0005-0000-0000-0000DF390000}"/>
    <cellStyle name="Normal 16 4 3 2 5" xfId="22717" xr:uid="{00000000-0005-0000-0000-0000E0390000}"/>
    <cellStyle name="Normal 16 4 3 3" xfId="2473" xr:uid="{00000000-0005-0000-0000-0000E1390000}"/>
    <cellStyle name="Normal 16 4 3 3 2" xfId="12651" xr:uid="{00000000-0005-0000-0000-0000E2390000}"/>
    <cellStyle name="Normal 16 4 3 3 2 2" xfId="12652" xr:uid="{00000000-0005-0000-0000-0000E3390000}"/>
    <cellStyle name="Normal 16 4 3 3 2 2 2" xfId="22725" xr:uid="{00000000-0005-0000-0000-0000E4390000}"/>
    <cellStyle name="Normal 16 4 3 3 2 3" xfId="12653" xr:uid="{00000000-0005-0000-0000-0000E5390000}"/>
    <cellStyle name="Normal 16 4 3 3 2 3 2" xfId="22726" xr:uid="{00000000-0005-0000-0000-0000E6390000}"/>
    <cellStyle name="Normal 16 4 3 3 2 4" xfId="22724" xr:uid="{00000000-0005-0000-0000-0000E7390000}"/>
    <cellStyle name="Normal 16 4 3 3 3" xfId="12654" xr:uid="{00000000-0005-0000-0000-0000E8390000}"/>
    <cellStyle name="Normal 16 4 3 3 3 2" xfId="22727" xr:uid="{00000000-0005-0000-0000-0000E9390000}"/>
    <cellStyle name="Normal 16 4 3 3 4" xfId="12655" xr:uid="{00000000-0005-0000-0000-0000EA390000}"/>
    <cellStyle name="Normal 16 4 3 3 4 2" xfId="22728" xr:uid="{00000000-0005-0000-0000-0000EB390000}"/>
    <cellStyle name="Normal 16 4 3 3 5" xfId="22723" xr:uid="{00000000-0005-0000-0000-0000EC390000}"/>
    <cellStyle name="Normal 16 4 3 4" xfId="12656" xr:uid="{00000000-0005-0000-0000-0000ED390000}"/>
    <cellStyle name="Normal 16 4 3 4 2" xfId="12657" xr:uid="{00000000-0005-0000-0000-0000EE390000}"/>
    <cellStyle name="Normal 16 4 3 4 2 2" xfId="22730" xr:uid="{00000000-0005-0000-0000-0000EF390000}"/>
    <cellStyle name="Normal 16 4 3 4 3" xfId="12658" xr:uid="{00000000-0005-0000-0000-0000F0390000}"/>
    <cellStyle name="Normal 16 4 3 4 3 2" xfId="22731" xr:uid="{00000000-0005-0000-0000-0000F1390000}"/>
    <cellStyle name="Normal 16 4 3 4 4" xfId="22729" xr:uid="{00000000-0005-0000-0000-0000F2390000}"/>
    <cellStyle name="Normal 16 4 3 5" xfId="12659" xr:uid="{00000000-0005-0000-0000-0000F3390000}"/>
    <cellStyle name="Normal 16 4 3 5 2" xfId="22732" xr:uid="{00000000-0005-0000-0000-0000F4390000}"/>
    <cellStyle name="Normal 16 4 3 6" xfId="12660" xr:uid="{00000000-0005-0000-0000-0000F5390000}"/>
    <cellStyle name="Normal 16 4 3 6 2" xfId="22733" xr:uid="{00000000-0005-0000-0000-0000F6390000}"/>
    <cellStyle name="Normal 16 4 3 7" xfId="22716" xr:uid="{00000000-0005-0000-0000-0000F7390000}"/>
    <cellStyle name="Normal 16 4 4" xfId="2474" xr:uid="{00000000-0005-0000-0000-0000F8390000}"/>
    <cellStyle name="Normal 16 4 4 2" xfId="2475" xr:uid="{00000000-0005-0000-0000-0000F9390000}"/>
    <cellStyle name="Normal 16 4 4 2 2" xfId="12661" xr:uid="{00000000-0005-0000-0000-0000FA390000}"/>
    <cellStyle name="Normal 16 4 4 2 2 2" xfId="12662" xr:uid="{00000000-0005-0000-0000-0000FB390000}"/>
    <cellStyle name="Normal 16 4 4 2 2 2 2" xfId="22737" xr:uid="{00000000-0005-0000-0000-0000FC390000}"/>
    <cellStyle name="Normal 16 4 4 2 2 3" xfId="12663" xr:uid="{00000000-0005-0000-0000-0000FD390000}"/>
    <cellStyle name="Normal 16 4 4 2 2 3 2" xfId="22738" xr:uid="{00000000-0005-0000-0000-0000FE390000}"/>
    <cellStyle name="Normal 16 4 4 2 2 4" xfId="22736" xr:uid="{00000000-0005-0000-0000-0000FF390000}"/>
    <cellStyle name="Normal 16 4 4 2 3" xfId="12664" xr:uid="{00000000-0005-0000-0000-0000003A0000}"/>
    <cellStyle name="Normal 16 4 4 2 3 2" xfId="22739" xr:uid="{00000000-0005-0000-0000-0000013A0000}"/>
    <cellStyle name="Normal 16 4 4 2 4" xfId="12665" xr:uid="{00000000-0005-0000-0000-0000023A0000}"/>
    <cellStyle name="Normal 16 4 4 2 4 2" xfId="22740" xr:uid="{00000000-0005-0000-0000-0000033A0000}"/>
    <cellStyle name="Normal 16 4 4 2 5" xfId="22735" xr:uid="{00000000-0005-0000-0000-0000043A0000}"/>
    <cellStyle name="Normal 16 4 4 3" xfId="12666" xr:uid="{00000000-0005-0000-0000-0000053A0000}"/>
    <cellStyle name="Normal 16 4 4 3 2" xfId="12667" xr:uid="{00000000-0005-0000-0000-0000063A0000}"/>
    <cellStyle name="Normal 16 4 4 3 2 2" xfId="22742" xr:uid="{00000000-0005-0000-0000-0000073A0000}"/>
    <cellStyle name="Normal 16 4 4 3 3" xfId="12668" xr:uid="{00000000-0005-0000-0000-0000083A0000}"/>
    <cellStyle name="Normal 16 4 4 3 3 2" xfId="22743" xr:uid="{00000000-0005-0000-0000-0000093A0000}"/>
    <cellStyle name="Normal 16 4 4 3 4" xfId="22741" xr:uid="{00000000-0005-0000-0000-00000A3A0000}"/>
    <cellStyle name="Normal 16 4 4 4" xfId="12669" xr:uid="{00000000-0005-0000-0000-00000B3A0000}"/>
    <cellStyle name="Normal 16 4 4 4 2" xfId="22744" xr:uid="{00000000-0005-0000-0000-00000C3A0000}"/>
    <cellStyle name="Normal 16 4 4 5" xfId="12670" xr:uid="{00000000-0005-0000-0000-00000D3A0000}"/>
    <cellStyle name="Normal 16 4 4 5 2" xfId="22745" xr:uid="{00000000-0005-0000-0000-00000E3A0000}"/>
    <cellStyle name="Normal 16 4 4 6" xfId="22734" xr:uid="{00000000-0005-0000-0000-00000F3A0000}"/>
    <cellStyle name="Normal 16 4 5" xfId="2476" xr:uid="{00000000-0005-0000-0000-0000103A0000}"/>
    <cellStyle name="Normal 16 4 5 2" xfId="12671" xr:uid="{00000000-0005-0000-0000-0000113A0000}"/>
    <cellStyle name="Normal 16 4 5 2 2" xfId="12672" xr:uid="{00000000-0005-0000-0000-0000123A0000}"/>
    <cellStyle name="Normal 16 4 5 2 2 2" xfId="22748" xr:uid="{00000000-0005-0000-0000-0000133A0000}"/>
    <cellStyle name="Normal 16 4 5 2 3" xfId="12673" xr:uid="{00000000-0005-0000-0000-0000143A0000}"/>
    <cellStyle name="Normal 16 4 5 2 3 2" xfId="22749" xr:uid="{00000000-0005-0000-0000-0000153A0000}"/>
    <cellStyle name="Normal 16 4 5 2 4" xfId="22747" xr:uid="{00000000-0005-0000-0000-0000163A0000}"/>
    <cellStyle name="Normal 16 4 5 3" xfId="12674" xr:uid="{00000000-0005-0000-0000-0000173A0000}"/>
    <cellStyle name="Normal 16 4 5 3 2" xfId="22750" xr:uid="{00000000-0005-0000-0000-0000183A0000}"/>
    <cellStyle name="Normal 16 4 5 4" xfId="12675" xr:uid="{00000000-0005-0000-0000-0000193A0000}"/>
    <cellStyle name="Normal 16 4 5 4 2" xfId="22751" xr:uid="{00000000-0005-0000-0000-00001A3A0000}"/>
    <cellStyle name="Normal 16 4 5 5" xfId="22746" xr:uid="{00000000-0005-0000-0000-00001B3A0000}"/>
    <cellStyle name="Normal 16 4 6" xfId="2477" xr:uid="{00000000-0005-0000-0000-00001C3A0000}"/>
    <cellStyle name="Normal 16 4 6 2" xfId="12676" xr:uid="{00000000-0005-0000-0000-00001D3A0000}"/>
    <cellStyle name="Normal 16 4 6 2 2" xfId="12677" xr:uid="{00000000-0005-0000-0000-00001E3A0000}"/>
    <cellStyle name="Normal 16 4 6 2 2 2" xfId="22754" xr:uid="{00000000-0005-0000-0000-00001F3A0000}"/>
    <cellStyle name="Normal 16 4 6 2 3" xfId="12678" xr:uid="{00000000-0005-0000-0000-0000203A0000}"/>
    <cellStyle name="Normal 16 4 6 2 3 2" xfId="22755" xr:uid="{00000000-0005-0000-0000-0000213A0000}"/>
    <cellStyle name="Normal 16 4 6 2 4" xfId="22753" xr:uid="{00000000-0005-0000-0000-0000223A0000}"/>
    <cellStyle name="Normal 16 4 6 3" xfId="12679" xr:uid="{00000000-0005-0000-0000-0000233A0000}"/>
    <cellStyle name="Normal 16 4 6 3 2" xfId="22756" xr:uid="{00000000-0005-0000-0000-0000243A0000}"/>
    <cellStyle name="Normal 16 4 6 4" xfId="12680" xr:uid="{00000000-0005-0000-0000-0000253A0000}"/>
    <cellStyle name="Normal 16 4 6 4 2" xfId="22757" xr:uid="{00000000-0005-0000-0000-0000263A0000}"/>
    <cellStyle name="Normal 16 4 6 5" xfId="22752" xr:uid="{00000000-0005-0000-0000-0000273A0000}"/>
    <cellStyle name="Normal 16 4 7" xfId="12681" xr:uid="{00000000-0005-0000-0000-0000283A0000}"/>
    <cellStyle name="Normal 16 4 7 2" xfId="12682" xr:uid="{00000000-0005-0000-0000-0000293A0000}"/>
    <cellStyle name="Normal 16 4 7 2 2" xfId="22759" xr:uid="{00000000-0005-0000-0000-00002A3A0000}"/>
    <cellStyle name="Normal 16 4 7 3" xfId="12683" xr:uid="{00000000-0005-0000-0000-00002B3A0000}"/>
    <cellStyle name="Normal 16 4 7 3 2" xfId="22760" xr:uid="{00000000-0005-0000-0000-00002C3A0000}"/>
    <cellStyle name="Normal 16 4 7 4" xfId="22758" xr:uid="{00000000-0005-0000-0000-00002D3A0000}"/>
    <cellStyle name="Normal 16 4 8" xfId="12684" xr:uid="{00000000-0005-0000-0000-00002E3A0000}"/>
    <cellStyle name="Normal 16 4 8 2" xfId="22761" xr:uid="{00000000-0005-0000-0000-00002F3A0000}"/>
    <cellStyle name="Normal 16 4 9" xfId="12685" xr:uid="{00000000-0005-0000-0000-0000303A0000}"/>
    <cellStyle name="Normal 16 4 9 2" xfId="22762" xr:uid="{00000000-0005-0000-0000-0000313A0000}"/>
    <cellStyle name="Normal 16 5" xfId="2478" xr:uid="{00000000-0005-0000-0000-0000323A0000}"/>
    <cellStyle name="Normal 16 5 2" xfId="2479" xr:uid="{00000000-0005-0000-0000-0000333A0000}"/>
    <cellStyle name="Normal 16 5 2 2" xfId="2480" xr:uid="{00000000-0005-0000-0000-0000343A0000}"/>
    <cellStyle name="Normal 16 5 2 2 2" xfId="12686" xr:uid="{00000000-0005-0000-0000-0000353A0000}"/>
    <cellStyle name="Normal 16 5 2 2 2 2" xfId="12687" xr:uid="{00000000-0005-0000-0000-0000363A0000}"/>
    <cellStyle name="Normal 16 5 2 2 2 2 2" xfId="22767" xr:uid="{00000000-0005-0000-0000-0000373A0000}"/>
    <cellStyle name="Normal 16 5 2 2 2 3" xfId="12688" xr:uid="{00000000-0005-0000-0000-0000383A0000}"/>
    <cellStyle name="Normal 16 5 2 2 2 3 2" xfId="22768" xr:uid="{00000000-0005-0000-0000-0000393A0000}"/>
    <cellStyle name="Normal 16 5 2 2 2 4" xfId="22766" xr:uid="{00000000-0005-0000-0000-00003A3A0000}"/>
    <cellStyle name="Normal 16 5 2 2 3" xfId="12689" xr:uid="{00000000-0005-0000-0000-00003B3A0000}"/>
    <cellStyle name="Normal 16 5 2 2 3 2" xfId="22769" xr:uid="{00000000-0005-0000-0000-00003C3A0000}"/>
    <cellStyle name="Normal 16 5 2 2 4" xfId="12690" xr:uid="{00000000-0005-0000-0000-00003D3A0000}"/>
    <cellStyle name="Normal 16 5 2 2 4 2" xfId="22770" xr:uid="{00000000-0005-0000-0000-00003E3A0000}"/>
    <cellStyle name="Normal 16 5 2 2 5" xfId="22765" xr:uid="{00000000-0005-0000-0000-00003F3A0000}"/>
    <cellStyle name="Normal 16 5 2 3" xfId="2481" xr:uid="{00000000-0005-0000-0000-0000403A0000}"/>
    <cellStyle name="Normal 16 5 2 3 2" xfId="12691" xr:uid="{00000000-0005-0000-0000-0000413A0000}"/>
    <cellStyle name="Normal 16 5 2 3 2 2" xfId="12692" xr:uid="{00000000-0005-0000-0000-0000423A0000}"/>
    <cellStyle name="Normal 16 5 2 3 2 2 2" xfId="22773" xr:uid="{00000000-0005-0000-0000-0000433A0000}"/>
    <cellStyle name="Normal 16 5 2 3 2 3" xfId="12693" xr:uid="{00000000-0005-0000-0000-0000443A0000}"/>
    <cellStyle name="Normal 16 5 2 3 2 3 2" xfId="22774" xr:uid="{00000000-0005-0000-0000-0000453A0000}"/>
    <cellStyle name="Normal 16 5 2 3 2 4" xfId="22772" xr:uid="{00000000-0005-0000-0000-0000463A0000}"/>
    <cellStyle name="Normal 16 5 2 3 3" xfId="12694" xr:uid="{00000000-0005-0000-0000-0000473A0000}"/>
    <cellStyle name="Normal 16 5 2 3 3 2" xfId="22775" xr:uid="{00000000-0005-0000-0000-0000483A0000}"/>
    <cellStyle name="Normal 16 5 2 3 4" xfId="12695" xr:uid="{00000000-0005-0000-0000-0000493A0000}"/>
    <cellStyle name="Normal 16 5 2 3 4 2" xfId="22776" xr:uid="{00000000-0005-0000-0000-00004A3A0000}"/>
    <cellStyle name="Normal 16 5 2 3 5" xfId="22771" xr:uid="{00000000-0005-0000-0000-00004B3A0000}"/>
    <cellStyle name="Normal 16 5 2 4" xfId="12696" xr:uid="{00000000-0005-0000-0000-00004C3A0000}"/>
    <cellStyle name="Normal 16 5 2 4 2" xfId="12697" xr:uid="{00000000-0005-0000-0000-00004D3A0000}"/>
    <cellStyle name="Normal 16 5 2 4 2 2" xfId="22778" xr:uid="{00000000-0005-0000-0000-00004E3A0000}"/>
    <cellStyle name="Normal 16 5 2 4 3" xfId="12698" xr:uid="{00000000-0005-0000-0000-00004F3A0000}"/>
    <cellStyle name="Normal 16 5 2 4 3 2" xfId="22779" xr:uid="{00000000-0005-0000-0000-0000503A0000}"/>
    <cellStyle name="Normal 16 5 2 4 4" xfId="22777" xr:uid="{00000000-0005-0000-0000-0000513A0000}"/>
    <cellStyle name="Normal 16 5 2 5" xfId="12699" xr:uid="{00000000-0005-0000-0000-0000523A0000}"/>
    <cellStyle name="Normal 16 5 2 5 2" xfId="22780" xr:uid="{00000000-0005-0000-0000-0000533A0000}"/>
    <cellStyle name="Normal 16 5 2 6" xfId="12700" xr:uid="{00000000-0005-0000-0000-0000543A0000}"/>
    <cellStyle name="Normal 16 5 2 6 2" xfId="22781" xr:uid="{00000000-0005-0000-0000-0000553A0000}"/>
    <cellStyle name="Normal 16 5 2 7" xfId="22764" xr:uid="{00000000-0005-0000-0000-0000563A0000}"/>
    <cellStyle name="Normal 16 5 3" xfId="2482" xr:uid="{00000000-0005-0000-0000-0000573A0000}"/>
    <cellStyle name="Normal 16 5 3 2" xfId="2483" xr:uid="{00000000-0005-0000-0000-0000583A0000}"/>
    <cellStyle name="Normal 16 5 3 2 2" xfId="12701" xr:uid="{00000000-0005-0000-0000-0000593A0000}"/>
    <cellStyle name="Normal 16 5 3 2 2 2" xfId="12702" xr:uid="{00000000-0005-0000-0000-00005A3A0000}"/>
    <cellStyle name="Normal 16 5 3 2 2 2 2" xfId="22785" xr:uid="{00000000-0005-0000-0000-00005B3A0000}"/>
    <cellStyle name="Normal 16 5 3 2 2 3" xfId="12703" xr:uid="{00000000-0005-0000-0000-00005C3A0000}"/>
    <cellStyle name="Normal 16 5 3 2 2 3 2" xfId="22786" xr:uid="{00000000-0005-0000-0000-00005D3A0000}"/>
    <cellStyle name="Normal 16 5 3 2 2 4" xfId="22784" xr:uid="{00000000-0005-0000-0000-00005E3A0000}"/>
    <cellStyle name="Normal 16 5 3 2 3" xfId="12704" xr:uid="{00000000-0005-0000-0000-00005F3A0000}"/>
    <cellStyle name="Normal 16 5 3 2 3 2" xfId="22787" xr:uid="{00000000-0005-0000-0000-0000603A0000}"/>
    <cellStyle name="Normal 16 5 3 2 4" xfId="12705" xr:uid="{00000000-0005-0000-0000-0000613A0000}"/>
    <cellStyle name="Normal 16 5 3 2 4 2" xfId="22788" xr:uid="{00000000-0005-0000-0000-0000623A0000}"/>
    <cellStyle name="Normal 16 5 3 2 5" xfId="22783" xr:uid="{00000000-0005-0000-0000-0000633A0000}"/>
    <cellStyle name="Normal 16 5 3 3" xfId="12706" xr:uid="{00000000-0005-0000-0000-0000643A0000}"/>
    <cellStyle name="Normal 16 5 3 3 2" xfId="12707" xr:uid="{00000000-0005-0000-0000-0000653A0000}"/>
    <cellStyle name="Normal 16 5 3 3 2 2" xfId="22790" xr:uid="{00000000-0005-0000-0000-0000663A0000}"/>
    <cellStyle name="Normal 16 5 3 3 3" xfId="12708" xr:uid="{00000000-0005-0000-0000-0000673A0000}"/>
    <cellStyle name="Normal 16 5 3 3 3 2" xfId="22791" xr:uid="{00000000-0005-0000-0000-0000683A0000}"/>
    <cellStyle name="Normal 16 5 3 3 4" xfId="22789" xr:uid="{00000000-0005-0000-0000-0000693A0000}"/>
    <cellStyle name="Normal 16 5 3 4" xfId="12709" xr:uid="{00000000-0005-0000-0000-00006A3A0000}"/>
    <cellStyle name="Normal 16 5 3 4 2" xfId="22792" xr:uid="{00000000-0005-0000-0000-00006B3A0000}"/>
    <cellStyle name="Normal 16 5 3 5" xfId="12710" xr:uid="{00000000-0005-0000-0000-00006C3A0000}"/>
    <cellStyle name="Normal 16 5 3 5 2" xfId="22793" xr:uid="{00000000-0005-0000-0000-00006D3A0000}"/>
    <cellStyle name="Normal 16 5 3 6" xfId="22782" xr:uid="{00000000-0005-0000-0000-00006E3A0000}"/>
    <cellStyle name="Normal 16 5 4" xfId="2484" xr:uid="{00000000-0005-0000-0000-00006F3A0000}"/>
    <cellStyle name="Normal 16 5 4 2" xfId="12711" xr:uid="{00000000-0005-0000-0000-0000703A0000}"/>
    <cellStyle name="Normal 16 5 4 2 2" xfId="12712" xr:uid="{00000000-0005-0000-0000-0000713A0000}"/>
    <cellStyle name="Normal 16 5 4 2 2 2" xfId="22796" xr:uid="{00000000-0005-0000-0000-0000723A0000}"/>
    <cellStyle name="Normal 16 5 4 2 3" xfId="12713" xr:uid="{00000000-0005-0000-0000-0000733A0000}"/>
    <cellStyle name="Normal 16 5 4 2 3 2" xfId="22797" xr:uid="{00000000-0005-0000-0000-0000743A0000}"/>
    <cellStyle name="Normal 16 5 4 2 4" xfId="22795" xr:uid="{00000000-0005-0000-0000-0000753A0000}"/>
    <cellStyle name="Normal 16 5 4 3" xfId="12714" xr:uid="{00000000-0005-0000-0000-0000763A0000}"/>
    <cellStyle name="Normal 16 5 4 3 2" xfId="22798" xr:uid="{00000000-0005-0000-0000-0000773A0000}"/>
    <cellStyle name="Normal 16 5 4 4" xfId="12715" xr:uid="{00000000-0005-0000-0000-0000783A0000}"/>
    <cellStyle name="Normal 16 5 4 4 2" xfId="22799" xr:uid="{00000000-0005-0000-0000-0000793A0000}"/>
    <cellStyle name="Normal 16 5 4 5" xfId="22794" xr:uid="{00000000-0005-0000-0000-00007A3A0000}"/>
    <cellStyle name="Normal 16 5 5" xfId="2485" xr:uid="{00000000-0005-0000-0000-00007B3A0000}"/>
    <cellStyle name="Normal 16 5 5 2" xfId="12716" xr:uid="{00000000-0005-0000-0000-00007C3A0000}"/>
    <cellStyle name="Normal 16 5 5 2 2" xfId="12717" xr:uid="{00000000-0005-0000-0000-00007D3A0000}"/>
    <cellStyle name="Normal 16 5 5 2 2 2" xfId="22802" xr:uid="{00000000-0005-0000-0000-00007E3A0000}"/>
    <cellStyle name="Normal 16 5 5 2 3" xfId="12718" xr:uid="{00000000-0005-0000-0000-00007F3A0000}"/>
    <cellStyle name="Normal 16 5 5 2 3 2" xfId="22803" xr:uid="{00000000-0005-0000-0000-0000803A0000}"/>
    <cellStyle name="Normal 16 5 5 2 4" xfId="22801" xr:uid="{00000000-0005-0000-0000-0000813A0000}"/>
    <cellStyle name="Normal 16 5 5 3" xfId="12719" xr:uid="{00000000-0005-0000-0000-0000823A0000}"/>
    <cellStyle name="Normal 16 5 5 3 2" xfId="22804" xr:uid="{00000000-0005-0000-0000-0000833A0000}"/>
    <cellStyle name="Normal 16 5 5 4" xfId="12720" xr:uid="{00000000-0005-0000-0000-0000843A0000}"/>
    <cellStyle name="Normal 16 5 5 4 2" xfId="22805" xr:uid="{00000000-0005-0000-0000-0000853A0000}"/>
    <cellStyle name="Normal 16 5 5 5" xfId="22800" xr:uid="{00000000-0005-0000-0000-0000863A0000}"/>
    <cellStyle name="Normal 16 5 6" xfId="12721" xr:uid="{00000000-0005-0000-0000-0000873A0000}"/>
    <cellStyle name="Normal 16 5 6 2" xfId="12722" xr:uid="{00000000-0005-0000-0000-0000883A0000}"/>
    <cellStyle name="Normal 16 5 6 2 2" xfId="22807" xr:uid="{00000000-0005-0000-0000-0000893A0000}"/>
    <cellStyle name="Normal 16 5 6 3" xfId="12723" xr:uid="{00000000-0005-0000-0000-00008A3A0000}"/>
    <cellStyle name="Normal 16 5 6 3 2" xfId="22808" xr:uid="{00000000-0005-0000-0000-00008B3A0000}"/>
    <cellStyle name="Normal 16 5 6 4" xfId="22806" xr:uid="{00000000-0005-0000-0000-00008C3A0000}"/>
    <cellStyle name="Normal 16 5 7" xfId="12724" xr:uid="{00000000-0005-0000-0000-00008D3A0000}"/>
    <cellStyle name="Normal 16 5 7 2" xfId="22809" xr:uid="{00000000-0005-0000-0000-00008E3A0000}"/>
    <cellStyle name="Normal 16 5 8" xfId="12725" xr:uid="{00000000-0005-0000-0000-00008F3A0000}"/>
    <cellStyle name="Normal 16 5 8 2" xfId="22810" xr:uid="{00000000-0005-0000-0000-0000903A0000}"/>
    <cellStyle name="Normal 16 5 9" xfId="22763" xr:uid="{00000000-0005-0000-0000-0000913A0000}"/>
    <cellStyle name="Normal 16 6" xfId="2486" xr:uid="{00000000-0005-0000-0000-0000923A0000}"/>
    <cellStyle name="Normal 16 6 2" xfId="2487" xr:uid="{00000000-0005-0000-0000-0000933A0000}"/>
    <cellStyle name="Normal 16 6 2 2" xfId="2488" xr:uid="{00000000-0005-0000-0000-0000943A0000}"/>
    <cellStyle name="Normal 16 6 2 2 2" xfId="12726" xr:uid="{00000000-0005-0000-0000-0000953A0000}"/>
    <cellStyle name="Normal 16 6 2 2 2 2" xfId="12727" xr:uid="{00000000-0005-0000-0000-0000963A0000}"/>
    <cellStyle name="Normal 16 6 2 2 2 2 2" xfId="22815" xr:uid="{00000000-0005-0000-0000-0000973A0000}"/>
    <cellStyle name="Normal 16 6 2 2 2 3" xfId="12728" xr:uid="{00000000-0005-0000-0000-0000983A0000}"/>
    <cellStyle name="Normal 16 6 2 2 2 3 2" xfId="22816" xr:uid="{00000000-0005-0000-0000-0000993A0000}"/>
    <cellStyle name="Normal 16 6 2 2 2 4" xfId="22814" xr:uid="{00000000-0005-0000-0000-00009A3A0000}"/>
    <cellStyle name="Normal 16 6 2 2 3" xfId="12729" xr:uid="{00000000-0005-0000-0000-00009B3A0000}"/>
    <cellStyle name="Normal 16 6 2 2 3 2" xfId="22817" xr:uid="{00000000-0005-0000-0000-00009C3A0000}"/>
    <cellStyle name="Normal 16 6 2 2 4" xfId="12730" xr:uid="{00000000-0005-0000-0000-00009D3A0000}"/>
    <cellStyle name="Normal 16 6 2 2 4 2" xfId="22818" xr:uid="{00000000-0005-0000-0000-00009E3A0000}"/>
    <cellStyle name="Normal 16 6 2 2 5" xfId="22813" xr:uid="{00000000-0005-0000-0000-00009F3A0000}"/>
    <cellStyle name="Normal 16 6 2 3" xfId="2489" xr:uid="{00000000-0005-0000-0000-0000A03A0000}"/>
    <cellStyle name="Normal 16 6 2 3 2" xfId="12731" xr:uid="{00000000-0005-0000-0000-0000A13A0000}"/>
    <cellStyle name="Normal 16 6 2 3 2 2" xfId="12732" xr:uid="{00000000-0005-0000-0000-0000A23A0000}"/>
    <cellStyle name="Normal 16 6 2 3 2 2 2" xfId="22821" xr:uid="{00000000-0005-0000-0000-0000A33A0000}"/>
    <cellStyle name="Normal 16 6 2 3 2 3" xfId="12733" xr:uid="{00000000-0005-0000-0000-0000A43A0000}"/>
    <cellStyle name="Normal 16 6 2 3 2 3 2" xfId="22822" xr:uid="{00000000-0005-0000-0000-0000A53A0000}"/>
    <cellStyle name="Normal 16 6 2 3 2 4" xfId="22820" xr:uid="{00000000-0005-0000-0000-0000A63A0000}"/>
    <cellStyle name="Normal 16 6 2 3 3" xfId="12734" xr:uid="{00000000-0005-0000-0000-0000A73A0000}"/>
    <cellStyle name="Normal 16 6 2 3 3 2" xfId="22823" xr:uid="{00000000-0005-0000-0000-0000A83A0000}"/>
    <cellStyle name="Normal 16 6 2 3 4" xfId="12735" xr:uid="{00000000-0005-0000-0000-0000A93A0000}"/>
    <cellStyle name="Normal 16 6 2 3 4 2" xfId="22824" xr:uid="{00000000-0005-0000-0000-0000AA3A0000}"/>
    <cellStyle name="Normal 16 6 2 3 5" xfId="22819" xr:uid="{00000000-0005-0000-0000-0000AB3A0000}"/>
    <cellStyle name="Normal 16 6 2 4" xfId="12736" xr:uid="{00000000-0005-0000-0000-0000AC3A0000}"/>
    <cellStyle name="Normal 16 6 2 4 2" xfId="12737" xr:uid="{00000000-0005-0000-0000-0000AD3A0000}"/>
    <cellStyle name="Normal 16 6 2 4 2 2" xfId="22826" xr:uid="{00000000-0005-0000-0000-0000AE3A0000}"/>
    <cellStyle name="Normal 16 6 2 4 3" xfId="12738" xr:uid="{00000000-0005-0000-0000-0000AF3A0000}"/>
    <cellStyle name="Normal 16 6 2 4 3 2" xfId="22827" xr:uid="{00000000-0005-0000-0000-0000B03A0000}"/>
    <cellStyle name="Normal 16 6 2 4 4" xfId="22825" xr:uid="{00000000-0005-0000-0000-0000B13A0000}"/>
    <cellStyle name="Normal 16 6 2 5" xfId="12739" xr:uid="{00000000-0005-0000-0000-0000B23A0000}"/>
    <cellStyle name="Normal 16 6 2 5 2" xfId="22828" xr:uid="{00000000-0005-0000-0000-0000B33A0000}"/>
    <cellStyle name="Normal 16 6 2 6" xfId="12740" xr:uid="{00000000-0005-0000-0000-0000B43A0000}"/>
    <cellStyle name="Normal 16 6 2 6 2" xfId="22829" xr:uid="{00000000-0005-0000-0000-0000B53A0000}"/>
    <cellStyle name="Normal 16 6 2 7" xfId="22812" xr:uid="{00000000-0005-0000-0000-0000B63A0000}"/>
    <cellStyle name="Normal 16 6 3" xfId="2490" xr:uid="{00000000-0005-0000-0000-0000B73A0000}"/>
    <cellStyle name="Normal 16 6 3 2" xfId="2491" xr:uid="{00000000-0005-0000-0000-0000B83A0000}"/>
    <cellStyle name="Normal 16 6 3 2 2" xfId="12741" xr:uid="{00000000-0005-0000-0000-0000B93A0000}"/>
    <cellStyle name="Normal 16 6 3 2 2 2" xfId="12742" xr:uid="{00000000-0005-0000-0000-0000BA3A0000}"/>
    <cellStyle name="Normal 16 6 3 2 2 2 2" xfId="22833" xr:uid="{00000000-0005-0000-0000-0000BB3A0000}"/>
    <cellStyle name="Normal 16 6 3 2 2 3" xfId="12743" xr:uid="{00000000-0005-0000-0000-0000BC3A0000}"/>
    <cellStyle name="Normal 16 6 3 2 2 3 2" xfId="22834" xr:uid="{00000000-0005-0000-0000-0000BD3A0000}"/>
    <cellStyle name="Normal 16 6 3 2 2 4" xfId="22832" xr:uid="{00000000-0005-0000-0000-0000BE3A0000}"/>
    <cellStyle name="Normal 16 6 3 2 3" xfId="12744" xr:uid="{00000000-0005-0000-0000-0000BF3A0000}"/>
    <cellStyle name="Normal 16 6 3 2 3 2" xfId="22835" xr:uid="{00000000-0005-0000-0000-0000C03A0000}"/>
    <cellStyle name="Normal 16 6 3 2 4" xfId="12745" xr:uid="{00000000-0005-0000-0000-0000C13A0000}"/>
    <cellStyle name="Normal 16 6 3 2 4 2" xfId="22836" xr:uid="{00000000-0005-0000-0000-0000C23A0000}"/>
    <cellStyle name="Normal 16 6 3 2 5" xfId="22831" xr:uid="{00000000-0005-0000-0000-0000C33A0000}"/>
    <cellStyle name="Normal 16 6 3 3" xfId="12746" xr:uid="{00000000-0005-0000-0000-0000C43A0000}"/>
    <cellStyle name="Normal 16 6 3 3 2" xfId="12747" xr:uid="{00000000-0005-0000-0000-0000C53A0000}"/>
    <cellStyle name="Normal 16 6 3 3 2 2" xfId="22838" xr:uid="{00000000-0005-0000-0000-0000C63A0000}"/>
    <cellStyle name="Normal 16 6 3 3 3" xfId="12748" xr:uid="{00000000-0005-0000-0000-0000C73A0000}"/>
    <cellStyle name="Normal 16 6 3 3 3 2" xfId="22839" xr:uid="{00000000-0005-0000-0000-0000C83A0000}"/>
    <cellStyle name="Normal 16 6 3 3 4" xfId="22837" xr:uid="{00000000-0005-0000-0000-0000C93A0000}"/>
    <cellStyle name="Normal 16 6 3 4" xfId="12749" xr:uid="{00000000-0005-0000-0000-0000CA3A0000}"/>
    <cellStyle name="Normal 16 6 3 4 2" xfId="22840" xr:uid="{00000000-0005-0000-0000-0000CB3A0000}"/>
    <cellStyle name="Normal 16 6 3 5" xfId="12750" xr:uid="{00000000-0005-0000-0000-0000CC3A0000}"/>
    <cellStyle name="Normal 16 6 3 5 2" xfId="22841" xr:uid="{00000000-0005-0000-0000-0000CD3A0000}"/>
    <cellStyle name="Normal 16 6 3 6" xfId="22830" xr:uid="{00000000-0005-0000-0000-0000CE3A0000}"/>
    <cellStyle name="Normal 16 6 4" xfId="2492" xr:uid="{00000000-0005-0000-0000-0000CF3A0000}"/>
    <cellStyle name="Normal 16 6 4 2" xfId="12751" xr:uid="{00000000-0005-0000-0000-0000D03A0000}"/>
    <cellStyle name="Normal 16 6 4 2 2" xfId="12752" xr:uid="{00000000-0005-0000-0000-0000D13A0000}"/>
    <cellStyle name="Normal 16 6 4 2 2 2" xfId="22844" xr:uid="{00000000-0005-0000-0000-0000D23A0000}"/>
    <cellStyle name="Normal 16 6 4 2 3" xfId="12753" xr:uid="{00000000-0005-0000-0000-0000D33A0000}"/>
    <cellStyle name="Normal 16 6 4 2 3 2" xfId="22845" xr:uid="{00000000-0005-0000-0000-0000D43A0000}"/>
    <cellStyle name="Normal 16 6 4 2 4" xfId="22843" xr:uid="{00000000-0005-0000-0000-0000D53A0000}"/>
    <cellStyle name="Normal 16 6 4 3" xfId="12754" xr:uid="{00000000-0005-0000-0000-0000D63A0000}"/>
    <cellStyle name="Normal 16 6 4 3 2" xfId="22846" xr:uid="{00000000-0005-0000-0000-0000D73A0000}"/>
    <cellStyle name="Normal 16 6 4 4" xfId="12755" xr:uid="{00000000-0005-0000-0000-0000D83A0000}"/>
    <cellStyle name="Normal 16 6 4 4 2" xfId="22847" xr:uid="{00000000-0005-0000-0000-0000D93A0000}"/>
    <cellStyle name="Normal 16 6 4 5" xfId="22842" xr:uid="{00000000-0005-0000-0000-0000DA3A0000}"/>
    <cellStyle name="Normal 16 6 5" xfId="2493" xr:uid="{00000000-0005-0000-0000-0000DB3A0000}"/>
    <cellStyle name="Normal 16 6 5 2" xfId="12756" xr:uid="{00000000-0005-0000-0000-0000DC3A0000}"/>
    <cellStyle name="Normal 16 6 5 2 2" xfId="12757" xr:uid="{00000000-0005-0000-0000-0000DD3A0000}"/>
    <cellStyle name="Normal 16 6 5 2 2 2" xfId="22850" xr:uid="{00000000-0005-0000-0000-0000DE3A0000}"/>
    <cellStyle name="Normal 16 6 5 2 3" xfId="12758" xr:uid="{00000000-0005-0000-0000-0000DF3A0000}"/>
    <cellStyle name="Normal 16 6 5 2 3 2" xfId="22851" xr:uid="{00000000-0005-0000-0000-0000E03A0000}"/>
    <cellStyle name="Normal 16 6 5 2 4" xfId="22849" xr:uid="{00000000-0005-0000-0000-0000E13A0000}"/>
    <cellStyle name="Normal 16 6 5 3" xfId="12759" xr:uid="{00000000-0005-0000-0000-0000E23A0000}"/>
    <cellStyle name="Normal 16 6 5 3 2" xfId="22852" xr:uid="{00000000-0005-0000-0000-0000E33A0000}"/>
    <cellStyle name="Normal 16 6 5 4" xfId="12760" xr:uid="{00000000-0005-0000-0000-0000E43A0000}"/>
    <cellStyle name="Normal 16 6 5 4 2" xfId="22853" xr:uid="{00000000-0005-0000-0000-0000E53A0000}"/>
    <cellStyle name="Normal 16 6 5 5" xfId="22848" xr:uid="{00000000-0005-0000-0000-0000E63A0000}"/>
    <cellStyle name="Normal 16 6 6" xfId="12761" xr:uid="{00000000-0005-0000-0000-0000E73A0000}"/>
    <cellStyle name="Normal 16 6 6 2" xfId="12762" xr:uid="{00000000-0005-0000-0000-0000E83A0000}"/>
    <cellStyle name="Normal 16 6 6 2 2" xfId="22855" xr:uid="{00000000-0005-0000-0000-0000E93A0000}"/>
    <cellStyle name="Normal 16 6 6 3" xfId="12763" xr:uid="{00000000-0005-0000-0000-0000EA3A0000}"/>
    <cellStyle name="Normal 16 6 6 3 2" xfId="22856" xr:uid="{00000000-0005-0000-0000-0000EB3A0000}"/>
    <cellStyle name="Normal 16 6 6 4" xfId="22854" xr:uid="{00000000-0005-0000-0000-0000EC3A0000}"/>
    <cellStyle name="Normal 16 6 7" xfId="12764" xr:uid="{00000000-0005-0000-0000-0000ED3A0000}"/>
    <cellStyle name="Normal 16 6 7 2" xfId="22857" xr:uid="{00000000-0005-0000-0000-0000EE3A0000}"/>
    <cellStyle name="Normal 16 6 8" xfId="12765" xr:uid="{00000000-0005-0000-0000-0000EF3A0000}"/>
    <cellStyle name="Normal 16 6 8 2" xfId="22858" xr:uid="{00000000-0005-0000-0000-0000F03A0000}"/>
    <cellStyle name="Normal 16 6 9" xfId="22811" xr:uid="{00000000-0005-0000-0000-0000F13A0000}"/>
    <cellStyle name="Normal 16 7" xfId="2494" xr:uid="{00000000-0005-0000-0000-0000F23A0000}"/>
    <cellStyle name="Normal 16 7 2" xfId="2495" xr:uid="{00000000-0005-0000-0000-0000F33A0000}"/>
    <cellStyle name="Normal 16 7 2 2" xfId="12766" xr:uid="{00000000-0005-0000-0000-0000F43A0000}"/>
    <cellStyle name="Normal 16 7 2 2 2" xfId="12767" xr:uid="{00000000-0005-0000-0000-0000F53A0000}"/>
    <cellStyle name="Normal 16 7 2 2 2 2" xfId="22862" xr:uid="{00000000-0005-0000-0000-0000F63A0000}"/>
    <cellStyle name="Normal 16 7 2 2 3" xfId="12768" xr:uid="{00000000-0005-0000-0000-0000F73A0000}"/>
    <cellStyle name="Normal 16 7 2 2 3 2" xfId="22863" xr:uid="{00000000-0005-0000-0000-0000F83A0000}"/>
    <cellStyle name="Normal 16 7 2 2 4" xfId="22861" xr:uid="{00000000-0005-0000-0000-0000F93A0000}"/>
    <cellStyle name="Normal 16 7 2 3" xfId="12769" xr:uid="{00000000-0005-0000-0000-0000FA3A0000}"/>
    <cellStyle name="Normal 16 7 2 3 2" xfId="22864" xr:uid="{00000000-0005-0000-0000-0000FB3A0000}"/>
    <cellStyle name="Normal 16 7 2 4" xfId="12770" xr:uid="{00000000-0005-0000-0000-0000FC3A0000}"/>
    <cellStyle name="Normal 16 7 2 4 2" xfId="22865" xr:uid="{00000000-0005-0000-0000-0000FD3A0000}"/>
    <cellStyle name="Normal 16 7 2 5" xfId="22860" xr:uid="{00000000-0005-0000-0000-0000FE3A0000}"/>
    <cellStyle name="Normal 16 7 3" xfId="2496" xr:uid="{00000000-0005-0000-0000-0000FF3A0000}"/>
    <cellStyle name="Normal 16 7 3 2" xfId="12771" xr:uid="{00000000-0005-0000-0000-0000003B0000}"/>
    <cellStyle name="Normal 16 7 3 2 2" xfId="12772" xr:uid="{00000000-0005-0000-0000-0000013B0000}"/>
    <cellStyle name="Normal 16 7 3 2 2 2" xfId="22868" xr:uid="{00000000-0005-0000-0000-0000023B0000}"/>
    <cellStyle name="Normal 16 7 3 2 3" xfId="12773" xr:uid="{00000000-0005-0000-0000-0000033B0000}"/>
    <cellStyle name="Normal 16 7 3 2 3 2" xfId="22869" xr:uid="{00000000-0005-0000-0000-0000043B0000}"/>
    <cellStyle name="Normal 16 7 3 2 4" xfId="22867" xr:uid="{00000000-0005-0000-0000-0000053B0000}"/>
    <cellStyle name="Normal 16 7 3 3" xfId="12774" xr:uid="{00000000-0005-0000-0000-0000063B0000}"/>
    <cellStyle name="Normal 16 7 3 3 2" xfId="22870" xr:uid="{00000000-0005-0000-0000-0000073B0000}"/>
    <cellStyle name="Normal 16 7 3 4" xfId="12775" xr:uid="{00000000-0005-0000-0000-0000083B0000}"/>
    <cellStyle name="Normal 16 7 3 4 2" xfId="22871" xr:uid="{00000000-0005-0000-0000-0000093B0000}"/>
    <cellStyle name="Normal 16 7 3 5" xfId="22866" xr:uid="{00000000-0005-0000-0000-00000A3B0000}"/>
    <cellStyle name="Normal 16 7 4" xfId="12776" xr:uid="{00000000-0005-0000-0000-00000B3B0000}"/>
    <cellStyle name="Normal 16 7 4 2" xfId="12777" xr:uid="{00000000-0005-0000-0000-00000C3B0000}"/>
    <cellStyle name="Normal 16 7 4 2 2" xfId="22873" xr:uid="{00000000-0005-0000-0000-00000D3B0000}"/>
    <cellStyle name="Normal 16 7 4 3" xfId="12778" xr:uid="{00000000-0005-0000-0000-00000E3B0000}"/>
    <cellStyle name="Normal 16 7 4 3 2" xfId="22874" xr:uid="{00000000-0005-0000-0000-00000F3B0000}"/>
    <cellStyle name="Normal 16 7 4 4" xfId="22872" xr:uid="{00000000-0005-0000-0000-0000103B0000}"/>
    <cellStyle name="Normal 16 7 5" xfId="12779" xr:uid="{00000000-0005-0000-0000-0000113B0000}"/>
    <cellStyle name="Normal 16 7 5 2" xfId="22875" xr:uid="{00000000-0005-0000-0000-0000123B0000}"/>
    <cellStyle name="Normal 16 7 6" xfId="12780" xr:uid="{00000000-0005-0000-0000-0000133B0000}"/>
    <cellStyle name="Normal 16 7 6 2" xfId="22876" xr:uid="{00000000-0005-0000-0000-0000143B0000}"/>
    <cellStyle name="Normal 16 7 7" xfId="22859" xr:uid="{00000000-0005-0000-0000-0000153B0000}"/>
    <cellStyle name="Normal 16 8" xfId="2497" xr:uid="{00000000-0005-0000-0000-0000163B0000}"/>
    <cellStyle name="Normal 16 8 2" xfId="2498" xr:uid="{00000000-0005-0000-0000-0000173B0000}"/>
    <cellStyle name="Normal 16 8 2 2" xfId="12781" xr:uid="{00000000-0005-0000-0000-0000183B0000}"/>
    <cellStyle name="Normal 16 8 2 2 2" xfId="12782" xr:uid="{00000000-0005-0000-0000-0000193B0000}"/>
    <cellStyle name="Normal 16 8 2 2 2 2" xfId="22880" xr:uid="{00000000-0005-0000-0000-00001A3B0000}"/>
    <cellStyle name="Normal 16 8 2 2 3" xfId="12783" xr:uid="{00000000-0005-0000-0000-00001B3B0000}"/>
    <cellStyle name="Normal 16 8 2 2 3 2" xfId="22881" xr:uid="{00000000-0005-0000-0000-00001C3B0000}"/>
    <cellStyle name="Normal 16 8 2 2 4" xfId="22879" xr:uid="{00000000-0005-0000-0000-00001D3B0000}"/>
    <cellStyle name="Normal 16 8 2 3" xfId="12784" xr:uid="{00000000-0005-0000-0000-00001E3B0000}"/>
    <cellStyle name="Normal 16 8 2 3 2" xfId="22882" xr:uid="{00000000-0005-0000-0000-00001F3B0000}"/>
    <cellStyle name="Normal 16 8 2 4" xfId="12785" xr:uid="{00000000-0005-0000-0000-0000203B0000}"/>
    <cellStyle name="Normal 16 8 2 4 2" xfId="22883" xr:uid="{00000000-0005-0000-0000-0000213B0000}"/>
    <cellStyle name="Normal 16 8 2 5" xfId="22878" xr:uid="{00000000-0005-0000-0000-0000223B0000}"/>
    <cellStyle name="Normal 16 8 3" xfId="2499" xr:uid="{00000000-0005-0000-0000-0000233B0000}"/>
    <cellStyle name="Normal 16 8 3 2" xfId="12786" xr:uid="{00000000-0005-0000-0000-0000243B0000}"/>
    <cellStyle name="Normal 16 8 3 2 2" xfId="12787" xr:uid="{00000000-0005-0000-0000-0000253B0000}"/>
    <cellStyle name="Normal 16 8 3 2 2 2" xfId="22886" xr:uid="{00000000-0005-0000-0000-0000263B0000}"/>
    <cellStyle name="Normal 16 8 3 2 3" xfId="12788" xr:uid="{00000000-0005-0000-0000-0000273B0000}"/>
    <cellStyle name="Normal 16 8 3 2 3 2" xfId="22887" xr:uid="{00000000-0005-0000-0000-0000283B0000}"/>
    <cellStyle name="Normal 16 8 3 2 4" xfId="22885" xr:uid="{00000000-0005-0000-0000-0000293B0000}"/>
    <cellStyle name="Normal 16 8 3 3" xfId="12789" xr:uid="{00000000-0005-0000-0000-00002A3B0000}"/>
    <cellStyle name="Normal 16 8 3 3 2" xfId="22888" xr:uid="{00000000-0005-0000-0000-00002B3B0000}"/>
    <cellStyle name="Normal 16 8 3 4" xfId="12790" xr:uid="{00000000-0005-0000-0000-00002C3B0000}"/>
    <cellStyle name="Normal 16 8 3 4 2" xfId="22889" xr:uid="{00000000-0005-0000-0000-00002D3B0000}"/>
    <cellStyle name="Normal 16 8 3 5" xfId="22884" xr:uid="{00000000-0005-0000-0000-00002E3B0000}"/>
    <cellStyle name="Normal 16 8 4" xfId="12791" xr:uid="{00000000-0005-0000-0000-00002F3B0000}"/>
    <cellStyle name="Normal 16 8 4 2" xfId="12792" xr:uid="{00000000-0005-0000-0000-0000303B0000}"/>
    <cellStyle name="Normal 16 8 4 2 2" xfId="22891" xr:uid="{00000000-0005-0000-0000-0000313B0000}"/>
    <cellStyle name="Normal 16 8 4 3" xfId="12793" xr:uid="{00000000-0005-0000-0000-0000323B0000}"/>
    <cellStyle name="Normal 16 8 4 3 2" xfId="22892" xr:uid="{00000000-0005-0000-0000-0000333B0000}"/>
    <cellStyle name="Normal 16 8 4 4" xfId="22890" xr:uid="{00000000-0005-0000-0000-0000343B0000}"/>
    <cellStyle name="Normal 16 8 5" xfId="12794" xr:uid="{00000000-0005-0000-0000-0000353B0000}"/>
    <cellStyle name="Normal 16 8 5 2" xfId="22893" xr:uid="{00000000-0005-0000-0000-0000363B0000}"/>
    <cellStyle name="Normal 16 8 6" xfId="12795" xr:uid="{00000000-0005-0000-0000-0000373B0000}"/>
    <cellStyle name="Normal 16 8 6 2" xfId="22894" xr:uid="{00000000-0005-0000-0000-0000383B0000}"/>
    <cellStyle name="Normal 16 8 7" xfId="22877" xr:uid="{00000000-0005-0000-0000-0000393B0000}"/>
    <cellStyle name="Normal 16 9" xfId="2500" xr:uid="{00000000-0005-0000-0000-00003A3B0000}"/>
    <cellStyle name="Normal 16 9 2" xfId="2501" xr:uid="{00000000-0005-0000-0000-00003B3B0000}"/>
    <cellStyle name="Normal 16 9 2 2" xfId="12796" xr:uid="{00000000-0005-0000-0000-00003C3B0000}"/>
    <cellStyle name="Normal 16 9 2 2 2" xfId="12797" xr:uid="{00000000-0005-0000-0000-00003D3B0000}"/>
    <cellStyle name="Normal 16 9 2 2 2 2" xfId="22898" xr:uid="{00000000-0005-0000-0000-00003E3B0000}"/>
    <cellStyle name="Normal 16 9 2 2 3" xfId="12798" xr:uid="{00000000-0005-0000-0000-00003F3B0000}"/>
    <cellStyle name="Normal 16 9 2 2 3 2" xfId="22899" xr:uid="{00000000-0005-0000-0000-0000403B0000}"/>
    <cellStyle name="Normal 16 9 2 2 4" xfId="22897" xr:uid="{00000000-0005-0000-0000-0000413B0000}"/>
    <cellStyle name="Normal 16 9 2 3" xfId="12799" xr:uid="{00000000-0005-0000-0000-0000423B0000}"/>
    <cellStyle name="Normal 16 9 2 3 2" xfId="22900" xr:uid="{00000000-0005-0000-0000-0000433B0000}"/>
    <cellStyle name="Normal 16 9 2 4" xfId="12800" xr:uid="{00000000-0005-0000-0000-0000443B0000}"/>
    <cellStyle name="Normal 16 9 2 4 2" xfId="22901" xr:uid="{00000000-0005-0000-0000-0000453B0000}"/>
    <cellStyle name="Normal 16 9 2 5" xfId="22896" xr:uid="{00000000-0005-0000-0000-0000463B0000}"/>
    <cellStyle name="Normal 16 9 3" xfId="12801" xr:uid="{00000000-0005-0000-0000-0000473B0000}"/>
    <cellStyle name="Normal 16 9 3 2" xfId="12802" xr:uid="{00000000-0005-0000-0000-0000483B0000}"/>
    <cellStyle name="Normal 16 9 3 2 2" xfId="22903" xr:uid="{00000000-0005-0000-0000-0000493B0000}"/>
    <cellStyle name="Normal 16 9 3 3" xfId="12803" xr:uid="{00000000-0005-0000-0000-00004A3B0000}"/>
    <cellStyle name="Normal 16 9 3 3 2" xfId="22904" xr:uid="{00000000-0005-0000-0000-00004B3B0000}"/>
    <cellStyle name="Normal 16 9 3 4" xfId="22902" xr:uid="{00000000-0005-0000-0000-00004C3B0000}"/>
    <cellStyle name="Normal 16 9 4" xfId="12804" xr:uid="{00000000-0005-0000-0000-00004D3B0000}"/>
    <cellStyle name="Normal 16 9 4 2" xfId="22905" xr:uid="{00000000-0005-0000-0000-00004E3B0000}"/>
    <cellStyle name="Normal 16 9 5" xfId="12805" xr:uid="{00000000-0005-0000-0000-00004F3B0000}"/>
    <cellStyle name="Normal 16 9 5 2" xfId="22906" xr:uid="{00000000-0005-0000-0000-0000503B0000}"/>
    <cellStyle name="Normal 16 9 6" xfId="22895" xr:uid="{00000000-0005-0000-0000-0000513B0000}"/>
    <cellStyle name="Normal 17" xfId="2502" xr:uid="{00000000-0005-0000-0000-0000523B0000}"/>
    <cellStyle name="Normal 17 2" xfId="12807" xr:uid="{00000000-0005-0000-0000-0000533B0000}"/>
    <cellStyle name="Normal 17 2 2" xfId="12808" xr:uid="{00000000-0005-0000-0000-0000543B0000}"/>
    <cellStyle name="Normal 17 2 2 2" xfId="22909" xr:uid="{00000000-0005-0000-0000-0000553B0000}"/>
    <cellStyle name="Normal 17 2 3" xfId="12809" xr:uid="{00000000-0005-0000-0000-0000563B0000}"/>
    <cellStyle name="Normal 17 2 3 2" xfId="22910" xr:uid="{00000000-0005-0000-0000-0000573B0000}"/>
    <cellStyle name="Normal 17 2 4" xfId="22908" xr:uid="{00000000-0005-0000-0000-0000583B0000}"/>
    <cellStyle name="Normal 17 3" xfId="12810" xr:uid="{00000000-0005-0000-0000-0000593B0000}"/>
    <cellStyle name="Normal 17 3 2" xfId="22911" xr:uid="{00000000-0005-0000-0000-00005A3B0000}"/>
    <cellStyle name="Normal 17 4" xfId="12811" xr:uid="{00000000-0005-0000-0000-00005B3B0000}"/>
    <cellStyle name="Normal 17 4 2" xfId="22912" xr:uid="{00000000-0005-0000-0000-00005C3B0000}"/>
    <cellStyle name="Normal 17 5" xfId="12806" xr:uid="{00000000-0005-0000-0000-00005D3B0000}"/>
    <cellStyle name="Normal 17 6" xfId="22907" xr:uid="{00000000-0005-0000-0000-00005E3B0000}"/>
    <cellStyle name="Normal 18" xfId="2503" xr:uid="{00000000-0005-0000-0000-00005F3B0000}"/>
    <cellStyle name="Normal 18 10" xfId="12812" xr:uid="{00000000-0005-0000-0000-0000603B0000}"/>
    <cellStyle name="Normal 18 10 2" xfId="22914" xr:uid="{00000000-0005-0000-0000-0000613B0000}"/>
    <cellStyle name="Normal 18 11" xfId="12813" xr:uid="{00000000-0005-0000-0000-0000623B0000}"/>
    <cellStyle name="Normal 18 11 2" xfId="22915" xr:uid="{00000000-0005-0000-0000-0000633B0000}"/>
    <cellStyle name="Normal 18 12" xfId="22913" xr:uid="{00000000-0005-0000-0000-0000643B0000}"/>
    <cellStyle name="Normal 18 2" xfId="2504" xr:uid="{00000000-0005-0000-0000-0000653B0000}"/>
    <cellStyle name="Normal 18 2 10" xfId="22916" xr:uid="{00000000-0005-0000-0000-0000663B0000}"/>
    <cellStyle name="Normal 18 2 2" xfId="2505" xr:uid="{00000000-0005-0000-0000-0000673B0000}"/>
    <cellStyle name="Normal 18 2 2 2" xfId="2506" xr:uid="{00000000-0005-0000-0000-0000683B0000}"/>
    <cellStyle name="Normal 18 2 2 2 2" xfId="2507" xr:uid="{00000000-0005-0000-0000-0000693B0000}"/>
    <cellStyle name="Normal 18 2 2 2 2 2" xfId="12814" xr:uid="{00000000-0005-0000-0000-00006A3B0000}"/>
    <cellStyle name="Normal 18 2 2 2 2 2 2" xfId="12815" xr:uid="{00000000-0005-0000-0000-00006B3B0000}"/>
    <cellStyle name="Normal 18 2 2 2 2 2 2 2" xfId="22921" xr:uid="{00000000-0005-0000-0000-00006C3B0000}"/>
    <cellStyle name="Normal 18 2 2 2 2 2 3" xfId="12816" xr:uid="{00000000-0005-0000-0000-00006D3B0000}"/>
    <cellStyle name="Normal 18 2 2 2 2 2 3 2" xfId="22922" xr:uid="{00000000-0005-0000-0000-00006E3B0000}"/>
    <cellStyle name="Normal 18 2 2 2 2 2 4" xfId="22920" xr:uid="{00000000-0005-0000-0000-00006F3B0000}"/>
    <cellStyle name="Normal 18 2 2 2 2 3" xfId="12817" xr:uid="{00000000-0005-0000-0000-0000703B0000}"/>
    <cellStyle name="Normal 18 2 2 2 2 3 2" xfId="22923" xr:uid="{00000000-0005-0000-0000-0000713B0000}"/>
    <cellStyle name="Normal 18 2 2 2 2 4" xfId="12818" xr:uid="{00000000-0005-0000-0000-0000723B0000}"/>
    <cellStyle name="Normal 18 2 2 2 2 4 2" xfId="22924" xr:uid="{00000000-0005-0000-0000-0000733B0000}"/>
    <cellStyle name="Normal 18 2 2 2 2 5" xfId="22919" xr:uid="{00000000-0005-0000-0000-0000743B0000}"/>
    <cellStyle name="Normal 18 2 2 2 3" xfId="2508" xr:uid="{00000000-0005-0000-0000-0000753B0000}"/>
    <cellStyle name="Normal 18 2 2 2 3 2" xfId="12819" xr:uid="{00000000-0005-0000-0000-0000763B0000}"/>
    <cellStyle name="Normal 18 2 2 2 3 2 2" xfId="12820" xr:uid="{00000000-0005-0000-0000-0000773B0000}"/>
    <cellStyle name="Normal 18 2 2 2 3 2 2 2" xfId="22927" xr:uid="{00000000-0005-0000-0000-0000783B0000}"/>
    <cellStyle name="Normal 18 2 2 2 3 2 3" xfId="12821" xr:uid="{00000000-0005-0000-0000-0000793B0000}"/>
    <cellStyle name="Normal 18 2 2 2 3 2 3 2" xfId="22928" xr:uid="{00000000-0005-0000-0000-00007A3B0000}"/>
    <cellStyle name="Normal 18 2 2 2 3 2 4" xfId="22926" xr:uid="{00000000-0005-0000-0000-00007B3B0000}"/>
    <cellStyle name="Normal 18 2 2 2 3 3" xfId="12822" xr:uid="{00000000-0005-0000-0000-00007C3B0000}"/>
    <cellStyle name="Normal 18 2 2 2 3 3 2" xfId="22929" xr:uid="{00000000-0005-0000-0000-00007D3B0000}"/>
    <cellStyle name="Normal 18 2 2 2 3 4" xfId="12823" xr:uid="{00000000-0005-0000-0000-00007E3B0000}"/>
    <cellStyle name="Normal 18 2 2 2 3 4 2" xfId="22930" xr:uid="{00000000-0005-0000-0000-00007F3B0000}"/>
    <cellStyle name="Normal 18 2 2 2 3 5" xfId="22925" xr:uid="{00000000-0005-0000-0000-0000803B0000}"/>
    <cellStyle name="Normal 18 2 2 2 4" xfId="12824" xr:uid="{00000000-0005-0000-0000-0000813B0000}"/>
    <cellStyle name="Normal 18 2 2 2 4 2" xfId="12825" xr:uid="{00000000-0005-0000-0000-0000823B0000}"/>
    <cellStyle name="Normal 18 2 2 2 4 2 2" xfId="22932" xr:uid="{00000000-0005-0000-0000-0000833B0000}"/>
    <cellStyle name="Normal 18 2 2 2 4 3" xfId="12826" xr:uid="{00000000-0005-0000-0000-0000843B0000}"/>
    <cellStyle name="Normal 18 2 2 2 4 3 2" xfId="22933" xr:uid="{00000000-0005-0000-0000-0000853B0000}"/>
    <cellStyle name="Normal 18 2 2 2 4 4" xfId="22931" xr:uid="{00000000-0005-0000-0000-0000863B0000}"/>
    <cellStyle name="Normal 18 2 2 2 5" xfId="12827" xr:uid="{00000000-0005-0000-0000-0000873B0000}"/>
    <cellStyle name="Normal 18 2 2 2 5 2" xfId="22934" xr:uid="{00000000-0005-0000-0000-0000883B0000}"/>
    <cellStyle name="Normal 18 2 2 2 6" xfId="12828" xr:uid="{00000000-0005-0000-0000-0000893B0000}"/>
    <cellStyle name="Normal 18 2 2 2 6 2" xfId="22935" xr:uid="{00000000-0005-0000-0000-00008A3B0000}"/>
    <cellStyle name="Normal 18 2 2 2 7" xfId="22918" xr:uid="{00000000-0005-0000-0000-00008B3B0000}"/>
    <cellStyle name="Normal 18 2 2 3" xfId="2509" xr:uid="{00000000-0005-0000-0000-00008C3B0000}"/>
    <cellStyle name="Normal 18 2 2 3 2" xfId="2510" xr:uid="{00000000-0005-0000-0000-00008D3B0000}"/>
    <cellStyle name="Normal 18 2 2 3 2 2" xfId="12829" xr:uid="{00000000-0005-0000-0000-00008E3B0000}"/>
    <cellStyle name="Normal 18 2 2 3 2 2 2" xfId="12830" xr:uid="{00000000-0005-0000-0000-00008F3B0000}"/>
    <cellStyle name="Normal 18 2 2 3 2 2 2 2" xfId="22939" xr:uid="{00000000-0005-0000-0000-0000903B0000}"/>
    <cellStyle name="Normal 18 2 2 3 2 2 3" xfId="12831" xr:uid="{00000000-0005-0000-0000-0000913B0000}"/>
    <cellStyle name="Normal 18 2 2 3 2 2 3 2" xfId="22940" xr:uid="{00000000-0005-0000-0000-0000923B0000}"/>
    <cellStyle name="Normal 18 2 2 3 2 2 4" xfId="22938" xr:uid="{00000000-0005-0000-0000-0000933B0000}"/>
    <cellStyle name="Normal 18 2 2 3 2 3" xfId="12832" xr:uid="{00000000-0005-0000-0000-0000943B0000}"/>
    <cellStyle name="Normal 18 2 2 3 2 3 2" xfId="22941" xr:uid="{00000000-0005-0000-0000-0000953B0000}"/>
    <cellStyle name="Normal 18 2 2 3 2 4" xfId="12833" xr:uid="{00000000-0005-0000-0000-0000963B0000}"/>
    <cellStyle name="Normal 18 2 2 3 2 4 2" xfId="22942" xr:uid="{00000000-0005-0000-0000-0000973B0000}"/>
    <cellStyle name="Normal 18 2 2 3 2 5" xfId="22937" xr:uid="{00000000-0005-0000-0000-0000983B0000}"/>
    <cellStyle name="Normal 18 2 2 3 3" xfId="12834" xr:uid="{00000000-0005-0000-0000-0000993B0000}"/>
    <cellStyle name="Normal 18 2 2 3 3 2" xfId="12835" xr:uid="{00000000-0005-0000-0000-00009A3B0000}"/>
    <cellStyle name="Normal 18 2 2 3 3 2 2" xfId="22944" xr:uid="{00000000-0005-0000-0000-00009B3B0000}"/>
    <cellStyle name="Normal 18 2 2 3 3 3" xfId="12836" xr:uid="{00000000-0005-0000-0000-00009C3B0000}"/>
    <cellStyle name="Normal 18 2 2 3 3 3 2" xfId="22945" xr:uid="{00000000-0005-0000-0000-00009D3B0000}"/>
    <cellStyle name="Normal 18 2 2 3 3 4" xfId="22943" xr:uid="{00000000-0005-0000-0000-00009E3B0000}"/>
    <cellStyle name="Normal 18 2 2 3 4" xfId="12837" xr:uid="{00000000-0005-0000-0000-00009F3B0000}"/>
    <cellStyle name="Normal 18 2 2 3 4 2" xfId="22946" xr:uid="{00000000-0005-0000-0000-0000A03B0000}"/>
    <cellStyle name="Normal 18 2 2 3 5" xfId="12838" xr:uid="{00000000-0005-0000-0000-0000A13B0000}"/>
    <cellStyle name="Normal 18 2 2 3 5 2" xfId="22947" xr:uid="{00000000-0005-0000-0000-0000A23B0000}"/>
    <cellStyle name="Normal 18 2 2 3 6" xfId="22936" xr:uid="{00000000-0005-0000-0000-0000A33B0000}"/>
    <cellStyle name="Normal 18 2 2 4" xfId="2511" xr:uid="{00000000-0005-0000-0000-0000A43B0000}"/>
    <cellStyle name="Normal 18 2 2 4 2" xfId="12839" xr:uid="{00000000-0005-0000-0000-0000A53B0000}"/>
    <cellStyle name="Normal 18 2 2 4 2 2" xfId="12840" xr:uid="{00000000-0005-0000-0000-0000A63B0000}"/>
    <cellStyle name="Normal 18 2 2 4 2 2 2" xfId="22950" xr:uid="{00000000-0005-0000-0000-0000A73B0000}"/>
    <cellStyle name="Normal 18 2 2 4 2 3" xfId="12841" xr:uid="{00000000-0005-0000-0000-0000A83B0000}"/>
    <cellStyle name="Normal 18 2 2 4 2 3 2" xfId="22951" xr:uid="{00000000-0005-0000-0000-0000A93B0000}"/>
    <cellStyle name="Normal 18 2 2 4 2 4" xfId="22949" xr:uid="{00000000-0005-0000-0000-0000AA3B0000}"/>
    <cellStyle name="Normal 18 2 2 4 3" xfId="12842" xr:uid="{00000000-0005-0000-0000-0000AB3B0000}"/>
    <cellStyle name="Normal 18 2 2 4 3 2" xfId="22952" xr:uid="{00000000-0005-0000-0000-0000AC3B0000}"/>
    <cellStyle name="Normal 18 2 2 4 4" xfId="12843" xr:uid="{00000000-0005-0000-0000-0000AD3B0000}"/>
    <cellStyle name="Normal 18 2 2 4 4 2" xfId="22953" xr:uid="{00000000-0005-0000-0000-0000AE3B0000}"/>
    <cellStyle name="Normal 18 2 2 4 5" xfId="22948" xr:uid="{00000000-0005-0000-0000-0000AF3B0000}"/>
    <cellStyle name="Normal 18 2 2 5" xfId="2512" xr:uid="{00000000-0005-0000-0000-0000B03B0000}"/>
    <cellStyle name="Normal 18 2 2 5 2" xfId="12844" xr:uid="{00000000-0005-0000-0000-0000B13B0000}"/>
    <cellStyle name="Normal 18 2 2 5 2 2" xfId="12845" xr:uid="{00000000-0005-0000-0000-0000B23B0000}"/>
    <cellStyle name="Normal 18 2 2 5 2 2 2" xfId="22956" xr:uid="{00000000-0005-0000-0000-0000B33B0000}"/>
    <cellStyle name="Normal 18 2 2 5 2 3" xfId="12846" xr:uid="{00000000-0005-0000-0000-0000B43B0000}"/>
    <cellStyle name="Normal 18 2 2 5 2 3 2" xfId="22957" xr:uid="{00000000-0005-0000-0000-0000B53B0000}"/>
    <cellStyle name="Normal 18 2 2 5 2 4" xfId="22955" xr:uid="{00000000-0005-0000-0000-0000B63B0000}"/>
    <cellStyle name="Normal 18 2 2 5 3" xfId="12847" xr:uid="{00000000-0005-0000-0000-0000B73B0000}"/>
    <cellStyle name="Normal 18 2 2 5 3 2" xfId="22958" xr:uid="{00000000-0005-0000-0000-0000B83B0000}"/>
    <cellStyle name="Normal 18 2 2 5 4" xfId="12848" xr:uid="{00000000-0005-0000-0000-0000B93B0000}"/>
    <cellStyle name="Normal 18 2 2 5 4 2" xfId="22959" xr:uid="{00000000-0005-0000-0000-0000BA3B0000}"/>
    <cellStyle name="Normal 18 2 2 5 5" xfId="22954" xr:uid="{00000000-0005-0000-0000-0000BB3B0000}"/>
    <cellStyle name="Normal 18 2 2 6" xfId="12849" xr:uid="{00000000-0005-0000-0000-0000BC3B0000}"/>
    <cellStyle name="Normal 18 2 2 6 2" xfId="12850" xr:uid="{00000000-0005-0000-0000-0000BD3B0000}"/>
    <cellStyle name="Normal 18 2 2 6 2 2" xfId="22961" xr:uid="{00000000-0005-0000-0000-0000BE3B0000}"/>
    <cellStyle name="Normal 18 2 2 6 3" xfId="12851" xr:uid="{00000000-0005-0000-0000-0000BF3B0000}"/>
    <cellStyle name="Normal 18 2 2 6 3 2" xfId="22962" xr:uid="{00000000-0005-0000-0000-0000C03B0000}"/>
    <cellStyle name="Normal 18 2 2 6 4" xfId="22960" xr:uid="{00000000-0005-0000-0000-0000C13B0000}"/>
    <cellStyle name="Normal 18 2 2 7" xfId="12852" xr:uid="{00000000-0005-0000-0000-0000C23B0000}"/>
    <cellStyle name="Normal 18 2 2 7 2" xfId="22963" xr:uid="{00000000-0005-0000-0000-0000C33B0000}"/>
    <cellStyle name="Normal 18 2 2 8" xfId="12853" xr:uid="{00000000-0005-0000-0000-0000C43B0000}"/>
    <cellStyle name="Normal 18 2 2 8 2" xfId="22964" xr:uid="{00000000-0005-0000-0000-0000C53B0000}"/>
    <cellStyle name="Normal 18 2 2 9" xfId="22917" xr:uid="{00000000-0005-0000-0000-0000C63B0000}"/>
    <cellStyle name="Normal 18 2 3" xfId="2513" xr:uid="{00000000-0005-0000-0000-0000C73B0000}"/>
    <cellStyle name="Normal 18 2 3 2" xfId="2514" xr:uid="{00000000-0005-0000-0000-0000C83B0000}"/>
    <cellStyle name="Normal 18 2 3 2 2" xfId="12854" xr:uid="{00000000-0005-0000-0000-0000C93B0000}"/>
    <cellStyle name="Normal 18 2 3 2 2 2" xfId="12855" xr:uid="{00000000-0005-0000-0000-0000CA3B0000}"/>
    <cellStyle name="Normal 18 2 3 2 2 2 2" xfId="22968" xr:uid="{00000000-0005-0000-0000-0000CB3B0000}"/>
    <cellStyle name="Normal 18 2 3 2 2 3" xfId="12856" xr:uid="{00000000-0005-0000-0000-0000CC3B0000}"/>
    <cellStyle name="Normal 18 2 3 2 2 3 2" xfId="22969" xr:uid="{00000000-0005-0000-0000-0000CD3B0000}"/>
    <cellStyle name="Normal 18 2 3 2 2 4" xfId="22967" xr:uid="{00000000-0005-0000-0000-0000CE3B0000}"/>
    <cellStyle name="Normal 18 2 3 2 3" xfId="12857" xr:uid="{00000000-0005-0000-0000-0000CF3B0000}"/>
    <cellStyle name="Normal 18 2 3 2 3 2" xfId="22970" xr:uid="{00000000-0005-0000-0000-0000D03B0000}"/>
    <cellStyle name="Normal 18 2 3 2 4" xfId="12858" xr:uid="{00000000-0005-0000-0000-0000D13B0000}"/>
    <cellStyle name="Normal 18 2 3 2 4 2" xfId="22971" xr:uid="{00000000-0005-0000-0000-0000D23B0000}"/>
    <cellStyle name="Normal 18 2 3 2 5" xfId="22966" xr:uid="{00000000-0005-0000-0000-0000D33B0000}"/>
    <cellStyle name="Normal 18 2 3 3" xfId="2515" xr:uid="{00000000-0005-0000-0000-0000D43B0000}"/>
    <cellStyle name="Normal 18 2 3 3 2" xfId="12859" xr:uid="{00000000-0005-0000-0000-0000D53B0000}"/>
    <cellStyle name="Normal 18 2 3 3 2 2" xfId="12860" xr:uid="{00000000-0005-0000-0000-0000D63B0000}"/>
    <cellStyle name="Normal 18 2 3 3 2 2 2" xfId="22974" xr:uid="{00000000-0005-0000-0000-0000D73B0000}"/>
    <cellStyle name="Normal 18 2 3 3 2 3" xfId="12861" xr:uid="{00000000-0005-0000-0000-0000D83B0000}"/>
    <cellStyle name="Normal 18 2 3 3 2 3 2" xfId="22975" xr:uid="{00000000-0005-0000-0000-0000D93B0000}"/>
    <cellStyle name="Normal 18 2 3 3 2 4" xfId="22973" xr:uid="{00000000-0005-0000-0000-0000DA3B0000}"/>
    <cellStyle name="Normal 18 2 3 3 3" xfId="12862" xr:uid="{00000000-0005-0000-0000-0000DB3B0000}"/>
    <cellStyle name="Normal 18 2 3 3 3 2" xfId="22976" xr:uid="{00000000-0005-0000-0000-0000DC3B0000}"/>
    <cellStyle name="Normal 18 2 3 3 4" xfId="12863" xr:uid="{00000000-0005-0000-0000-0000DD3B0000}"/>
    <cellStyle name="Normal 18 2 3 3 4 2" xfId="22977" xr:uid="{00000000-0005-0000-0000-0000DE3B0000}"/>
    <cellStyle name="Normal 18 2 3 3 5" xfId="22972" xr:uid="{00000000-0005-0000-0000-0000DF3B0000}"/>
    <cellStyle name="Normal 18 2 3 4" xfId="12864" xr:uid="{00000000-0005-0000-0000-0000E03B0000}"/>
    <cellStyle name="Normal 18 2 3 4 2" xfId="12865" xr:uid="{00000000-0005-0000-0000-0000E13B0000}"/>
    <cellStyle name="Normal 18 2 3 4 2 2" xfId="22979" xr:uid="{00000000-0005-0000-0000-0000E23B0000}"/>
    <cellStyle name="Normal 18 2 3 4 3" xfId="12866" xr:uid="{00000000-0005-0000-0000-0000E33B0000}"/>
    <cellStyle name="Normal 18 2 3 4 3 2" xfId="22980" xr:uid="{00000000-0005-0000-0000-0000E43B0000}"/>
    <cellStyle name="Normal 18 2 3 4 4" xfId="22978" xr:uid="{00000000-0005-0000-0000-0000E53B0000}"/>
    <cellStyle name="Normal 18 2 3 5" xfId="12867" xr:uid="{00000000-0005-0000-0000-0000E63B0000}"/>
    <cellStyle name="Normal 18 2 3 5 2" xfId="22981" xr:uid="{00000000-0005-0000-0000-0000E73B0000}"/>
    <cellStyle name="Normal 18 2 3 6" xfId="12868" xr:uid="{00000000-0005-0000-0000-0000E83B0000}"/>
    <cellStyle name="Normal 18 2 3 6 2" xfId="22982" xr:uid="{00000000-0005-0000-0000-0000E93B0000}"/>
    <cellStyle name="Normal 18 2 3 7" xfId="22965" xr:uid="{00000000-0005-0000-0000-0000EA3B0000}"/>
    <cellStyle name="Normal 18 2 4" xfId="2516" xr:uid="{00000000-0005-0000-0000-0000EB3B0000}"/>
    <cellStyle name="Normal 18 2 4 2" xfId="2517" xr:uid="{00000000-0005-0000-0000-0000EC3B0000}"/>
    <cellStyle name="Normal 18 2 4 2 2" xfId="12869" xr:uid="{00000000-0005-0000-0000-0000ED3B0000}"/>
    <cellStyle name="Normal 18 2 4 2 2 2" xfId="12870" xr:uid="{00000000-0005-0000-0000-0000EE3B0000}"/>
    <cellStyle name="Normal 18 2 4 2 2 2 2" xfId="22986" xr:uid="{00000000-0005-0000-0000-0000EF3B0000}"/>
    <cellStyle name="Normal 18 2 4 2 2 3" xfId="12871" xr:uid="{00000000-0005-0000-0000-0000F03B0000}"/>
    <cellStyle name="Normal 18 2 4 2 2 3 2" xfId="22987" xr:uid="{00000000-0005-0000-0000-0000F13B0000}"/>
    <cellStyle name="Normal 18 2 4 2 2 4" xfId="22985" xr:uid="{00000000-0005-0000-0000-0000F23B0000}"/>
    <cellStyle name="Normal 18 2 4 2 3" xfId="12872" xr:uid="{00000000-0005-0000-0000-0000F33B0000}"/>
    <cellStyle name="Normal 18 2 4 2 3 2" xfId="22988" xr:uid="{00000000-0005-0000-0000-0000F43B0000}"/>
    <cellStyle name="Normal 18 2 4 2 4" xfId="12873" xr:uid="{00000000-0005-0000-0000-0000F53B0000}"/>
    <cellStyle name="Normal 18 2 4 2 4 2" xfId="22989" xr:uid="{00000000-0005-0000-0000-0000F63B0000}"/>
    <cellStyle name="Normal 18 2 4 2 5" xfId="22984" xr:uid="{00000000-0005-0000-0000-0000F73B0000}"/>
    <cellStyle name="Normal 18 2 4 3" xfId="12874" xr:uid="{00000000-0005-0000-0000-0000F83B0000}"/>
    <cellStyle name="Normal 18 2 4 3 2" xfId="12875" xr:uid="{00000000-0005-0000-0000-0000F93B0000}"/>
    <cellStyle name="Normal 18 2 4 3 2 2" xfId="22991" xr:uid="{00000000-0005-0000-0000-0000FA3B0000}"/>
    <cellStyle name="Normal 18 2 4 3 3" xfId="12876" xr:uid="{00000000-0005-0000-0000-0000FB3B0000}"/>
    <cellStyle name="Normal 18 2 4 3 3 2" xfId="22992" xr:uid="{00000000-0005-0000-0000-0000FC3B0000}"/>
    <cellStyle name="Normal 18 2 4 3 4" xfId="22990" xr:uid="{00000000-0005-0000-0000-0000FD3B0000}"/>
    <cellStyle name="Normal 18 2 4 4" xfId="12877" xr:uid="{00000000-0005-0000-0000-0000FE3B0000}"/>
    <cellStyle name="Normal 18 2 4 4 2" xfId="22993" xr:uid="{00000000-0005-0000-0000-0000FF3B0000}"/>
    <cellStyle name="Normal 18 2 4 5" xfId="12878" xr:uid="{00000000-0005-0000-0000-0000003C0000}"/>
    <cellStyle name="Normal 18 2 4 5 2" xfId="22994" xr:uid="{00000000-0005-0000-0000-0000013C0000}"/>
    <cellStyle name="Normal 18 2 4 6" xfId="22983" xr:uid="{00000000-0005-0000-0000-0000023C0000}"/>
    <cellStyle name="Normal 18 2 5" xfId="2518" xr:uid="{00000000-0005-0000-0000-0000033C0000}"/>
    <cellStyle name="Normal 18 2 5 2" xfId="12879" xr:uid="{00000000-0005-0000-0000-0000043C0000}"/>
    <cellStyle name="Normal 18 2 5 2 2" xfId="12880" xr:uid="{00000000-0005-0000-0000-0000053C0000}"/>
    <cellStyle name="Normal 18 2 5 2 2 2" xfId="22997" xr:uid="{00000000-0005-0000-0000-0000063C0000}"/>
    <cellStyle name="Normal 18 2 5 2 3" xfId="12881" xr:uid="{00000000-0005-0000-0000-0000073C0000}"/>
    <cellStyle name="Normal 18 2 5 2 3 2" xfId="22998" xr:uid="{00000000-0005-0000-0000-0000083C0000}"/>
    <cellStyle name="Normal 18 2 5 2 4" xfId="22996" xr:uid="{00000000-0005-0000-0000-0000093C0000}"/>
    <cellStyle name="Normal 18 2 5 3" xfId="12882" xr:uid="{00000000-0005-0000-0000-00000A3C0000}"/>
    <cellStyle name="Normal 18 2 5 3 2" xfId="22999" xr:uid="{00000000-0005-0000-0000-00000B3C0000}"/>
    <cellStyle name="Normal 18 2 5 4" xfId="12883" xr:uid="{00000000-0005-0000-0000-00000C3C0000}"/>
    <cellStyle name="Normal 18 2 5 4 2" xfId="23000" xr:uid="{00000000-0005-0000-0000-00000D3C0000}"/>
    <cellStyle name="Normal 18 2 5 5" xfId="22995" xr:uid="{00000000-0005-0000-0000-00000E3C0000}"/>
    <cellStyle name="Normal 18 2 6" xfId="2519" xr:uid="{00000000-0005-0000-0000-00000F3C0000}"/>
    <cellStyle name="Normal 18 2 6 2" xfId="12884" xr:uid="{00000000-0005-0000-0000-0000103C0000}"/>
    <cellStyle name="Normal 18 2 6 2 2" xfId="12885" xr:uid="{00000000-0005-0000-0000-0000113C0000}"/>
    <cellStyle name="Normal 18 2 6 2 2 2" xfId="23003" xr:uid="{00000000-0005-0000-0000-0000123C0000}"/>
    <cellStyle name="Normal 18 2 6 2 3" xfId="12886" xr:uid="{00000000-0005-0000-0000-0000133C0000}"/>
    <cellStyle name="Normal 18 2 6 2 3 2" xfId="23004" xr:uid="{00000000-0005-0000-0000-0000143C0000}"/>
    <cellStyle name="Normal 18 2 6 2 4" xfId="23002" xr:uid="{00000000-0005-0000-0000-0000153C0000}"/>
    <cellStyle name="Normal 18 2 6 3" xfId="12887" xr:uid="{00000000-0005-0000-0000-0000163C0000}"/>
    <cellStyle name="Normal 18 2 6 3 2" xfId="23005" xr:uid="{00000000-0005-0000-0000-0000173C0000}"/>
    <cellStyle name="Normal 18 2 6 4" xfId="12888" xr:uid="{00000000-0005-0000-0000-0000183C0000}"/>
    <cellStyle name="Normal 18 2 6 4 2" xfId="23006" xr:uid="{00000000-0005-0000-0000-0000193C0000}"/>
    <cellStyle name="Normal 18 2 6 5" xfId="23001" xr:uid="{00000000-0005-0000-0000-00001A3C0000}"/>
    <cellStyle name="Normal 18 2 7" xfId="12889" xr:uid="{00000000-0005-0000-0000-00001B3C0000}"/>
    <cellStyle name="Normal 18 2 7 2" xfId="12890" xr:uid="{00000000-0005-0000-0000-00001C3C0000}"/>
    <cellStyle name="Normal 18 2 7 2 2" xfId="23008" xr:uid="{00000000-0005-0000-0000-00001D3C0000}"/>
    <cellStyle name="Normal 18 2 7 3" xfId="12891" xr:uid="{00000000-0005-0000-0000-00001E3C0000}"/>
    <cellStyle name="Normal 18 2 7 3 2" xfId="23009" xr:uid="{00000000-0005-0000-0000-00001F3C0000}"/>
    <cellStyle name="Normal 18 2 7 4" xfId="23007" xr:uid="{00000000-0005-0000-0000-0000203C0000}"/>
    <cellStyle name="Normal 18 2 8" xfId="12892" xr:uid="{00000000-0005-0000-0000-0000213C0000}"/>
    <cellStyle name="Normal 18 2 8 2" xfId="23010" xr:uid="{00000000-0005-0000-0000-0000223C0000}"/>
    <cellStyle name="Normal 18 2 9" xfId="12893" xr:uid="{00000000-0005-0000-0000-0000233C0000}"/>
    <cellStyle name="Normal 18 2 9 2" xfId="23011" xr:uid="{00000000-0005-0000-0000-0000243C0000}"/>
    <cellStyle name="Normal 18 3" xfId="2520" xr:uid="{00000000-0005-0000-0000-0000253C0000}"/>
    <cellStyle name="Normal 18 3 2" xfId="2521" xr:uid="{00000000-0005-0000-0000-0000263C0000}"/>
    <cellStyle name="Normal 18 3 2 2" xfId="2522" xr:uid="{00000000-0005-0000-0000-0000273C0000}"/>
    <cellStyle name="Normal 18 3 2 2 2" xfId="12894" xr:uid="{00000000-0005-0000-0000-0000283C0000}"/>
    <cellStyle name="Normal 18 3 2 2 2 2" xfId="12895" xr:uid="{00000000-0005-0000-0000-0000293C0000}"/>
    <cellStyle name="Normal 18 3 2 2 2 2 2" xfId="23016" xr:uid="{00000000-0005-0000-0000-00002A3C0000}"/>
    <cellStyle name="Normal 18 3 2 2 2 3" xfId="12896" xr:uid="{00000000-0005-0000-0000-00002B3C0000}"/>
    <cellStyle name="Normal 18 3 2 2 2 3 2" xfId="23017" xr:uid="{00000000-0005-0000-0000-00002C3C0000}"/>
    <cellStyle name="Normal 18 3 2 2 2 4" xfId="23015" xr:uid="{00000000-0005-0000-0000-00002D3C0000}"/>
    <cellStyle name="Normal 18 3 2 2 3" xfId="12897" xr:uid="{00000000-0005-0000-0000-00002E3C0000}"/>
    <cellStyle name="Normal 18 3 2 2 3 2" xfId="23018" xr:uid="{00000000-0005-0000-0000-00002F3C0000}"/>
    <cellStyle name="Normal 18 3 2 2 4" xfId="12898" xr:uid="{00000000-0005-0000-0000-0000303C0000}"/>
    <cellStyle name="Normal 18 3 2 2 4 2" xfId="23019" xr:uid="{00000000-0005-0000-0000-0000313C0000}"/>
    <cellStyle name="Normal 18 3 2 2 5" xfId="23014" xr:uid="{00000000-0005-0000-0000-0000323C0000}"/>
    <cellStyle name="Normal 18 3 2 3" xfId="2523" xr:uid="{00000000-0005-0000-0000-0000333C0000}"/>
    <cellStyle name="Normal 18 3 2 3 2" xfId="12899" xr:uid="{00000000-0005-0000-0000-0000343C0000}"/>
    <cellStyle name="Normal 18 3 2 3 2 2" xfId="12900" xr:uid="{00000000-0005-0000-0000-0000353C0000}"/>
    <cellStyle name="Normal 18 3 2 3 2 2 2" xfId="23022" xr:uid="{00000000-0005-0000-0000-0000363C0000}"/>
    <cellStyle name="Normal 18 3 2 3 2 3" xfId="12901" xr:uid="{00000000-0005-0000-0000-0000373C0000}"/>
    <cellStyle name="Normal 18 3 2 3 2 3 2" xfId="23023" xr:uid="{00000000-0005-0000-0000-0000383C0000}"/>
    <cellStyle name="Normal 18 3 2 3 2 4" xfId="23021" xr:uid="{00000000-0005-0000-0000-0000393C0000}"/>
    <cellStyle name="Normal 18 3 2 3 3" xfId="12902" xr:uid="{00000000-0005-0000-0000-00003A3C0000}"/>
    <cellStyle name="Normal 18 3 2 3 3 2" xfId="23024" xr:uid="{00000000-0005-0000-0000-00003B3C0000}"/>
    <cellStyle name="Normal 18 3 2 3 4" xfId="12903" xr:uid="{00000000-0005-0000-0000-00003C3C0000}"/>
    <cellStyle name="Normal 18 3 2 3 4 2" xfId="23025" xr:uid="{00000000-0005-0000-0000-00003D3C0000}"/>
    <cellStyle name="Normal 18 3 2 3 5" xfId="23020" xr:uid="{00000000-0005-0000-0000-00003E3C0000}"/>
    <cellStyle name="Normal 18 3 2 4" xfId="12904" xr:uid="{00000000-0005-0000-0000-00003F3C0000}"/>
    <cellStyle name="Normal 18 3 2 4 2" xfId="12905" xr:uid="{00000000-0005-0000-0000-0000403C0000}"/>
    <cellStyle name="Normal 18 3 2 4 2 2" xfId="23027" xr:uid="{00000000-0005-0000-0000-0000413C0000}"/>
    <cellStyle name="Normal 18 3 2 4 3" xfId="12906" xr:uid="{00000000-0005-0000-0000-0000423C0000}"/>
    <cellStyle name="Normal 18 3 2 4 3 2" xfId="23028" xr:uid="{00000000-0005-0000-0000-0000433C0000}"/>
    <cellStyle name="Normal 18 3 2 4 4" xfId="23026" xr:uid="{00000000-0005-0000-0000-0000443C0000}"/>
    <cellStyle name="Normal 18 3 2 5" xfId="12907" xr:uid="{00000000-0005-0000-0000-0000453C0000}"/>
    <cellStyle name="Normal 18 3 2 5 2" xfId="23029" xr:uid="{00000000-0005-0000-0000-0000463C0000}"/>
    <cellStyle name="Normal 18 3 2 6" xfId="12908" xr:uid="{00000000-0005-0000-0000-0000473C0000}"/>
    <cellStyle name="Normal 18 3 2 6 2" xfId="23030" xr:uid="{00000000-0005-0000-0000-0000483C0000}"/>
    <cellStyle name="Normal 18 3 2 7" xfId="23013" xr:uid="{00000000-0005-0000-0000-0000493C0000}"/>
    <cellStyle name="Normal 18 3 3" xfId="2524" xr:uid="{00000000-0005-0000-0000-00004A3C0000}"/>
    <cellStyle name="Normal 18 3 3 2" xfId="2525" xr:uid="{00000000-0005-0000-0000-00004B3C0000}"/>
    <cellStyle name="Normal 18 3 3 2 2" xfId="12909" xr:uid="{00000000-0005-0000-0000-00004C3C0000}"/>
    <cellStyle name="Normal 18 3 3 2 2 2" xfId="12910" xr:uid="{00000000-0005-0000-0000-00004D3C0000}"/>
    <cellStyle name="Normal 18 3 3 2 2 2 2" xfId="23034" xr:uid="{00000000-0005-0000-0000-00004E3C0000}"/>
    <cellStyle name="Normal 18 3 3 2 2 3" xfId="12911" xr:uid="{00000000-0005-0000-0000-00004F3C0000}"/>
    <cellStyle name="Normal 18 3 3 2 2 3 2" xfId="23035" xr:uid="{00000000-0005-0000-0000-0000503C0000}"/>
    <cellStyle name="Normal 18 3 3 2 2 4" xfId="23033" xr:uid="{00000000-0005-0000-0000-0000513C0000}"/>
    <cellStyle name="Normal 18 3 3 2 3" xfId="12912" xr:uid="{00000000-0005-0000-0000-0000523C0000}"/>
    <cellStyle name="Normal 18 3 3 2 3 2" xfId="23036" xr:uid="{00000000-0005-0000-0000-0000533C0000}"/>
    <cellStyle name="Normal 18 3 3 2 4" xfId="12913" xr:uid="{00000000-0005-0000-0000-0000543C0000}"/>
    <cellStyle name="Normal 18 3 3 2 4 2" xfId="23037" xr:uid="{00000000-0005-0000-0000-0000553C0000}"/>
    <cellStyle name="Normal 18 3 3 2 5" xfId="23032" xr:uid="{00000000-0005-0000-0000-0000563C0000}"/>
    <cellStyle name="Normal 18 3 3 3" xfId="12914" xr:uid="{00000000-0005-0000-0000-0000573C0000}"/>
    <cellStyle name="Normal 18 3 3 3 2" xfId="12915" xr:uid="{00000000-0005-0000-0000-0000583C0000}"/>
    <cellStyle name="Normal 18 3 3 3 2 2" xfId="23039" xr:uid="{00000000-0005-0000-0000-0000593C0000}"/>
    <cellStyle name="Normal 18 3 3 3 3" xfId="12916" xr:uid="{00000000-0005-0000-0000-00005A3C0000}"/>
    <cellStyle name="Normal 18 3 3 3 3 2" xfId="23040" xr:uid="{00000000-0005-0000-0000-00005B3C0000}"/>
    <cellStyle name="Normal 18 3 3 3 4" xfId="23038" xr:uid="{00000000-0005-0000-0000-00005C3C0000}"/>
    <cellStyle name="Normal 18 3 3 4" xfId="12917" xr:uid="{00000000-0005-0000-0000-00005D3C0000}"/>
    <cellStyle name="Normal 18 3 3 4 2" xfId="23041" xr:uid="{00000000-0005-0000-0000-00005E3C0000}"/>
    <cellStyle name="Normal 18 3 3 5" xfId="12918" xr:uid="{00000000-0005-0000-0000-00005F3C0000}"/>
    <cellStyle name="Normal 18 3 3 5 2" xfId="23042" xr:uid="{00000000-0005-0000-0000-0000603C0000}"/>
    <cellStyle name="Normal 18 3 3 6" xfId="23031" xr:uid="{00000000-0005-0000-0000-0000613C0000}"/>
    <cellStyle name="Normal 18 3 4" xfId="2526" xr:uid="{00000000-0005-0000-0000-0000623C0000}"/>
    <cellStyle name="Normal 18 3 4 2" xfId="12919" xr:uid="{00000000-0005-0000-0000-0000633C0000}"/>
    <cellStyle name="Normal 18 3 4 2 2" xfId="12920" xr:uid="{00000000-0005-0000-0000-0000643C0000}"/>
    <cellStyle name="Normal 18 3 4 2 2 2" xfId="23045" xr:uid="{00000000-0005-0000-0000-0000653C0000}"/>
    <cellStyle name="Normal 18 3 4 2 3" xfId="12921" xr:uid="{00000000-0005-0000-0000-0000663C0000}"/>
    <cellStyle name="Normal 18 3 4 2 3 2" xfId="23046" xr:uid="{00000000-0005-0000-0000-0000673C0000}"/>
    <cellStyle name="Normal 18 3 4 2 4" xfId="23044" xr:uid="{00000000-0005-0000-0000-0000683C0000}"/>
    <cellStyle name="Normal 18 3 4 3" xfId="12922" xr:uid="{00000000-0005-0000-0000-0000693C0000}"/>
    <cellStyle name="Normal 18 3 4 3 2" xfId="23047" xr:uid="{00000000-0005-0000-0000-00006A3C0000}"/>
    <cellStyle name="Normal 18 3 4 4" xfId="12923" xr:uid="{00000000-0005-0000-0000-00006B3C0000}"/>
    <cellStyle name="Normal 18 3 4 4 2" xfId="23048" xr:uid="{00000000-0005-0000-0000-00006C3C0000}"/>
    <cellStyle name="Normal 18 3 4 5" xfId="23043" xr:uid="{00000000-0005-0000-0000-00006D3C0000}"/>
    <cellStyle name="Normal 18 3 5" xfId="2527" xr:uid="{00000000-0005-0000-0000-00006E3C0000}"/>
    <cellStyle name="Normal 18 3 5 2" xfId="12924" xr:uid="{00000000-0005-0000-0000-00006F3C0000}"/>
    <cellStyle name="Normal 18 3 5 2 2" xfId="12925" xr:uid="{00000000-0005-0000-0000-0000703C0000}"/>
    <cellStyle name="Normal 18 3 5 2 2 2" xfId="23051" xr:uid="{00000000-0005-0000-0000-0000713C0000}"/>
    <cellStyle name="Normal 18 3 5 2 3" xfId="12926" xr:uid="{00000000-0005-0000-0000-0000723C0000}"/>
    <cellStyle name="Normal 18 3 5 2 3 2" xfId="23052" xr:uid="{00000000-0005-0000-0000-0000733C0000}"/>
    <cellStyle name="Normal 18 3 5 2 4" xfId="23050" xr:uid="{00000000-0005-0000-0000-0000743C0000}"/>
    <cellStyle name="Normal 18 3 5 3" xfId="12927" xr:uid="{00000000-0005-0000-0000-0000753C0000}"/>
    <cellStyle name="Normal 18 3 5 3 2" xfId="23053" xr:uid="{00000000-0005-0000-0000-0000763C0000}"/>
    <cellStyle name="Normal 18 3 5 4" xfId="12928" xr:uid="{00000000-0005-0000-0000-0000773C0000}"/>
    <cellStyle name="Normal 18 3 5 4 2" xfId="23054" xr:uid="{00000000-0005-0000-0000-0000783C0000}"/>
    <cellStyle name="Normal 18 3 5 5" xfId="23049" xr:uid="{00000000-0005-0000-0000-0000793C0000}"/>
    <cellStyle name="Normal 18 3 6" xfId="12929" xr:uid="{00000000-0005-0000-0000-00007A3C0000}"/>
    <cellStyle name="Normal 18 3 6 2" xfId="12930" xr:uid="{00000000-0005-0000-0000-00007B3C0000}"/>
    <cellStyle name="Normal 18 3 6 2 2" xfId="23056" xr:uid="{00000000-0005-0000-0000-00007C3C0000}"/>
    <cellStyle name="Normal 18 3 6 3" xfId="12931" xr:uid="{00000000-0005-0000-0000-00007D3C0000}"/>
    <cellStyle name="Normal 18 3 6 3 2" xfId="23057" xr:uid="{00000000-0005-0000-0000-00007E3C0000}"/>
    <cellStyle name="Normal 18 3 6 4" xfId="23055" xr:uid="{00000000-0005-0000-0000-00007F3C0000}"/>
    <cellStyle name="Normal 18 3 7" xfId="12932" xr:uid="{00000000-0005-0000-0000-0000803C0000}"/>
    <cellStyle name="Normal 18 3 7 2" xfId="23058" xr:uid="{00000000-0005-0000-0000-0000813C0000}"/>
    <cellStyle name="Normal 18 3 8" xfId="12933" xr:uid="{00000000-0005-0000-0000-0000823C0000}"/>
    <cellStyle name="Normal 18 3 8 2" xfId="23059" xr:uid="{00000000-0005-0000-0000-0000833C0000}"/>
    <cellStyle name="Normal 18 3 9" xfId="23012" xr:uid="{00000000-0005-0000-0000-0000843C0000}"/>
    <cellStyle name="Normal 18 4" xfId="2528" xr:uid="{00000000-0005-0000-0000-0000853C0000}"/>
    <cellStyle name="Normal 18 4 2" xfId="2529" xr:uid="{00000000-0005-0000-0000-0000863C0000}"/>
    <cellStyle name="Normal 18 4 2 2" xfId="12934" xr:uid="{00000000-0005-0000-0000-0000873C0000}"/>
    <cellStyle name="Normal 18 4 2 2 2" xfId="12935" xr:uid="{00000000-0005-0000-0000-0000883C0000}"/>
    <cellStyle name="Normal 18 4 2 2 2 2" xfId="23063" xr:uid="{00000000-0005-0000-0000-0000893C0000}"/>
    <cellStyle name="Normal 18 4 2 2 3" xfId="12936" xr:uid="{00000000-0005-0000-0000-00008A3C0000}"/>
    <cellStyle name="Normal 18 4 2 2 3 2" xfId="23064" xr:uid="{00000000-0005-0000-0000-00008B3C0000}"/>
    <cellStyle name="Normal 18 4 2 2 4" xfId="23062" xr:uid="{00000000-0005-0000-0000-00008C3C0000}"/>
    <cellStyle name="Normal 18 4 2 3" xfId="12937" xr:uid="{00000000-0005-0000-0000-00008D3C0000}"/>
    <cellStyle name="Normal 18 4 2 3 2" xfId="23065" xr:uid="{00000000-0005-0000-0000-00008E3C0000}"/>
    <cellStyle name="Normal 18 4 2 4" xfId="12938" xr:uid="{00000000-0005-0000-0000-00008F3C0000}"/>
    <cellStyle name="Normal 18 4 2 4 2" xfId="23066" xr:uid="{00000000-0005-0000-0000-0000903C0000}"/>
    <cellStyle name="Normal 18 4 2 5" xfId="23061" xr:uid="{00000000-0005-0000-0000-0000913C0000}"/>
    <cellStyle name="Normal 18 4 3" xfId="2530" xr:uid="{00000000-0005-0000-0000-0000923C0000}"/>
    <cellStyle name="Normal 18 4 3 2" xfId="12939" xr:uid="{00000000-0005-0000-0000-0000933C0000}"/>
    <cellStyle name="Normal 18 4 3 2 2" xfId="12940" xr:uid="{00000000-0005-0000-0000-0000943C0000}"/>
    <cellStyle name="Normal 18 4 3 2 2 2" xfId="23069" xr:uid="{00000000-0005-0000-0000-0000953C0000}"/>
    <cellStyle name="Normal 18 4 3 2 3" xfId="12941" xr:uid="{00000000-0005-0000-0000-0000963C0000}"/>
    <cellStyle name="Normal 18 4 3 2 3 2" xfId="23070" xr:uid="{00000000-0005-0000-0000-0000973C0000}"/>
    <cellStyle name="Normal 18 4 3 2 4" xfId="23068" xr:uid="{00000000-0005-0000-0000-0000983C0000}"/>
    <cellStyle name="Normal 18 4 3 3" xfId="12942" xr:uid="{00000000-0005-0000-0000-0000993C0000}"/>
    <cellStyle name="Normal 18 4 3 3 2" xfId="23071" xr:uid="{00000000-0005-0000-0000-00009A3C0000}"/>
    <cellStyle name="Normal 18 4 3 4" xfId="12943" xr:uid="{00000000-0005-0000-0000-00009B3C0000}"/>
    <cellStyle name="Normal 18 4 3 4 2" xfId="23072" xr:uid="{00000000-0005-0000-0000-00009C3C0000}"/>
    <cellStyle name="Normal 18 4 3 5" xfId="23067" xr:uid="{00000000-0005-0000-0000-00009D3C0000}"/>
    <cellStyle name="Normal 18 4 4" xfId="12944" xr:uid="{00000000-0005-0000-0000-00009E3C0000}"/>
    <cellStyle name="Normal 18 4 4 2" xfId="12945" xr:uid="{00000000-0005-0000-0000-00009F3C0000}"/>
    <cellStyle name="Normal 18 4 4 2 2" xfId="23074" xr:uid="{00000000-0005-0000-0000-0000A03C0000}"/>
    <cellStyle name="Normal 18 4 4 3" xfId="12946" xr:uid="{00000000-0005-0000-0000-0000A13C0000}"/>
    <cellStyle name="Normal 18 4 4 3 2" xfId="23075" xr:uid="{00000000-0005-0000-0000-0000A23C0000}"/>
    <cellStyle name="Normal 18 4 4 4" xfId="23073" xr:uid="{00000000-0005-0000-0000-0000A33C0000}"/>
    <cellStyle name="Normal 18 4 5" xfId="12947" xr:uid="{00000000-0005-0000-0000-0000A43C0000}"/>
    <cellStyle name="Normal 18 4 5 2" xfId="23076" xr:uid="{00000000-0005-0000-0000-0000A53C0000}"/>
    <cellStyle name="Normal 18 4 6" xfId="12948" xr:uid="{00000000-0005-0000-0000-0000A63C0000}"/>
    <cellStyle name="Normal 18 4 6 2" xfId="23077" xr:uid="{00000000-0005-0000-0000-0000A73C0000}"/>
    <cellStyle name="Normal 18 4 7" xfId="23060" xr:uid="{00000000-0005-0000-0000-0000A83C0000}"/>
    <cellStyle name="Normal 18 5" xfId="2531" xr:uid="{00000000-0005-0000-0000-0000A93C0000}"/>
    <cellStyle name="Normal 18 5 2" xfId="2532" xr:uid="{00000000-0005-0000-0000-0000AA3C0000}"/>
    <cellStyle name="Normal 18 5 2 2" xfId="12949" xr:uid="{00000000-0005-0000-0000-0000AB3C0000}"/>
    <cellStyle name="Normal 18 5 2 2 2" xfId="12950" xr:uid="{00000000-0005-0000-0000-0000AC3C0000}"/>
    <cellStyle name="Normal 18 5 2 2 2 2" xfId="23081" xr:uid="{00000000-0005-0000-0000-0000AD3C0000}"/>
    <cellStyle name="Normal 18 5 2 2 3" xfId="12951" xr:uid="{00000000-0005-0000-0000-0000AE3C0000}"/>
    <cellStyle name="Normal 18 5 2 2 3 2" xfId="23082" xr:uid="{00000000-0005-0000-0000-0000AF3C0000}"/>
    <cellStyle name="Normal 18 5 2 2 4" xfId="23080" xr:uid="{00000000-0005-0000-0000-0000B03C0000}"/>
    <cellStyle name="Normal 18 5 2 3" xfId="12952" xr:uid="{00000000-0005-0000-0000-0000B13C0000}"/>
    <cellStyle name="Normal 18 5 2 3 2" xfId="23083" xr:uid="{00000000-0005-0000-0000-0000B23C0000}"/>
    <cellStyle name="Normal 18 5 2 4" xfId="12953" xr:uid="{00000000-0005-0000-0000-0000B33C0000}"/>
    <cellStyle name="Normal 18 5 2 4 2" xfId="23084" xr:uid="{00000000-0005-0000-0000-0000B43C0000}"/>
    <cellStyle name="Normal 18 5 2 5" xfId="23079" xr:uid="{00000000-0005-0000-0000-0000B53C0000}"/>
    <cellStyle name="Normal 18 5 3" xfId="2533" xr:uid="{00000000-0005-0000-0000-0000B63C0000}"/>
    <cellStyle name="Normal 18 5 3 2" xfId="12954" xr:uid="{00000000-0005-0000-0000-0000B73C0000}"/>
    <cellStyle name="Normal 18 5 3 2 2" xfId="12955" xr:uid="{00000000-0005-0000-0000-0000B83C0000}"/>
    <cellStyle name="Normal 18 5 3 2 2 2" xfId="23087" xr:uid="{00000000-0005-0000-0000-0000B93C0000}"/>
    <cellStyle name="Normal 18 5 3 2 3" xfId="12956" xr:uid="{00000000-0005-0000-0000-0000BA3C0000}"/>
    <cellStyle name="Normal 18 5 3 2 3 2" xfId="23088" xr:uid="{00000000-0005-0000-0000-0000BB3C0000}"/>
    <cellStyle name="Normal 18 5 3 2 4" xfId="23086" xr:uid="{00000000-0005-0000-0000-0000BC3C0000}"/>
    <cellStyle name="Normal 18 5 3 3" xfId="12957" xr:uid="{00000000-0005-0000-0000-0000BD3C0000}"/>
    <cellStyle name="Normal 18 5 3 3 2" xfId="23089" xr:uid="{00000000-0005-0000-0000-0000BE3C0000}"/>
    <cellStyle name="Normal 18 5 3 4" xfId="12958" xr:uid="{00000000-0005-0000-0000-0000BF3C0000}"/>
    <cellStyle name="Normal 18 5 3 4 2" xfId="23090" xr:uid="{00000000-0005-0000-0000-0000C03C0000}"/>
    <cellStyle name="Normal 18 5 3 5" xfId="23085" xr:uid="{00000000-0005-0000-0000-0000C13C0000}"/>
    <cellStyle name="Normal 18 5 4" xfId="12959" xr:uid="{00000000-0005-0000-0000-0000C23C0000}"/>
    <cellStyle name="Normal 18 5 4 2" xfId="12960" xr:uid="{00000000-0005-0000-0000-0000C33C0000}"/>
    <cellStyle name="Normal 18 5 4 2 2" xfId="23092" xr:uid="{00000000-0005-0000-0000-0000C43C0000}"/>
    <cellStyle name="Normal 18 5 4 3" xfId="12961" xr:uid="{00000000-0005-0000-0000-0000C53C0000}"/>
    <cellStyle name="Normal 18 5 4 3 2" xfId="23093" xr:uid="{00000000-0005-0000-0000-0000C63C0000}"/>
    <cellStyle name="Normal 18 5 4 4" xfId="23091" xr:uid="{00000000-0005-0000-0000-0000C73C0000}"/>
    <cellStyle name="Normal 18 5 5" xfId="12962" xr:uid="{00000000-0005-0000-0000-0000C83C0000}"/>
    <cellStyle name="Normal 18 5 5 2" xfId="23094" xr:uid="{00000000-0005-0000-0000-0000C93C0000}"/>
    <cellStyle name="Normal 18 5 6" xfId="12963" xr:uid="{00000000-0005-0000-0000-0000CA3C0000}"/>
    <cellStyle name="Normal 18 5 6 2" xfId="23095" xr:uid="{00000000-0005-0000-0000-0000CB3C0000}"/>
    <cellStyle name="Normal 18 5 7" xfId="23078" xr:uid="{00000000-0005-0000-0000-0000CC3C0000}"/>
    <cellStyle name="Normal 18 6" xfId="2534" xr:uid="{00000000-0005-0000-0000-0000CD3C0000}"/>
    <cellStyle name="Normal 18 6 2" xfId="2535" xr:uid="{00000000-0005-0000-0000-0000CE3C0000}"/>
    <cellStyle name="Normal 18 6 2 2" xfId="12964" xr:uid="{00000000-0005-0000-0000-0000CF3C0000}"/>
    <cellStyle name="Normal 18 6 2 2 2" xfId="12965" xr:uid="{00000000-0005-0000-0000-0000D03C0000}"/>
    <cellStyle name="Normal 18 6 2 2 2 2" xfId="23099" xr:uid="{00000000-0005-0000-0000-0000D13C0000}"/>
    <cellStyle name="Normal 18 6 2 2 3" xfId="12966" xr:uid="{00000000-0005-0000-0000-0000D23C0000}"/>
    <cellStyle name="Normal 18 6 2 2 3 2" xfId="23100" xr:uid="{00000000-0005-0000-0000-0000D33C0000}"/>
    <cellStyle name="Normal 18 6 2 2 4" xfId="23098" xr:uid="{00000000-0005-0000-0000-0000D43C0000}"/>
    <cellStyle name="Normal 18 6 2 3" xfId="12967" xr:uid="{00000000-0005-0000-0000-0000D53C0000}"/>
    <cellStyle name="Normal 18 6 2 3 2" xfId="23101" xr:uid="{00000000-0005-0000-0000-0000D63C0000}"/>
    <cellStyle name="Normal 18 6 2 4" xfId="12968" xr:uid="{00000000-0005-0000-0000-0000D73C0000}"/>
    <cellStyle name="Normal 18 6 2 4 2" xfId="23102" xr:uid="{00000000-0005-0000-0000-0000D83C0000}"/>
    <cellStyle name="Normal 18 6 2 5" xfId="23097" xr:uid="{00000000-0005-0000-0000-0000D93C0000}"/>
    <cellStyle name="Normal 18 6 3" xfId="12969" xr:uid="{00000000-0005-0000-0000-0000DA3C0000}"/>
    <cellStyle name="Normal 18 6 3 2" xfId="12970" xr:uid="{00000000-0005-0000-0000-0000DB3C0000}"/>
    <cellStyle name="Normal 18 6 3 2 2" xfId="23104" xr:uid="{00000000-0005-0000-0000-0000DC3C0000}"/>
    <cellStyle name="Normal 18 6 3 3" xfId="12971" xr:uid="{00000000-0005-0000-0000-0000DD3C0000}"/>
    <cellStyle name="Normal 18 6 3 3 2" xfId="23105" xr:uid="{00000000-0005-0000-0000-0000DE3C0000}"/>
    <cellStyle name="Normal 18 6 3 4" xfId="23103" xr:uid="{00000000-0005-0000-0000-0000DF3C0000}"/>
    <cellStyle name="Normal 18 6 4" xfId="12972" xr:uid="{00000000-0005-0000-0000-0000E03C0000}"/>
    <cellStyle name="Normal 18 6 4 2" xfId="23106" xr:uid="{00000000-0005-0000-0000-0000E13C0000}"/>
    <cellStyle name="Normal 18 6 5" xfId="12973" xr:uid="{00000000-0005-0000-0000-0000E23C0000}"/>
    <cellStyle name="Normal 18 6 5 2" xfId="23107" xr:uid="{00000000-0005-0000-0000-0000E33C0000}"/>
    <cellStyle name="Normal 18 6 6" xfId="23096" xr:uid="{00000000-0005-0000-0000-0000E43C0000}"/>
    <cellStyle name="Normal 18 7" xfId="2536" xr:uid="{00000000-0005-0000-0000-0000E53C0000}"/>
    <cellStyle name="Normal 18 7 2" xfId="12974" xr:uid="{00000000-0005-0000-0000-0000E63C0000}"/>
    <cellStyle name="Normal 18 7 2 2" xfId="12975" xr:uid="{00000000-0005-0000-0000-0000E73C0000}"/>
    <cellStyle name="Normal 18 7 2 2 2" xfId="23110" xr:uid="{00000000-0005-0000-0000-0000E83C0000}"/>
    <cellStyle name="Normal 18 7 2 3" xfId="12976" xr:uid="{00000000-0005-0000-0000-0000E93C0000}"/>
    <cellStyle name="Normal 18 7 2 3 2" xfId="23111" xr:uid="{00000000-0005-0000-0000-0000EA3C0000}"/>
    <cellStyle name="Normal 18 7 2 4" xfId="23109" xr:uid="{00000000-0005-0000-0000-0000EB3C0000}"/>
    <cellStyle name="Normal 18 7 3" xfId="12977" xr:uid="{00000000-0005-0000-0000-0000EC3C0000}"/>
    <cellStyle name="Normal 18 7 3 2" xfId="23112" xr:uid="{00000000-0005-0000-0000-0000ED3C0000}"/>
    <cellStyle name="Normal 18 7 4" xfId="12978" xr:uid="{00000000-0005-0000-0000-0000EE3C0000}"/>
    <cellStyle name="Normal 18 7 4 2" xfId="23113" xr:uid="{00000000-0005-0000-0000-0000EF3C0000}"/>
    <cellStyle name="Normal 18 7 5" xfId="23108" xr:uid="{00000000-0005-0000-0000-0000F03C0000}"/>
    <cellStyle name="Normal 18 8" xfId="2537" xr:uid="{00000000-0005-0000-0000-0000F13C0000}"/>
    <cellStyle name="Normal 18 8 2" xfId="12979" xr:uid="{00000000-0005-0000-0000-0000F23C0000}"/>
    <cellStyle name="Normal 18 8 2 2" xfId="12980" xr:uid="{00000000-0005-0000-0000-0000F33C0000}"/>
    <cellStyle name="Normal 18 8 2 2 2" xfId="23116" xr:uid="{00000000-0005-0000-0000-0000F43C0000}"/>
    <cellStyle name="Normal 18 8 2 3" xfId="12981" xr:uid="{00000000-0005-0000-0000-0000F53C0000}"/>
    <cellStyle name="Normal 18 8 2 3 2" xfId="23117" xr:uid="{00000000-0005-0000-0000-0000F63C0000}"/>
    <cellStyle name="Normal 18 8 2 4" xfId="23115" xr:uid="{00000000-0005-0000-0000-0000F73C0000}"/>
    <cellStyle name="Normal 18 8 3" xfId="12982" xr:uid="{00000000-0005-0000-0000-0000F83C0000}"/>
    <cellStyle name="Normal 18 8 3 2" xfId="23118" xr:uid="{00000000-0005-0000-0000-0000F93C0000}"/>
    <cellStyle name="Normal 18 8 4" xfId="12983" xr:uid="{00000000-0005-0000-0000-0000FA3C0000}"/>
    <cellStyle name="Normal 18 8 4 2" xfId="23119" xr:uid="{00000000-0005-0000-0000-0000FB3C0000}"/>
    <cellStyle name="Normal 18 8 5" xfId="23114" xr:uid="{00000000-0005-0000-0000-0000FC3C0000}"/>
    <cellStyle name="Normal 18 9" xfId="12984" xr:uid="{00000000-0005-0000-0000-0000FD3C0000}"/>
    <cellStyle name="Normal 18 9 2" xfId="12985" xr:uid="{00000000-0005-0000-0000-0000FE3C0000}"/>
    <cellStyle name="Normal 18 9 2 2" xfId="23121" xr:uid="{00000000-0005-0000-0000-0000FF3C0000}"/>
    <cellStyle name="Normal 18 9 3" xfId="12986" xr:uid="{00000000-0005-0000-0000-0000003D0000}"/>
    <cellStyle name="Normal 18 9 3 2" xfId="23122" xr:uid="{00000000-0005-0000-0000-0000013D0000}"/>
    <cellStyle name="Normal 18 9 4" xfId="23120" xr:uid="{00000000-0005-0000-0000-0000023D0000}"/>
    <cellStyle name="Normal 19" xfId="2538" xr:uid="{00000000-0005-0000-0000-0000033D0000}"/>
    <cellStyle name="Normal 19 2" xfId="12988" xr:uid="{00000000-0005-0000-0000-0000043D0000}"/>
    <cellStyle name="Normal 19 2 2" xfId="23124" xr:uid="{00000000-0005-0000-0000-0000053D0000}"/>
    <cellStyle name="Normal 19 3" xfId="12989" xr:uid="{00000000-0005-0000-0000-0000063D0000}"/>
    <cellStyle name="Normal 19 3 2" xfId="12990" xr:uid="{00000000-0005-0000-0000-0000073D0000}"/>
    <cellStyle name="Normal 19 3 2 2" xfId="23126" xr:uid="{00000000-0005-0000-0000-0000083D0000}"/>
    <cellStyle name="Normal 19 3 3" xfId="12991" xr:uid="{00000000-0005-0000-0000-0000093D0000}"/>
    <cellStyle name="Normal 19 3 3 2" xfId="23127" xr:uid="{00000000-0005-0000-0000-00000A3D0000}"/>
    <cellStyle name="Normal 19 3 4" xfId="23125" xr:uid="{00000000-0005-0000-0000-00000B3D0000}"/>
    <cellStyle name="Normal 19 4" xfId="12992" xr:uid="{00000000-0005-0000-0000-00000C3D0000}"/>
    <cellStyle name="Normal 19 4 2" xfId="23128" xr:uid="{00000000-0005-0000-0000-00000D3D0000}"/>
    <cellStyle name="Normal 19 5" xfId="12993" xr:uid="{00000000-0005-0000-0000-00000E3D0000}"/>
    <cellStyle name="Normal 19 5 2" xfId="23129" xr:uid="{00000000-0005-0000-0000-00000F3D0000}"/>
    <cellStyle name="Normal 19 6" xfId="12987" xr:uid="{00000000-0005-0000-0000-0000103D0000}"/>
    <cellStyle name="Normal 19 7" xfId="23123" xr:uid="{00000000-0005-0000-0000-0000113D0000}"/>
    <cellStyle name="Normal 2" xfId="2539" xr:uid="{00000000-0005-0000-0000-0000123D0000}"/>
    <cellStyle name="Normal 2 10" xfId="12995" xr:uid="{00000000-0005-0000-0000-0000133D0000}"/>
    <cellStyle name="Normal 2 10 2" xfId="23131" xr:uid="{00000000-0005-0000-0000-0000143D0000}"/>
    <cellStyle name="Normal 2 11" xfId="12994" xr:uid="{00000000-0005-0000-0000-0000153D0000}"/>
    <cellStyle name="Normal 2 12" xfId="23130" xr:uid="{00000000-0005-0000-0000-0000163D0000}"/>
    <cellStyle name="Normal 2 2" xfId="2540" xr:uid="{00000000-0005-0000-0000-0000173D0000}"/>
    <cellStyle name="Normal 2 2 10" xfId="12996" xr:uid="{00000000-0005-0000-0000-0000183D0000}"/>
    <cellStyle name="Normal 2 2 11" xfId="23132" xr:uid="{00000000-0005-0000-0000-0000193D0000}"/>
    <cellStyle name="Normal 2 2 2" xfId="2541" xr:uid="{00000000-0005-0000-0000-00001A3D0000}"/>
    <cellStyle name="Normal 2 2 2 2" xfId="12998" xr:uid="{00000000-0005-0000-0000-00001B3D0000}"/>
    <cellStyle name="Normal 2 2 2 2 2" xfId="23134" xr:uid="{00000000-0005-0000-0000-00001C3D0000}"/>
    <cellStyle name="Normal 2 2 2 3" xfId="12999" xr:uid="{00000000-0005-0000-0000-00001D3D0000}"/>
    <cellStyle name="Normal 2 2 2 3 2" xfId="13000" xr:uid="{00000000-0005-0000-0000-00001E3D0000}"/>
    <cellStyle name="Normal 2 2 2 3 2 2" xfId="23136" xr:uid="{00000000-0005-0000-0000-00001F3D0000}"/>
    <cellStyle name="Normal 2 2 2 3 3" xfId="13001" xr:uid="{00000000-0005-0000-0000-0000203D0000}"/>
    <cellStyle name="Normal 2 2 2 3 3 2" xfId="23137" xr:uid="{00000000-0005-0000-0000-0000213D0000}"/>
    <cellStyle name="Normal 2 2 2 3 4" xfId="23135" xr:uid="{00000000-0005-0000-0000-0000223D0000}"/>
    <cellStyle name="Normal 2 2 2 4" xfId="13002" xr:uid="{00000000-0005-0000-0000-0000233D0000}"/>
    <cellStyle name="Normal 2 2 2 4 2" xfId="23138" xr:uid="{00000000-0005-0000-0000-0000243D0000}"/>
    <cellStyle name="Normal 2 2 2 5" xfId="13003" xr:uid="{00000000-0005-0000-0000-0000253D0000}"/>
    <cellStyle name="Normal 2 2 2 5 2" xfId="23139" xr:uid="{00000000-0005-0000-0000-0000263D0000}"/>
    <cellStyle name="Normal 2 2 2 6" xfId="13004" xr:uid="{00000000-0005-0000-0000-0000273D0000}"/>
    <cellStyle name="Normal 2 2 2 6 2" xfId="23140" xr:uid="{00000000-0005-0000-0000-0000283D0000}"/>
    <cellStyle name="Normal 2 2 2 7" xfId="12997" xr:uid="{00000000-0005-0000-0000-0000293D0000}"/>
    <cellStyle name="Normal 2 2 2 8" xfId="23133" xr:uid="{00000000-0005-0000-0000-00002A3D0000}"/>
    <cellStyle name="Normal 2 2 3" xfId="2542" xr:uid="{00000000-0005-0000-0000-00002B3D0000}"/>
    <cellStyle name="Normal 2 2 3 2" xfId="13006" xr:uid="{00000000-0005-0000-0000-00002C3D0000}"/>
    <cellStyle name="Normal 2 2 3 2 2" xfId="23142" xr:uid="{00000000-0005-0000-0000-00002D3D0000}"/>
    <cellStyle name="Normal 2 2 3 3" xfId="13007" xr:uid="{00000000-0005-0000-0000-00002E3D0000}"/>
    <cellStyle name="Normal 2 2 3 3 2" xfId="23143" xr:uid="{00000000-0005-0000-0000-00002F3D0000}"/>
    <cellStyle name="Normal 2 2 3 4" xfId="13008" xr:uid="{00000000-0005-0000-0000-0000303D0000}"/>
    <cellStyle name="Normal 2 2 3 4 2" xfId="23144" xr:uid="{00000000-0005-0000-0000-0000313D0000}"/>
    <cellStyle name="Normal 2 2 3 5" xfId="13005" xr:uid="{00000000-0005-0000-0000-0000323D0000}"/>
    <cellStyle name="Normal 2 2 3 6" xfId="23141" xr:uid="{00000000-0005-0000-0000-0000333D0000}"/>
    <cellStyle name="Normal 2 2 4" xfId="2543" xr:uid="{00000000-0005-0000-0000-0000343D0000}"/>
    <cellStyle name="Normal 2 2 4 2" xfId="13010" xr:uid="{00000000-0005-0000-0000-0000353D0000}"/>
    <cellStyle name="Normal 2 2 4 2 2" xfId="23146" xr:uid="{00000000-0005-0000-0000-0000363D0000}"/>
    <cellStyle name="Normal 2 2 4 3" xfId="13011" xr:uid="{00000000-0005-0000-0000-0000373D0000}"/>
    <cellStyle name="Normal 2 2 4 3 2" xfId="23147" xr:uid="{00000000-0005-0000-0000-0000383D0000}"/>
    <cellStyle name="Normal 2 2 4 4" xfId="13012" xr:uid="{00000000-0005-0000-0000-0000393D0000}"/>
    <cellStyle name="Normal 2 2 4 4 2" xfId="23148" xr:uid="{00000000-0005-0000-0000-00003A3D0000}"/>
    <cellStyle name="Normal 2 2 4 5" xfId="13013" xr:uid="{00000000-0005-0000-0000-00003B3D0000}"/>
    <cellStyle name="Normal 2 2 4 5 2" xfId="23149" xr:uid="{00000000-0005-0000-0000-00003C3D0000}"/>
    <cellStyle name="Normal 2 2 4 6" xfId="13009" xr:uid="{00000000-0005-0000-0000-00003D3D0000}"/>
    <cellStyle name="Normal 2 2 4 7" xfId="23145" xr:uid="{00000000-0005-0000-0000-00003E3D0000}"/>
    <cellStyle name="Normal 2 2 5" xfId="2544" xr:uid="{00000000-0005-0000-0000-00003F3D0000}"/>
    <cellStyle name="Normal 2 2 5 2" xfId="13015" xr:uid="{00000000-0005-0000-0000-0000403D0000}"/>
    <cellStyle name="Normal 2 2 5 2 2" xfId="23151" xr:uid="{00000000-0005-0000-0000-0000413D0000}"/>
    <cellStyle name="Normal 2 2 5 3" xfId="13014" xr:uid="{00000000-0005-0000-0000-0000423D0000}"/>
    <cellStyle name="Normal 2 2 5 4" xfId="23150" xr:uid="{00000000-0005-0000-0000-0000433D0000}"/>
    <cellStyle name="Normal 2 2 6" xfId="13016" xr:uid="{00000000-0005-0000-0000-0000443D0000}"/>
    <cellStyle name="Normal 2 2 6 2" xfId="23152" xr:uid="{00000000-0005-0000-0000-0000453D0000}"/>
    <cellStyle name="Normal 2 2 7" xfId="13017" xr:uid="{00000000-0005-0000-0000-0000463D0000}"/>
    <cellStyle name="Normal 2 2 7 2" xfId="23153" xr:uid="{00000000-0005-0000-0000-0000473D0000}"/>
    <cellStyle name="Normal 2 2 8" xfId="13018" xr:uid="{00000000-0005-0000-0000-0000483D0000}"/>
    <cellStyle name="Normal 2 2 8 2" xfId="23154" xr:uid="{00000000-0005-0000-0000-0000493D0000}"/>
    <cellStyle name="Normal 2 2 9" xfId="13019" xr:uid="{00000000-0005-0000-0000-00004A3D0000}"/>
    <cellStyle name="Normal 2 2 9 2" xfId="23155" xr:uid="{00000000-0005-0000-0000-00004B3D0000}"/>
    <cellStyle name="Normal 2 3" xfId="2545" xr:uid="{00000000-0005-0000-0000-00004C3D0000}"/>
    <cellStyle name="Normal 2 3 2" xfId="13021" xr:uid="{00000000-0005-0000-0000-00004D3D0000}"/>
    <cellStyle name="Normal 2 3 2 2" xfId="23157" xr:uid="{00000000-0005-0000-0000-00004E3D0000}"/>
    <cellStyle name="Normal 2 3 3" xfId="13022" xr:uid="{00000000-0005-0000-0000-00004F3D0000}"/>
    <cellStyle name="Normal 2 3 3 2" xfId="23158" xr:uid="{00000000-0005-0000-0000-0000503D0000}"/>
    <cellStyle name="Normal 2 3 4" xfId="13023" xr:uid="{00000000-0005-0000-0000-0000513D0000}"/>
    <cellStyle name="Normal 2 3 4 2" xfId="23159" xr:uid="{00000000-0005-0000-0000-0000523D0000}"/>
    <cellStyle name="Normal 2 3 5" xfId="13024" xr:uid="{00000000-0005-0000-0000-0000533D0000}"/>
    <cellStyle name="Normal 2 3 5 2" xfId="23160" xr:uid="{00000000-0005-0000-0000-0000543D0000}"/>
    <cellStyle name="Normal 2 3 6" xfId="13025" xr:uid="{00000000-0005-0000-0000-0000553D0000}"/>
    <cellStyle name="Normal 2 3 6 2" xfId="23161" xr:uid="{00000000-0005-0000-0000-0000563D0000}"/>
    <cellStyle name="Normal 2 3 7" xfId="13020" xr:uid="{00000000-0005-0000-0000-0000573D0000}"/>
    <cellStyle name="Normal 2 3 8" xfId="23156" xr:uid="{00000000-0005-0000-0000-0000583D0000}"/>
    <cellStyle name="Normal 2 4" xfId="2546" xr:uid="{00000000-0005-0000-0000-0000593D0000}"/>
    <cellStyle name="Normal 2 4 2" xfId="13027" xr:uid="{00000000-0005-0000-0000-00005A3D0000}"/>
    <cellStyle name="Normal 2 4 2 2" xfId="23163" xr:uid="{00000000-0005-0000-0000-00005B3D0000}"/>
    <cellStyle name="Normal 2 4 3" xfId="13028" xr:uid="{00000000-0005-0000-0000-00005C3D0000}"/>
    <cellStyle name="Normal 2 4 3 2" xfId="23164" xr:uid="{00000000-0005-0000-0000-00005D3D0000}"/>
    <cellStyle name="Normal 2 4 4" xfId="13029" xr:uid="{00000000-0005-0000-0000-00005E3D0000}"/>
    <cellStyle name="Normal 2 4 4 2" xfId="23165" xr:uid="{00000000-0005-0000-0000-00005F3D0000}"/>
    <cellStyle name="Normal 2 4 5" xfId="13030" xr:uid="{00000000-0005-0000-0000-0000603D0000}"/>
    <cellStyle name="Normal 2 4 5 2" xfId="23166" xr:uid="{00000000-0005-0000-0000-0000613D0000}"/>
    <cellStyle name="Normal 2 4 6" xfId="13026" xr:uid="{00000000-0005-0000-0000-0000623D0000}"/>
    <cellStyle name="Normal 2 4 7" xfId="23162" xr:uid="{00000000-0005-0000-0000-0000633D0000}"/>
    <cellStyle name="Normal 2 5" xfId="2547" xr:uid="{00000000-0005-0000-0000-0000643D0000}"/>
    <cellStyle name="Normal 2 5 2" xfId="13032" xr:uid="{00000000-0005-0000-0000-0000653D0000}"/>
    <cellStyle name="Normal 2 5 2 2" xfId="23168" xr:uid="{00000000-0005-0000-0000-0000663D0000}"/>
    <cellStyle name="Normal 2 5 3" xfId="13033" xr:uid="{00000000-0005-0000-0000-0000673D0000}"/>
    <cellStyle name="Normal 2 5 3 2" xfId="23169" xr:uid="{00000000-0005-0000-0000-0000683D0000}"/>
    <cellStyle name="Normal 2 5 4" xfId="13034" xr:uid="{00000000-0005-0000-0000-0000693D0000}"/>
    <cellStyle name="Normal 2 5 4 2" xfId="23170" xr:uid="{00000000-0005-0000-0000-00006A3D0000}"/>
    <cellStyle name="Normal 2 5 5" xfId="13035" xr:uid="{00000000-0005-0000-0000-00006B3D0000}"/>
    <cellStyle name="Normal 2 5 5 2" xfId="23171" xr:uid="{00000000-0005-0000-0000-00006C3D0000}"/>
    <cellStyle name="Normal 2 5 6" xfId="13036" xr:uid="{00000000-0005-0000-0000-00006D3D0000}"/>
    <cellStyle name="Normal 2 5 6 2" xfId="23172" xr:uid="{00000000-0005-0000-0000-00006E3D0000}"/>
    <cellStyle name="Normal 2 5 7" xfId="13031" xr:uid="{00000000-0005-0000-0000-00006F3D0000}"/>
    <cellStyle name="Normal 2 5 8" xfId="23167" xr:uid="{00000000-0005-0000-0000-0000703D0000}"/>
    <cellStyle name="Normal 2 6" xfId="2548" xr:uid="{00000000-0005-0000-0000-0000713D0000}"/>
    <cellStyle name="Normal 2 6 2" xfId="13037" xr:uid="{00000000-0005-0000-0000-0000723D0000}"/>
    <cellStyle name="Normal 2 6 3" xfId="23173" xr:uid="{00000000-0005-0000-0000-0000733D0000}"/>
    <cellStyle name="Normal 2 7" xfId="13038" xr:uid="{00000000-0005-0000-0000-0000743D0000}"/>
    <cellStyle name="Normal 2 7 2" xfId="13039" xr:uid="{00000000-0005-0000-0000-0000753D0000}"/>
    <cellStyle name="Normal 2 7 2 2" xfId="23175" xr:uid="{00000000-0005-0000-0000-0000763D0000}"/>
    <cellStyle name="Normal 2 7 3" xfId="23174" xr:uid="{00000000-0005-0000-0000-0000773D0000}"/>
    <cellStyle name="Normal 2 8" xfId="13040" xr:uid="{00000000-0005-0000-0000-0000783D0000}"/>
    <cellStyle name="Normal 2 8 2" xfId="23176" xr:uid="{00000000-0005-0000-0000-0000793D0000}"/>
    <cellStyle name="Normal 2 9" xfId="13041" xr:uid="{00000000-0005-0000-0000-00007A3D0000}"/>
    <cellStyle name="Normal 2 9 2" xfId="23177" xr:uid="{00000000-0005-0000-0000-00007B3D0000}"/>
    <cellStyle name="Normal 20" xfId="2549" xr:uid="{00000000-0005-0000-0000-00007C3D0000}"/>
    <cellStyle name="Normal 20 2" xfId="2550" xr:uid="{00000000-0005-0000-0000-00007D3D0000}"/>
    <cellStyle name="Normal 20 2 2" xfId="2551" xr:uid="{00000000-0005-0000-0000-00007E3D0000}"/>
    <cellStyle name="Normal 20 2 2 2" xfId="13042" xr:uid="{00000000-0005-0000-0000-00007F3D0000}"/>
    <cellStyle name="Normal 20 2 2 2 2" xfId="13043" xr:uid="{00000000-0005-0000-0000-0000803D0000}"/>
    <cellStyle name="Normal 20 2 2 2 2 2" xfId="23182" xr:uid="{00000000-0005-0000-0000-0000813D0000}"/>
    <cellStyle name="Normal 20 2 2 2 3" xfId="13044" xr:uid="{00000000-0005-0000-0000-0000823D0000}"/>
    <cellStyle name="Normal 20 2 2 2 3 2" xfId="23183" xr:uid="{00000000-0005-0000-0000-0000833D0000}"/>
    <cellStyle name="Normal 20 2 2 2 4" xfId="23181" xr:uid="{00000000-0005-0000-0000-0000843D0000}"/>
    <cellStyle name="Normal 20 2 2 3" xfId="13045" xr:uid="{00000000-0005-0000-0000-0000853D0000}"/>
    <cellStyle name="Normal 20 2 2 3 2" xfId="23184" xr:uid="{00000000-0005-0000-0000-0000863D0000}"/>
    <cellStyle name="Normal 20 2 2 4" xfId="13046" xr:uid="{00000000-0005-0000-0000-0000873D0000}"/>
    <cellStyle name="Normal 20 2 2 4 2" xfId="23185" xr:uid="{00000000-0005-0000-0000-0000883D0000}"/>
    <cellStyle name="Normal 20 2 2 5" xfId="23180" xr:uid="{00000000-0005-0000-0000-0000893D0000}"/>
    <cellStyle name="Normal 20 2 3" xfId="2552" xr:uid="{00000000-0005-0000-0000-00008A3D0000}"/>
    <cellStyle name="Normal 20 2 3 2" xfId="13047" xr:uid="{00000000-0005-0000-0000-00008B3D0000}"/>
    <cellStyle name="Normal 20 2 3 2 2" xfId="13048" xr:uid="{00000000-0005-0000-0000-00008C3D0000}"/>
    <cellStyle name="Normal 20 2 3 2 2 2" xfId="23188" xr:uid="{00000000-0005-0000-0000-00008D3D0000}"/>
    <cellStyle name="Normal 20 2 3 2 3" xfId="13049" xr:uid="{00000000-0005-0000-0000-00008E3D0000}"/>
    <cellStyle name="Normal 20 2 3 2 3 2" xfId="23189" xr:uid="{00000000-0005-0000-0000-00008F3D0000}"/>
    <cellStyle name="Normal 20 2 3 2 4" xfId="23187" xr:uid="{00000000-0005-0000-0000-0000903D0000}"/>
    <cellStyle name="Normal 20 2 3 3" xfId="13050" xr:uid="{00000000-0005-0000-0000-0000913D0000}"/>
    <cellStyle name="Normal 20 2 3 3 2" xfId="23190" xr:uid="{00000000-0005-0000-0000-0000923D0000}"/>
    <cellStyle name="Normal 20 2 3 4" xfId="13051" xr:uid="{00000000-0005-0000-0000-0000933D0000}"/>
    <cellStyle name="Normal 20 2 3 4 2" xfId="23191" xr:uid="{00000000-0005-0000-0000-0000943D0000}"/>
    <cellStyle name="Normal 20 2 3 5" xfId="23186" xr:uid="{00000000-0005-0000-0000-0000953D0000}"/>
    <cellStyle name="Normal 20 2 4" xfId="13052" xr:uid="{00000000-0005-0000-0000-0000963D0000}"/>
    <cellStyle name="Normal 20 2 4 2" xfId="13053" xr:uid="{00000000-0005-0000-0000-0000973D0000}"/>
    <cellStyle name="Normal 20 2 4 2 2" xfId="23193" xr:uid="{00000000-0005-0000-0000-0000983D0000}"/>
    <cellStyle name="Normal 20 2 4 3" xfId="13054" xr:uid="{00000000-0005-0000-0000-0000993D0000}"/>
    <cellStyle name="Normal 20 2 4 3 2" xfId="23194" xr:uid="{00000000-0005-0000-0000-00009A3D0000}"/>
    <cellStyle name="Normal 20 2 4 4" xfId="23192" xr:uid="{00000000-0005-0000-0000-00009B3D0000}"/>
    <cellStyle name="Normal 20 2 5" xfId="13055" xr:uid="{00000000-0005-0000-0000-00009C3D0000}"/>
    <cellStyle name="Normal 20 2 5 2" xfId="23195" xr:uid="{00000000-0005-0000-0000-00009D3D0000}"/>
    <cellStyle name="Normal 20 2 6" xfId="13056" xr:uid="{00000000-0005-0000-0000-00009E3D0000}"/>
    <cellStyle name="Normal 20 2 6 2" xfId="23196" xr:uid="{00000000-0005-0000-0000-00009F3D0000}"/>
    <cellStyle name="Normal 20 2 7" xfId="23179" xr:uid="{00000000-0005-0000-0000-0000A03D0000}"/>
    <cellStyle name="Normal 20 3" xfId="2553" xr:uid="{00000000-0005-0000-0000-0000A13D0000}"/>
    <cellStyle name="Normal 20 3 2" xfId="2554" xr:uid="{00000000-0005-0000-0000-0000A23D0000}"/>
    <cellStyle name="Normal 20 3 2 2" xfId="13057" xr:uid="{00000000-0005-0000-0000-0000A33D0000}"/>
    <cellStyle name="Normal 20 3 2 2 2" xfId="13058" xr:uid="{00000000-0005-0000-0000-0000A43D0000}"/>
    <cellStyle name="Normal 20 3 2 2 2 2" xfId="23200" xr:uid="{00000000-0005-0000-0000-0000A53D0000}"/>
    <cellStyle name="Normal 20 3 2 2 3" xfId="13059" xr:uid="{00000000-0005-0000-0000-0000A63D0000}"/>
    <cellStyle name="Normal 20 3 2 2 3 2" xfId="23201" xr:uid="{00000000-0005-0000-0000-0000A73D0000}"/>
    <cellStyle name="Normal 20 3 2 2 4" xfId="23199" xr:uid="{00000000-0005-0000-0000-0000A83D0000}"/>
    <cellStyle name="Normal 20 3 2 3" xfId="13060" xr:uid="{00000000-0005-0000-0000-0000A93D0000}"/>
    <cellStyle name="Normal 20 3 2 3 2" xfId="23202" xr:uid="{00000000-0005-0000-0000-0000AA3D0000}"/>
    <cellStyle name="Normal 20 3 2 4" xfId="13061" xr:uid="{00000000-0005-0000-0000-0000AB3D0000}"/>
    <cellStyle name="Normal 20 3 2 4 2" xfId="23203" xr:uid="{00000000-0005-0000-0000-0000AC3D0000}"/>
    <cellStyle name="Normal 20 3 2 5" xfId="23198" xr:uid="{00000000-0005-0000-0000-0000AD3D0000}"/>
    <cellStyle name="Normal 20 3 3" xfId="13062" xr:uid="{00000000-0005-0000-0000-0000AE3D0000}"/>
    <cellStyle name="Normal 20 3 3 2" xfId="13063" xr:uid="{00000000-0005-0000-0000-0000AF3D0000}"/>
    <cellStyle name="Normal 20 3 3 2 2" xfId="23205" xr:uid="{00000000-0005-0000-0000-0000B03D0000}"/>
    <cellStyle name="Normal 20 3 3 3" xfId="13064" xr:uid="{00000000-0005-0000-0000-0000B13D0000}"/>
    <cellStyle name="Normal 20 3 3 3 2" xfId="23206" xr:uid="{00000000-0005-0000-0000-0000B23D0000}"/>
    <cellStyle name="Normal 20 3 3 4" xfId="23204" xr:uid="{00000000-0005-0000-0000-0000B33D0000}"/>
    <cellStyle name="Normal 20 3 4" xfId="13065" xr:uid="{00000000-0005-0000-0000-0000B43D0000}"/>
    <cellStyle name="Normal 20 3 4 2" xfId="23207" xr:uid="{00000000-0005-0000-0000-0000B53D0000}"/>
    <cellStyle name="Normal 20 3 5" xfId="13066" xr:uid="{00000000-0005-0000-0000-0000B63D0000}"/>
    <cellStyle name="Normal 20 3 5 2" xfId="23208" xr:uid="{00000000-0005-0000-0000-0000B73D0000}"/>
    <cellStyle name="Normal 20 3 6" xfId="23197" xr:uid="{00000000-0005-0000-0000-0000B83D0000}"/>
    <cellStyle name="Normal 20 4" xfId="2555" xr:uid="{00000000-0005-0000-0000-0000B93D0000}"/>
    <cellStyle name="Normal 20 4 2" xfId="13067" xr:uid="{00000000-0005-0000-0000-0000BA3D0000}"/>
    <cellStyle name="Normal 20 4 2 2" xfId="13068" xr:uid="{00000000-0005-0000-0000-0000BB3D0000}"/>
    <cellStyle name="Normal 20 4 2 2 2" xfId="23211" xr:uid="{00000000-0005-0000-0000-0000BC3D0000}"/>
    <cellStyle name="Normal 20 4 2 3" xfId="13069" xr:uid="{00000000-0005-0000-0000-0000BD3D0000}"/>
    <cellStyle name="Normal 20 4 2 3 2" xfId="23212" xr:uid="{00000000-0005-0000-0000-0000BE3D0000}"/>
    <cellStyle name="Normal 20 4 2 4" xfId="23210" xr:uid="{00000000-0005-0000-0000-0000BF3D0000}"/>
    <cellStyle name="Normal 20 4 3" xfId="13070" xr:uid="{00000000-0005-0000-0000-0000C03D0000}"/>
    <cellStyle name="Normal 20 4 3 2" xfId="23213" xr:uid="{00000000-0005-0000-0000-0000C13D0000}"/>
    <cellStyle name="Normal 20 4 4" xfId="13071" xr:uid="{00000000-0005-0000-0000-0000C23D0000}"/>
    <cellStyle name="Normal 20 4 4 2" xfId="23214" xr:uid="{00000000-0005-0000-0000-0000C33D0000}"/>
    <cellStyle name="Normal 20 4 5" xfId="23209" xr:uid="{00000000-0005-0000-0000-0000C43D0000}"/>
    <cellStyle name="Normal 20 5" xfId="2556" xr:uid="{00000000-0005-0000-0000-0000C53D0000}"/>
    <cellStyle name="Normal 20 5 2" xfId="13072" xr:uid="{00000000-0005-0000-0000-0000C63D0000}"/>
    <cellStyle name="Normal 20 5 2 2" xfId="13073" xr:uid="{00000000-0005-0000-0000-0000C73D0000}"/>
    <cellStyle name="Normal 20 5 2 2 2" xfId="23217" xr:uid="{00000000-0005-0000-0000-0000C83D0000}"/>
    <cellStyle name="Normal 20 5 2 3" xfId="13074" xr:uid="{00000000-0005-0000-0000-0000C93D0000}"/>
    <cellStyle name="Normal 20 5 2 3 2" xfId="23218" xr:uid="{00000000-0005-0000-0000-0000CA3D0000}"/>
    <cellStyle name="Normal 20 5 2 4" xfId="23216" xr:uid="{00000000-0005-0000-0000-0000CB3D0000}"/>
    <cellStyle name="Normal 20 5 3" xfId="13075" xr:uid="{00000000-0005-0000-0000-0000CC3D0000}"/>
    <cellStyle name="Normal 20 5 3 2" xfId="23219" xr:uid="{00000000-0005-0000-0000-0000CD3D0000}"/>
    <cellStyle name="Normal 20 5 4" xfId="13076" xr:uid="{00000000-0005-0000-0000-0000CE3D0000}"/>
    <cellStyle name="Normal 20 5 4 2" xfId="23220" xr:uid="{00000000-0005-0000-0000-0000CF3D0000}"/>
    <cellStyle name="Normal 20 5 5" xfId="23215" xr:uid="{00000000-0005-0000-0000-0000D03D0000}"/>
    <cellStyle name="Normal 20 6" xfId="13077" xr:uid="{00000000-0005-0000-0000-0000D13D0000}"/>
    <cellStyle name="Normal 20 6 2" xfId="13078" xr:uid="{00000000-0005-0000-0000-0000D23D0000}"/>
    <cellStyle name="Normal 20 6 2 2" xfId="23222" xr:uid="{00000000-0005-0000-0000-0000D33D0000}"/>
    <cellStyle name="Normal 20 6 3" xfId="13079" xr:uid="{00000000-0005-0000-0000-0000D43D0000}"/>
    <cellStyle name="Normal 20 6 3 2" xfId="23223" xr:uid="{00000000-0005-0000-0000-0000D53D0000}"/>
    <cellStyle name="Normal 20 6 4" xfId="23221" xr:uid="{00000000-0005-0000-0000-0000D63D0000}"/>
    <cellStyle name="Normal 20 7" xfId="13080" xr:uid="{00000000-0005-0000-0000-0000D73D0000}"/>
    <cellStyle name="Normal 20 7 2" xfId="23224" xr:uid="{00000000-0005-0000-0000-0000D83D0000}"/>
    <cellStyle name="Normal 20 8" xfId="13081" xr:uid="{00000000-0005-0000-0000-0000D93D0000}"/>
    <cellStyle name="Normal 20 8 2" xfId="23225" xr:uid="{00000000-0005-0000-0000-0000DA3D0000}"/>
    <cellStyle name="Normal 20 9" xfId="23178" xr:uid="{00000000-0005-0000-0000-0000DB3D0000}"/>
    <cellStyle name="Normal 21" xfId="2557" xr:uid="{00000000-0005-0000-0000-0000DC3D0000}"/>
    <cellStyle name="Normal 21 2" xfId="13083" xr:uid="{00000000-0005-0000-0000-0000DD3D0000}"/>
    <cellStyle name="Normal 21 2 2" xfId="23227" xr:uid="{00000000-0005-0000-0000-0000DE3D0000}"/>
    <cellStyle name="Normal 21 3" xfId="13084" xr:uid="{00000000-0005-0000-0000-0000DF3D0000}"/>
    <cellStyle name="Normal 21 3 2" xfId="13085" xr:uid="{00000000-0005-0000-0000-0000E03D0000}"/>
    <cellStyle name="Normal 21 3 2 2" xfId="23229" xr:uid="{00000000-0005-0000-0000-0000E13D0000}"/>
    <cellStyle name="Normal 21 3 3" xfId="13086" xr:uid="{00000000-0005-0000-0000-0000E23D0000}"/>
    <cellStyle name="Normal 21 3 3 2" xfId="23230" xr:uid="{00000000-0005-0000-0000-0000E33D0000}"/>
    <cellStyle name="Normal 21 3 4" xfId="23228" xr:uid="{00000000-0005-0000-0000-0000E43D0000}"/>
    <cellStyle name="Normal 21 4" xfId="13087" xr:uid="{00000000-0005-0000-0000-0000E53D0000}"/>
    <cellStyle name="Normal 21 4 2" xfId="23231" xr:uid="{00000000-0005-0000-0000-0000E63D0000}"/>
    <cellStyle name="Normal 21 5" xfId="13088" xr:uid="{00000000-0005-0000-0000-0000E73D0000}"/>
    <cellStyle name="Normal 21 5 2" xfId="23232" xr:uid="{00000000-0005-0000-0000-0000E83D0000}"/>
    <cellStyle name="Normal 21 6" xfId="13082" xr:uid="{00000000-0005-0000-0000-0000E93D0000}"/>
    <cellStyle name="Normal 21 7" xfId="23226" xr:uid="{00000000-0005-0000-0000-0000EA3D0000}"/>
    <cellStyle name="Normal 22" xfId="2558" xr:uid="{00000000-0005-0000-0000-0000EB3D0000}"/>
    <cellStyle name="Normal 22 2" xfId="2559" xr:uid="{00000000-0005-0000-0000-0000EC3D0000}"/>
    <cellStyle name="Normal 22 2 2" xfId="13089" xr:uid="{00000000-0005-0000-0000-0000ED3D0000}"/>
    <cellStyle name="Normal 22 2 2 2" xfId="13090" xr:uid="{00000000-0005-0000-0000-0000EE3D0000}"/>
    <cellStyle name="Normal 22 2 2 2 2" xfId="23236" xr:uid="{00000000-0005-0000-0000-0000EF3D0000}"/>
    <cellStyle name="Normal 22 2 2 3" xfId="13091" xr:uid="{00000000-0005-0000-0000-0000F03D0000}"/>
    <cellStyle name="Normal 22 2 2 3 2" xfId="23237" xr:uid="{00000000-0005-0000-0000-0000F13D0000}"/>
    <cellStyle name="Normal 22 2 2 4" xfId="23235" xr:uid="{00000000-0005-0000-0000-0000F23D0000}"/>
    <cellStyle name="Normal 22 2 3" xfId="13092" xr:uid="{00000000-0005-0000-0000-0000F33D0000}"/>
    <cellStyle name="Normal 22 2 3 2" xfId="23238" xr:uid="{00000000-0005-0000-0000-0000F43D0000}"/>
    <cellStyle name="Normal 22 2 4" xfId="13093" xr:uid="{00000000-0005-0000-0000-0000F53D0000}"/>
    <cellStyle name="Normal 22 2 4 2" xfId="23239" xr:uid="{00000000-0005-0000-0000-0000F63D0000}"/>
    <cellStyle name="Normal 22 2 5" xfId="23234" xr:uid="{00000000-0005-0000-0000-0000F73D0000}"/>
    <cellStyle name="Normal 22 3" xfId="2560" xr:uid="{00000000-0005-0000-0000-0000F83D0000}"/>
    <cellStyle name="Normal 22 3 2" xfId="13094" xr:uid="{00000000-0005-0000-0000-0000F93D0000}"/>
    <cellStyle name="Normal 22 3 2 2" xfId="13095" xr:uid="{00000000-0005-0000-0000-0000FA3D0000}"/>
    <cellStyle name="Normal 22 3 2 2 2" xfId="23242" xr:uid="{00000000-0005-0000-0000-0000FB3D0000}"/>
    <cellStyle name="Normal 22 3 2 3" xfId="13096" xr:uid="{00000000-0005-0000-0000-0000FC3D0000}"/>
    <cellStyle name="Normal 22 3 2 3 2" xfId="23243" xr:uid="{00000000-0005-0000-0000-0000FD3D0000}"/>
    <cellStyle name="Normal 22 3 2 4" xfId="23241" xr:uid="{00000000-0005-0000-0000-0000FE3D0000}"/>
    <cellStyle name="Normal 22 3 3" xfId="13097" xr:uid="{00000000-0005-0000-0000-0000FF3D0000}"/>
    <cellStyle name="Normal 22 3 3 2" xfId="23244" xr:uid="{00000000-0005-0000-0000-0000003E0000}"/>
    <cellStyle name="Normal 22 3 4" xfId="13098" xr:uid="{00000000-0005-0000-0000-0000013E0000}"/>
    <cellStyle name="Normal 22 3 4 2" xfId="23245" xr:uid="{00000000-0005-0000-0000-0000023E0000}"/>
    <cellStyle name="Normal 22 3 5" xfId="23240" xr:uid="{00000000-0005-0000-0000-0000033E0000}"/>
    <cellStyle name="Normal 22 4" xfId="13099" xr:uid="{00000000-0005-0000-0000-0000043E0000}"/>
    <cellStyle name="Normal 22 4 2" xfId="13100" xr:uid="{00000000-0005-0000-0000-0000053E0000}"/>
    <cellStyle name="Normal 22 4 2 2" xfId="23247" xr:uid="{00000000-0005-0000-0000-0000063E0000}"/>
    <cellStyle name="Normal 22 4 3" xfId="13101" xr:uid="{00000000-0005-0000-0000-0000073E0000}"/>
    <cellStyle name="Normal 22 4 3 2" xfId="23248" xr:uid="{00000000-0005-0000-0000-0000083E0000}"/>
    <cellStyle name="Normal 22 4 4" xfId="23246" xr:uid="{00000000-0005-0000-0000-0000093E0000}"/>
    <cellStyle name="Normal 22 5" xfId="13102" xr:uid="{00000000-0005-0000-0000-00000A3E0000}"/>
    <cellStyle name="Normal 22 5 2" xfId="23249" xr:uid="{00000000-0005-0000-0000-00000B3E0000}"/>
    <cellStyle name="Normal 22 6" xfId="13103" xr:uid="{00000000-0005-0000-0000-00000C3E0000}"/>
    <cellStyle name="Normal 22 6 2" xfId="23250" xr:uid="{00000000-0005-0000-0000-00000D3E0000}"/>
    <cellStyle name="Normal 22 7" xfId="23233" xr:uid="{00000000-0005-0000-0000-00000E3E0000}"/>
    <cellStyle name="Normal 23" xfId="2561" xr:uid="{00000000-0005-0000-0000-00000F3E0000}"/>
    <cellStyle name="Normal 23 2" xfId="13105" xr:uid="{00000000-0005-0000-0000-0000103E0000}"/>
    <cellStyle name="Normal 23 2 2" xfId="23252" xr:uid="{00000000-0005-0000-0000-0000113E0000}"/>
    <cellStyle name="Normal 23 3" xfId="13106" xr:uid="{00000000-0005-0000-0000-0000123E0000}"/>
    <cellStyle name="Normal 23 3 2" xfId="13107" xr:uid="{00000000-0005-0000-0000-0000133E0000}"/>
    <cellStyle name="Normal 23 3 2 2" xfId="23254" xr:uid="{00000000-0005-0000-0000-0000143E0000}"/>
    <cellStyle name="Normal 23 3 3" xfId="13108" xr:uid="{00000000-0005-0000-0000-0000153E0000}"/>
    <cellStyle name="Normal 23 3 3 2" xfId="23255" xr:uid="{00000000-0005-0000-0000-0000163E0000}"/>
    <cellStyle name="Normal 23 3 4" xfId="23253" xr:uid="{00000000-0005-0000-0000-0000173E0000}"/>
    <cellStyle name="Normal 23 4" xfId="13109" xr:uid="{00000000-0005-0000-0000-0000183E0000}"/>
    <cellStyle name="Normal 23 4 2" xfId="23256" xr:uid="{00000000-0005-0000-0000-0000193E0000}"/>
    <cellStyle name="Normal 23 5" xfId="13110" xr:uid="{00000000-0005-0000-0000-00001A3E0000}"/>
    <cellStyle name="Normal 23 5 2" xfId="23257" xr:uid="{00000000-0005-0000-0000-00001B3E0000}"/>
    <cellStyle name="Normal 23 6" xfId="13104" xr:uid="{00000000-0005-0000-0000-00001C3E0000}"/>
    <cellStyle name="Normal 23 7" xfId="23251" xr:uid="{00000000-0005-0000-0000-00001D3E0000}"/>
    <cellStyle name="Normal 24" xfId="2562" xr:uid="{00000000-0005-0000-0000-00001E3E0000}"/>
    <cellStyle name="Normal 24 2" xfId="13112" xr:uid="{00000000-0005-0000-0000-00001F3E0000}"/>
    <cellStyle name="Normal 24 2 2" xfId="23259" xr:uid="{00000000-0005-0000-0000-0000203E0000}"/>
    <cellStyle name="Normal 24 3" xfId="13111" xr:uid="{00000000-0005-0000-0000-0000213E0000}"/>
    <cellStyle name="Normal 24 4" xfId="23258" xr:uid="{00000000-0005-0000-0000-0000223E0000}"/>
    <cellStyle name="Normal 25" xfId="2563" xr:uid="{00000000-0005-0000-0000-0000233E0000}"/>
    <cellStyle name="Normal 25 2" xfId="13114" xr:uid="{00000000-0005-0000-0000-0000243E0000}"/>
    <cellStyle name="Normal 25 2 2" xfId="23261" xr:uid="{00000000-0005-0000-0000-0000253E0000}"/>
    <cellStyle name="Normal 25 3" xfId="13115" xr:uid="{00000000-0005-0000-0000-0000263E0000}"/>
    <cellStyle name="Normal 25 3 2" xfId="13116" xr:uid="{00000000-0005-0000-0000-0000273E0000}"/>
    <cellStyle name="Normal 25 3 2 2" xfId="23263" xr:uid="{00000000-0005-0000-0000-0000283E0000}"/>
    <cellStyle name="Normal 25 3 3" xfId="13117" xr:uid="{00000000-0005-0000-0000-0000293E0000}"/>
    <cellStyle name="Normal 25 3 3 2" xfId="23264" xr:uid="{00000000-0005-0000-0000-00002A3E0000}"/>
    <cellStyle name="Normal 25 3 4" xfId="23262" xr:uid="{00000000-0005-0000-0000-00002B3E0000}"/>
    <cellStyle name="Normal 25 4" xfId="13118" xr:uid="{00000000-0005-0000-0000-00002C3E0000}"/>
    <cellStyle name="Normal 25 4 2" xfId="23265" xr:uid="{00000000-0005-0000-0000-00002D3E0000}"/>
    <cellStyle name="Normal 25 5" xfId="13119" xr:uid="{00000000-0005-0000-0000-00002E3E0000}"/>
    <cellStyle name="Normal 25 5 2" xfId="23266" xr:uid="{00000000-0005-0000-0000-00002F3E0000}"/>
    <cellStyle name="Normal 25 6" xfId="13113" xr:uid="{00000000-0005-0000-0000-0000303E0000}"/>
    <cellStyle name="Normal 25 7" xfId="23260" xr:uid="{00000000-0005-0000-0000-0000313E0000}"/>
    <cellStyle name="Normal 26" xfId="2564" xr:uid="{00000000-0005-0000-0000-0000323E0000}"/>
    <cellStyle name="Normal 26 2" xfId="2565" xr:uid="{00000000-0005-0000-0000-0000333E0000}"/>
    <cellStyle name="Normal 26 2 2" xfId="13122" xr:uid="{00000000-0005-0000-0000-0000343E0000}"/>
    <cellStyle name="Normal 26 2 2 2" xfId="23269" xr:uid="{00000000-0005-0000-0000-0000353E0000}"/>
    <cellStyle name="Normal 26 2 3" xfId="13123" xr:uid="{00000000-0005-0000-0000-0000363E0000}"/>
    <cellStyle name="Normal 26 2 3 2" xfId="13124" xr:uid="{00000000-0005-0000-0000-0000373E0000}"/>
    <cellStyle name="Normal 26 2 3 2 2" xfId="23271" xr:uid="{00000000-0005-0000-0000-0000383E0000}"/>
    <cellStyle name="Normal 26 2 3 3" xfId="13125" xr:uid="{00000000-0005-0000-0000-0000393E0000}"/>
    <cellStyle name="Normal 26 2 3 3 2" xfId="23272" xr:uid="{00000000-0005-0000-0000-00003A3E0000}"/>
    <cellStyle name="Normal 26 2 3 4" xfId="23270" xr:uid="{00000000-0005-0000-0000-00003B3E0000}"/>
    <cellStyle name="Normal 26 2 4" xfId="13126" xr:uid="{00000000-0005-0000-0000-00003C3E0000}"/>
    <cellStyle name="Normal 26 2 4 2" xfId="23273" xr:uid="{00000000-0005-0000-0000-00003D3E0000}"/>
    <cellStyle name="Normal 26 2 5" xfId="13127" xr:uid="{00000000-0005-0000-0000-00003E3E0000}"/>
    <cellStyle name="Normal 26 2 5 2" xfId="23274" xr:uid="{00000000-0005-0000-0000-00003F3E0000}"/>
    <cellStyle name="Normal 26 2 6" xfId="13121" xr:uid="{00000000-0005-0000-0000-0000403E0000}"/>
    <cellStyle name="Normal 26 2 7" xfId="23268" xr:uid="{00000000-0005-0000-0000-0000413E0000}"/>
    <cellStyle name="Normal 26 3" xfId="2566" xr:uid="{00000000-0005-0000-0000-0000423E0000}"/>
    <cellStyle name="Normal 26 3 2" xfId="2567" xr:uid="{00000000-0005-0000-0000-0000433E0000}"/>
    <cellStyle name="Normal 26 3 2 2" xfId="13130" xr:uid="{00000000-0005-0000-0000-0000443E0000}"/>
    <cellStyle name="Normal 26 3 2 2 2" xfId="13131" xr:uid="{00000000-0005-0000-0000-0000453E0000}"/>
    <cellStyle name="Normal 26 3 2 2 2 2" xfId="23278" xr:uid="{00000000-0005-0000-0000-0000463E0000}"/>
    <cellStyle name="Normal 26 3 2 2 3" xfId="13132" xr:uid="{00000000-0005-0000-0000-0000473E0000}"/>
    <cellStyle name="Normal 26 3 2 2 3 2" xfId="23279" xr:uid="{00000000-0005-0000-0000-0000483E0000}"/>
    <cellStyle name="Normal 26 3 2 2 4" xfId="23277" xr:uid="{00000000-0005-0000-0000-0000493E0000}"/>
    <cellStyle name="Normal 26 3 2 3" xfId="13133" xr:uid="{00000000-0005-0000-0000-00004A3E0000}"/>
    <cellStyle name="Normal 26 3 2 3 2" xfId="23280" xr:uid="{00000000-0005-0000-0000-00004B3E0000}"/>
    <cellStyle name="Normal 26 3 2 4" xfId="13134" xr:uid="{00000000-0005-0000-0000-00004C3E0000}"/>
    <cellStyle name="Normal 26 3 2 4 2" xfId="23281" xr:uid="{00000000-0005-0000-0000-00004D3E0000}"/>
    <cellStyle name="Normal 26 3 2 5" xfId="13129" xr:uid="{00000000-0005-0000-0000-00004E3E0000}"/>
    <cellStyle name="Normal 26 3 2 6" xfId="23276" xr:uid="{00000000-0005-0000-0000-00004F3E0000}"/>
    <cellStyle name="Normal 26 3 3" xfId="13135" xr:uid="{00000000-0005-0000-0000-0000503E0000}"/>
    <cellStyle name="Normal 26 3 3 2" xfId="13136" xr:uid="{00000000-0005-0000-0000-0000513E0000}"/>
    <cellStyle name="Normal 26 3 3 2 2" xfId="23283" xr:uid="{00000000-0005-0000-0000-0000523E0000}"/>
    <cellStyle name="Normal 26 3 3 3" xfId="13137" xr:uid="{00000000-0005-0000-0000-0000533E0000}"/>
    <cellStyle name="Normal 26 3 3 3 2" xfId="23284" xr:uid="{00000000-0005-0000-0000-0000543E0000}"/>
    <cellStyle name="Normal 26 3 3 4" xfId="23282" xr:uid="{00000000-0005-0000-0000-0000553E0000}"/>
    <cellStyle name="Normal 26 3 4" xfId="13138" xr:uid="{00000000-0005-0000-0000-0000563E0000}"/>
    <cellStyle name="Normal 26 3 4 2" xfId="23285" xr:uid="{00000000-0005-0000-0000-0000573E0000}"/>
    <cellStyle name="Normal 26 3 5" xfId="13139" xr:uid="{00000000-0005-0000-0000-0000583E0000}"/>
    <cellStyle name="Normal 26 3 5 2" xfId="23286" xr:uid="{00000000-0005-0000-0000-0000593E0000}"/>
    <cellStyle name="Normal 26 3 6" xfId="13128" xr:uid="{00000000-0005-0000-0000-00005A3E0000}"/>
    <cellStyle name="Normal 26 3 7" xfId="23275" xr:uid="{00000000-0005-0000-0000-00005B3E0000}"/>
    <cellStyle name="Normal 26 4" xfId="13140" xr:uid="{00000000-0005-0000-0000-00005C3E0000}"/>
    <cellStyle name="Normal 26 4 2" xfId="23287" xr:uid="{00000000-0005-0000-0000-00005D3E0000}"/>
    <cellStyle name="Normal 26 5" xfId="13141" xr:uid="{00000000-0005-0000-0000-00005E3E0000}"/>
    <cellStyle name="Normal 26 5 2" xfId="13142" xr:uid="{00000000-0005-0000-0000-00005F3E0000}"/>
    <cellStyle name="Normal 26 5 2 2" xfId="23289" xr:uid="{00000000-0005-0000-0000-0000603E0000}"/>
    <cellStyle name="Normal 26 5 3" xfId="13143" xr:uid="{00000000-0005-0000-0000-0000613E0000}"/>
    <cellStyle name="Normal 26 5 3 2" xfId="23290" xr:uid="{00000000-0005-0000-0000-0000623E0000}"/>
    <cellStyle name="Normal 26 5 4" xfId="23288" xr:uid="{00000000-0005-0000-0000-0000633E0000}"/>
    <cellStyle name="Normal 26 6" xfId="13144" xr:uid="{00000000-0005-0000-0000-0000643E0000}"/>
    <cellStyle name="Normal 26 6 2" xfId="23291" xr:uid="{00000000-0005-0000-0000-0000653E0000}"/>
    <cellStyle name="Normal 26 7" xfId="13145" xr:uid="{00000000-0005-0000-0000-0000663E0000}"/>
    <cellStyle name="Normal 26 7 2" xfId="23292" xr:uid="{00000000-0005-0000-0000-0000673E0000}"/>
    <cellStyle name="Normal 26 8" xfId="13120" xr:uid="{00000000-0005-0000-0000-0000683E0000}"/>
    <cellStyle name="Normal 26 9" xfId="23267" xr:uid="{00000000-0005-0000-0000-0000693E0000}"/>
    <cellStyle name="Normal 27" xfId="2568" xr:uid="{00000000-0005-0000-0000-00006A3E0000}"/>
    <cellStyle name="Normal 27 2" xfId="13147" xr:uid="{00000000-0005-0000-0000-00006B3E0000}"/>
    <cellStyle name="Normal 27 2 2" xfId="23294" xr:uid="{00000000-0005-0000-0000-00006C3E0000}"/>
    <cellStyle name="Normal 27 3" xfId="13148" xr:uid="{00000000-0005-0000-0000-00006D3E0000}"/>
    <cellStyle name="Normal 27 3 2" xfId="13149" xr:uid="{00000000-0005-0000-0000-00006E3E0000}"/>
    <cellStyle name="Normal 27 3 2 2" xfId="23296" xr:uid="{00000000-0005-0000-0000-00006F3E0000}"/>
    <cellStyle name="Normal 27 3 3" xfId="13150" xr:uid="{00000000-0005-0000-0000-0000703E0000}"/>
    <cellStyle name="Normal 27 3 3 2" xfId="23297" xr:uid="{00000000-0005-0000-0000-0000713E0000}"/>
    <cellStyle name="Normal 27 3 4" xfId="23295" xr:uid="{00000000-0005-0000-0000-0000723E0000}"/>
    <cellStyle name="Normal 27 4" xfId="13151" xr:uid="{00000000-0005-0000-0000-0000733E0000}"/>
    <cellStyle name="Normal 27 4 2" xfId="23298" xr:uid="{00000000-0005-0000-0000-0000743E0000}"/>
    <cellStyle name="Normal 27 5" xfId="13152" xr:uid="{00000000-0005-0000-0000-0000753E0000}"/>
    <cellStyle name="Normal 27 5 2" xfId="23299" xr:uid="{00000000-0005-0000-0000-0000763E0000}"/>
    <cellStyle name="Normal 27 6" xfId="13146" xr:uid="{00000000-0005-0000-0000-0000773E0000}"/>
    <cellStyle name="Normal 27 7" xfId="23293" xr:uid="{00000000-0005-0000-0000-0000783E0000}"/>
    <cellStyle name="Normal 28" xfId="2569" xr:uid="{00000000-0005-0000-0000-0000793E0000}"/>
    <cellStyle name="Normal 28 2" xfId="2570" xr:uid="{00000000-0005-0000-0000-00007A3E0000}"/>
    <cellStyle name="Normal 28 2 2" xfId="13155" xr:uid="{00000000-0005-0000-0000-00007B3E0000}"/>
    <cellStyle name="Normal 28 2 2 2" xfId="23302" xr:uid="{00000000-0005-0000-0000-00007C3E0000}"/>
    <cellStyle name="Normal 28 2 3" xfId="13156" xr:uid="{00000000-0005-0000-0000-00007D3E0000}"/>
    <cellStyle name="Normal 28 2 3 2" xfId="23303" xr:uid="{00000000-0005-0000-0000-00007E3E0000}"/>
    <cellStyle name="Normal 28 2 4" xfId="13154" xr:uid="{00000000-0005-0000-0000-00007F3E0000}"/>
    <cellStyle name="Normal 28 2 5" xfId="23301" xr:uid="{00000000-0005-0000-0000-0000803E0000}"/>
    <cellStyle name="Normal 28 3" xfId="13157" xr:uid="{00000000-0005-0000-0000-0000813E0000}"/>
    <cellStyle name="Normal 28 3 2" xfId="23304" xr:uid="{00000000-0005-0000-0000-0000823E0000}"/>
    <cellStyle name="Normal 28 4" xfId="13153" xr:uid="{00000000-0005-0000-0000-0000833E0000}"/>
    <cellStyle name="Normal 28 5" xfId="23300" xr:uid="{00000000-0005-0000-0000-0000843E0000}"/>
    <cellStyle name="Normal 29" xfId="2571" xr:uid="{00000000-0005-0000-0000-0000853E0000}"/>
    <cellStyle name="Normal 29 2" xfId="13159" xr:uid="{00000000-0005-0000-0000-0000863E0000}"/>
    <cellStyle name="Normal 29 2 2" xfId="23306" xr:uid="{00000000-0005-0000-0000-0000873E0000}"/>
    <cellStyle name="Normal 29 3" xfId="13160" xr:uid="{00000000-0005-0000-0000-0000883E0000}"/>
    <cellStyle name="Normal 29 3 2" xfId="23307" xr:uid="{00000000-0005-0000-0000-0000893E0000}"/>
    <cellStyle name="Normal 29 4" xfId="13158" xr:uid="{00000000-0005-0000-0000-00008A3E0000}"/>
    <cellStyle name="Normal 29 5" xfId="23305" xr:uid="{00000000-0005-0000-0000-00008B3E0000}"/>
    <cellStyle name="Normal 3" xfId="2572" xr:uid="{00000000-0005-0000-0000-00008C3E0000}"/>
    <cellStyle name="Normal 3 10" xfId="13162" xr:uid="{00000000-0005-0000-0000-00008D3E0000}"/>
    <cellStyle name="Normal 3 10 2" xfId="23309" xr:uid="{00000000-0005-0000-0000-00008E3E0000}"/>
    <cellStyle name="Normal 3 11" xfId="13163" xr:uid="{00000000-0005-0000-0000-00008F3E0000}"/>
    <cellStyle name="Normal 3 11 2" xfId="13164" xr:uid="{00000000-0005-0000-0000-0000903E0000}"/>
    <cellStyle name="Normal 3 11 2 2" xfId="23311" xr:uid="{00000000-0005-0000-0000-0000913E0000}"/>
    <cellStyle name="Normal 3 11 3" xfId="23310" xr:uid="{00000000-0005-0000-0000-0000923E0000}"/>
    <cellStyle name="Normal 3 12" xfId="13165" xr:uid="{00000000-0005-0000-0000-0000933E0000}"/>
    <cellStyle name="Normal 3 12 2" xfId="23312" xr:uid="{00000000-0005-0000-0000-0000943E0000}"/>
    <cellStyle name="Normal 3 13" xfId="13166" xr:uid="{00000000-0005-0000-0000-0000953E0000}"/>
    <cellStyle name="Normal 3 13 2" xfId="23313" xr:uid="{00000000-0005-0000-0000-0000963E0000}"/>
    <cellStyle name="Normal 3 14" xfId="13161" xr:uid="{00000000-0005-0000-0000-0000973E0000}"/>
    <cellStyle name="Normal 3 15" xfId="23308" xr:uid="{00000000-0005-0000-0000-0000983E0000}"/>
    <cellStyle name="Normal 3 2" xfId="2573" xr:uid="{00000000-0005-0000-0000-0000993E0000}"/>
    <cellStyle name="Normal 3 2 10" xfId="23314" xr:uid="{00000000-0005-0000-0000-00009A3E0000}"/>
    <cellStyle name="Normal 3 2 2" xfId="2574" xr:uid="{00000000-0005-0000-0000-00009B3E0000}"/>
    <cellStyle name="Normal 3 2 2 2" xfId="13169" xr:uid="{00000000-0005-0000-0000-00009C3E0000}"/>
    <cellStyle name="Normal 3 2 2 2 2" xfId="23316" xr:uid="{00000000-0005-0000-0000-00009D3E0000}"/>
    <cellStyle name="Normal 3 2 2 3" xfId="13168" xr:uid="{00000000-0005-0000-0000-00009E3E0000}"/>
    <cellStyle name="Normal 3 2 2 4" xfId="23315" xr:uid="{00000000-0005-0000-0000-00009F3E0000}"/>
    <cellStyle name="Normal 3 2 3" xfId="2575" xr:uid="{00000000-0005-0000-0000-0000A03E0000}"/>
    <cellStyle name="Normal 3 2 3 2" xfId="13171" xr:uid="{00000000-0005-0000-0000-0000A13E0000}"/>
    <cellStyle name="Normal 3 2 3 2 2" xfId="23318" xr:uid="{00000000-0005-0000-0000-0000A23E0000}"/>
    <cellStyle name="Normal 3 2 3 3" xfId="13170" xr:uid="{00000000-0005-0000-0000-0000A33E0000}"/>
    <cellStyle name="Normal 3 2 3 4" xfId="23317" xr:uid="{00000000-0005-0000-0000-0000A43E0000}"/>
    <cellStyle name="Normal 3 2 4" xfId="2576" xr:uid="{00000000-0005-0000-0000-0000A53E0000}"/>
    <cellStyle name="Normal 3 2 4 2" xfId="13173" xr:uid="{00000000-0005-0000-0000-0000A63E0000}"/>
    <cellStyle name="Normal 3 2 4 2 2" xfId="23320" xr:uid="{00000000-0005-0000-0000-0000A73E0000}"/>
    <cellStyle name="Normal 3 2 4 3" xfId="13174" xr:uid="{00000000-0005-0000-0000-0000A83E0000}"/>
    <cellStyle name="Normal 3 2 4 3 2" xfId="23321" xr:uid="{00000000-0005-0000-0000-0000A93E0000}"/>
    <cellStyle name="Normal 3 2 4 4" xfId="13175" xr:uid="{00000000-0005-0000-0000-0000AA3E0000}"/>
    <cellStyle name="Normal 3 2 4 4 2" xfId="23322" xr:uid="{00000000-0005-0000-0000-0000AB3E0000}"/>
    <cellStyle name="Normal 3 2 4 5" xfId="13172" xr:uid="{00000000-0005-0000-0000-0000AC3E0000}"/>
    <cellStyle name="Normal 3 2 4 6" xfId="23319" xr:uid="{00000000-0005-0000-0000-0000AD3E0000}"/>
    <cellStyle name="Normal 3 2 5" xfId="2577" xr:uid="{00000000-0005-0000-0000-0000AE3E0000}"/>
    <cellStyle name="Normal 3 2 5 2" xfId="13176" xr:uid="{00000000-0005-0000-0000-0000AF3E0000}"/>
    <cellStyle name="Normal 3 2 5 3" xfId="23323" xr:uid="{00000000-0005-0000-0000-0000B03E0000}"/>
    <cellStyle name="Normal 3 2 6" xfId="2578" xr:uid="{00000000-0005-0000-0000-0000B13E0000}"/>
    <cellStyle name="Normal 3 2 6 2" xfId="13177" xr:uid="{00000000-0005-0000-0000-0000B23E0000}"/>
    <cellStyle name="Normal 3 2 6 3" xfId="23324" xr:uid="{00000000-0005-0000-0000-0000B33E0000}"/>
    <cellStyle name="Normal 3 2 7" xfId="2579" xr:uid="{00000000-0005-0000-0000-0000B43E0000}"/>
    <cellStyle name="Normal 3 2 7 2" xfId="13178" xr:uid="{00000000-0005-0000-0000-0000B53E0000}"/>
    <cellStyle name="Normal 3 2 7 3" xfId="23325" xr:uid="{00000000-0005-0000-0000-0000B63E0000}"/>
    <cellStyle name="Normal 3 2 8" xfId="13179" xr:uid="{00000000-0005-0000-0000-0000B73E0000}"/>
    <cellStyle name="Normal 3 2 8 2" xfId="23326" xr:uid="{00000000-0005-0000-0000-0000B83E0000}"/>
    <cellStyle name="Normal 3 2 9" xfId="13167" xr:uid="{00000000-0005-0000-0000-0000B93E0000}"/>
    <cellStyle name="Normal 3 3" xfId="2580" xr:uid="{00000000-0005-0000-0000-0000BA3E0000}"/>
    <cellStyle name="Normal 3 3 2" xfId="2581" xr:uid="{00000000-0005-0000-0000-0000BB3E0000}"/>
    <cellStyle name="Normal 3 3 2 2" xfId="13182" xr:uid="{00000000-0005-0000-0000-0000BC3E0000}"/>
    <cellStyle name="Normal 3 3 2 2 2" xfId="23329" xr:uid="{00000000-0005-0000-0000-0000BD3E0000}"/>
    <cellStyle name="Normal 3 3 2 3" xfId="13181" xr:uid="{00000000-0005-0000-0000-0000BE3E0000}"/>
    <cellStyle name="Normal 3 3 2 4" xfId="23328" xr:uid="{00000000-0005-0000-0000-0000BF3E0000}"/>
    <cellStyle name="Normal 3 3 3" xfId="2582" xr:uid="{00000000-0005-0000-0000-0000C03E0000}"/>
    <cellStyle name="Normal 3 3 3 2" xfId="13184" xr:uid="{00000000-0005-0000-0000-0000C13E0000}"/>
    <cellStyle name="Normal 3 3 3 2 2" xfId="23331" xr:uid="{00000000-0005-0000-0000-0000C23E0000}"/>
    <cellStyle name="Normal 3 3 3 3" xfId="13185" xr:uid="{00000000-0005-0000-0000-0000C33E0000}"/>
    <cellStyle name="Normal 3 3 3 3 2" xfId="23332" xr:uid="{00000000-0005-0000-0000-0000C43E0000}"/>
    <cellStyle name="Normal 3 3 3 4" xfId="13183" xr:uid="{00000000-0005-0000-0000-0000C53E0000}"/>
    <cellStyle name="Normal 3 3 3 5" xfId="23330" xr:uid="{00000000-0005-0000-0000-0000C63E0000}"/>
    <cellStyle name="Normal 3 3 4" xfId="2583" xr:uid="{00000000-0005-0000-0000-0000C73E0000}"/>
    <cellStyle name="Normal 3 3 4 2" xfId="13186" xr:uid="{00000000-0005-0000-0000-0000C83E0000}"/>
    <cellStyle name="Normal 3 3 4 3" xfId="23333" xr:uid="{00000000-0005-0000-0000-0000C93E0000}"/>
    <cellStyle name="Normal 3 3 5" xfId="2584" xr:uid="{00000000-0005-0000-0000-0000CA3E0000}"/>
    <cellStyle name="Normal 3 3 5 2" xfId="13188" xr:uid="{00000000-0005-0000-0000-0000CB3E0000}"/>
    <cellStyle name="Normal 3 3 5 2 2" xfId="23335" xr:uid="{00000000-0005-0000-0000-0000CC3E0000}"/>
    <cellStyle name="Normal 3 3 5 3" xfId="13187" xr:uid="{00000000-0005-0000-0000-0000CD3E0000}"/>
    <cellStyle name="Normal 3 3 5 4" xfId="23334" xr:uid="{00000000-0005-0000-0000-0000CE3E0000}"/>
    <cellStyle name="Normal 3 3 6" xfId="2585" xr:uid="{00000000-0005-0000-0000-0000CF3E0000}"/>
    <cellStyle name="Normal 3 3 6 2" xfId="13189" xr:uid="{00000000-0005-0000-0000-0000D03E0000}"/>
    <cellStyle name="Normal 3 3 6 3" xfId="23336" xr:uid="{00000000-0005-0000-0000-0000D13E0000}"/>
    <cellStyle name="Normal 3 3 7" xfId="13190" xr:uid="{00000000-0005-0000-0000-0000D23E0000}"/>
    <cellStyle name="Normal 3 3 7 2" xfId="23337" xr:uid="{00000000-0005-0000-0000-0000D33E0000}"/>
    <cellStyle name="Normal 3 3 8" xfId="13180" xr:uid="{00000000-0005-0000-0000-0000D43E0000}"/>
    <cellStyle name="Normal 3 3 9" xfId="23327" xr:uid="{00000000-0005-0000-0000-0000D53E0000}"/>
    <cellStyle name="Normal 3 4" xfId="2586" xr:uid="{00000000-0005-0000-0000-0000D63E0000}"/>
    <cellStyle name="Normal 3 4 2" xfId="2587" xr:uid="{00000000-0005-0000-0000-0000D73E0000}"/>
    <cellStyle name="Normal 3 4 2 2" xfId="13193" xr:uid="{00000000-0005-0000-0000-0000D83E0000}"/>
    <cellStyle name="Normal 3 4 2 2 2" xfId="23340" xr:uid="{00000000-0005-0000-0000-0000D93E0000}"/>
    <cellStyle name="Normal 3 4 2 3" xfId="13194" xr:uid="{00000000-0005-0000-0000-0000DA3E0000}"/>
    <cellStyle name="Normal 3 4 2 3 2" xfId="23341" xr:uid="{00000000-0005-0000-0000-0000DB3E0000}"/>
    <cellStyle name="Normal 3 4 2 4" xfId="13195" xr:uid="{00000000-0005-0000-0000-0000DC3E0000}"/>
    <cellStyle name="Normal 3 4 2 4 2" xfId="23342" xr:uid="{00000000-0005-0000-0000-0000DD3E0000}"/>
    <cellStyle name="Normal 3 4 2 5" xfId="13192" xr:uid="{00000000-0005-0000-0000-0000DE3E0000}"/>
    <cellStyle name="Normal 3 4 2 6" xfId="23339" xr:uid="{00000000-0005-0000-0000-0000DF3E0000}"/>
    <cellStyle name="Normal 3 4 3" xfId="2588" xr:uid="{00000000-0005-0000-0000-0000E03E0000}"/>
    <cellStyle name="Normal 3 4 3 2" xfId="13197" xr:uid="{00000000-0005-0000-0000-0000E13E0000}"/>
    <cellStyle name="Normal 3 4 3 2 2" xfId="23344" xr:uid="{00000000-0005-0000-0000-0000E23E0000}"/>
    <cellStyle name="Normal 3 4 3 3" xfId="13196" xr:uid="{00000000-0005-0000-0000-0000E33E0000}"/>
    <cellStyle name="Normal 3 4 3 4" xfId="23343" xr:uid="{00000000-0005-0000-0000-0000E43E0000}"/>
    <cellStyle name="Normal 3 4 4" xfId="13198" xr:uid="{00000000-0005-0000-0000-0000E53E0000}"/>
    <cellStyle name="Normal 3 4 4 2" xfId="23345" xr:uid="{00000000-0005-0000-0000-0000E63E0000}"/>
    <cellStyle name="Normal 3 4 5" xfId="13191" xr:uid="{00000000-0005-0000-0000-0000E73E0000}"/>
    <cellStyle name="Normal 3 4 6" xfId="23338" xr:uid="{00000000-0005-0000-0000-0000E83E0000}"/>
    <cellStyle name="Normal 3 5" xfId="2589" xr:uid="{00000000-0005-0000-0000-0000E93E0000}"/>
    <cellStyle name="Normal 3 5 2" xfId="2590" xr:uid="{00000000-0005-0000-0000-0000EA3E0000}"/>
    <cellStyle name="Normal 3 5 2 2" xfId="13201" xr:uid="{00000000-0005-0000-0000-0000EB3E0000}"/>
    <cellStyle name="Normal 3 5 2 2 2" xfId="23348" xr:uid="{00000000-0005-0000-0000-0000EC3E0000}"/>
    <cellStyle name="Normal 3 5 2 3" xfId="13202" xr:uid="{00000000-0005-0000-0000-0000ED3E0000}"/>
    <cellStyle name="Normal 3 5 2 3 2" xfId="23349" xr:uid="{00000000-0005-0000-0000-0000EE3E0000}"/>
    <cellStyle name="Normal 3 5 2 4" xfId="13203" xr:uid="{00000000-0005-0000-0000-0000EF3E0000}"/>
    <cellStyle name="Normal 3 5 2 4 2" xfId="23350" xr:uid="{00000000-0005-0000-0000-0000F03E0000}"/>
    <cellStyle name="Normal 3 5 2 5" xfId="13200" xr:uid="{00000000-0005-0000-0000-0000F13E0000}"/>
    <cellStyle name="Normal 3 5 2 6" xfId="23347" xr:uid="{00000000-0005-0000-0000-0000F23E0000}"/>
    <cellStyle name="Normal 3 5 3" xfId="13204" xr:uid="{00000000-0005-0000-0000-0000F33E0000}"/>
    <cellStyle name="Normal 3 5 3 2" xfId="23351" xr:uid="{00000000-0005-0000-0000-0000F43E0000}"/>
    <cellStyle name="Normal 3 5 4" xfId="13205" xr:uid="{00000000-0005-0000-0000-0000F53E0000}"/>
    <cellStyle name="Normal 3 5 4 2" xfId="23352" xr:uid="{00000000-0005-0000-0000-0000F63E0000}"/>
    <cellStyle name="Normal 3 5 5" xfId="13199" xr:uid="{00000000-0005-0000-0000-0000F73E0000}"/>
    <cellStyle name="Normal 3 5 6" xfId="23346" xr:uid="{00000000-0005-0000-0000-0000F83E0000}"/>
    <cellStyle name="Normal 3 6" xfId="2591" xr:uid="{00000000-0005-0000-0000-0000F93E0000}"/>
    <cellStyle name="Normal 3 6 2" xfId="13207" xr:uid="{00000000-0005-0000-0000-0000FA3E0000}"/>
    <cellStyle name="Normal 3 6 2 2" xfId="23354" xr:uid="{00000000-0005-0000-0000-0000FB3E0000}"/>
    <cellStyle name="Normal 3 6 3" xfId="13206" xr:uid="{00000000-0005-0000-0000-0000FC3E0000}"/>
    <cellStyle name="Normal 3 6 4" xfId="23353" xr:uid="{00000000-0005-0000-0000-0000FD3E0000}"/>
    <cellStyle name="Normal 3 7" xfId="13208" xr:uid="{00000000-0005-0000-0000-0000FE3E0000}"/>
    <cellStyle name="Normal 3 7 2" xfId="13209" xr:uid="{00000000-0005-0000-0000-0000FF3E0000}"/>
    <cellStyle name="Normal 3 7 2 2" xfId="23356" xr:uid="{00000000-0005-0000-0000-0000003F0000}"/>
    <cellStyle name="Normal 3 7 3" xfId="13210" xr:uid="{00000000-0005-0000-0000-0000013F0000}"/>
    <cellStyle name="Normal 3 7 3 2" xfId="23357" xr:uid="{00000000-0005-0000-0000-0000023F0000}"/>
    <cellStyle name="Normal 3 7 4" xfId="23355" xr:uid="{00000000-0005-0000-0000-0000033F0000}"/>
    <cellStyle name="Normal 3 8" xfId="13211" xr:uid="{00000000-0005-0000-0000-0000043F0000}"/>
    <cellStyle name="Normal 3 8 2" xfId="23358" xr:uid="{00000000-0005-0000-0000-0000053F0000}"/>
    <cellStyle name="Normal 3 9" xfId="13212" xr:uid="{00000000-0005-0000-0000-0000063F0000}"/>
    <cellStyle name="Normal 3 9 2" xfId="23359" xr:uid="{00000000-0005-0000-0000-0000073F0000}"/>
    <cellStyle name="Normal 30" xfId="2592" xr:uid="{00000000-0005-0000-0000-0000083F0000}"/>
    <cellStyle name="Normal 30 2" xfId="2593" xr:uid="{00000000-0005-0000-0000-0000093F0000}"/>
    <cellStyle name="Normal 30 2 2" xfId="13214" xr:uid="{00000000-0005-0000-0000-00000A3F0000}"/>
    <cellStyle name="Normal 30 2 3" xfId="23361" xr:uid="{00000000-0005-0000-0000-00000B3F0000}"/>
    <cellStyle name="Normal 30 3" xfId="13213" xr:uid="{00000000-0005-0000-0000-00000C3F0000}"/>
    <cellStyle name="Normal 30 4" xfId="23360" xr:uid="{00000000-0005-0000-0000-00000D3F0000}"/>
    <cellStyle name="Normal 31" xfId="2594" xr:uid="{00000000-0005-0000-0000-00000E3F0000}"/>
    <cellStyle name="Normal 31 2" xfId="2595" xr:uid="{00000000-0005-0000-0000-00000F3F0000}"/>
    <cellStyle name="Normal 31 2 2" xfId="13216" xr:uid="{00000000-0005-0000-0000-0000103F0000}"/>
    <cellStyle name="Normal 31 2 3" xfId="23363" xr:uid="{00000000-0005-0000-0000-0000113F0000}"/>
    <cellStyle name="Normal 31 3" xfId="13217" xr:uid="{00000000-0005-0000-0000-0000123F0000}"/>
    <cellStyle name="Normal 31 3 2" xfId="23364" xr:uid="{00000000-0005-0000-0000-0000133F0000}"/>
    <cellStyle name="Normal 31 4" xfId="13215" xr:uid="{00000000-0005-0000-0000-0000143F0000}"/>
    <cellStyle name="Normal 31 5" xfId="23362" xr:uid="{00000000-0005-0000-0000-0000153F0000}"/>
    <cellStyle name="Normal 32" xfId="2596" xr:uid="{00000000-0005-0000-0000-0000163F0000}"/>
    <cellStyle name="Normal 32 2" xfId="2597" xr:uid="{00000000-0005-0000-0000-0000173F0000}"/>
    <cellStyle name="Normal 32 2 2" xfId="13219" xr:uid="{00000000-0005-0000-0000-0000183F0000}"/>
    <cellStyle name="Normal 32 2 3" xfId="23366" xr:uid="{00000000-0005-0000-0000-0000193F0000}"/>
    <cellStyle name="Normal 32 3" xfId="13220" xr:uid="{00000000-0005-0000-0000-00001A3F0000}"/>
    <cellStyle name="Normal 32 3 2" xfId="23367" xr:uid="{00000000-0005-0000-0000-00001B3F0000}"/>
    <cellStyle name="Normal 32 4" xfId="13218" xr:uid="{00000000-0005-0000-0000-00001C3F0000}"/>
    <cellStyle name="Normal 32 5" xfId="23365" xr:uid="{00000000-0005-0000-0000-00001D3F0000}"/>
    <cellStyle name="Normal 33" xfId="2598" xr:uid="{00000000-0005-0000-0000-00001E3F0000}"/>
    <cellStyle name="Normal 33 2" xfId="13222" xr:uid="{00000000-0005-0000-0000-00001F3F0000}"/>
    <cellStyle name="Normal 33 2 2" xfId="23369" xr:uid="{00000000-0005-0000-0000-0000203F0000}"/>
    <cellStyle name="Normal 33 3" xfId="13221" xr:uid="{00000000-0005-0000-0000-0000213F0000}"/>
    <cellStyle name="Normal 33 4" xfId="23368" xr:uid="{00000000-0005-0000-0000-0000223F0000}"/>
    <cellStyle name="Normal 34" xfId="13223" xr:uid="{00000000-0005-0000-0000-0000233F0000}"/>
    <cellStyle name="Normal 34 2" xfId="23370" xr:uid="{00000000-0005-0000-0000-0000243F0000}"/>
    <cellStyle name="Normal 35" xfId="13224" xr:uid="{00000000-0005-0000-0000-0000253F0000}"/>
    <cellStyle name="Normal 35 2" xfId="23371" xr:uid="{00000000-0005-0000-0000-0000263F0000}"/>
    <cellStyle name="Normal 36" xfId="13225" xr:uid="{00000000-0005-0000-0000-0000273F0000}"/>
    <cellStyle name="Normal 36 2" xfId="13226" xr:uid="{00000000-0005-0000-0000-0000283F0000}"/>
    <cellStyle name="Normal 36 2 2" xfId="23373" xr:uid="{00000000-0005-0000-0000-0000293F0000}"/>
    <cellStyle name="Normal 36 3" xfId="13227" xr:uid="{00000000-0005-0000-0000-00002A3F0000}"/>
    <cellStyle name="Normal 36 3 2" xfId="23374" xr:uid="{00000000-0005-0000-0000-00002B3F0000}"/>
    <cellStyle name="Normal 36 4" xfId="23372" xr:uid="{00000000-0005-0000-0000-00002C3F0000}"/>
    <cellStyle name="Normal 37" xfId="13228" xr:uid="{00000000-0005-0000-0000-00002D3F0000}"/>
    <cellStyle name="Normal 37 2" xfId="13229" xr:uid="{00000000-0005-0000-0000-00002E3F0000}"/>
    <cellStyle name="Normal 37 2 2" xfId="23376" xr:uid="{00000000-0005-0000-0000-00002F3F0000}"/>
    <cellStyle name="Normal 37 3" xfId="13230" xr:uid="{00000000-0005-0000-0000-0000303F0000}"/>
    <cellStyle name="Normal 37 3 2" xfId="23377" xr:uid="{00000000-0005-0000-0000-0000313F0000}"/>
    <cellStyle name="Normal 37 4" xfId="23375" xr:uid="{00000000-0005-0000-0000-0000323F0000}"/>
    <cellStyle name="Normal 38" xfId="13231" xr:uid="{00000000-0005-0000-0000-0000333F0000}"/>
    <cellStyle name="Normal 38 2" xfId="23378" xr:uid="{00000000-0005-0000-0000-0000343F0000}"/>
    <cellStyle name="Normal 39" xfId="13232" xr:uid="{00000000-0005-0000-0000-0000353F0000}"/>
    <cellStyle name="Normal 39 2" xfId="23379" xr:uid="{00000000-0005-0000-0000-0000363F0000}"/>
    <cellStyle name="Normal 4" xfId="2599" xr:uid="{00000000-0005-0000-0000-0000373F0000}"/>
    <cellStyle name="Normal 4 10" xfId="13234" xr:uid="{00000000-0005-0000-0000-0000383F0000}"/>
    <cellStyle name="Normal 4 10 2" xfId="23381" xr:uid="{00000000-0005-0000-0000-0000393F0000}"/>
    <cellStyle name="Normal 4 11" xfId="13235" xr:uid="{00000000-0005-0000-0000-00003A3F0000}"/>
    <cellStyle name="Normal 4 11 2" xfId="23382" xr:uid="{00000000-0005-0000-0000-00003B3F0000}"/>
    <cellStyle name="Normal 4 12" xfId="13236" xr:uid="{00000000-0005-0000-0000-00003C3F0000}"/>
    <cellStyle name="Normal 4 12 2" xfId="23383" xr:uid="{00000000-0005-0000-0000-00003D3F0000}"/>
    <cellStyle name="Normal 4 13" xfId="13233" xr:uid="{00000000-0005-0000-0000-00003E3F0000}"/>
    <cellStyle name="Normal 4 14" xfId="23380" xr:uid="{00000000-0005-0000-0000-00003F3F0000}"/>
    <cellStyle name="Normal 4 2" xfId="2600" xr:uid="{00000000-0005-0000-0000-0000403F0000}"/>
    <cellStyle name="Normal 4 2 2" xfId="2601" xr:uid="{00000000-0005-0000-0000-0000413F0000}"/>
    <cellStyle name="Normal 4 2 2 2" xfId="2602" xr:uid="{00000000-0005-0000-0000-0000423F0000}"/>
    <cellStyle name="Normal 4 2 2 2 2" xfId="13240" xr:uid="{00000000-0005-0000-0000-0000433F0000}"/>
    <cellStyle name="Normal 4 2 2 2 2 2" xfId="23387" xr:uid="{00000000-0005-0000-0000-0000443F0000}"/>
    <cellStyle name="Normal 4 2 2 2 3" xfId="13241" xr:uid="{00000000-0005-0000-0000-0000453F0000}"/>
    <cellStyle name="Normal 4 2 2 2 3 2" xfId="23388" xr:uid="{00000000-0005-0000-0000-0000463F0000}"/>
    <cellStyle name="Normal 4 2 2 2 4" xfId="13242" xr:uid="{00000000-0005-0000-0000-0000473F0000}"/>
    <cellStyle name="Normal 4 2 2 2 4 2" xfId="23389" xr:uid="{00000000-0005-0000-0000-0000483F0000}"/>
    <cellStyle name="Normal 4 2 2 2 5" xfId="13239" xr:uid="{00000000-0005-0000-0000-0000493F0000}"/>
    <cellStyle name="Normal 4 2 2 2 6" xfId="23386" xr:uid="{00000000-0005-0000-0000-00004A3F0000}"/>
    <cellStyle name="Normal 4 2 2 3" xfId="2603" xr:uid="{00000000-0005-0000-0000-00004B3F0000}"/>
    <cellStyle name="Normal 4 2 2 3 2" xfId="13244" xr:uid="{00000000-0005-0000-0000-00004C3F0000}"/>
    <cellStyle name="Normal 4 2 2 3 2 2" xfId="23391" xr:uid="{00000000-0005-0000-0000-00004D3F0000}"/>
    <cellStyle name="Normal 4 2 2 3 3" xfId="13243" xr:uid="{00000000-0005-0000-0000-00004E3F0000}"/>
    <cellStyle name="Normal 4 2 2 3 4" xfId="23390" xr:uid="{00000000-0005-0000-0000-00004F3F0000}"/>
    <cellStyle name="Normal 4 2 2 4" xfId="13238" xr:uid="{00000000-0005-0000-0000-0000503F0000}"/>
    <cellStyle name="Normal 4 2 2 5" xfId="23385" xr:uid="{00000000-0005-0000-0000-0000513F0000}"/>
    <cellStyle name="Normal 4 2 3" xfId="2604" xr:uid="{00000000-0005-0000-0000-0000523F0000}"/>
    <cellStyle name="Normal 4 2 3 2" xfId="13246" xr:uid="{00000000-0005-0000-0000-0000533F0000}"/>
    <cellStyle name="Normal 4 2 3 2 2" xfId="23393" xr:uid="{00000000-0005-0000-0000-0000543F0000}"/>
    <cellStyle name="Normal 4 2 3 3" xfId="13247" xr:uid="{00000000-0005-0000-0000-0000553F0000}"/>
    <cellStyle name="Normal 4 2 3 3 2" xfId="23394" xr:uid="{00000000-0005-0000-0000-0000563F0000}"/>
    <cellStyle name="Normal 4 2 3 4" xfId="13245" xr:uid="{00000000-0005-0000-0000-0000573F0000}"/>
    <cellStyle name="Normal 4 2 3 5" xfId="23392" xr:uid="{00000000-0005-0000-0000-0000583F0000}"/>
    <cellStyle name="Normal 4 2 4" xfId="13248" xr:uid="{00000000-0005-0000-0000-0000593F0000}"/>
    <cellStyle name="Normal 4 2 4 2" xfId="23395" xr:uid="{00000000-0005-0000-0000-00005A3F0000}"/>
    <cellStyle name="Normal 4 2 5" xfId="13249" xr:uid="{00000000-0005-0000-0000-00005B3F0000}"/>
    <cellStyle name="Normal 4 2 5 2" xfId="23396" xr:uid="{00000000-0005-0000-0000-00005C3F0000}"/>
    <cellStyle name="Normal 4 2 6" xfId="13250" xr:uid="{00000000-0005-0000-0000-00005D3F0000}"/>
    <cellStyle name="Normal 4 2 6 2" xfId="23397" xr:uid="{00000000-0005-0000-0000-00005E3F0000}"/>
    <cellStyle name="Normal 4 2 7" xfId="13237" xr:uid="{00000000-0005-0000-0000-00005F3F0000}"/>
    <cellStyle name="Normal 4 2 8" xfId="23384" xr:uid="{00000000-0005-0000-0000-0000603F0000}"/>
    <cellStyle name="Normal 4 3" xfId="2605" xr:uid="{00000000-0005-0000-0000-0000613F0000}"/>
    <cellStyle name="Normal 4 3 2" xfId="2606" xr:uid="{00000000-0005-0000-0000-0000623F0000}"/>
    <cellStyle name="Normal 4 3 2 2" xfId="13253" xr:uid="{00000000-0005-0000-0000-0000633F0000}"/>
    <cellStyle name="Normal 4 3 2 2 2" xfId="13254" xr:uid="{00000000-0005-0000-0000-0000643F0000}"/>
    <cellStyle name="Normal 4 3 2 2 2 2" xfId="23401" xr:uid="{00000000-0005-0000-0000-0000653F0000}"/>
    <cellStyle name="Normal 4 3 2 2 3" xfId="13255" xr:uid="{00000000-0005-0000-0000-0000663F0000}"/>
    <cellStyle name="Normal 4 3 2 2 3 2" xfId="23402" xr:uid="{00000000-0005-0000-0000-0000673F0000}"/>
    <cellStyle name="Normal 4 3 2 2 4" xfId="23400" xr:uid="{00000000-0005-0000-0000-0000683F0000}"/>
    <cellStyle name="Normal 4 3 2 3" xfId="13256" xr:uid="{00000000-0005-0000-0000-0000693F0000}"/>
    <cellStyle name="Normal 4 3 2 3 2" xfId="23403" xr:uid="{00000000-0005-0000-0000-00006A3F0000}"/>
    <cellStyle name="Normal 4 3 2 4" xfId="13257" xr:uid="{00000000-0005-0000-0000-00006B3F0000}"/>
    <cellStyle name="Normal 4 3 2 4 2" xfId="23404" xr:uid="{00000000-0005-0000-0000-00006C3F0000}"/>
    <cellStyle name="Normal 4 3 2 5" xfId="13252" xr:uid="{00000000-0005-0000-0000-00006D3F0000}"/>
    <cellStyle name="Normal 4 3 2 6" xfId="23399" xr:uid="{00000000-0005-0000-0000-00006E3F0000}"/>
    <cellStyle name="Normal 4 3 3" xfId="2607" xr:uid="{00000000-0005-0000-0000-00006F3F0000}"/>
    <cellStyle name="Normal 4 3 3 2" xfId="13259" xr:uid="{00000000-0005-0000-0000-0000703F0000}"/>
    <cellStyle name="Normal 4 3 3 2 2" xfId="23406" xr:uid="{00000000-0005-0000-0000-0000713F0000}"/>
    <cellStyle name="Normal 4 3 3 3" xfId="13260" xr:uid="{00000000-0005-0000-0000-0000723F0000}"/>
    <cellStyle name="Normal 4 3 3 3 2" xfId="23407" xr:uid="{00000000-0005-0000-0000-0000733F0000}"/>
    <cellStyle name="Normal 4 3 3 4" xfId="13258" xr:uid="{00000000-0005-0000-0000-0000743F0000}"/>
    <cellStyle name="Normal 4 3 3 5" xfId="23405" xr:uid="{00000000-0005-0000-0000-0000753F0000}"/>
    <cellStyle name="Normal 4 3 4" xfId="13261" xr:uid="{00000000-0005-0000-0000-0000763F0000}"/>
    <cellStyle name="Normal 4 3 4 2" xfId="23408" xr:uid="{00000000-0005-0000-0000-0000773F0000}"/>
    <cellStyle name="Normal 4 3 5" xfId="13262" xr:uid="{00000000-0005-0000-0000-0000783F0000}"/>
    <cellStyle name="Normal 4 3 5 2" xfId="23409" xr:uid="{00000000-0005-0000-0000-0000793F0000}"/>
    <cellStyle name="Normal 4 3 6" xfId="13263" xr:uid="{00000000-0005-0000-0000-00007A3F0000}"/>
    <cellStyle name="Normal 4 3 6 2" xfId="23410" xr:uid="{00000000-0005-0000-0000-00007B3F0000}"/>
    <cellStyle name="Normal 4 3 7" xfId="13251" xr:uid="{00000000-0005-0000-0000-00007C3F0000}"/>
    <cellStyle name="Normal 4 3 8" xfId="23398" xr:uid="{00000000-0005-0000-0000-00007D3F0000}"/>
    <cellStyle name="Normal 4 4" xfId="2608" xr:uid="{00000000-0005-0000-0000-00007E3F0000}"/>
    <cellStyle name="Normal 4 4 2" xfId="13265" xr:uid="{00000000-0005-0000-0000-00007F3F0000}"/>
    <cellStyle name="Normal 4 4 2 2" xfId="13266" xr:uid="{00000000-0005-0000-0000-0000803F0000}"/>
    <cellStyle name="Normal 4 4 2 2 2" xfId="23413" xr:uid="{00000000-0005-0000-0000-0000813F0000}"/>
    <cellStyle name="Normal 4 4 2 3" xfId="13267" xr:uid="{00000000-0005-0000-0000-0000823F0000}"/>
    <cellStyle name="Normal 4 4 2 3 2" xfId="23414" xr:uid="{00000000-0005-0000-0000-0000833F0000}"/>
    <cellStyle name="Normal 4 4 2 4" xfId="23412" xr:uid="{00000000-0005-0000-0000-0000843F0000}"/>
    <cellStyle name="Normal 4 4 3" xfId="13268" xr:uid="{00000000-0005-0000-0000-0000853F0000}"/>
    <cellStyle name="Normal 4 4 3 2" xfId="23415" xr:uid="{00000000-0005-0000-0000-0000863F0000}"/>
    <cellStyle name="Normal 4 4 4" xfId="13269" xr:uid="{00000000-0005-0000-0000-0000873F0000}"/>
    <cellStyle name="Normal 4 4 4 2" xfId="23416" xr:uid="{00000000-0005-0000-0000-0000883F0000}"/>
    <cellStyle name="Normal 4 4 5" xfId="13270" xr:uid="{00000000-0005-0000-0000-0000893F0000}"/>
    <cellStyle name="Normal 4 4 5 2" xfId="23417" xr:uid="{00000000-0005-0000-0000-00008A3F0000}"/>
    <cellStyle name="Normal 4 4 6" xfId="13264" xr:uid="{00000000-0005-0000-0000-00008B3F0000}"/>
    <cellStyle name="Normal 4 4 7" xfId="23411" xr:uid="{00000000-0005-0000-0000-00008C3F0000}"/>
    <cellStyle name="Normal 4 5" xfId="2609" xr:uid="{00000000-0005-0000-0000-00008D3F0000}"/>
    <cellStyle name="Normal 4 5 2" xfId="13272" xr:uid="{00000000-0005-0000-0000-00008E3F0000}"/>
    <cellStyle name="Normal 4 5 2 2" xfId="13273" xr:uid="{00000000-0005-0000-0000-00008F3F0000}"/>
    <cellStyle name="Normal 4 5 2 2 2" xfId="23420" xr:uid="{00000000-0005-0000-0000-0000903F0000}"/>
    <cellStyle name="Normal 4 5 2 3" xfId="13274" xr:uid="{00000000-0005-0000-0000-0000913F0000}"/>
    <cellStyle name="Normal 4 5 2 3 2" xfId="23421" xr:uid="{00000000-0005-0000-0000-0000923F0000}"/>
    <cellStyle name="Normal 4 5 2 4" xfId="23419" xr:uid="{00000000-0005-0000-0000-0000933F0000}"/>
    <cellStyle name="Normal 4 5 3" xfId="13275" xr:uid="{00000000-0005-0000-0000-0000943F0000}"/>
    <cellStyle name="Normal 4 5 3 2" xfId="23422" xr:uid="{00000000-0005-0000-0000-0000953F0000}"/>
    <cellStyle name="Normal 4 5 4" xfId="13276" xr:uid="{00000000-0005-0000-0000-0000963F0000}"/>
    <cellStyle name="Normal 4 5 4 2" xfId="23423" xr:uid="{00000000-0005-0000-0000-0000973F0000}"/>
    <cellStyle name="Normal 4 5 5" xfId="13271" xr:uid="{00000000-0005-0000-0000-0000983F0000}"/>
    <cellStyle name="Normal 4 5 6" xfId="23418" xr:uid="{00000000-0005-0000-0000-0000993F0000}"/>
    <cellStyle name="Normal 4 6" xfId="2610" xr:uid="{00000000-0005-0000-0000-00009A3F0000}"/>
    <cellStyle name="Normal 4 6 2" xfId="13278" xr:uid="{00000000-0005-0000-0000-00009B3F0000}"/>
    <cellStyle name="Normal 4 6 2 2" xfId="23425" xr:uid="{00000000-0005-0000-0000-00009C3F0000}"/>
    <cellStyle name="Normal 4 6 3" xfId="13279" xr:uid="{00000000-0005-0000-0000-00009D3F0000}"/>
    <cellStyle name="Normal 4 6 3 2" xfId="13280" xr:uid="{00000000-0005-0000-0000-00009E3F0000}"/>
    <cellStyle name="Normal 4 6 3 2 2" xfId="23427" xr:uid="{00000000-0005-0000-0000-00009F3F0000}"/>
    <cellStyle name="Normal 4 6 3 3" xfId="13281" xr:uid="{00000000-0005-0000-0000-0000A03F0000}"/>
    <cellStyle name="Normal 4 6 3 3 2" xfId="23428" xr:uid="{00000000-0005-0000-0000-0000A13F0000}"/>
    <cellStyle name="Normal 4 6 3 4" xfId="23426" xr:uid="{00000000-0005-0000-0000-0000A23F0000}"/>
    <cellStyle name="Normal 4 6 4" xfId="13282" xr:uid="{00000000-0005-0000-0000-0000A33F0000}"/>
    <cellStyle name="Normal 4 6 4 2" xfId="23429" xr:uid="{00000000-0005-0000-0000-0000A43F0000}"/>
    <cellStyle name="Normal 4 6 5" xfId="13283" xr:uid="{00000000-0005-0000-0000-0000A53F0000}"/>
    <cellStyle name="Normal 4 6 5 2" xfId="23430" xr:uid="{00000000-0005-0000-0000-0000A63F0000}"/>
    <cellStyle name="Normal 4 6 6" xfId="13277" xr:uid="{00000000-0005-0000-0000-0000A73F0000}"/>
    <cellStyle name="Normal 4 6 7" xfId="23424" xr:uid="{00000000-0005-0000-0000-0000A83F0000}"/>
    <cellStyle name="Normal 4 7" xfId="2611" xr:uid="{00000000-0005-0000-0000-0000A93F0000}"/>
    <cellStyle name="Normal 4 7 2" xfId="13284" xr:uid="{00000000-0005-0000-0000-0000AA3F0000}"/>
    <cellStyle name="Normal 4 7 3" xfId="23431" xr:uid="{00000000-0005-0000-0000-0000AB3F0000}"/>
    <cellStyle name="Normal 4 8" xfId="2612" xr:uid="{00000000-0005-0000-0000-0000AC3F0000}"/>
    <cellStyle name="Normal 4 8 2" xfId="13286" xr:uid="{00000000-0005-0000-0000-0000AD3F0000}"/>
    <cellStyle name="Normal 4 8 2 2" xfId="23433" xr:uid="{00000000-0005-0000-0000-0000AE3F0000}"/>
    <cellStyle name="Normal 4 8 3" xfId="13287" xr:uid="{00000000-0005-0000-0000-0000AF3F0000}"/>
    <cellStyle name="Normal 4 8 3 2" xfId="23434" xr:uid="{00000000-0005-0000-0000-0000B03F0000}"/>
    <cellStyle name="Normal 4 8 4" xfId="13288" xr:uid="{00000000-0005-0000-0000-0000B13F0000}"/>
    <cellStyle name="Normal 4 8 4 2" xfId="23435" xr:uid="{00000000-0005-0000-0000-0000B23F0000}"/>
    <cellStyle name="Normal 4 8 5" xfId="13285" xr:uid="{00000000-0005-0000-0000-0000B33F0000}"/>
    <cellStyle name="Normal 4 8 6" xfId="23432" xr:uid="{00000000-0005-0000-0000-0000B43F0000}"/>
    <cellStyle name="Normal 4 9" xfId="13289" xr:uid="{00000000-0005-0000-0000-0000B53F0000}"/>
    <cellStyle name="Normal 4 9 2" xfId="23436" xr:uid="{00000000-0005-0000-0000-0000B63F0000}"/>
    <cellStyle name="Normal 40" xfId="13290" xr:uid="{00000000-0005-0000-0000-0000B73F0000}"/>
    <cellStyle name="Normal 40 2" xfId="23437" xr:uid="{00000000-0005-0000-0000-0000B83F0000}"/>
    <cellStyle name="Normal 41" xfId="13291" xr:uid="{00000000-0005-0000-0000-0000B93F0000}"/>
    <cellStyle name="Normal 41 2" xfId="23438" xr:uid="{00000000-0005-0000-0000-0000BA3F0000}"/>
    <cellStyle name="Normal 42" xfId="13292" xr:uid="{00000000-0005-0000-0000-0000BB3F0000}"/>
    <cellStyle name="Normal 42 2" xfId="23439" xr:uid="{00000000-0005-0000-0000-0000BC3F0000}"/>
    <cellStyle name="Normal 43" xfId="13293" xr:uid="{00000000-0005-0000-0000-0000BD3F0000}"/>
    <cellStyle name="Normal 43 2" xfId="23440" xr:uid="{00000000-0005-0000-0000-0000BE3F0000}"/>
    <cellStyle name="Normal 44" xfId="13294" xr:uid="{00000000-0005-0000-0000-0000BF3F0000}"/>
    <cellStyle name="Normal 44 2" xfId="23441" xr:uid="{00000000-0005-0000-0000-0000C03F0000}"/>
    <cellStyle name="Normal 45" xfId="13295" xr:uid="{00000000-0005-0000-0000-0000C13F0000}"/>
    <cellStyle name="Normal 45 2" xfId="23442" xr:uid="{00000000-0005-0000-0000-0000C23F0000}"/>
    <cellStyle name="Normal 46" xfId="13296" xr:uid="{00000000-0005-0000-0000-0000C33F0000}"/>
    <cellStyle name="Normal 46 2" xfId="23443" xr:uid="{00000000-0005-0000-0000-0000C43F0000}"/>
    <cellStyle name="Normal 47" xfId="13297" xr:uid="{00000000-0005-0000-0000-0000C53F0000}"/>
    <cellStyle name="Normal 47 2" xfId="23444" xr:uid="{00000000-0005-0000-0000-0000C63F0000}"/>
    <cellStyle name="Normal 48" xfId="13298" xr:uid="{00000000-0005-0000-0000-0000C73F0000}"/>
    <cellStyle name="Normal 48 2" xfId="23445" xr:uid="{00000000-0005-0000-0000-0000C83F0000}"/>
    <cellStyle name="Normal 49" xfId="13299" xr:uid="{00000000-0005-0000-0000-0000C93F0000}"/>
    <cellStyle name="Normal 49 2" xfId="23446" xr:uid="{00000000-0005-0000-0000-0000CA3F0000}"/>
    <cellStyle name="Normal 5" xfId="2613" xr:uid="{00000000-0005-0000-0000-0000CB3F0000}"/>
    <cellStyle name="Normal 5 10" xfId="13300" xr:uid="{00000000-0005-0000-0000-0000CC3F0000}"/>
    <cellStyle name="Normal 5 11" xfId="23447" xr:uid="{00000000-0005-0000-0000-0000CD3F0000}"/>
    <cellStyle name="Normal 5 2" xfId="2614" xr:uid="{00000000-0005-0000-0000-0000CE3F0000}"/>
    <cellStyle name="Normal 5 2 2" xfId="13302" xr:uid="{00000000-0005-0000-0000-0000CF3F0000}"/>
    <cellStyle name="Normal 5 2 2 2" xfId="23449" xr:uid="{00000000-0005-0000-0000-0000D03F0000}"/>
    <cellStyle name="Normal 5 2 3" xfId="13303" xr:uid="{00000000-0005-0000-0000-0000D13F0000}"/>
    <cellStyle name="Normal 5 2 3 2" xfId="13304" xr:uid="{00000000-0005-0000-0000-0000D23F0000}"/>
    <cellStyle name="Normal 5 2 3 2 2" xfId="23451" xr:uid="{00000000-0005-0000-0000-0000D33F0000}"/>
    <cellStyle name="Normal 5 2 3 3" xfId="13305" xr:uid="{00000000-0005-0000-0000-0000D43F0000}"/>
    <cellStyle name="Normal 5 2 3 3 2" xfId="23452" xr:uid="{00000000-0005-0000-0000-0000D53F0000}"/>
    <cellStyle name="Normal 5 2 3 4" xfId="23450" xr:uid="{00000000-0005-0000-0000-0000D63F0000}"/>
    <cellStyle name="Normal 5 2 4" xfId="13306" xr:uid="{00000000-0005-0000-0000-0000D73F0000}"/>
    <cellStyle name="Normal 5 2 4 2" xfId="23453" xr:uid="{00000000-0005-0000-0000-0000D83F0000}"/>
    <cellStyle name="Normal 5 2 5" xfId="13307" xr:uid="{00000000-0005-0000-0000-0000D93F0000}"/>
    <cellStyle name="Normal 5 2 5 2" xfId="23454" xr:uid="{00000000-0005-0000-0000-0000DA3F0000}"/>
    <cellStyle name="Normal 5 2 6" xfId="13301" xr:uid="{00000000-0005-0000-0000-0000DB3F0000}"/>
    <cellStyle name="Normal 5 2 7" xfId="23448" xr:uid="{00000000-0005-0000-0000-0000DC3F0000}"/>
    <cellStyle name="Normal 5 3" xfId="2615" xr:uid="{00000000-0005-0000-0000-0000DD3F0000}"/>
    <cellStyle name="Normal 5 3 2" xfId="13309" xr:uid="{00000000-0005-0000-0000-0000DE3F0000}"/>
    <cellStyle name="Normal 5 3 2 2" xfId="23456" xr:uid="{00000000-0005-0000-0000-0000DF3F0000}"/>
    <cellStyle name="Normal 5 3 3" xfId="13308" xr:uid="{00000000-0005-0000-0000-0000E03F0000}"/>
    <cellStyle name="Normal 5 3 4" xfId="23455" xr:uid="{00000000-0005-0000-0000-0000E13F0000}"/>
    <cellStyle name="Normal 5 4" xfId="2616" xr:uid="{00000000-0005-0000-0000-0000E23F0000}"/>
    <cellStyle name="Normal 5 4 2" xfId="13311" xr:uid="{00000000-0005-0000-0000-0000E33F0000}"/>
    <cellStyle name="Normal 5 4 2 2" xfId="23458" xr:uid="{00000000-0005-0000-0000-0000E43F0000}"/>
    <cellStyle name="Normal 5 4 3" xfId="13310" xr:uid="{00000000-0005-0000-0000-0000E53F0000}"/>
    <cellStyle name="Normal 5 4 4" xfId="23457" xr:uid="{00000000-0005-0000-0000-0000E63F0000}"/>
    <cellStyle name="Normal 5 5" xfId="2617" xr:uid="{00000000-0005-0000-0000-0000E73F0000}"/>
    <cellStyle name="Normal 5 5 2" xfId="13313" xr:uid="{00000000-0005-0000-0000-0000E83F0000}"/>
    <cellStyle name="Normal 5 5 2 2" xfId="23460" xr:uid="{00000000-0005-0000-0000-0000E93F0000}"/>
    <cellStyle name="Normal 5 5 3" xfId="13314" xr:uid="{00000000-0005-0000-0000-0000EA3F0000}"/>
    <cellStyle name="Normal 5 5 3 2" xfId="23461" xr:uid="{00000000-0005-0000-0000-0000EB3F0000}"/>
    <cellStyle name="Normal 5 5 4" xfId="13315" xr:uid="{00000000-0005-0000-0000-0000EC3F0000}"/>
    <cellStyle name="Normal 5 5 4 2" xfId="23462" xr:uid="{00000000-0005-0000-0000-0000ED3F0000}"/>
    <cellStyle name="Normal 5 5 5" xfId="13312" xr:uid="{00000000-0005-0000-0000-0000EE3F0000}"/>
    <cellStyle name="Normal 5 5 6" xfId="23459" xr:uid="{00000000-0005-0000-0000-0000EF3F0000}"/>
    <cellStyle name="Normal 5 6" xfId="13316" xr:uid="{00000000-0005-0000-0000-0000F03F0000}"/>
    <cellStyle name="Normal 5 6 2" xfId="23463" xr:uid="{00000000-0005-0000-0000-0000F13F0000}"/>
    <cellStyle name="Normal 5 7" xfId="13317" xr:uid="{00000000-0005-0000-0000-0000F23F0000}"/>
    <cellStyle name="Normal 5 7 2" xfId="23464" xr:uid="{00000000-0005-0000-0000-0000F33F0000}"/>
    <cellStyle name="Normal 5 8" xfId="13318" xr:uid="{00000000-0005-0000-0000-0000F43F0000}"/>
    <cellStyle name="Normal 5 8 2" xfId="23465" xr:uid="{00000000-0005-0000-0000-0000F53F0000}"/>
    <cellStyle name="Normal 5 9" xfId="13319" xr:uid="{00000000-0005-0000-0000-0000F63F0000}"/>
    <cellStyle name="Normal 5 9 2" xfId="23466" xr:uid="{00000000-0005-0000-0000-0000F73F0000}"/>
    <cellStyle name="Normal 50" xfId="13320" xr:uid="{00000000-0005-0000-0000-0000F83F0000}"/>
    <cellStyle name="Normal 50 2" xfId="23467" xr:uid="{00000000-0005-0000-0000-0000F93F0000}"/>
    <cellStyle name="Normal 51" xfId="13321" xr:uid="{00000000-0005-0000-0000-0000FA3F0000}"/>
    <cellStyle name="Normal 51 2" xfId="23468" xr:uid="{00000000-0005-0000-0000-0000FB3F0000}"/>
    <cellStyle name="Normal 52" xfId="13322" xr:uid="{00000000-0005-0000-0000-0000FC3F0000}"/>
    <cellStyle name="Normal 52 2" xfId="23469" xr:uid="{00000000-0005-0000-0000-0000FD3F0000}"/>
    <cellStyle name="Normal 53" xfId="13323" xr:uid="{00000000-0005-0000-0000-0000FE3F0000}"/>
    <cellStyle name="Normal 53 2" xfId="23470" xr:uid="{00000000-0005-0000-0000-0000FF3F0000}"/>
    <cellStyle name="Normal 54" xfId="13324" xr:uid="{00000000-0005-0000-0000-000000400000}"/>
    <cellStyle name="Normal 54 2" xfId="23471" xr:uid="{00000000-0005-0000-0000-000001400000}"/>
    <cellStyle name="Normal 55" xfId="13325" xr:uid="{00000000-0005-0000-0000-000002400000}"/>
    <cellStyle name="Normal 55 2" xfId="23472" xr:uid="{00000000-0005-0000-0000-000003400000}"/>
    <cellStyle name="Normal 56" xfId="13326" xr:uid="{00000000-0005-0000-0000-000004400000}"/>
    <cellStyle name="Normal 56 2" xfId="23473" xr:uid="{00000000-0005-0000-0000-000005400000}"/>
    <cellStyle name="Normal 57" xfId="13327" xr:uid="{00000000-0005-0000-0000-000006400000}"/>
    <cellStyle name="Normal 57 2" xfId="23474" xr:uid="{00000000-0005-0000-0000-000007400000}"/>
    <cellStyle name="Normal 58" xfId="13328" xr:uid="{00000000-0005-0000-0000-000008400000}"/>
    <cellStyle name="Normal 58 2" xfId="23475" xr:uid="{00000000-0005-0000-0000-000009400000}"/>
    <cellStyle name="Normal 59" xfId="13329" xr:uid="{00000000-0005-0000-0000-00000A400000}"/>
    <cellStyle name="Normal 59 2" xfId="23476" xr:uid="{00000000-0005-0000-0000-00000B400000}"/>
    <cellStyle name="Normal 6" xfId="2618" xr:uid="{00000000-0005-0000-0000-00000C400000}"/>
    <cellStyle name="Normal 6 10" xfId="13330" xr:uid="{00000000-0005-0000-0000-00000D400000}"/>
    <cellStyle name="Normal 6 10 2" xfId="23478" xr:uid="{00000000-0005-0000-0000-00000E400000}"/>
    <cellStyle name="Normal 6 11" xfId="23477" xr:uid="{00000000-0005-0000-0000-00000F400000}"/>
    <cellStyle name="Normal 6 2" xfId="2619" xr:uid="{00000000-0005-0000-0000-000010400000}"/>
    <cellStyle name="Normal 6 2 2" xfId="2620" xr:uid="{00000000-0005-0000-0000-000011400000}"/>
    <cellStyle name="Normal 6 2 2 2" xfId="13331" xr:uid="{00000000-0005-0000-0000-000012400000}"/>
    <cellStyle name="Normal 6 2 2 2 2" xfId="23481" xr:uid="{00000000-0005-0000-0000-000013400000}"/>
    <cellStyle name="Normal 6 2 2 3" xfId="13332" xr:uid="{00000000-0005-0000-0000-000014400000}"/>
    <cellStyle name="Normal 6 2 2 3 2" xfId="23482" xr:uid="{00000000-0005-0000-0000-000015400000}"/>
    <cellStyle name="Normal 6 2 2 4" xfId="13333" xr:uid="{00000000-0005-0000-0000-000016400000}"/>
    <cellStyle name="Normal 6 2 2 4 2" xfId="23483" xr:uid="{00000000-0005-0000-0000-000017400000}"/>
    <cellStyle name="Normal 6 2 2 5" xfId="23480" xr:uid="{00000000-0005-0000-0000-000018400000}"/>
    <cellStyle name="Normal 6 2 3" xfId="2621" xr:uid="{00000000-0005-0000-0000-000019400000}"/>
    <cellStyle name="Normal 6 2 3 2" xfId="13334" xr:uid="{00000000-0005-0000-0000-00001A400000}"/>
    <cellStyle name="Normal 6 2 3 3" xfId="23484" xr:uid="{00000000-0005-0000-0000-00001B400000}"/>
    <cellStyle name="Normal 6 2 4" xfId="2622" xr:uid="{00000000-0005-0000-0000-00001C400000}"/>
    <cellStyle name="Normal 6 2 4 2" xfId="23485" xr:uid="{00000000-0005-0000-0000-00001D400000}"/>
    <cellStyle name="Normal 6 2 5" xfId="13335" xr:uid="{00000000-0005-0000-0000-00001E400000}"/>
    <cellStyle name="Normal 6 2 5 2" xfId="23486" xr:uid="{00000000-0005-0000-0000-00001F400000}"/>
    <cellStyle name="Normal 6 2 6" xfId="23479" xr:uid="{00000000-0005-0000-0000-000020400000}"/>
    <cellStyle name="Normal 6 3" xfId="2623" xr:uid="{00000000-0005-0000-0000-000021400000}"/>
    <cellStyle name="Normal 6 3 2" xfId="13336" xr:uid="{00000000-0005-0000-0000-000022400000}"/>
    <cellStyle name="Normal 6 3 2 2" xfId="13337" xr:uid="{00000000-0005-0000-0000-000023400000}"/>
    <cellStyle name="Normal 6 3 2 2 2" xfId="23489" xr:uid="{00000000-0005-0000-0000-000024400000}"/>
    <cellStyle name="Normal 6 3 2 3" xfId="13338" xr:uid="{00000000-0005-0000-0000-000025400000}"/>
    <cellStyle name="Normal 6 3 2 3 2" xfId="23490" xr:uid="{00000000-0005-0000-0000-000026400000}"/>
    <cellStyle name="Normal 6 3 2 4" xfId="23488" xr:uid="{00000000-0005-0000-0000-000027400000}"/>
    <cellStyle name="Normal 6 3 3" xfId="13339" xr:uid="{00000000-0005-0000-0000-000028400000}"/>
    <cellStyle name="Normal 6 3 3 2" xfId="23491" xr:uid="{00000000-0005-0000-0000-000029400000}"/>
    <cellStyle name="Normal 6 3 4" xfId="13340" xr:uid="{00000000-0005-0000-0000-00002A400000}"/>
    <cellStyle name="Normal 6 3 4 2" xfId="23492" xr:uid="{00000000-0005-0000-0000-00002B400000}"/>
    <cellStyle name="Normal 6 3 5" xfId="23487" xr:uid="{00000000-0005-0000-0000-00002C400000}"/>
    <cellStyle name="Normal 6 4" xfId="2624" xr:uid="{00000000-0005-0000-0000-00002D400000}"/>
    <cellStyle name="Normal 6 4 2" xfId="13342" xr:uid="{00000000-0005-0000-0000-00002E400000}"/>
    <cellStyle name="Normal 6 4 2 2" xfId="23494" xr:uid="{00000000-0005-0000-0000-00002F400000}"/>
    <cellStyle name="Normal 6 4 3" xfId="13343" xr:uid="{00000000-0005-0000-0000-000030400000}"/>
    <cellStyle name="Normal 6 4 3 2" xfId="23495" xr:uid="{00000000-0005-0000-0000-000031400000}"/>
    <cellStyle name="Normal 6 4 4" xfId="13344" xr:uid="{00000000-0005-0000-0000-000032400000}"/>
    <cellStyle name="Normal 6 4 4 2" xfId="23496" xr:uid="{00000000-0005-0000-0000-000033400000}"/>
    <cellStyle name="Normal 6 4 5" xfId="13341" xr:uid="{00000000-0005-0000-0000-000034400000}"/>
    <cellStyle name="Normal 6 4 6" xfId="23493" xr:uid="{00000000-0005-0000-0000-000035400000}"/>
    <cellStyle name="Normal 6 5" xfId="2625" xr:uid="{00000000-0005-0000-0000-000036400000}"/>
    <cellStyle name="Normal 6 5 2" xfId="13346" xr:uid="{00000000-0005-0000-0000-000037400000}"/>
    <cellStyle name="Normal 6 5 2 2" xfId="23498" xr:uid="{00000000-0005-0000-0000-000038400000}"/>
    <cellStyle name="Normal 6 5 3" xfId="13345" xr:uid="{00000000-0005-0000-0000-000039400000}"/>
    <cellStyle name="Normal 6 5 4" xfId="23497" xr:uid="{00000000-0005-0000-0000-00003A400000}"/>
    <cellStyle name="Normal 6 6" xfId="13347" xr:uid="{00000000-0005-0000-0000-00003B400000}"/>
    <cellStyle name="Normal 6 6 2" xfId="23499" xr:uid="{00000000-0005-0000-0000-00003C400000}"/>
    <cellStyle name="Normal 6 7" xfId="13348" xr:uid="{00000000-0005-0000-0000-00003D400000}"/>
    <cellStyle name="Normal 6 7 2" xfId="23500" xr:uid="{00000000-0005-0000-0000-00003E400000}"/>
    <cellStyle name="Normal 6 8" xfId="13349" xr:uid="{00000000-0005-0000-0000-00003F400000}"/>
    <cellStyle name="Normal 6 8 2" xfId="23501" xr:uid="{00000000-0005-0000-0000-000040400000}"/>
    <cellStyle name="Normal 6 9" xfId="13350" xr:uid="{00000000-0005-0000-0000-000041400000}"/>
    <cellStyle name="Normal 6 9 2" xfId="23502" xr:uid="{00000000-0005-0000-0000-000042400000}"/>
    <cellStyle name="Normal 60" xfId="13351" xr:uid="{00000000-0005-0000-0000-000043400000}"/>
    <cellStyle name="Normal 60 2" xfId="13352" xr:uid="{00000000-0005-0000-0000-000044400000}"/>
    <cellStyle name="Normal 60 2 2" xfId="23504" xr:uid="{00000000-0005-0000-0000-000045400000}"/>
    <cellStyle name="Normal 60 3" xfId="23503" xr:uid="{00000000-0005-0000-0000-000046400000}"/>
    <cellStyle name="Normal 61" xfId="13353" xr:uid="{00000000-0005-0000-0000-000047400000}"/>
    <cellStyle name="Normal 61 2" xfId="23505" xr:uid="{00000000-0005-0000-0000-000048400000}"/>
    <cellStyle name="Normal 62" xfId="13354" xr:uid="{00000000-0005-0000-0000-000049400000}"/>
    <cellStyle name="Normal 62 2" xfId="23506" xr:uid="{00000000-0005-0000-0000-00004A400000}"/>
    <cellStyle name="Normal 63" xfId="13355" xr:uid="{00000000-0005-0000-0000-00004B400000}"/>
    <cellStyle name="Normal 63 2" xfId="23507" xr:uid="{00000000-0005-0000-0000-00004C400000}"/>
    <cellStyle name="Normal 64" xfId="13356" xr:uid="{00000000-0005-0000-0000-00004D400000}"/>
    <cellStyle name="Normal 64 2" xfId="23508" xr:uid="{00000000-0005-0000-0000-00004E400000}"/>
    <cellStyle name="Normal 65" xfId="13357" xr:uid="{00000000-0005-0000-0000-00004F400000}"/>
    <cellStyle name="Normal 65 2" xfId="23509" xr:uid="{00000000-0005-0000-0000-000050400000}"/>
    <cellStyle name="Normal 66" xfId="13358" xr:uid="{00000000-0005-0000-0000-000051400000}"/>
    <cellStyle name="Normal 66 2" xfId="23510" xr:uid="{00000000-0005-0000-0000-000052400000}"/>
    <cellStyle name="Normal 67" xfId="13359" xr:uid="{00000000-0005-0000-0000-000053400000}"/>
    <cellStyle name="Normal 67 2" xfId="23511" xr:uid="{00000000-0005-0000-0000-000054400000}"/>
    <cellStyle name="Normal 68" xfId="13360" xr:uid="{00000000-0005-0000-0000-000055400000}"/>
    <cellStyle name="Normal 68 2" xfId="23512" xr:uid="{00000000-0005-0000-0000-000056400000}"/>
    <cellStyle name="Normal 69" xfId="13361" xr:uid="{00000000-0005-0000-0000-000057400000}"/>
    <cellStyle name="Normal 69 2" xfId="23513" xr:uid="{00000000-0005-0000-0000-000058400000}"/>
    <cellStyle name="Normal 7" xfId="2626" xr:uid="{00000000-0005-0000-0000-000059400000}"/>
    <cellStyle name="Normal 7 10" xfId="13362" xr:uid="{00000000-0005-0000-0000-00005A400000}"/>
    <cellStyle name="Normal 7 10 2" xfId="23515" xr:uid="{00000000-0005-0000-0000-00005B400000}"/>
    <cellStyle name="Normal 7 11" xfId="23514" xr:uid="{00000000-0005-0000-0000-00005C400000}"/>
    <cellStyle name="Normal 7 2" xfId="2627" xr:uid="{00000000-0005-0000-0000-00005D400000}"/>
    <cellStyle name="Normal 7 2 10" xfId="13363" xr:uid="{00000000-0005-0000-0000-00005E400000}"/>
    <cellStyle name="Normal 7 2 10 2" xfId="23517" xr:uid="{00000000-0005-0000-0000-00005F400000}"/>
    <cellStyle name="Normal 7 2 11" xfId="23516" xr:uid="{00000000-0005-0000-0000-000060400000}"/>
    <cellStyle name="Normal 7 2 2" xfId="2628" xr:uid="{00000000-0005-0000-0000-000061400000}"/>
    <cellStyle name="Normal 7 2 2 2" xfId="2629" xr:uid="{00000000-0005-0000-0000-000062400000}"/>
    <cellStyle name="Normal 7 2 2 2 2" xfId="13365" xr:uid="{00000000-0005-0000-0000-000063400000}"/>
    <cellStyle name="Normal 7 2 2 2 2 2" xfId="23520" xr:uid="{00000000-0005-0000-0000-000064400000}"/>
    <cellStyle name="Normal 7 2 2 2 3" xfId="13366" xr:uid="{00000000-0005-0000-0000-000065400000}"/>
    <cellStyle name="Normal 7 2 2 2 3 2" xfId="23521" xr:uid="{00000000-0005-0000-0000-000066400000}"/>
    <cellStyle name="Normal 7 2 2 2 4" xfId="13364" xr:uid="{00000000-0005-0000-0000-000067400000}"/>
    <cellStyle name="Normal 7 2 2 2 5" xfId="23519" xr:uid="{00000000-0005-0000-0000-000068400000}"/>
    <cellStyle name="Normal 7 2 2 3" xfId="2630" xr:uid="{00000000-0005-0000-0000-000069400000}"/>
    <cellStyle name="Normal 7 2 2 3 2" xfId="13367" xr:uid="{00000000-0005-0000-0000-00006A400000}"/>
    <cellStyle name="Normal 7 2 2 3 2 2" xfId="23523" xr:uid="{00000000-0005-0000-0000-00006B400000}"/>
    <cellStyle name="Normal 7 2 2 3 3" xfId="23522" xr:uid="{00000000-0005-0000-0000-00006C400000}"/>
    <cellStyle name="Normal 7 2 2 4" xfId="2631" xr:uid="{00000000-0005-0000-0000-00006D400000}"/>
    <cellStyle name="Normal 7 2 2 4 2" xfId="13368" xr:uid="{00000000-0005-0000-0000-00006E400000}"/>
    <cellStyle name="Normal 7 2 2 4 3" xfId="23524" xr:uid="{00000000-0005-0000-0000-00006F400000}"/>
    <cellStyle name="Normal 7 2 2 5" xfId="2632" xr:uid="{00000000-0005-0000-0000-000070400000}"/>
    <cellStyle name="Normal 7 2 2 5 2" xfId="23525" xr:uid="{00000000-0005-0000-0000-000071400000}"/>
    <cellStyle name="Normal 7 2 2 6" xfId="13369" xr:uid="{00000000-0005-0000-0000-000072400000}"/>
    <cellStyle name="Normal 7 2 2 6 2" xfId="23526" xr:uid="{00000000-0005-0000-0000-000073400000}"/>
    <cellStyle name="Normal 7 2 2 7" xfId="23518" xr:uid="{00000000-0005-0000-0000-000074400000}"/>
    <cellStyle name="Normal 7 2 3" xfId="2633" xr:uid="{00000000-0005-0000-0000-000075400000}"/>
    <cellStyle name="Normal 7 2 3 2" xfId="2634" xr:uid="{00000000-0005-0000-0000-000076400000}"/>
    <cellStyle name="Normal 7 2 3 2 2" xfId="13371" xr:uid="{00000000-0005-0000-0000-000077400000}"/>
    <cellStyle name="Normal 7 2 3 2 3" xfId="23528" xr:uid="{00000000-0005-0000-0000-000078400000}"/>
    <cellStyle name="Normal 7 2 3 3" xfId="2635" xr:uid="{00000000-0005-0000-0000-000079400000}"/>
    <cellStyle name="Normal 7 2 3 3 2" xfId="13372" xr:uid="{00000000-0005-0000-0000-00007A400000}"/>
    <cellStyle name="Normal 7 2 3 3 3" xfId="23529" xr:uid="{00000000-0005-0000-0000-00007B400000}"/>
    <cellStyle name="Normal 7 2 3 4" xfId="2636" xr:uid="{00000000-0005-0000-0000-00007C400000}"/>
    <cellStyle name="Normal 7 2 3 4 2" xfId="13373" xr:uid="{00000000-0005-0000-0000-00007D400000}"/>
    <cellStyle name="Normal 7 2 3 4 3" xfId="23530" xr:uid="{00000000-0005-0000-0000-00007E400000}"/>
    <cellStyle name="Normal 7 2 3 5" xfId="13370" xr:uid="{00000000-0005-0000-0000-00007F400000}"/>
    <cellStyle name="Normal 7 2 3 6" xfId="23527" xr:uid="{00000000-0005-0000-0000-000080400000}"/>
    <cellStyle name="Normal 7 2 4" xfId="2637" xr:uid="{00000000-0005-0000-0000-000081400000}"/>
    <cellStyle name="Normal 7 2 4 2" xfId="2638" xr:uid="{00000000-0005-0000-0000-000082400000}"/>
    <cellStyle name="Normal 7 2 4 2 2" xfId="23532" xr:uid="{00000000-0005-0000-0000-000083400000}"/>
    <cellStyle name="Normal 7 2 4 3" xfId="2639" xr:uid="{00000000-0005-0000-0000-000084400000}"/>
    <cellStyle name="Normal 7 2 4 3 2" xfId="13374" xr:uid="{00000000-0005-0000-0000-000085400000}"/>
    <cellStyle name="Normal 7 2 4 3 3" xfId="23533" xr:uid="{00000000-0005-0000-0000-000086400000}"/>
    <cellStyle name="Normal 7 2 4 4" xfId="13375" xr:uid="{00000000-0005-0000-0000-000087400000}"/>
    <cellStyle name="Normal 7 2 4 4 2" xfId="23534" xr:uid="{00000000-0005-0000-0000-000088400000}"/>
    <cellStyle name="Normal 7 2 4 5" xfId="13376" xr:uid="{00000000-0005-0000-0000-000089400000}"/>
    <cellStyle name="Normal 7 2 4 5 2" xfId="23535" xr:uid="{00000000-0005-0000-0000-00008A400000}"/>
    <cellStyle name="Normal 7 2 4 6" xfId="23531" xr:uid="{00000000-0005-0000-0000-00008B400000}"/>
    <cellStyle name="Normal 7 2 5" xfId="2640" xr:uid="{00000000-0005-0000-0000-00008C400000}"/>
    <cellStyle name="Normal 7 2 5 2" xfId="2641" xr:uid="{00000000-0005-0000-0000-00008D400000}"/>
    <cellStyle name="Normal 7 2 5 2 2" xfId="13377" xr:uid="{00000000-0005-0000-0000-00008E400000}"/>
    <cellStyle name="Normal 7 2 5 2 3" xfId="23537" xr:uid="{00000000-0005-0000-0000-00008F400000}"/>
    <cellStyle name="Normal 7 2 5 3" xfId="2642" xr:uid="{00000000-0005-0000-0000-000090400000}"/>
    <cellStyle name="Normal 7 2 5 3 2" xfId="23538" xr:uid="{00000000-0005-0000-0000-000091400000}"/>
    <cellStyle name="Normal 7 2 5 4" xfId="2643" xr:uid="{00000000-0005-0000-0000-000092400000}"/>
    <cellStyle name="Normal 7 2 5 4 2" xfId="13378" xr:uid="{00000000-0005-0000-0000-000093400000}"/>
    <cellStyle name="Normal 7 2 5 4 3" xfId="23539" xr:uid="{00000000-0005-0000-0000-000094400000}"/>
    <cellStyle name="Normal 7 2 5 5" xfId="13379" xr:uid="{00000000-0005-0000-0000-000095400000}"/>
    <cellStyle name="Normal 7 2 5 5 2" xfId="23540" xr:uid="{00000000-0005-0000-0000-000096400000}"/>
    <cellStyle name="Normal 7 2 5 6" xfId="23536" xr:uid="{00000000-0005-0000-0000-000097400000}"/>
    <cellStyle name="Normal 7 2 6" xfId="2644" xr:uid="{00000000-0005-0000-0000-000098400000}"/>
    <cellStyle name="Normal 7 2 6 2" xfId="13381" xr:uid="{00000000-0005-0000-0000-000099400000}"/>
    <cellStyle name="Normal 7 2 6 2 2" xfId="23542" xr:uid="{00000000-0005-0000-0000-00009A400000}"/>
    <cellStyle name="Normal 7 2 6 3" xfId="13380" xr:uid="{00000000-0005-0000-0000-00009B400000}"/>
    <cellStyle name="Normal 7 2 6 4" xfId="23541" xr:uid="{00000000-0005-0000-0000-00009C400000}"/>
    <cellStyle name="Normal 7 2 7" xfId="2645" xr:uid="{00000000-0005-0000-0000-00009D400000}"/>
    <cellStyle name="Normal 7 2 7 2" xfId="13382" xr:uid="{00000000-0005-0000-0000-00009E400000}"/>
    <cellStyle name="Normal 7 2 7 3" xfId="23543" xr:uid="{00000000-0005-0000-0000-00009F400000}"/>
    <cellStyle name="Normal 7 2 8" xfId="2646" xr:uid="{00000000-0005-0000-0000-0000A0400000}"/>
    <cellStyle name="Normal 7 2 8 2" xfId="13383" xr:uid="{00000000-0005-0000-0000-0000A1400000}"/>
    <cellStyle name="Normal 7 2 8 3" xfId="23544" xr:uid="{00000000-0005-0000-0000-0000A2400000}"/>
    <cellStyle name="Normal 7 2 9" xfId="13384" xr:uid="{00000000-0005-0000-0000-0000A3400000}"/>
    <cellStyle name="Normal 7 2 9 2" xfId="23545" xr:uid="{00000000-0005-0000-0000-0000A4400000}"/>
    <cellStyle name="Normal 7 3" xfId="2647" xr:uid="{00000000-0005-0000-0000-0000A5400000}"/>
    <cellStyle name="Normal 7 3 2" xfId="2648" xr:uid="{00000000-0005-0000-0000-0000A6400000}"/>
    <cellStyle name="Normal 7 3 2 2" xfId="13386" xr:uid="{00000000-0005-0000-0000-0000A7400000}"/>
    <cellStyle name="Normal 7 3 2 2 2" xfId="23548" xr:uid="{00000000-0005-0000-0000-0000A8400000}"/>
    <cellStyle name="Normal 7 3 2 3" xfId="13387" xr:uid="{00000000-0005-0000-0000-0000A9400000}"/>
    <cellStyle name="Normal 7 3 2 3 2" xfId="23549" xr:uid="{00000000-0005-0000-0000-0000AA400000}"/>
    <cellStyle name="Normal 7 3 2 4" xfId="13388" xr:uid="{00000000-0005-0000-0000-0000AB400000}"/>
    <cellStyle name="Normal 7 3 2 4 2" xfId="23550" xr:uid="{00000000-0005-0000-0000-0000AC400000}"/>
    <cellStyle name="Normal 7 3 2 5" xfId="13385" xr:uid="{00000000-0005-0000-0000-0000AD400000}"/>
    <cellStyle name="Normal 7 3 2 6" xfId="23547" xr:uid="{00000000-0005-0000-0000-0000AE400000}"/>
    <cellStyle name="Normal 7 3 3" xfId="2649" xr:uid="{00000000-0005-0000-0000-0000AF400000}"/>
    <cellStyle name="Normal 7 3 3 2" xfId="23551" xr:uid="{00000000-0005-0000-0000-0000B0400000}"/>
    <cellStyle name="Normal 7 3 4" xfId="13389" xr:uid="{00000000-0005-0000-0000-0000B1400000}"/>
    <cellStyle name="Normal 7 3 4 2" xfId="13390" xr:uid="{00000000-0005-0000-0000-0000B2400000}"/>
    <cellStyle name="Normal 7 3 4 2 2" xfId="23553" xr:uid="{00000000-0005-0000-0000-0000B3400000}"/>
    <cellStyle name="Normal 7 3 4 3" xfId="23552" xr:uid="{00000000-0005-0000-0000-0000B4400000}"/>
    <cellStyle name="Normal 7 3 5" xfId="13391" xr:uid="{00000000-0005-0000-0000-0000B5400000}"/>
    <cellStyle name="Normal 7 3 5 2" xfId="23554" xr:uid="{00000000-0005-0000-0000-0000B6400000}"/>
    <cellStyle name="Normal 7 3 6" xfId="23546" xr:uid="{00000000-0005-0000-0000-0000B7400000}"/>
    <cellStyle name="Normal 7 4" xfId="2650" xr:uid="{00000000-0005-0000-0000-0000B8400000}"/>
    <cellStyle name="Normal 7 4 2" xfId="2651" xr:uid="{00000000-0005-0000-0000-0000B9400000}"/>
    <cellStyle name="Normal 7 4 2 2" xfId="13392" xr:uid="{00000000-0005-0000-0000-0000BA400000}"/>
    <cellStyle name="Normal 7 4 2 2 2" xfId="23557" xr:uid="{00000000-0005-0000-0000-0000BB400000}"/>
    <cellStyle name="Normal 7 4 2 3" xfId="13393" xr:uid="{00000000-0005-0000-0000-0000BC400000}"/>
    <cellStyle name="Normal 7 4 2 3 2" xfId="23558" xr:uid="{00000000-0005-0000-0000-0000BD400000}"/>
    <cellStyle name="Normal 7 4 2 4" xfId="23556" xr:uid="{00000000-0005-0000-0000-0000BE400000}"/>
    <cellStyle name="Normal 7 4 3" xfId="2652" xr:uid="{00000000-0005-0000-0000-0000BF400000}"/>
    <cellStyle name="Normal 7 4 3 2" xfId="13395" xr:uid="{00000000-0005-0000-0000-0000C0400000}"/>
    <cellStyle name="Normal 7 4 3 2 2" xfId="23560" xr:uid="{00000000-0005-0000-0000-0000C1400000}"/>
    <cellStyle name="Normal 7 4 3 3" xfId="13394" xr:uid="{00000000-0005-0000-0000-0000C2400000}"/>
    <cellStyle name="Normal 7 4 3 4" xfId="23559" xr:uid="{00000000-0005-0000-0000-0000C3400000}"/>
    <cellStyle name="Normal 7 4 4" xfId="13396" xr:uid="{00000000-0005-0000-0000-0000C4400000}"/>
    <cellStyle name="Normal 7 4 4 2" xfId="23561" xr:uid="{00000000-0005-0000-0000-0000C5400000}"/>
    <cellStyle name="Normal 7 4 5" xfId="13397" xr:uid="{00000000-0005-0000-0000-0000C6400000}"/>
    <cellStyle name="Normal 7 4 5 2" xfId="23562" xr:uid="{00000000-0005-0000-0000-0000C7400000}"/>
    <cellStyle name="Normal 7 4 6" xfId="23555" xr:uid="{00000000-0005-0000-0000-0000C8400000}"/>
    <cellStyle name="Normal 7 5" xfId="2653" xr:uid="{00000000-0005-0000-0000-0000C9400000}"/>
    <cellStyle name="Normal 7 5 2" xfId="2654" xr:uid="{00000000-0005-0000-0000-0000CA400000}"/>
    <cellStyle name="Normal 7 5 2 2" xfId="23564" xr:uid="{00000000-0005-0000-0000-0000CB400000}"/>
    <cellStyle name="Normal 7 5 3" xfId="2655" xr:uid="{00000000-0005-0000-0000-0000CC400000}"/>
    <cellStyle name="Normal 7 5 3 2" xfId="13398" xr:uid="{00000000-0005-0000-0000-0000CD400000}"/>
    <cellStyle name="Normal 7 5 3 3" xfId="23565" xr:uid="{00000000-0005-0000-0000-0000CE400000}"/>
    <cellStyle name="Normal 7 5 4" xfId="13399" xr:uid="{00000000-0005-0000-0000-0000CF400000}"/>
    <cellStyle name="Normal 7 5 4 2" xfId="23566" xr:uid="{00000000-0005-0000-0000-0000D0400000}"/>
    <cellStyle name="Normal 7 5 5" xfId="13400" xr:uid="{00000000-0005-0000-0000-0000D1400000}"/>
    <cellStyle name="Normal 7 5 5 2" xfId="23567" xr:uid="{00000000-0005-0000-0000-0000D2400000}"/>
    <cellStyle name="Normal 7 5 6" xfId="23563" xr:uid="{00000000-0005-0000-0000-0000D3400000}"/>
    <cellStyle name="Normal 7 6" xfId="2656" xr:uid="{00000000-0005-0000-0000-0000D4400000}"/>
    <cellStyle name="Normal 7 6 2" xfId="13402" xr:uid="{00000000-0005-0000-0000-0000D5400000}"/>
    <cellStyle name="Normal 7 6 2 2" xfId="23569" xr:uid="{00000000-0005-0000-0000-0000D6400000}"/>
    <cellStyle name="Normal 7 6 3" xfId="13401" xr:uid="{00000000-0005-0000-0000-0000D7400000}"/>
    <cellStyle name="Normal 7 6 4" xfId="23568" xr:uid="{00000000-0005-0000-0000-0000D8400000}"/>
    <cellStyle name="Normal 7 7" xfId="2657" xr:uid="{00000000-0005-0000-0000-0000D9400000}"/>
    <cellStyle name="Normal 7 7 2" xfId="13404" xr:uid="{00000000-0005-0000-0000-0000DA400000}"/>
    <cellStyle name="Normal 7 7 2 2" xfId="23571" xr:uid="{00000000-0005-0000-0000-0000DB400000}"/>
    <cellStyle name="Normal 7 7 3" xfId="13403" xr:uid="{00000000-0005-0000-0000-0000DC400000}"/>
    <cellStyle name="Normal 7 7 4" xfId="23570" xr:uid="{00000000-0005-0000-0000-0000DD400000}"/>
    <cellStyle name="Normal 7 8" xfId="2658" xr:uid="{00000000-0005-0000-0000-0000DE400000}"/>
    <cellStyle name="Normal 7 8 2" xfId="13405" xr:uid="{00000000-0005-0000-0000-0000DF400000}"/>
    <cellStyle name="Normal 7 8 3" xfId="23572" xr:uid="{00000000-0005-0000-0000-0000E0400000}"/>
    <cellStyle name="Normal 7 9" xfId="2659" xr:uid="{00000000-0005-0000-0000-0000E1400000}"/>
    <cellStyle name="Normal 7 9 2" xfId="13407" xr:uid="{00000000-0005-0000-0000-0000E2400000}"/>
    <cellStyle name="Normal 7 9 2 2" xfId="23574" xr:uid="{00000000-0005-0000-0000-0000E3400000}"/>
    <cellStyle name="Normal 7 9 3" xfId="13406" xr:uid="{00000000-0005-0000-0000-0000E4400000}"/>
    <cellStyle name="Normal 7 9 4" xfId="23573" xr:uid="{00000000-0005-0000-0000-0000E5400000}"/>
    <cellStyle name="Normal 70" xfId="13408" xr:uid="{00000000-0005-0000-0000-0000E6400000}"/>
    <cellStyle name="Normal 70 2" xfId="23575" xr:uid="{00000000-0005-0000-0000-0000E7400000}"/>
    <cellStyle name="Normal 71" xfId="13409" xr:uid="{00000000-0005-0000-0000-0000E8400000}"/>
    <cellStyle name="Normal 71 2" xfId="23576" xr:uid="{00000000-0005-0000-0000-0000E9400000}"/>
    <cellStyle name="Normal 72" xfId="13410" xr:uid="{00000000-0005-0000-0000-0000EA400000}"/>
    <cellStyle name="Normal 72 2" xfId="23577" xr:uid="{00000000-0005-0000-0000-0000EB400000}"/>
    <cellStyle name="Normal 73" xfId="13411" xr:uid="{00000000-0005-0000-0000-0000EC400000}"/>
    <cellStyle name="Normal 73 2" xfId="13412" xr:uid="{00000000-0005-0000-0000-0000ED400000}"/>
    <cellStyle name="Normal 73 2 2" xfId="23579" xr:uid="{00000000-0005-0000-0000-0000EE400000}"/>
    <cellStyle name="Normal 73 3" xfId="13413" xr:uid="{00000000-0005-0000-0000-0000EF400000}"/>
    <cellStyle name="Normal 73 3 2" xfId="23580" xr:uid="{00000000-0005-0000-0000-0000F0400000}"/>
    <cellStyle name="Normal 73 4" xfId="13414" xr:uid="{00000000-0005-0000-0000-0000F1400000}"/>
    <cellStyle name="Normal 73 4 2" xfId="13415" xr:uid="{00000000-0005-0000-0000-0000F2400000}"/>
    <cellStyle name="Normal 73 4 2 2" xfId="23582" xr:uid="{00000000-0005-0000-0000-0000F3400000}"/>
    <cellStyle name="Normal 73 4 3" xfId="23581" xr:uid="{00000000-0005-0000-0000-0000F4400000}"/>
    <cellStyle name="Normal 73 5" xfId="13416" xr:uid="{00000000-0005-0000-0000-0000F5400000}"/>
    <cellStyle name="Normal 73 5 2" xfId="13417" xr:uid="{00000000-0005-0000-0000-0000F6400000}"/>
    <cellStyle name="Normal 73 5 2 2" xfId="23584" xr:uid="{00000000-0005-0000-0000-0000F7400000}"/>
    <cellStyle name="Normal 73 5 3" xfId="23583" xr:uid="{00000000-0005-0000-0000-0000F8400000}"/>
    <cellStyle name="Normal 73 6" xfId="23578" xr:uid="{00000000-0005-0000-0000-0000F9400000}"/>
    <cellStyle name="Normal 74" xfId="13418" xr:uid="{00000000-0005-0000-0000-0000FA400000}"/>
    <cellStyle name="Normal 74 2" xfId="13419" xr:uid="{00000000-0005-0000-0000-0000FB400000}"/>
    <cellStyle name="Normal 74 2 2" xfId="23586" xr:uid="{00000000-0005-0000-0000-0000FC400000}"/>
    <cellStyle name="Normal 74 3" xfId="23585" xr:uid="{00000000-0005-0000-0000-0000FD400000}"/>
    <cellStyle name="Normal 75" xfId="13420" xr:uid="{00000000-0005-0000-0000-0000FE400000}"/>
    <cellStyle name="Normal 75 2" xfId="13421" xr:uid="{00000000-0005-0000-0000-0000FF400000}"/>
    <cellStyle name="Normal 75 2 2" xfId="23588" xr:uid="{00000000-0005-0000-0000-000000410000}"/>
    <cellStyle name="Normal 75 3" xfId="13422" xr:uid="{00000000-0005-0000-0000-000001410000}"/>
    <cellStyle name="Normal 75 3 2" xfId="23589" xr:uid="{00000000-0005-0000-0000-000002410000}"/>
    <cellStyle name="Normal 75 4" xfId="13423" xr:uid="{00000000-0005-0000-0000-000003410000}"/>
    <cellStyle name="Normal 75 4 2" xfId="13424" xr:uid="{00000000-0005-0000-0000-000004410000}"/>
    <cellStyle name="Normal 75 4 2 2" xfId="23591" xr:uid="{00000000-0005-0000-0000-000005410000}"/>
    <cellStyle name="Normal 75 4 3" xfId="23590" xr:uid="{00000000-0005-0000-0000-000006410000}"/>
    <cellStyle name="Normal 75 5" xfId="13425" xr:uid="{00000000-0005-0000-0000-000007410000}"/>
    <cellStyle name="Normal 75 5 2" xfId="13426" xr:uid="{00000000-0005-0000-0000-000008410000}"/>
    <cellStyle name="Normal 75 5 2 2" xfId="23593" xr:uid="{00000000-0005-0000-0000-000009410000}"/>
    <cellStyle name="Normal 75 5 3" xfId="23592" xr:uid="{00000000-0005-0000-0000-00000A410000}"/>
    <cellStyle name="Normal 75 6" xfId="23587" xr:uid="{00000000-0005-0000-0000-00000B410000}"/>
    <cellStyle name="Normal 76" xfId="13427" xr:uid="{00000000-0005-0000-0000-00000C410000}"/>
    <cellStyle name="Normal 76 2" xfId="13428" xr:uid="{00000000-0005-0000-0000-00000D410000}"/>
    <cellStyle name="Normal 76 2 2" xfId="23595" xr:uid="{00000000-0005-0000-0000-00000E410000}"/>
    <cellStyle name="Normal 76 3" xfId="23594" xr:uid="{00000000-0005-0000-0000-00000F410000}"/>
    <cellStyle name="Normal 77" xfId="13429" xr:uid="{00000000-0005-0000-0000-000010410000}"/>
    <cellStyle name="Normal 77 2" xfId="23596" xr:uid="{00000000-0005-0000-0000-000011410000}"/>
    <cellStyle name="Normal 78" xfId="13430" xr:uid="{00000000-0005-0000-0000-000012410000}"/>
    <cellStyle name="Normal 78 2" xfId="23597" xr:uid="{00000000-0005-0000-0000-000013410000}"/>
    <cellStyle name="Normal 79" xfId="13431" xr:uid="{00000000-0005-0000-0000-000014410000}"/>
    <cellStyle name="Normal 79 2" xfId="23598" xr:uid="{00000000-0005-0000-0000-000015410000}"/>
    <cellStyle name="Normal 8" xfId="2660" xr:uid="{00000000-0005-0000-0000-000016410000}"/>
    <cellStyle name="Normal 8 10" xfId="13432" xr:uid="{00000000-0005-0000-0000-000017410000}"/>
    <cellStyle name="Normal 8 10 2" xfId="23600" xr:uid="{00000000-0005-0000-0000-000018410000}"/>
    <cellStyle name="Normal 8 11" xfId="23599" xr:uid="{00000000-0005-0000-0000-000019410000}"/>
    <cellStyle name="Normal 8 2" xfId="2661" xr:uid="{00000000-0005-0000-0000-00001A410000}"/>
    <cellStyle name="Normal 8 2 10" xfId="23601" xr:uid="{00000000-0005-0000-0000-00001B410000}"/>
    <cellStyle name="Normal 8 2 2" xfId="2662" xr:uid="{00000000-0005-0000-0000-00001C410000}"/>
    <cellStyle name="Normal 8 2 2 2" xfId="13435" xr:uid="{00000000-0005-0000-0000-00001D410000}"/>
    <cellStyle name="Normal 8 2 2 2 2" xfId="23603" xr:uid="{00000000-0005-0000-0000-00001E410000}"/>
    <cellStyle name="Normal 8 2 2 3" xfId="13436" xr:uid="{00000000-0005-0000-0000-00001F410000}"/>
    <cellStyle name="Normal 8 2 2 3 2" xfId="23604" xr:uid="{00000000-0005-0000-0000-000020410000}"/>
    <cellStyle name="Normal 8 2 2 4" xfId="13437" xr:uid="{00000000-0005-0000-0000-000021410000}"/>
    <cellStyle name="Normal 8 2 2 4 2" xfId="23605" xr:uid="{00000000-0005-0000-0000-000022410000}"/>
    <cellStyle name="Normal 8 2 2 5" xfId="13438" xr:uid="{00000000-0005-0000-0000-000023410000}"/>
    <cellStyle name="Normal 8 2 2 5 2" xfId="23606" xr:uid="{00000000-0005-0000-0000-000024410000}"/>
    <cellStyle name="Normal 8 2 2 6" xfId="13434" xr:uid="{00000000-0005-0000-0000-000025410000}"/>
    <cellStyle name="Normal 8 2 2 7" xfId="23602" xr:uid="{00000000-0005-0000-0000-000026410000}"/>
    <cellStyle name="Normal 8 2 3" xfId="2663" xr:uid="{00000000-0005-0000-0000-000027410000}"/>
    <cellStyle name="Normal 8 2 3 2" xfId="13440" xr:uid="{00000000-0005-0000-0000-000028410000}"/>
    <cellStyle name="Normal 8 2 3 2 2" xfId="23608" xr:uid="{00000000-0005-0000-0000-000029410000}"/>
    <cellStyle name="Normal 8 2 3 3" xfId="13439" xr:uid="{00000000-0005-0000-0000-00002A410000}"/>
    <cellStyle name="Normal 8 2 3 4" xfId="23607" xr:uid="{00000000-0005-0000-0000-00002B410000}"/>
    <cellStyle name="Normal 8 2 4" xfId="2664" xr:uid="{00000000-0005-0000-0000-00002C410000}"/>
    <cellStyle name="Normal 8 2 4 2" xfId="13441" xr:uid="{00000000-0005-0000-0000-00002D410000}"/>
    <cellStyle name="Normal 8 2 4 3" xfId="23609" xr:uid="{00000000-0005-0000-0000-00002E410000}"/>
    <cellStyle name="Normal 8 2 5" xfId="2665" xr:uid="{00000000-0005-0000-0000-00002F410000}"/>
    <cellStyle name="Normal 8 2 5 2" xfId="13442" xr:uid="{00000000-0005-0000-0000-000030410000}"/>
    <cellStyle name="Normal 8 2 5 3" xfId="23610" xr:uid="{00000000-0005-0000-0000-000031410000}"/>
    <cellStyle name="Normal 8 2 6" xfId="2666" xr:uid="{00000000-0005-0000-0000-000032410000}"/>
    <cellStyle name="Normal 8 2 6 2" xfId="13443" xr:uid="{00000000-0005-0000-0000-000033410000}"/>
    <cellStyle name="Normal 8 2 6 3" xfId="23611" xr:uid="{00000000-0005-0000-0000-000034410000}"/>
    <cellStyle name="Normal 8 2 7" xfId="13444" xr:uid="{00000000-0005-0000-0000-000035410000}"/>
    <cellStyle name="Normal 8 2 7 2" xfId="23612" xr:uid="{00000000-0005-0000-0000-000036410000}"/>
    <cellStyle name="Normal 8 2 8" xfId="13445" xr:uid="{00000000-0005-0000-0000-000037410000}"/>
    <cellStyle name="Normal 8 2 8 2" xfId="23613" xr:uid="{00000000-0005-0000-0000-000038410000}"/>
    <cellStyle name="Normal 8 2 9" xfId="13433" xr:uid="{00000000-0005-0000-0000-000039410000}"/>
    <cellStyle name="Normal 8 3" xfId="2667" xr:uid="{00000000-0005-0000-0000-00003A410000}"/>
    <cellStyle name="Normal 8 3 2" xfId="2668" xr:uid="{00000000-0005-0000-0000-00003B410000}"/>
    <cellStyle name="Normal 8 3 2 2" xfId="13447" xr:uid="{00000000-0005-0000-0000-00003C410000}"/>
    <cellStyle name="Normal 8 3 2 2 2" xfId="23616" xr:uid="{00000000-0005-0000-0000-00003D410000}"/>
    <cellStyle name="Normal 8 3 2 3" xfId="13448" xr:uid="{00000000-0005-0000-0000-00003E410000}"/>
    <cellStyle name="Normal 8 3 2 3 2" xfId="23617" xr:uid="{00000000-0005-0000-0000-00003F410000}"/>
    <cellStyle name="Normal 8 3 2 4" xfId="13446" xr:uid="{00000000-0005-0000-0000-000040410000}"/>
    <cellStyle name="Normal 8 3 2 5" xfId="23615" xr:uid="{00000000-0005-0000-0000-000041410000}"/>
    <cellStyle name="Normal 8 3 3" xfId="2669" xr:uid="{00000000-0005-0000-0000-000042410000}"/>
    <cellStyle name="Normal 8 3 3 2" xfId="13449" xr:uid="{00000000-0005-0000-0000-000043410000}"/>
    <cellStyle name="Normal 8 3 3 2 2" xfId="23619" xr:uid="{00000000-0005-0000-0000-000044410000}"/>
    <cellStyle name="Normal 8 3 3 3" xfId="23618" xr:uid="{00000000-0005-0000-0000-000045410000}"/>
    <cellStyle name="Normal 8 3 4" xfId="2670" xr:uid="{00000000-0005-0000-0000-000046410000}"/>
    <cellStyle name="Normal 8 3 4 2" xfId="13450" xr:uid="{00000000-0005-0000-0000-000047410000}"/>
    <cellStyle name="Normal 8 3 4 3" xfId="23620" xr:uid="{00000000-0005-0000-0000-000048410000}"/>
    <cellStyle name="Normal 8 3 5" xfId="2671" xr:uid="{00000000-0005-0000-0000-000049410000}"/>
    <cellStyle name="Normal 8 3 5 2" xfId="23621" xr:uid="{00000000-0005-0000-0000-00004A410000}"/>
    <cellStyle name="Normal 8 3 6" xfId="13451" xr:uid="{00000000-0005-0000-0000-00004B410000}"/>
    <cellStyle name="Normal 8 3 6 2" xfId="23622" xr:uid="{00000000-0005-0000-0000-00004C410000}"/>
    <cellStyle name="Normal 8 3 7" xfId="23614" xr:uid="{00000000-0005-0000-0000-00004D410000}"/>
    <cellStyle name="Normal 8 4" xfId="2672" xr:uid="{00000000-0005-0000-0000-00004E410000}"/>
    <cellStyle name="Normal 8 4 2" xfId="2673" xr:uid="{00000000-0005-0000-0000-00004F410000}"/>
    <cellStyle name="Normal 8 4 2 2" xfId="13453" xr:uid="{00000000-0005-0000-0000-000050410000}"/>
    <cellStyle name="Normal 8 4 2 3" xfId="23624" xr:uid="{00000000-0005-0000-0000-000051410000}"/>
    <cellStyle name="Normal 8 4 3" xfId="2674" xr:uid="{00000000-0005-0000-0000-000052410000}"/>
    <cellStyle name="Normal 8 4 3 2" xfId="13454" xr:uid="{00000000-0005-0000-0000-000053410000}"/>
    <cellStyle name="Normal 8 4 3 3" xfId="23625" xr:uid="{00000000-0005-0000-0000-000054410000}"/>
    <cellStyle name="Normal 8 4 4" xfId="13455" xr:uid="{00000000-0005-0000-0000-000055410000}"/>
    <cellStyle name="Normal 8 4 4 2" xfId="23626" xr:uid="{00000000-0005-0000-0000-000056410000}"/>
    <cellStyle name="Normal 8 4 5" xfId="13452" xr:uid="{00000000-0005-0000-0000-000057410000}"/>
    <cellStyle name="Normal 8 4 6" xfId="23623" xr:uid="{00000000-0005-0000-0000-000058410000}"/>
    <cellStyle name="Normal 8 5" xfId="2675" xr:uid="{00000000-0005-0000-0000-000059410000}"/>
    <cellStyle name="Normal 8 5 2" xfId="2676" xr:uid="{00000000-0005-0000-0000-00005A410000}"/>
    <cellStyle name="Normal 8 5 2 2" xfId="13457" xr:uid="{00000000-0005-0000-0000-00005B410000}"/>
    <cellStyle name="Normal 8 5 2 3" xfId="23628" xr:uid="{00000000-0005-0000-0000-00005C410000}"/>
    <cellStyle name="Normal 8 5 3" xfId="2677" xr:uid="{00000000-0005-0000-0000-00005D410000}"/>
    <cellStyle name="Normal 8 5 3 2" xfId="13458" xr:uid="{00000000-0005-0000-0000-00005E410000}"/>
    <cellStyle name="Normal 8 5 3 3" xfId="23629" xr:uid="{00000000-0005-0000-0000-00005F410000}"/>
    <cellStyle name="Normal 8 5 4" xfId="13456" xr:uid="{00000000-0005-0000-0000-000060410000}"/>
    <cellStyle name="Normal 8 5 5" xfId="23627" xr:uid="{00000000-0005-0000-0000-000061410000}"/>
    <cellStyle name="Normal 8 6" xfId="2678" xr:uid="{00000000-0005-0000-0000-000062410000}"/>
    <cellStyle name="Normal 8 6 2" xfId="2679" xr:uid="{00000000-0005-0000-0000-000063410000}"/>
    <cellStyle name="Normal 8 6 2 2" xfId="13459" xr:uid="{00000000-0005-0000-0000-000064410000}"/>
    <cellStyle name="Normal 8 6 2 3" xfId="23631" xr:uid="{00000000-0005-0000-0000-000065410000}"/>
    <cellStyle name="Normal 8 6 3" xfId="2680" xr:uid="{00000000-0005-0000-0000-000066410000}"/>
    <cellStyle name="Normal 8 6 3 2" xfId="23632" xr:uid="{00000000-0005-0000-0000-000067410000}"/>
    <cellStyle name="Normal 8 6 4" xfId="13460" xr:uid="{00000000-0005-0000-0000-000068410000}"/>
    <cellStyle name="Normal 8 6 4 2" xfId="23633" xr:uid="{00000000-0005-0000-0000-000069410000}"/>
    <cellStyle name="Normal 8 6 5" xfId="13461" xr:uid="{00000000-0005-0000-0000-00006A410000}"/>
    <cellStyle name="Normal 8 6 5 2" xfId="23634" xr:uid="{00000000-0005-0000-0000-00006B410000}"/>
    <cellStyle name="Normal 8 6 6" xfId="23630" xr:uid="{00000000-0005-0000-0000-00006C410000}"/>
    <cellStyle name="Normal 8 7" xfId="2681" xr:uid="{00000000-0005-0000-0000-00006D410000}"/>
    <cellStyle name="Normal 8 7 2" xfId="13463" xr:uid="{00000000-0005-0000-0000-00006E410000}"/>
    <cellStyle name="Normal 8 7 2 2" xfId="23636" xr:uid="{00000000-0005-0000-0000-00006F410000}"/>
    <cellStyle name="Normal 8 7 3" xfId="13462" xr:uid="{00000000-0005-0000-0000-000070410000}"/>
    <cellStyle name="Normal 8 7 4" xfId="23635" xr:uid="{00000000-0005-0000-0000-000071410000}"/>
    <cellStyle name="Normal 8 8" xfId="2682" xr:uid="{00000000-0005-0000-0000-000072410000}"/>
    <cellStyle name="Normal 8 8 2" xfId="23637" xr:uid="{00000000-0005-0000-0000-000073410000}"/>
    <cellStyle name="Normal 8 9" xfId="2683" xr:uid="{00000000-0005-0000-0000-000074410000}"/>
    <cellStyle name="Normal 8 9 2" xfId="13465" xr:uid="{00000000-0005-0000-0000-000075410000}"/>
    <cellStyle name="Normal 8 9 2 2" xfId="23639" xr:uid="{00000000-0005-0000-0000-000076410000}"/>
    <cellStyle name="Normal 8 9 3" xfId="13464" xr:uid="{00000000-0005-0000-0000-000077410000}"/>
    <cellStyle name="Normal 8 9 4" xfId="23638" xr:uid="{00000000-0005-0000-0000-000078410000}"/>
    <cellStyle name="Normal 80" xfId="13466" xr:uid="{00000000-0005-0000-0000-000079410000}"/>
    <cellStyle name="Normal 80 2" xfId="23640" xr:uid="{00000000-0005-0000-0000-00007A410000}"/>
    <cellStyle name="Normal 81" xfId="13467" xr:uid="{00000000-0005-0000-0000-00007B410000}"/>
    <cellStyle name="Normal 81 2" xfId="23641" xr:uid="{00000000-0005-0000-0000-00007C410000}"/>
    <cellStyle name="Normal 82" xfId="13468" xr:uid="{00000000-0005-0000-0000-00007D410000}"/>
    <cellStyle name="Normal 82 2" xfId="23642" xr:uid="{00000000-0005-0000-0000-00007E410000}"/>
    <cellStyle name="Normal 83" xfId="13469" xr:uid="{00000000-0005-0000-0000-00007F410000}"/>
    <cellStyle name="Normal 83 2" xfId="23643" xr:uid="{00000000-0005-0000-0000-000080410000}"/>
    <cellStyle name="Normal 84" xfId="13470" xr:uid="{00000000-0005-0000-0000-000081410000}"/>
    <cellStyle name="Normal 84 2" xfId="23644" xr:uid="{00000000-0005-0000-0000-000082410000}"/>
    <cellStyle name="Normal 85" xfId="13471" xr:uid="{00000000-0005-0000-0000-000083410000}"/>
    <cellStyle name="Normal 85 2" xfId="23645" xr:uid="{00000000-0005-0000-0000-000084410000}"/>
    <cellStyle name="Normal 86" xfId="13472" xr:uid="{00000000-0005-0000-0000-000085410000}"/>
    <cellStyle name="Normal 86 2" xfId="23646" xr:uid="{00000000-0005-0000-0000-000086410000}"/>
    <cellStyle name="Normal 87" xfId="13473" xr:uid="{00000000-0005-0000-0000-000087410000}"/>
    <cellStyle name="Normal 87 2" xfId="23647" xr:uid="{00000000-0005-0000-0000-000088410000}"/>
    <cellStyle name="Normal 88" xfId="13474" xr:uid="{00000000-0005-0000-0000-000089410000}"/>
    <cellStyle name="Normal 88 2" xfId="23648" xr:uid="{00000000-0005-0000-0000-00008A410000}"/>
    <cellStyle name="Normal 89" xfId="13475" xr:uid="{00000000-0005-0000-0000-00008B410000}"/>
    <cellStyle name="Normal 89 2" xfId="23649" xr:uid="{00000000-0005-0000-0000-00008C410000}"/>
    <cellStyle name="Normal 9" xfId="2684" xr:uid="{00000000-0005-0000-0000-00008D410000}"/>
    <cellStyle name="Normal 9 10" xfId="23650" xr:uid="{00000000-0005-0000-0000-00008E410000}"/>
    <cellStyle name="Normal 9 2" xfId="2685" xr:uid="{00000000-0005-0000-0000-00008F410000}"/>
    <cellStyle name="Normal 9 2 2" xfId="2686" xr:uid="{00000000-0005-0000-0000-000090410000}"/>
    <cellStyle name="Normal 9 2 2 2" xfId="13479" xr:uid="{00000000-0005-0000-0000-000091410000}"/>
    <cellStyle name="Normal 9 2 2 2 2" xfId="23653" xr:uid="{00000000-0005-0000-0000-000092410000}"/>
    <cellStyle name="Normal 9 2 2 3" xfId="13478" xr:uid="{00000000-0005-0000-0000-000093410000}"/>
    <cellStyle name="Normal 9 2 2 4" xfId="23652" xr:uid="{00000000-0005-0000-0000-000094410000}"/>
    <cellStyle name="Normal 9 2 3" xfId="2687" xr:uid="{00000000-0005-0000-0000-000095410000}"/>
    <cellStyle name="Normal 9 2 3 2" xfId="13481" xr:uid="{00000000-0005-0000-0000-000096410000}"/>
    <cellStyle name="Normal 9 2 3 2 2" xfId="23655" xr:uid="{00000000-0005-0000-0000-000097410000}"/>
    <cellStyle name="Normal 9 2 3 3" xfId="13480" xr:uid="{00000000-0005-0000-0000-000098410000}"/>
    <cellStyle name="Normal 9 2 3 4" xfId="23654" xr:uid="{00000000-0005-0000-0000-000099410000}"/>
    <cellStyle name="Normal 9 2 4" xfId="13482" xr:uid="{00000000-0005-0000-0000-00009A410000}"/>
    <cellStyle name="Normal 9 2 4 2" xfId="13483" xr:uid="{00000000-0005-0000-0000-00009B410000}"/>
    <cellStyle name="Normal 9 2 4 2 2" xfId="23657" xr:uid="{00000000-0005-0000-0000-00009C410000}"/>
    <cellStyle name="Normal 9 2 4 3" xfId="23656" xr:uid="{00000000-0005-0000-0000-00009D410000}"/>
    <cellStyle name="Normal 9 2 5" xfId="13484" xr:uid="{00000000-0005-0000-0000-00009E410000}"/>
    <cellStyle name="Normal 9 2 5 2" xfId="23658" xr:uid="{00000000-0005-0000-0000-00009F410000}"/>
    <cellStyle name="Normal 9 2 6" xfId="13477" xr:uid="{00000000-0005-0000-0000-0000A0410000}"/>
    <cellStyle name="Normal 9 2 7" xfId="23651" xr:uid="{00000000-0005-0000-0000-0000A1410000}"/>
    <cellStyle name="Normal 9 3" xfId="2688" xr:uid="{00000000-0005-0000-0000-0000A2410000}"/>
    <cellStyle name="Normal 9 3 2" xfId="13485" xr:uid="{00000000-0005-0000-0000-0000A3410000}"/>
    <cellStyle name="Normal 9 3 3" xfId="23659" xr:uid="{00000000-0005-0000-0000-0000A4410000}"/>
    <cellStyle name="Normal 9 4" xfId="2689" xr:uid="{00000000-0005-0000-0000-0000A5410000}"/>
    <cellStyle name="Normal 9 4 2" xfId="13487" xr:uid="{00000000-0005-0000-0000-0000A6410000}"/>
    <cellStyle name="Normal 9 4 2 2" xfId="23661" xr:uid="{00000000-0005-0000-0000-0000A7410000}"/>
    <cellStyle name="Normal 9 4 3" xfId="13486" xr:uid="{00000000-0005-0000-0000-0000A8410000}"/>
    <cellStyle name="Normal 9 4 4" xfId="23660" xr:uid="{00000000-0005-0000-0000-0000A9410000}"/>
    <cellStyle name="Normal 9 5" xfId="2690" xr:uid="{00000000-0005-0000-0000-0000AA410000}"/>
    <cellStyle name="Normal 9 5 2" xfId="13489" xr:uid="{00000000-0005-0000-0000-0000AB410000}"/>
    <cellStyle name="Normal 9 5 2 2" xfId="23663" xr:uid="{00000000-0005-0000-0000-0000AC410000}"/>
    <cellStyle name="Normal 9 5 3" xfId="13488" xr:uid="{00000000-0005-0000-0000-0000AD410000}"/>
    <cellStyle name="Normal 9 5 4" xfId="23662" xr:uid="{00000000-0005-0000-0000-0000AE410000}"/>
    <cellStyle name="Normal 9 6" xfId="2691" xr:uid="{00000000-0005-0000-0000-0000AF410000}"/>
    <cellStyle name="Normal 9 6 2" xfId="13491" xr:uid="{00000000-0005-0000-0000-0000B0410000}"/>
    <cellStyle name="Normal 9 6 2 2" xfId="23665" xr:uid="{00000000-0005-0000-0000-0000B1410000}"/>
    <cellStyle name="Normal 9 6 3" xfId="13490" xr:uid="{00000000-0005-0000-0000-0000B2410000}"/>
    <cellStyle name="Normal 9 6 4" xfId="23664" xr:uid="{00000000-0005-0000-0000-0000B3410000}"/>
    <cellStyle name="Normal 9 7" xfId="13492" xr:uid="{00000000-0005-0000-0000-0000B4410000}"/>
    <cellStyle name="Normal 9 7 2" xfId="13493" xr:uid="{00000000-0005-0000-0000-0000B5410000}"/>
    <cellStyle name="Normal 9 7 2 2" xfId="23667" xr:uid="{00000000-0005-0000-0000-0000B6410000}"/>
    <cellStyle name="Normal 9 7 3" xfId="23666" xr:uid="{00000000-0005-0000-0000-0000B7410000}"/>
    <cellStyle name="Normal 9 8" xfId="13494" xr:uid="{00000000-0005-0000-0000-0000B8410000}"/>
    <cellStyle name="Normal 9 8 2" xfId="13495" xr:uid="{00000000-0005-0000-0000-0000B9410000}"/>
    <cellStyle name="Normal 9 8 2 2" xfId="23669" xr:uid="{00000000-0005-0000-0000-0000BA410000}"/>
    <cellStyle name="Normal 9 8 3" xfId="23668" xr:uid="{00000000-0005-0000-0000-0000BB410000}"/>
    <cellStyle name="Normal 9 9" xfId="13476" xr:uid="{00000000-0005-0000-0000-0000BC410000}"/>
    <cellStyle name="Normal 90" xfId="13496" xr:uid="{00000000-0005-0000-0000-0000BD410000}"/>
    <cellStyle name="Normal 90 2" xfId="23670" xr:uid="{00000000-0005-0000-0000-0000BE410000}"/>
    <cellStyle name="Normal 91" xfId="13497" xr:uid="{00000000-0005-0000-0000-0000BF410000}"/>
    <cellStyle name="Normal 91 2" xfId="23671" xr:uid="{00000000-0005-0000-0000-0000C0410000}"/>
    <cellStyle name="Normal 92" xfId="13498" xr:uid="{00000000-0005-0000-0000-0000C1410000}"/>
    <cellStyle name="Normal 92 2" xfId="23672" xr:uid="{00000000-0005-0000-0000-0000C2410000}"/>
    <cellStyle name="Normal 93" xfId="13499" xr:uid="{00000000-0005-0000-0000-0000C3410000}"/>
    <cellStyle name="Normal 93 2" xfId="23673" xr:uid="{00000000-0005-0000-0000-0000C4410000}"/>
    <cellStyle name="Normal 94" xfId="13500" xr:uid="{00000000-0005-0000-0000-0000C5410000}"/>
    <cellStyle name="Normal 94 2" xfId="23674" xr:uid="{00000000-0005-0000-0000-0000C6410000}"/>
    <cellStyle name="Normal 95" xfId="13501" xr:uid="{00000000-0005-0000-0000-0000C7410000}"/>
    <cellStyle name="Normal 95 2" xfId="23675" xr:uid="{00000000-0005-0000-0000-0000C8410000}"/>
    <cellStyle name="Normal 96" xfId="13502" xr:uid="{00000000-0005-0000-0000-0000C9410000}"/>
    <cellStyle name="Normal 96 2" xfId="23676" xr:uid="{00000000-0005-0000-0000-0000CA410000}"/>
    <cellStyle name="Normal 97" xfId="13503" xr:uid="{00000000-0005-0000-0000-0000CB410000}"/>
    <cellStyle name="Normal 97 2" xfId="13504" xr:uid="{00000000-0005-0000-0000-0000CC410000}"/>
    <cellStyle name="Normal 97 2 2" xfId="23678" xr:uid="{00000000-0005-0000-0000-0000CD410000}"/>
    <cellStyle name="Normal 97 3" xfId="23677" xr:uid="{00000000-0005-0000-0000-0000CE410000}"/>
    <cellStyle name="Normal 98" xfId="13505" xr:uid="{00000000-0005-0000-0000-0000CF410000}"/>
    <cellStyle name="Normal 98 2" xfId="13506" xr:uid="{00000000-0005-0000-0000-0000D0410000}"/>
    <cellStyle name="Normal 98 2 2" xfId="23680" xr:uid="{00000000-0005-0000-0000-0000D1410000}"/>
    <cellStyle name="Normal 98 3" xfId="23679" xr:uid="{00000000-0005-0000-0000-0000D2410000}"/>
    <cellStyle name="Normal 99" xfId="13507" xr:uid="{00000000-0005-0000-0000-0000D3410000}"/>
    <cellStyle name="Normal 99 2" xfId="13508" xr:uid="{00000000-0005-0000-0000-0000D4410000}"/>
    <cellStyle name="Normal 99 2 2" xfId="23682" xr:uid="{00000000-0005-0000-0000-0000D5410000}"/>
    <cellStyle name="Normal 99 3" xfId="23681" xr:uid="{00000000-0005-0000-0000-0000D6410000}"/>
    <cellStyle name="Note" xfId="2692" builtinId="10" customBuiltin="1"/>
    <cellStyle name="Note 10" xfId="2693" xr:uid="{00000000-0005-0000-0000-0000D8410000}"/>
    <cellStyle name="Note 10 10" xfId="23683" xr:uid="{00000000-0005-0000-0000-0000D9410000}"/>
    <cellStyle name="Note 10 2" xfId="13510" xr:uid="{00000000-0005-0000-0000-0000DA410000}"/>
    <cellStyle name="Note 10 2 2" xfId="13511" xr:uid="{00000000-0005-0000-0000-0000DB410000}"/>
    <cellStyle name="Note 10 2 2 2" xfId="13512" xr:uid="{00000000-0005-0000-0000-0000DC410000}"/>
    <cellStyle name="Note 10 2 2 2 2" xfId="13513" xr:uid="{00000000-0005-0000-0000-0000DD410000}"/>
    <cellStyle name="Note 10 2 2 2 2 2" xfId="13514" xr:uid="{00000000-0005-0000-0000-0000DE410000}"/>
    <cellStyle name="Note 10 2 2 2 2 2 2" xfId="13515" xr:uid="{00000000-0005-0000-0000-0000DF410000}"/>
    <cellStyle name="Note 10 2 2 2 2 2 2 2" xfId="23689" xr:uid="{00000000-0005-0000-0000-0000E0410000}"/>
    <cellStyle name="Note 10 2 2 2 2 2 3" xfId="13516" xr:uid="{00000000-0005-0000-0000-0000E1410000}"/>
    <cellStyle name="Note 10 2 2 2 2 2 3 2" xfId="23690" xr:uid="{00000000-0005-0000-0000-0000E2410000}"/>
    <cellStyle name="Note 10 2 2 2 2 2 4" xfId="23688" xr:uid="{00000000-0005-0000-0000-0000E3410000}"/>
    <cellStyle name="Note 10 2 2 2 2 3" xfId="13517" xr:uid="{00000000-0005-0000-0000-0000E4410000}"/>
    <cellStyle name="Note 10 2 2 2 2 3 2" xfId="23691" xr:uid="{00000000-0005-0000-0000-0000E5410000}"/>
    <cellStyle name="Note 10 2 2 2 2 4" xfId="13518" xr:uid="{00000000-0005-0000-0000-0000E6410000}"/>
    <cellStyle name="Note 10 2 2 2 2 4 2" xfId="23692" xr:uid="{00000000-0005-0000-0000-0000E7410000}"/>
    <cellStyle name="Note 10 2 2 2 2 5" xfId="23687" xr:uid="{00000000-0005-0000-0000-0000E8410000}"/>
    <cellStyle name="Note 10 2 2 2 3" xfId="23686" xr:uid="{00000000-0005-0000-0000-0000E9410000}"/>
    <cellStyle name="Note 10 2 2 3" xfId="13519" xr:uid="{00000000-0005-0000-0000-0000EA410000}"/>
    <cellStyle name="Note 10 2 2 3 2" xfId="13520" xr:uid="{00000000-0005-0000-0000-0000EB410000}"/>
    <cellStyle name="Note 10 2 2 3 2 2" xfId="13521" xr:uid="{00000000-0005-0000-0000-0000EC410000}"/>
    <cellStyle name="Note 10 2 2 3 2 2 2" xfId="23695" xr:uid="{00000000-0005-0000-0000-0000ED410000}"/>
    <cellStyle name="Note 10 2 2 3 2 3" xfId="13522" xr:uid="{00000000-0005-0000-0000-0000EE410000}"/>
    <cellStyle name="Note 10 2 2 3 2 3 2" xfId="23696" xr:uid="{00000000-0005-0000-0000-0000EF410000}"/>
    <cellStyle name="Note 10 2 2 3 2 4" xfId="23694" xr:uid="{00000000-0005-0000-0000-0000F0410000}"/>
    <cellStyle name="Note 10 2 2 3 3" xfId="13523" xr:uid="{00000000-0005-0000-0000-0000F1410000}"/>
    <cellStyle name="Note 10 2 2 3 3 2" xfId="23697" xr:uid="{00000000-0005-0000-0000-0000F2410000}"/>
    <cellStyle name="Note 10 2 2 3 4" xfId="13524" xr:uid="{00000000-0005-0000-0000-0000F3410000}"/>
    <cellStyle name="Note 10 2 2 3 4 2" xfId="23698" xr:uid="{00000000-0005-0000-0000-0000F4410000}"/>
    <cellStyle name="Note 10 2 2 3 5" xfId="23693" xr:uid="{00000000-0005-0000-0000-0000F5410000}"/>
    <cellStyle name="Note 10 2 2 4" xfId="23685" xr:uid="{00000000-0005-0000-0000-0000F6410000}"/>
    <cellStyle name="Note 10 2 3" xfId="13525" xr:uid="{00000000-0005-0000-0000-0000F7410000}"/>
    <cellStyle name="Note 10 2 3 2" xfId="13526" xr:uid="{00000000-0005-0000-0000-0000F8410000}"/>
    <cellStyle name="Note 10 2 3 2 2" xfId="13527" xr:uid="{00000000-0005-0000-0000-0000F9410000}"/>
    <cellStyle name="Note 10 2 3 2 2 2" xfId="13528" xr:uid="{00000000-0005-0000-0000-0000FA410000}"/>
    <cellStyle name="Note 10 2 3 2 2 2 2" xfId="13529" xr:uid="{00000000-0005-0000-0000-0000FB410000}"/>
    <cellStyle name="Note 10 2 3 2 2 2 2 2" xfId="23703" xr:uid="{00000000-0005-0000-0000-0000FC410000}"/>
    <cellStyle name="Note 10 2 3 2 2 2 3" xfId="13530" xr:uid="{00000000-0005-0000-0000-0000FD410000}"/>
    <cellStyle name="Note 10 2 3 2 2 2 3 2" xfId="23704" xr:uid="{00000000-0005-0000-0000-0000FE410000}"/>
    <cellStyle name="Note 10 2 3 2 2 2 4" xfId="23702" xr:uid="{00000000-0005-0000-0000-0000FF410000}"/>
    <cellStyle name="Note 10 2 3 2 2 3" xfId="13531" xr:uid="{00000000-0005-0000-0000-000000420000}"/>
    <cellStyle name="Note 10 2 3 2 2 3 2" xfId="23705" xr:uid="{00000000-0005-0000-0000-000001420000}"/>
    <cellStyle name="Note 10 2 3 2 2 4" xfId="13532" xr:uid="{00000000-0005-0000-0000-000002420000}"/>
    <cellStyle name="Note 10 2 3 2 2 4 2" xfId="23706" xr:uid="{00000000-0005-0000-0000-000003420000}"/>
    <cellStyle name="Note 10 2 3 2 2 5" xfId="23701" xr:uid="{00000000-0005-0000-0000-000004420000}"/>
    <cellStyle name="Note 10 2 3 2 3" xfId="23700" xr:uid="{00000000-0005-0000-0000-000005420000}"/>
    <cellStyle name="Note 10 2 3 3" xfId="13533" xr:uid="{00000000-0005-0000-0000-000006420000}"/>
    <cellStyle name="Note 10 2 3 3 2" xfId="13534" xr:uid="{00000000-0005-0000-0000-000007420000}"/>
    <cellStyle name="Note 10 2 3 3 2 2" xfId="13535" xr:uid="{00000000-0005-0000-0000-000008420000}"/>
    <cellStyle name="Note 10 2 3 3 2 2 2" xfId="23709" xr:uid="{00000000-0005-0000-0000-000009420000}"/>
    <cellStyle name="Note 10 2 3 3 2 3" xfId="13536" xr:uid="{00000000-0005-0000-0000-00000A420000}"/>
    <cellStyle name="Note 10 2 3 3 2 3 2" xfId="23710" xr:uid="{00000000-0005-0000-0000-00000B420000}"/>
    <cellStyle name="Note 10 2 3 3 2 4" xfId="23708" xr:uid="{00000000-0005-0000-0000-00000C420000}"/>
    <cellStyle name="Note 10 2 3 3 3" xfId="13537" xr:uid="{00000000-0005-0000-0000-00000D420000}"/>
    <cellStyle name="Note 10 2 3 3 3 2" xfId="23711" xr:uid="{00000000-0005-0000-0000-00000E420000}"/>
    <cellStyle name="Note 10 2 3 3 4" xfId="13538" xr:uid="{00000000-0005-0000-0000-00000F420000}"/>
    <cellStyle name="Note 10 2 3 3 4 2" xfId="23712" xr:uid="{00000000-0005-0000-0000-000010420000}"/>
    <cellStyle name="Note 10 2 3 3 5" xfId="23707" xr:uid="{00000000-0005-0000-0000-000011420000}"/>
    <cellStyle name="Note 10 2 3 4" xfId="23699" xr:uid="{00000000-0005-0000-0000-000012420000}"/>
    <cellStyle name="Note 10 2 4" xfId="13539" xr:uid="{00000000-0005-0000-0000-000013420000}"/>
    <cellStyle name="Note 10 2 4 2" xfId="13540" xr:uid="{00000000-0005-0000-0000-000014420000}"/>
    <cellStyle name="Note 10 2 4 2 2" xfId="13541" xr:uid="{00000000-0005-0000-0000-000015420000}"/>
    <cellStyle name="Note 10 2 4 2 2 2" xfId="13542" xr:uid="{00000000-0005-0000-0000-000016420000}"/>
    <cellStyle name="Note 10 2 4 2 2 2 2" xfId="13543" xr:uid="{00000000-0005-0000-0000-000017420000}"/>
    <cellStyle name="Note 10 2 4 2 2 2 2 2" xfId="23717" xr:uid="{00000000-0005-0000-0000-000018420000}"/>
    <cellStyle name="Note 10 2 4 2 2 2 3" xfId="13544" xr:uid="{00000000-0005-0000-0000-000019420000}"/>
    <cellStyle name="Note 10 2 4 2 2 2 3 2" xfId="23718" xr:uid="{00000000-0005-0000-0000-00001A420000}"/>
    <cellStyle name="Note 10 2 4 2 2 2 4" xfId="23716" xr:uid="{00000000-0005-0000-0000-00001B420000}"/>
    <cellStyle name="Note 10 2 4 2 2 3" xfId="13545" xr:uid="{00000000-0005-0000-0000-00001C420000}"/>
    <cellStyle name="Note 10 2 4 2 2 3 2" xfId="23719" xr:uid="{00000000-0005-0000-0000-00001D420000}"/>
    <cellStyle name="Note 10 2 4 2 2 4" xfId="13546" xr:uid="{00000000-0005-0000-0000-00001E420000}"/>
    <cellStyle name="Note 10 2 4 2 2 4 2" xfId="23720" xr:uid="{00000000-0005-0000-0000-00001F420000}"/>
    <cellStyle name="Note 10 2 4 2 2 5" xfId="23715" xr:uid="{00000000-0005-0000-0000-000020420000}"/>
    <cellStyle name="Note 10 2 4 2 3" xfId="23714" xr:uid="{00000000-0005-0000-0000-000021420000}"/>
    <cellStyle name="Note 10 2 4 3" xfId="13547" xr:uid="{00000000-0005-0000-0000-000022420000}"/>
    <cellStyle name="Note 10 2 4 3 2" xfId="13548" xr:uid="{00000000-0005-0000-0000-000023420000}"/>
    <cellStyle name="Note 10 2 4 3 2 2" xfId="13549" xr:uid="{00000000-0005-0000-0000-000024420000}"/>
    <cellStyle name="Note 10 2 4 3 2 2 2" xfId="23723" xr:uid="{00000000-0005-0000-0000-000025420000}"/>
    <cellStyle name="Note 10 2 4 3 2 3" xfId="13550" xr:uid="{00000000-0005-0000-0000-000026420000}"/>
    <cellStyle name="Note 10 2 4 3 2 3 2" xfId="23724" xr:uid="{00000000-0005-0000-0000-000027420000}"/>
    <cellStyle name="Note 10 2 4 3 2 4" xfId="23722" xr:uid="{00000000-0005-0000-0000-000028420000}"/>
    <cellStyle name="Note 10 2 4 3 3" xfId="13551" xr:uid="{00000000-0005-0000-0000-000029420000}"/>
    <cellStyle name="Note 10 2 4 3 3 2" xfId="23725" xr:uid="{00000000-0005-0000-0000-00002A420000}"/>
    <cellStyle name="Note 10 2 4 3 4" xfId="13552" xr:uid="{00000000-0005-0000-0000-00002B420000}"/>
    <cellStyle name="Note 10 2 4 3 4 2" xfId="23726" xr:uid="{00000000-0005-0000-0000-00002C420000}"/>
    <cellStyle name="Note 10 2 4 3 5" xfId="23721" xr:uid="{00000000-0005-0000-0000-00002D420000}"/>
    <cellStyle name="Note 10 2 4 4" xfId="23713" xr:uid="{00000000-0005-0000-0000-00002E420000}"/>
    <cellStyle name="Note 10 2 5" xfId="13553" xr:uid="{00000000-0005-0000-0000-00002F420000}"/>
    <cellStyle name="Note 10 2 5 2" xfId="13554" xr:uid="{00000000-0005-0000-0000-000030420000}"/>
    <cellStyle name="Note 10 2 5 2 2" xfId="13555" xr:uid="{00000000-0005-0000-0000-000031420000}"/>
    <cellStyle name="Note 10 2 5 2 2 2" xfId="13556" xr:uid="{00000000-0005-0000-0000-000032420000}"/>
    <cellStyle name="Note 10 2 5 2 2 2 2" xfId="23730" xr:uid="{00000000-0005-0000-0000-000033420000}"/>
    <cellStyle name="Note 10 2 5 2 2 3" xfId="13557" xr:uid="{00000000-0005-0000-0000-000034420000}"/>
    <cellStyle name="Note 10 2 5 2 2 3 2" xfId="23731" xr:uid="{00000000-0005-0000-0000-000035420000}"/>
    <cellStyle name="Note 10 2 5 2 2 4" xfId="23729" xr:uid="{00000000-0005-0000-0000-000036420000}"/>
    <cellStyle name="Note 10 2 5 2 3" xfId="13558" xr:uid="{00000000-0005-0000-0000-000037420000}"/>
    <cellStyle name="Note 10 2 5 2 3 2" xfId="23732" xr:uid="{00000000-0005-0000-0000-000038420000}"/>
    <cellStyle name="Note 10 2 5 2 4" xfId="13559" xr:uid="{00000000-0005-0000-0000-000039420000}"/>
    <cellStyle name="Note 10 2 5 2 4 2" xfId="23733" xr:uid="{00000000-0005-0000-0000-00003A420000}"/>
    <cellStyle name="Note 10 2 5 2 5" xfId="23728" xr:uid="{00000000-0005-0000-0000-00003B420000}"/>
    <cellStyle name="Note 10 2 5 3" xfId="23727" xr:uid="{00000000-0005-0000-0000-00003C420000}"/>
    <cellStyle name="Note 10 2 6" xfId="13560" xr:uid="{00000000-0005-0000-0000-00003D420000}"/>
    <cellStyle name="Note 10 2 6 2" xfId="13561" xr:uid="{00000000-0005-0000-0000-00003E420000}"/>
    <cellStyle name="Note 10 2 6 2 2" xfId="13562" xr:uid="{00000000-0005-0000-0000-00003F420000}"/>
    <cellStyle name="Note 10 2 6 2 2 2" xfId="23736" xr:uid="{00000000-0005-0000-0000-000040420000}"/>
    <cellStyle name="Note 10 2 6 2 3" xfId="13563" xr:uid="{00000000-0005-0000-0000-000041420000}"/>
    <cellStyle name="Note 10 2 6 2 3 2" xfId="23737" xr:uid="{00000000-0005-0000-0000-000042420000}"/>
    <cellStyle name="Note 10 2 6 2 4" xfId="23735" xr:uid="{00000000-0005-0000-0000-000043420000}"/>
    <cellStyle name="Note 10 2 6 3" xfId="13564" xr:uid="{00000000-0005-0000-0000-000044420000}"/>
    <cellStyle name="Note 10 2 6 3 2" xfId="23738" xr:uid="{00000000-0005-0000-0000-000045420000}"/>
    <cellStyle name="Note 10 2 6 4" xfId="13565" xr:uid="{00000000-0005-0000-0000-000046420000}"/>
    <cellStyle name="Note 10 2 6 4 2" xfId="23739" xr:uid="{00000000-0005-0000-0000-000047420000}"/>
    <cellStyle name="Note 10 2 6 5" xfId="23734" xr:uid="{00000000-0005-0000-0000-000048420000}"/>
    <cellStyle name="Note 10 2 7" xfId="23684" xr:uid="{00000000-0005-0000-0000-000049420000}"/>
    <cellStyle name="Note 10 3" xfId="13566" xr:uid="{00000000-0005-0000-0000-00004A420000}"/>
    <cellStyle name="Note 10 3 2" xfId="13567" xr:uid="{00000000-0005-0000-0000-00004B420000}"/>
    <cellStyle name="Note 10 3 2 2" xfId="13568" xr:uid="{00000000-0005-0000-0000-00004C420000}"/>
    <cellStyle name="Note 10 3 2 2 2" xfId="13569" xr:uid="{00000000-0005-0000-0000-00004D420000}"/>
    <cellStyle name="Note 10 3 2 2 2 2" xfId="13570" xr:uid="{00000000-0005-0000-0000-00004E420000}"/>
    <cellStyle name="Note 10 3 2 2 2 2 2" xfId="23744" xr:uid="{00000000-0005-0000-0000-00004F420000}"/>
    <cellStyle name="Note 10 3 2 2 2 3" xfId="13571" xr:uid="{00000000-0005-0000-0000-000050420000}"/>
    <cellStyle name="Note 10 3 2 2 2 3 2" xfId="23745" xr:uid="{00000000-0005-0000-0000-000051420000}"/>
    <cellStyle name="Note 10 3 2 2 2 4" xfId="23743" xr:uid="{00000000-0005-0000-0000-000052420000}"/>
    <cellStyle name="Note 10 3 2 2 3" xfId="13572" xr:uid="{00000000-0005-0000-0000-000053420000}"/>
    <cellStyle name="Note 10 3 2 2 3 2" xfId="23746" xr:uid="{00000000-0005-0000-0000-000054420000}"/>
    <cellStyle name="Note 10 3 2 2 4" xfId="13573" xr:uid="{00000000-0005-0000-0000-000055420000}"/>
    <cellStyle name="Note 10 3 2 2 4 2" xfId="23747" xr:uid="{00000000-0005-0000-0000-000056420000}"/>
    <cellStyle name="Note 10 3 2 2 5" xfId="23742" xr:uid="{00000000-0005-0000-0000-000057420000}"/>
    <cellStyle name="Note 10 3 2 3" xfId="23741" xr:uid="{00000000-0005-0000-0000-000058420000}"/>
    <cellStyle name="Note 10 3 3" xfId="13574" xr:uid="{00000000-0005-0000-0000-000059420000}"/>
    <cellStyle name="Note 10 3 3 2" xfId="13575" xr:uid="{00000000-0005-0000-0000-00005A420000}"/>
    <cellStyle name="Note 10 3 3 2 2" xfId="13576" xr:uid="{00000000-0005-0000-0000-00005B420000}"/>
    <cellStyle name="Note 10 3 3 2 2 2" xfId="23750" xr:uid="{00000000-0005-0000-0000-00005C420000}"/>
    <cellStyle name="Note 10 3 3 2 3" xfId="13577" xr:uid="{00000000-0005-0000-0000-00005D420000}"/>
    <cellStyle name="Note 10 3 3 2 3 2" xfId="23751" xr:uid="{00000000-0005-0000-0000-00005E420000}"/>
    <cellStyle name="Note 10 3 3 2 4" xfId="23749" xr:uid="{00000000-0005-0000-0000-00005F420000}"/>
    <cellStyle name="Note 10 3 3 3" xfId="13578" xr:uid="{00000000-0005-0000-0000-000060420000}"/>
    <cellStyle name="Note 10 3 3 3 2" xfId="23752" xr:uid="{00000000-0005-0000-0000-000061420000}"/>
    <cellStyle name="Note 10 3 3 4" xfId="13579" xr:uid="{00000000-0005-0000-0000-000062420000}"/>
    <cellStyle name="Note 10 3 3 4 2" xfId="23753" xr:uid="{00000000-0005-0000-0000-000063420000}"/>
    <cellStyle name="Note 10 3 3 5" xfId="23748" xr:uid="{00000000-0005-0000-0000-000064420000}"/>
    <cellStyle name="Note 10 3 4" xfId="23740" xr:uid="{00000000-0005-0000-0000-000065420000}"/>
    <cellStyle name="Note 10 4" xfId="13580" xr:uid="{00000000-0005-0000-0000-000066420000}"/>
    <cellStyle name="Note 10 4 2" xfId="13581" xr:uid="{00000000-0005-0000-0000-000067420000}"/>
    <cellStyle name="Note 10 4 2 2" xfId="13582" xr:uid="{00000000-0005-0000-0000-000068420000}"/>
    <cellStyle name="Note 10 4 2 2 2" xfId="13583" xr:uid="{00000000-0005-0000-0000-000069420000}"/>
    <cellStyle name="Note 10 4 2 2 2 2" xfId="13584" xr:uid="{00000000-0005-0000-0000-00006A420000}"/>
    <cellStyle name="Note 10 4 2 2 2 2 2" xfId="23758" xr:uid="{00000000-0005-0000-0000-00006B420000}"/>
    <cellStyle name="Note 10 4 2 2 2 3" xfId="13585" xr:uid="{00000000-0005-0000-0000-00006C420000}"/>
    <cellStyle name="Note 10 4 2 2 2 3 2" xfId="23759" xr:uid="{00000000-0005-0000-0000-00006D420000}"/>
    <cellStyle name="Note 10 4 2 2 2 4" xfId="23757" xr:uid="{00000000-0005-0000-0000-00006E420000}"/>
    <cellStyle name="Note 10 4 2 2 3" xfId="13586" xr:uid="{00000000-0005-0000-0000-00006F420000}"/>
    <cellStyle name="Note 10 4 2 2 3 2" xfId="23760" xr:uid="{00000000-0005-0000-0000-000070420000}"/>
    <cellStyle name="Note 10 4 2 2 4" xfId="13587" xr:uid="{00000000-0005-0000-0000-000071420000}"/>
    <cellStyle name="Note 10 4 2 2 4 2" xfId="23761" xr:uid="{00000000-0005-0000-0000-000072420000}"/>
    <cellStyle name="Note 10 4 2 2 5" xfId="23756" xr:uid="{00000000-0005-0000-0000-000073420000}"/>
    <cellStyle name="Note 10 4 2 3" xfId="23755" xr:uid="{00000000-0005-0000-0000-000074420000}"/>
    <cellStyle name="Note 10 4 3" xfId="13588" xr:uid="{00000000-0005-0000-0000-000075420000}"/>
    <cellStyle name="Note 10 4 3 2" xfId="13589" xr:uid="{00000000-0005-0000-0000-000076420000}"/>
    <cellStyle name="Note 10 4 3 2 2" xfId="13590" xr:uid="{00000000-0005-0000-0000-000077420000}"/>
    <cellStyle name="Note 10 4 3 2 2 2" xfId="23764" xr:uid="{00000000-0005-0000-0000-000078420000}"/>
    <cellStyle name="Note 10 4 3 2 3" xfId="13591" xr:uid="{00000000-0005-0000-0000-000079420000}"/>
    <cellStyle name="Note 10 4 3 2 3 2" xfId="23765" xr:uid="{00000000-0005-0000-0000-00007A420000}"/>
    <cellStyle name="Note 10 4 3 2 4" xfId="23763" xr:uid="{00000000-0005-0000-0000-00007B420000}"/>
    <cellStyle name="Note 10 4 3 3" xfId="13592" xr:uid="{00000000-0005-0000-0000-00007C420000}"/>
    <cellStyle name="Note 10 4 3 3 2" xfId="23766" xr:uid="{00000000-0005-0000-0000-00007D420000}"/>
    <cellStyle name="Note 10 4 3 4" xfId="13593" xr:uid="{00000000-0005-0000-0000-00007E420000}"/>
    <cellStyle name="Note 10 4 3 4 2" xfId="23767" xr:uid="{00000000-0005-0000-0000-00007F420000}"/>
    <cellStyle name="Note 10 4 3 5" xfId="23762" xr:uid="{00000000-0005-0000-0000-000080420000}"/>
    <cellStyle name="Note 10 4 4" xfId="23754" xr:uid="{00000000-0005-0000-0000-000081420000}"/>
    <cellStyle name="Note 10 5" xfId="13594" xr:uid="{00000000-0005-0000-0000-000082420000}"/>
    <cellStyle name="Note 10 5 2" xfId="13595" xr:uid="{00000000-0005-0000-0000-000083420000}"/>
    <cellStyle name="Note 10 5 2 2" xfId="13596" xr:uid="{00000000-0005-0000-0000-000084420000}"/>
    <cellStyle name="Note 10 5 2 2 2" xfId="13597" xr:uid="{00000000-0005-0000-0000-000085420000}"/>
    <cellStyle name="Note 10 5 2 2 2 2" xfId="13598" xr:uid="{00000000-0005-0000-0000-000086420000}"/>
    <cellStyle name="Note 10 5 2 2 2 2 2" xfId="23772" xr:uid="{00000000-0005-0000-0000-000087420000}"/>
    <cellStyle name="Note 10 5 2 2 2 3" xfId="13599" xr:uid="{00000000-0005-0000-0000-000088420000}"/>
    <cellStyle name="Note 10 5 2 2 2 3 2" xfId="23773" xr:uid="{00000000-0005-0000-0000-000089420000}"/>
    <cellStyle name="Note 10 5 2 2 2 4" xfId="23771" xr:uid="{00000000-0005-0000-0000-00008A420000}"/>
    <cellStyle name="Note 10 5 2 2 3" xfId="13600" xr:uid="{00000000-0005-0000-0000-00008B420000}"/>
    <cellStyle name="Note 10 5 2 2 3 2" xfId="23774" xr:uid="{00000000-0005-0000-0000-00008C420000}"/>
    <cellStyle name="Note 10 5 2 2 4" xfId="13601" xr:uid="{00000000-0005-0000-0000-00008D420000}"/>
    <cellStyle name="Note 10 5 2 2 4 2" xfId="23775" xr:uid="{00000000-0005-0000-0000-00008E420000}"/>
    <cellStyle name="Note 10 5 2 2 5" xfId="23770" xr:uid="{00000000-0005-0000-0000-00008F420000}"/>
    <cellStyle name="Note 10 5 2 3" xfId="23769" xr:uid="{00000000-0005-0000-0000-000090420000}"/>
    <cellStyle name="Note 10 5 3" xfId="13602" xr:uid="{00000000-0005-0000-0000-000091420000}"/>
    <cellStyle name="Note 10 5 3 2" xfId="13603" xr:uid="{00000000-0005-0000-0000-000092420000}"/>
    <cellStyle name="Note 10 5 3 2 2" xfId="13604" xr:uid="{00000000-0005-0000-0000-000093420000}"/>
    <cellStyle name="Note 10 5 3 2 2 2" xfId="23778" xr:uid="{00000000-0005-0000-0000-000094420000}"/>
    <cellStyle name="Note 10 5 3 2 3" xfId="13605" xr:uid="{00000000-0005-0000-0000-000095420000}"/>
    <cellStyle name="Note 10 5 3 2 3 2" xfId="23779" xr:uid="{00000000-0005-0000-0000-000096420000}"/>
    <cellStyle name="Note 10 5 3 2 4" xfId="23777" xr:uid="{00000000-0005-0000-0000-000097420000}"/>
    <cellStyle name="Note 10 5 3 3" xfId="13606" xr:uid="{00000000-0005-0000-0000-000098420000}"/>
    <cellStyle name="Note 10 5 3 3 2" xfId="23780" xr:uid="{00000000-0005-0000-0000-000099420000}"/>
    <cellStyle name="Note 10 5 3 4" xfId="13607" xr:uid="{00000000-0005-0000-0000-00009A420000}"/>
    <cellStyle name="Note 10 5 3 4 2" xfId="23781" xr:uid="{00000000-0005-0000-0000-00009B420000}"/>
    <cellStyle name="Note 10 5 3 5" xfId="23776" xr:uid="{00000000-0005-0000-0000-00009C420000}"/>
    <cellStyle name="Note 10 5 4" xfId="23768" xr:uid="{00000000-0005-0000-0000-00009D420000}"/>
    <cellStyle name="Note 10 6" xfId="13608" xr:uid="{00000000-0005-0000-0000-00009E420000}"/>
    <cellStyle name="Note 10 6 2" xfId="13609" xr:uid="{00000000-0005-0000-0000-00009F420000}"/>
    <cellStyle name="Note 10 6 2 2" xfId="13610" xr:uid="{00000000-0005-0000-0000-0000A0420000}"/>
    <cellStyle name="Note 10 6 2 2 2" xfId="13611" xr:uid="{00000000-0005-0000-0000-0000A1420000}"/>
    <cellStyle name="Note 10 6 2 2 2 2" xfId="23785" xr:uid="{00000000-0005-0000-0000-0000A2420000}"/>
    <cellStyle name="Note 10 6 2 2 3" xfId="13612" xr:uid="{00000000-0005-0000-0000-0000A3420000}"/>
    <cellStyle name="Note 10 6 2 2 3 2" xfId="23786" xr:uid="{00000000-0005-0000-0000-0000A4420000}"/>
    <cellStyle name="Note 10 6 2 2 4" xfId="23784" xr:uid="{00000000-0005-0000-0000-0000A5420000}"/>
    <cellStyle name="Note 10 6 2 3" xfId="13613" xr:uid="{00000000-0005-0000-0000-0000A6420000}"/>
    <cellStyle name="Note 10 6 2 3 2" xfId="23787" xr:uid="{00000000-0005-0000-0000-0000A7420000}"/>
    <cellStyle name="Note 10 6 2 4" xfId="13614" xr:uid="{00000000-0005-0000-0000-0000A8420000}"/>
    <cellStyle name="Note 10 6 2 4 2" xfId="23788" xr:uid="{00000000-0005-0000-0000-0000A9420000}"/>
    <cellStyle name="Note 10 6 2 5" xfId="23783" xr:uid="{00000000-0005-0000-0000-0000AA420000}"/>
    <cellStyle name="Note 10 6 3" xfId="23782" xr:uid="{00000000-0005-0000-0000-0000AB420000}"/>
    <cellStyle name="Note 10 7" xfId="13615" xr:uid="{00000000-0005-0000-0000-0000AC420000}"/>
    <cellStyle name="Note 10 7 2" xfId="13616" xr:uid="{00000000-0005-0000-0000-0000AD420000}"/>
    <cellStyle name="Note 10 7 2 2" xfId="13617" xr:uid="{00000000-0005-0000-0000-0000AE420000}"/>
    <cellStyle name="Note 10 7 2 2 2" xfId="23791" xr:uid="{00000000-0005-0000-0000-0000AF420000}"/>
    <cellStyle name="Note 10 7 2 3" xfId="13618" xr:uid="{00000000-0005-0000-0000-0000B0420000}"/>
    <cellStyle name="Note 10 7 2 3 2" xfId="23792" xr:uid="{00000000-0005-0000-0000-0000B1420000}"/>
    <cellStyle name="Note 10 7 2 4" xfId="23790" xr:uid="{00000000-0005-0000-0000-0000B2420000}"/>
    <cellStyle name="Note 10 7 3" xfId="13619" xr:uid="{00000000-0005-0000-0000-0000B3420000}"/>
    <cellStyle name="Note 10 7 3 2" xfId="23793" xr:uid="{00000000-0005-0000-0000-0000B4420000}"/>
    <cellStyle name="Note 10 7 4" xfId="13620" xr:uid="{00000000-0005-0000-0000-0000B5420000}"/>
    <cellStyle name="Note 10 7 4 2" xfId="23794" xr:uid="{00000000-0005-0000-0000-0000B6420000}"/>
    <cellStyle name="Note 10 7 5" xfId="23789" xr:uid="{00000000-0005-0000-0000-0000B7420000}"/>
    <cellStyle name="Note 10 8" xfId="13621" xr:uid="{00000000-0005-0000-0000-0000B8420000}"/>
    <cellStyle name="Note 10 8 2" xfId="23795" xr:uid="{00000000-0005-0000-0000-0000B9420000}"/>
    <cellStyle name="Note 10 9" xfId="13509" xr:uid="{00000000-0005-0000-0000-0000BA420000}"/>
    <cellStyle name="Note 11" xfId="2694" xr:uid="{00000000-0005-0000-0000-0000BB420000}"/>
    <cellStyle name="Note 11 10" xfId="13622" xr:uid="{00000000-0005-0000-0000-0000BC420000}"/>
    <cellStyle name="Note 11 11" xfId="23796" xr:uid="{00000000-0005-0000-0000-0000BD420000}"/>
    <cellStyle name="Note 11 2" xfId="13623" xr:uid="{00000000-0005-0000-0000-0000BE420000}"/>
    <cellStyle name="Note 11 2 2" xfId="13624" xr:uid="{00000000-0005-0000-0000-0000BF420000}"/>
    <cellStyle name="Note 11 2 2 2" xfId="13625" xr:uid="{00000000-0005-0000-0000-0000C0420000}"/>
    <cellStyle name="Note 11 2 2 2 2" xfId="13626" xr:uid="{00000000-0005-0000-0000-0000C1420000}"/>
    <cellStyle name="Note 11 2 2 2 2 2" xfId="13627" xr:uid="{00000000-0005-0000-0000-0000C2420000}"/>
    <cellStyle name="Note 11 2 2 2 2 2 2" xfId="13628" xr:uid="{00000000-0005-0000-0000-0000C3420000}"/>
    <cellStyle name="Note 11 2 2 2 2 2 2 2" xfId="23802" xr:uid="{00000000-0005-0000-0000-0000C4420000}"/>
    <cellStyle name="Note 11 2 2 2 2 2 3" xfId="13629" xr:uid="{00000000-0005-0000-0000-0000C5420000}"/>
    <cellStyle name="Note 11 2 2 2 2 2 3 2" xfId="23803" xr:uid="{00000000-0005-0000-0000-0000C6420000}"/>
    <cellStyle name="Note 11 2 2 2 2 2 4" xfId="23801" xr:uid="{00000000-0005-0000-0000-0000C7420000}"/>
    <cellStyle name="Note 11 2 2 2 2 3" xfId="13630" xr:uid="{00000000-0005-0000-0000-0000C8420000}"/>
    <cellStyle name="Note 11 2 2 2 2 3 2" xfId="23804" xr:uid="{00000000-0005-0000-0000-0000C9420000}"/>
    <cellStyle name="Note 11 2 2 2 2 4" xfId="13631" xr:uid="{00000000-0005-0000-0000-0000CA420000}"/>
    <cellStyle name="Note 11 2 2 2 2 4 2" xfId="23805" xr:uid="{00000000-0005-0000-0000-0000CB420000}"/>
    <cellStyle name="Note 11 2 2 2 2 5" xfId="23800" xr:uid="{00000000-0005-0000-0000-0000CC420000}"/>
    <cellStyle name="Note 11 2 2 2 3" xfId="23799" xr:uid="{00000000-0005-0000-0000-0000CD420000}"/>
    <cellStyle name="Note 11 2 2 3" xfId="13632" xr:uid="{00000000-0005-0000-0000-0000CE420000}"/>
    <cellStyle name="Note 11 2 2 3 2" xfId="13633" xr:uid="{00000000-0005-0000-0000-0000CF420000}"/>
    <cellStyle name="Note 11 2 2 3 2 2" xfId="13634" xr:uid="{00000000-0005-0000-0000-0000D0420000}"/>
    <cellStyle name="Note 11 2 2 3 2 2 2" xfId="23808" xr:uid="{00000000-0005-0000-0000-0000D1420000}"/>
    <cellStyle name="Note 11 2 2 3 2 3" xfId="13635" xr:uid="{00000000-0005-0000-0000-0000D2420000}"/>
    <cellStyle name="Note 11 2 2 3 2 3 2" xfId="23809" xr:uid="{00000000-0005-0000-0000-0000D3420000}"/>
    <cellStyle name="Note 11 2 2 3 2 4" xfId="23807" xr:uid="{00000000-0005-0000-0000-0000D4420000}"/>
    <cellStyle name="Note 11 2 2 3 3" xfId="13636" xr:uid="{00000000-0005-0000-0000-0000D5420000}"/>
    <cellStyle name="Note 11 2 2 3 3 2" xfId="23810" xr:uid="{00000000-0005-0000-0000-0000D6420000}"/>
    <cellStyle name="Note 11 2 2 3 4" xfId="13637" xr:uid="{00000000-0005-0000-0000-0000D7420000}"/>
    <cellStyle name="Note 11 2 2 3 4 2" xfId="23811" xr:uid="{00000000-0005-0000-0000-0000D8420000}"/>
    <cellStyle name="Note 11 2 2 3 5" xfId="23806" xr:uid="{00000000-0005-0000-0000-0000D9420000}"/>
    <cellStyle name="Note 11 2 2 4" xfId="23798" xr:uid="{00000000-0005-0000-0000-0000DA420000}"/>
    <cellStyle name="Note 11 2 3" xfId="13638" xr:uid="{00000000-0005-0000-0000-0000DB420000}"/>
    <cellStyle name="Note 11 2 3 2" xfId="13639" xr:uid="{00000000-0005-0000-0000-0000DC420000}"/>
    <cellStyle name="Note 11 2 3 2 2" xfId="13640" xr:uid="{00000000-0005-0000-0000-0000DD420000}"/>
    <cellStyle name="Note 11 2 3 2 2 2" xfId="13641" xr:uid="{00000000-0005-0000-0000-0000DE420000}"/>
    <cellStyle name="Note 11 2 3 2 2 2 2" xfId="13642" xr:uid="{00000000-0005-0000-0000-0000DF420000}"/>
    <cellStyle name="Note 11 2 3 2 2 2 2 2" xfId="23816" xr:uid="{00000000-0005-0000-0000-0000E0420000}"/>
    <cellStyle name="Note 11 2 3 2 2 2 3" xfId="13643" xr:uid="{00000000-0005-0000-0000-0000E1420000}"/>
    <cellStyle name="Note 11 2 3 2 2 2 3 2" xfId="23817" xr:uid="{00000000-0005-0000-0000-0000E2420000}"/>
    <cellStyle name="Note 11 2 3 2 2 2 4" xfId="23815" xr:uid="{00000000-0005-0000-0000-0000E3420000}"/>
    <cellStyle name="Note 11 2 3 2 2 3" xfId="13644" xr:uid="{00000000-0005-0000-0000-0000E4420000}"/>
    <cellStyle name="Note 11 2 3 2 2 3 2" xfId="23818" xr:uid="{00000000-0005-0000-0000-0000E5420000}"/>
    <cellStyle name="Note 11 2 3 2 2 4" xfId="13645" xr:uid="{00000000-0005-0000-0000-0000E6420000}"/>
    <cellStyle name="Note 11 2 3 2 2 4 2" xfId="23819" xr:uid="{00000000-0005-0000-0000-0000E7420000}"/>
    <cellStyle name="Note 11 2 3 2 2 5" xfId="23814" xr:uid="{00000000-0005-0000-0000-0000E8420000}"/>
    <cellStyle name="Note 11 2 3 2 3" xfId="23813" xr:uid="{00000000-0005-0000-0000-0000E9420000}"/>
    <cellStyle name="Note 11 2 3 3" xfId="13646" xr:uid="{00000000-0005-0000-0000-0000EA420000}"/>
    <cellStyle name="Note 11 2 3 3 2" xfId="13647" xr:uid="{00000000-0005-0000-0000-0000EB420000}"/>
    <cellStyle name="Note 11 2 3 3 2 2" xfId="13648" xr:uid="{00000000-0005-0000-0000-0000EC420000}"/>
    <cellStyle name="Note 11 2 3 3 2 2 2" xfId="23822" xr:uid="{00000000-0005-0000-0000-0000ED420000}"/>
    <cellStyle name="Note 11 2 3 3 2 3" xfId="13649" xr:uid="{00000000-0005-0000-0000-0000EE420000}"/>
    <cellStyle name="Note 11 2 3 3 2 3 2" xfId="23823" xr:uid="{00000000-0005-0000-0000-0000EF420000}"/>
    <cellStyle name="Note 11 2 3 3 2 4" xfId="23821" xr:uid="{00000000-0005-0000-0000-0000F0420000}"/>
    <cellStyle name="Note 11 2 3 3 3" xfId="13650" xr:uid="{00000000-0005-0000-0000-0000F1420000}"/>
    <cellStyle name="Note 11 2 3 3 3 2" xfId="23824" xr:uid="{00000000-0005-0000-0000-0000F2420000}"/>
    <cellStyle name="Note 11 2 3 3 4" xfId="13651" xr:uid="{00000000-0005-0000-0000-0000F3420000}"/>
    <cellStyle name="Note 11 2 3 3 4 2" xfId="23825" xr:uid="{00000000-0005-0000-0000-0000F4420000}"/>
    <cellStyle name="Note 11 2 3 3 5" xfId="23820" xr:uid="{00000000-0005-0000-0000-0000F5420000}"/>
    <cellStyle name="Note 11 2 3 4" xfId="23812" xr:uid="{00000000-0005-0000-0000-0000F6420000}"/>
    <cellStyle name="Note 11 2 4" xfId="13652" xr:uid="{00000000-0005-0000-0000-0000F7420000}"/>
    <cellStyle name="Note 11 2 4 2" xfId="13653" xr:uid="{00000000-0005-0000-0000-0000F8420000}"/>
    <cellStyle name="Note 11 2 4 2 2" xfId="13654" xr:uid="{00000000-0005-0000-0000-0000F9420000}"/>
    <cellStyle name="Note 11 2 4 2 2 2" xfId="13655" xr:uid="{00000000-0005-0000-0000-0000FA420000}"/>
    <cellStyle name="Note 11 2 4 2 2 2 2" xfId="13656" xr:uid="{00000000-0005-0000-0000-0000FB420000}"/>
    <cellStyle name="Note 11 2 4 2 2 2 2 2" xfId="23830" xr:uid="{00000000-0005-0000-0000-0000FC420000}"/>
    <cellStyle name="Note 11 2 4 2 2 2 3" xfId="13657" xr:uid="{00000000-0005-0000-0000-0000FD420000}"/>
    <cellStyle name="Note 11 2 4 2 2 2 3 2" xfId="23831" xr:uid="{00000000-0005-0000-0000-0000FE420000}"/>
    <cellStyle name="Note 11 2 4 2 2 2 4" xfId="23829" xr:uid="{00000000-0005-0000-0000-0000FF420000}"/>
    <cellStyle name="Note 11 2 4 2 2 3" xfId="13658" xr:uid="{00000000-0005-0000-0000-000000430000}"/>
    <cellStyle name="Note 11 2 4 2 2 3 2" xfId="23832" xr:uid="{00000000-0005-0000-0000-000001430000}"/>
    <cellStyle name="Note 11 2 4 2 2 4" xfId="13659" xr:uid="{00000000-0005-0000-0000-000002430000}"/>
    <cellStyle name="Note 11 2 4 2 2 4 2" xfId="23833" xr:uid="{00000000-0005-0000-0000-000003430000}"/>
    <cellStyle name="Note 11 2 4 2 2 5" xfId="23828" xr:uid="{00000000-0005-0000-0000-000004430000}"/>
    <cellStyle name="Note 11 2 4 2 3" xfId="23827" xr:uid="{00000000-0005-0000-0000-000005430000}"/>
    <cellStyle name="Note 11 2 4 3" xfId="13660" xr:uid="{00000000-0005-0000-0000-000006430000}"/>
    <cellStyle name="Note 11 2 4 3 2" xfId="13661" xr:uid="{00000000-0005-0000-0000-000007430000}"/>
    <cellStyle name="Note 11 2 4 3 2 2" xfId="13662" xr:uid="{00000000-0005-0000-0000-000008430000}"/>
    <cellStyle name="Note 11 2 4 3 2 2 2" xfId="23836" xr:uid="{00000000-0005-0000-0000-000009430000}"/>
    <cellStyle name="Note 11 2 4 3 2 3" xfId="13663" xr:uid="{00000000-0005-0000-0000-00000A430000}"/>
    <cellStyle name="Note 11 2 4 3 2 3 2" xfId="23837" xr:uid="{00000000-0005-0000-0000-00000B430000}"/>
    <cellStyle name="Note 11 2 4 3 2 4" xfId="23835" xr:uid="{00000000-0005-0000-0000-00000C430000}"/>
    <cellStyle name="Note 11 2 4 3 3" xfId="13664" xr:uid="{00000000-0005-0000-0000-00000D430000}"/>
    <cellStyle name="Note 11 2 4 3 3 2" xfId="23838" xr:uid="{00000000-0005-0000-0000-00000E430000}"/>
    <cellStyle name="Note 11 2 4 3 4" xfId="13665" xr:uid="{00000000-0005-0000-0000-00000F430000}"/>
    <cellStyle name="Note 11 2 4 3 4 2" xfId="23839" xr:uid="{00000000-0005-0000-0000-000010430000}"/>
    <cellStyle name="Note 11 2 4 3 5" xfId="23834" xr:uid="{00000000-0005-0000-0000-000011430000}"/>
    <cellStyle name="Note 11 2 4 4" xfId="23826" xr:uid="{00000000-0005-0000-0000-000012430000}"/>
    <cellStyle name="Note 11 2 5" xfId="13666" xr:uid="{00000000-0005-0000-0000-000013430000}"/>
    <cellStyle name="Note 11 2 5 2" xfId="13667" xr:uid="{00000000-0005-0000-0000-000014430000}"/>
    <cellStyle name="Note 11 2 5 2 2" xfId="13668" xr:uid="{00000000-0005-0000-0000-000015430000}"/>
    <cellStyle name="Note 11 2 5 2 2 2" xfId="13669" xr:uid="{00000000-0005-0000-0000-000016430000}"/>
    <cellStyle name="Note 11 2 5 2 2 2 2" xfId="23843" xr:uid="{00000000-0005-0000-0000-000017430000}"/>
    <cellStyle name="Note 11 2 5 2 2 3" xfId="13670" xr:uid="{00000000-0005-0000-0000-000018430000}"/>
    <cellStyle name="Note 11 2 5 2 2 3 2" xfId="23844" xr:uid="{00000000-0005-0000-0000-000019430000}"/>
    <cellStyle name="Note 11 2 5 2 2 4" xfId="23842" xr:uid="{00000000-0005-0000-0000-00001A430000}"/>
    <cellStyle name="Note 11 2 5 2 3" xfId="13671" xr:uid="{00000000-0005-0000-0000-00001B430000}"/>
    <cellStyle name="Note 11 2 5 2 3 2" xfId="23845" xr:uid="{00000000-0005-0000-0000-00001C430000}"/>
    <cellStyle name="Note 11 2 5 2 4" xfId="13672" xr:uid="{00000000-0005-0000-0000-00001D430000}"/>
    <cellStyle name="Note 11 2 5 2 4 2" xfId="23846" xr:uid="{00000000-0005-0000-0000-00001E430000}"/>
    <cellStyle name="Note 11 2 5 2 5" xfId="23841" xr:uid="{00000000-0005-0000-0000-00001F430000}"/>
    <cellStyle name="Note 11 2 5 3" xfId="23840" xr:uid="{00000000-0005-0000-0000-000020430000}"/>
    <cellStyle name="Note 11 2 6" xfId="13673" xr:uid="{00000000-0005-0000-0000-000021430000}"/>
    <cellStyle name="Note 11 2 6 2" xfId="13674" xr:uid="{00000000-0005-0000-0000-000022430000}"/>
    <cellStyle name="Note 11 2 6 2 2" xfId="13675" xr:uid="{00000000-0005-0000-0000-000023430000}"/>
    <cellStyle name="Note 11 2 6 2 2 2" xfId="13676" xr:uid="{00000000-0005-0000-0000-000024430000}"/>
    <cellStyle name="Note 11 2 6 2 2 2 2" xfId="23850" xr:uid="{00000000-0005-0000-0000-000025430000}"/>
    <cellStyle name="Note 11 2 6 2 2 3" xfId="13677" xr:uid="{00000000-0005-0000-0000-000026430000}"/>
    <cellStyle name="Note 11 2 6 2 2 3 2" xfId="23851" xr:uid="{00000000-0005-0000-0000-000027430000}"/>
    <cellStyle name="Note 11 2 6 2 2 4" xfId="23849" xr:uid="{00000000-0005-0000-0000-000028430000}"/>
    <cellStyle name="Note 11 2 6 2 3" xfId="13678" xr:uid="{00000000-0005-0000-0000-000029430000}"/>
    <cellStyle name="Note 11 2 6 2 3 2" xfId="23852" xr:uid="{00000000-0005-0000-0000-00002A430000}"/>
    <cellStyle name="Note 11 2 6 2 4" xfId="13679" xr:uid="{00000000-0005-0000-0000-00002B430000}"/>
    <cellStyle name="Note 11 2 6 2 4 2" xfId="23853" xr:uid="{00000000-0005-0000-0000-00002C430000}"/>
    <cellStyle name="Note 11 2 6 2 5" xfId="23848" xr:uid="{00000000-0005-0000-0000-00002D430000}"/>
    <cellStyle name="Note 11 2 6 3" xfId="23847" xr:uid="{00000000-0005-0000-0000-00002E430000}"/>
    <cellStyle name="Note 11 2 7" xfId="13680" xr:uid="{00000000-0005-0000-0000-00002F430000}"/>
    <cellStyle name="Note 11 2 7 2" xfId="13681" xr:uid="{00000000-0005-0000-0000-000030430000}"/>
    <cellStyle name="Note 11 2 7 2 2" xfId="13682" xr:uid="{00000000-0005-0000-0000-000031430000}"/>
    <cellStyle name="Note 11 2 7 2 2 2" xfId="23856" xr:uid="{00000000-0005-0000-0000-000032430000}"/>
    <cellStyle name="Note 11 2 7 2 3" xfId="13683" xr:uid="{00000000-0005-0000-0000-000033430000}"/>
    <cellStyle name="Note 11 2 7 2 3 2" xfId="23857" xr:uid="{00000000-0005-0000-0000-000034430000}"/>
    <cellStyle name="Note 11 2 7 2 4" xfId="23855" xr:uid="{00000000-0005-0000-0000-000035430000}"/>
    <cellStyle name="Note 11 2 7 3" xfId="13684" xr:uid="{00000000-0005-0000-0000-000036430000}"/>
    <cellStyle name="Note 11 2 7 3 2" xfId="23858" xr:uid="{00000000-0005-0000-0000-000037430000}"/>
    <cellStyle name="Note 11 2 7 4" xfId="13685" xr:uid="{00000000-0005-0000-0000-000038430000}"/>
    <cellStyle name="Note 11 2 7 4 2" xfId="23859" xr:uid="{00000000-0005-0000-0000-000039430000}"/>
    <cellStyle name="Note 11 2 7 5" xfId="23854" xr:uid="{00000000-0005-0000-0000-00003A430000}"/>
    <cellStyle name="Note 11 2 8" xfId="23797" xr:uid="{00000000-0005-0000-0000-00003B430000}"/>
    <cellStyle name="Note 11 3" xfId="13686" xr:uid="{00000000-0005-0000-0000-00003C430000}"/>
    <cellStyle name="Note 11 3 2" xfId="13687" xr:uid="{00000000-0005-0000-0000-00003D430000}"/>
    <cellStyle name="Note 11 3 2 2" xfId="13688" xr:uid="{00000000-0005-0000-0000-00003E430000}"/>
    <cellStyle name="Note 11 3 2 2 2" xfId="13689" xr:uid="{00000000-0005-0000-0000-00003F430000}"/>
    <cellStyle name="Note 11 3 2 2 2 2" xfId="13690" xr:uid="{00000000-0005-0000-0000-000040430000}"/>
    <cellStyle name="Note 11 3 2 2 2 2 2" xfId="23864" xr:uid="{00000000-0005-0000-0000-000041430000}"/>
    <cellStyle name="Note 11 3 2 2 2 3" xfId="13691" xr:uid="{00000000-0005-0000-0000-000042430000}"/>
    <cellStyle name="Note 11 3 2 2 2 3 2" xfId="23865" xr:uid="{00000000-0005-0000-0000-000043430000}"/>
    <cellStyle name="Note 11 3 2 2 2 4" xfId="23863" xr:uid="{00000000-0005-0000-0000-000044430000}"/>
    <cellStyle name="Note 11 3 2 2 3" xfId="13692" xr:uid="{00000000-0005-0000-0000-000045430000}"/>
    <cellStyle name="Note 11 3 2 2 3 2" xfId="23866" xr:uid="{00000000-0005-0000-0000-000046430000}"/>
    <cellStyle name="Note 11 3 2 2 4" xfId="13693" xr:uid="{00000000-0005-0000-0000-000047430000}"/>
    <cellStyle name="Note 11 3 2 2 4 2" xfId="23867" xr:uid="{00000000-0005-0000-0000-000048430000}"/>
    <cellStyle name="Note 11 3 2 2 5" xfId="23862" xr:uid="{00000000-0005-0000-0000-000049430000}"/>
    <cellStyle name="Note 11 3 2 3" xfId="23861" xr:uid="{00000000-0005-0000-0000-00004A430000}"/>
    <cellStyle name="Note 11 3 3" xfId="13694" xr:uid="{00000000-0005-0000-0000-00004B430000}"/>
    <cellStyle name="Note 11 3 3 2" xfId="13695" xr:uid="{00000000-0005-0000-0000-00004C430000}"/>
    <cellStyle name="Note 11 3 3 2 2" xfId="13696" xr:uid="{00000000-0005-0000-0000-00004D430000}"/>
    <cellStyle name="Note 11 3 3 2 2 2" xfId="23870" xr:uid="{00000000-0005-0000-0000-00004E430000}"/>
    <cellStyle name="Note 11 3 3 2 3" xfId="13697" xr:uid="{00000000-0005-0000-0000-00004F430000}"/>
    <cellStyle name="Note 11 3 3 2 3 2" xfId="23871" xr:uid="{00000000-0005-0000-0000-000050430000}"/>
    <cellStyle name="Note 11 3 3 2 4" xfId="23869" xr:uid="{00000000-0005-0000-0000-000051430000}"/>
    <cellStyle name="Note 11 3 3 3" xfId="13698" xr:uid="{00000000-0005-0000-0000-000052430000}"/>
    <cellStyle name="Note 11 3 3 3 2" xfId="23872" xr:uid="{00000000-0005-0000-0000-000053430000}"/>
    <cellStyle name="Note 11 3 3 4" xfId="13699" xr:uid="{00000000-0005-0000-0000-000054430000}"/>
    <cellStyle name="Note 11 3 3 4 2" xfId="23873" xr:uid="{00000000-0005-0000-0000-000055430000}"/>
    <cellStyle name="Note 11 3 3 5" xfId="23868" xr:uid="{00000000-0005-0000-0000-000056430000}"/>
    <cellStyle name="Note 11 3 4" xfId="23860" xr:uid="{00000000-0005-0000-0000-000057430000}"/>
    <cellStyle name="Note 11 4" xfId="13700" xr:uid="{00000000-0005-0000-0000-000058430000}"/>
    <cellStyle name="Note 11 4 2" xfId="13701" xr:uid="{00000000-0005-0000-0000-000059430000}"/>
    <cellStyle name="Note 11 4 2 2" xfId="13702" xr:uid="{00000000-0005-0000-0000-00005A430000}"/>
    <cellStyle name="Note 11 4 2 2 2" xfId="13703" xr:uid="{00000000-0005-0000-0000-00005B430000}"/>
    <cellStyle name="Note 11 4 2 2 2 2" xfId="13704" xr:uid="{00000000-0005-0000-0000-00005C430000}"/>
    <cellStyle name="Note 11 4 2 2 2 2 2" xfId="23878" xr:uid="{00000000-0005-0000-0000-00005D430000}"/>
    <cellStyle name="Note 11 4 2 2 2 3" xfId="13705" xr:uid="{00000000-0005-0000-0000-00005E430000}"/>
    <cellStyle name="Note 11 4 2 2 2 3 2" xfId="23879" xr:uid="{00000000-0005-0000-0000-00005F430000}"/>
    <cellStyle name="Note 11 4 2 2 2 4" xfId="23877" xr:uid="{00000000-0005-0000-0000-000060430000}"/>
    <cellStyle name="Note 11 4 2 2 3" xfId="13706" xr:uid="{00000000-0005-0000-0000-000061430000}"/>
    <cellStyle name="Note 11 4 2 2 3 2" xfId="23880" xr:uid="{00000000-0005-0000-0000-000062430000}"/>
    <cellStyle name="Note 11 4 2 2 4" xfId="13707" xr:uid="{00000000-0005-0000-0000-000063430000}"/>
    <cellStyle name="Note 11 4 2 2 4 2" xfId="23881" xr:uid="{00000000-0005-0000-0000-000064430000}"/>
    <cellStyle name="Note 11 4 2 2 5" xfId="23876" xr:uid="{00000000-0005-0000-0000-000065430000}"/>
    <cellStyle name="Note 11 4 2 3" xfId="23875" xr:uid="{00000000-0005-0000-0000-000066430000}"/>
    <cellStyle name="Note 11 4 3" xfId="13708" xr:uid="{00000000-0005-0000-0000-000067430000}"/>
    <cellStyle name="Note 11 4 3 2" xfId="13709" xr:uid="{00000000-0005-0000-0000-000068430000}"/>
    <cellStyle name="Note 11 4 3 2 2" xfId="13710" xr:uid="{00000000-0005-0000-0000-000069430000}"/>
    <cellStyle name="Note 11 4 3 2 2 2" xfId="23884" xr:uid="{00000000-0005-0000-0000-00006A430000}"/>
    <cellStyle name="Note 11 4 3 2 3" xfId="13711" xr:uid="{00000000-0005-0000-0000-00006B430000}"/>
    <cellStyle name="Note 11 4 3 2 3 2" xfId="23885" xr:uid="{00000000-0005-0000-0000-00006C430000}"/>
    <cellStyle name="Note 11 4 3 2 4" xfId="23883" xr:uid="{00000000-0005-0000-0000-00006D430000}"/>
    <cellStyle name="Note 11 4 3 3" xfId="13712" xr:uid="{00000000-0005-0000-0000-00006E430000}"/>
    <cellStyle name="Note 11 4 3 3 2" xfId="23886" xr:uid="{00000000-0005-0000-0000-00006F430000}"/>
    <cellStyle name="Note 11 4 3 4" xfId="13713" xr:uid="{00000000-0005-0000-0000-000070430000}"/>
    <cellStyle name="Note 11 4 3 4 2" xfId="23887" xr:uid="{00000000-0005-0000-0000-000071430000}"/>
    <cellStyle name="Note 11 4 3 5" xfId="23882" xr:uid="{00000000-0005-0000-0000-000072430000}"/>
    <cellStyle name="Note 11 4 4" xfId="23874" xr:uid="{00000000-0005-0000-0000-000073430000}"/>
    <cellStyle name="Note 11 5" xfId="13714" xr:uid="{00000000-0005-0000-0000-000074430000}"/>
    <cellStyle name="Note 11 5 2" xfId="13715" xr:uid="{00000000-0005-0000-0000-000075430000}"/>
    <cellStyle name="Note 11 5 2 2" xfId="13716" xr:uid="{00000000-0005-0000-0000-000076430000}"/>
    <cellStyle name="Note 11 5 2 2 2" xfId="13717" xr:uid="{00000000-0005-0000-0000-000077430000}"/>
    <cellStyle name="Note 11 5 2 2 2 2" xfId="13718" xr:uid="{00000000-0005-0000-0000-000078430000}"/>
    <cellStyle name="Note 11 5 2 2 2 2 2" xfId="23892" xr:uid="{00000000-0005-0000-0000-000079430000}"/>
    <cellStyle name="Note 11 5 2 2 2 3" xfId="13719" xr:uid="{00000000-0005-0000-0000-00007A430000}"/>
    <cellStyle name="Note 11 5 2 2 2 3 2" xfId="23893" xr:uid="{00000000-0005-0000-0000-00007B430000}"/>
    <cellStyle name="Note 11 5 2 2 2 4" xfId="23891" xr:uid="{00000000-0005-0000-0000-00007C430000}"/>
    <cellStyle name="Note 11 5 2 2 3" xfId="13720" xr:uid="{00000000-0005-0000-0000-00007D430000}"/>
    <cellStyle name="Note 11 5 2 2 3 2" xfId="23894" xr:uid="{00000000-0005-0000-0000-00007E430000}"/>
    <cellStyle name="Note 11 5 2 2 4" xfId="13721" xr:uid="{00000000-0005-0000-0000-00007F430000}"/>
    <cellStyle name="Note 11 5 2 2 4 2" xfId="23895" xr:uid="{00000000-0005-0000-0000-000080430000}"/>
    <cellStyle name="Note 11 5 2 2 5" xfId="23890" xr:uid="{00000000-0005-0000-0000-000081430000}"/>
    <cellStyle name="Note 11 5 2 3" xfId="23889" xr:uid="{00000000-0005-0000-0000-000082430000}"/>
    <cellStyle name="Note 11 5 3" xfId="13722" xr:uid="{00000000-0005-0000-0000-000083430000}"/>
    <cellStyle name="Note 11 5 3 2" xfId="13723" xr:uid="{00000000-0005-0000-0000-000084430000}"/>
    <cellStyle name="Note 11 5 3 2 2" xfId="13724" xr:uid="{00000000-0005-0000-0000-000085430000}"/>
    <cellStyle name="Note 11 5 3 2 2 2" xfId="23898" xr:uid="{00000000-0005-0000-0000-000086430000}"/>
    <cellStyle name="Note 11 5 3 2 3" xfId="13725" xr:uid="{00000000-0005-0000-0000-000087430000}"/>
    <cellStyle name="Note 11 5 3 2 3 2" xfId="23899" xr:uid="{00000000-0005-0000-0000-000088430000}"/>
    <cellStyle name="Note 11 5 3 2 4" xfId="23897" xr:uid="{00000000-0005-0000-0000-000089430000}"/>
    <cellStyle name="Note 11 5 3 3" xfId="13726" xr:uid="{00000000-0005-0000-0000-00008A430000}"/>
    <cellStyle name="Note 11 5 3 3 2" xfId="23900" xr:uid="{00000000-0005-0000-0000-00008B430000}"/>
    <cellStyle name="Note 11 5 3 4" xfId="13727" xr:uid="{00000000-0005-0000-0000-00008C430000}"/>
    <cellStyle name="Note 11 5 3 4 2" xfId="23901" xr:uid="{00000000-0005-0000-0000-00008D430000}"/>
    <cellStyle name="Note 11 5 3 5" xfId="23896" xr:uid="{00000000-0005-0000-0000-00008E430000}"/>
    <cellStyle name="Note 11 5 4" xfId="23888" xr:uid="{00000000-0005-0000-0000-00008F430000}"/>
    <cellStyle name="Note 11 6" xfId="13728" xr:uid="{00000000-0005-0000-0000-000090430000}"/>
    <cellStyle name="Note 11 6 2" xfId="13729" xr:uid="{00000000-0005-0000-0000-000091430000}"/>
    <cellStyle name="Note 11 6 2 2" xfId="13730" xr:uid="{00000000-0005-0000-0000-000092430000}"/>
    <cellStyle name="Note 11 6 2 2 2" xfId="13731" xr:uid="{00000000-0005-0000-0000-000093430000}"/>
    <cellStyle name="Note 11 6 2 2 2 2" xfId="23905" xr:uid="{00000000-0005-0000-0000-000094430000}"/>
    <cellStyle name="Note 11 6 2 2 3" xfId="13732" xr:uid="{00000000-0005-0000-0000-000095430000}"/>
    <cellStyle name="Note 11 6 2 2 3 2" xfId="23906" xr:uid="{00000000-0005-0000-0000-000096430000}"/>
    <cellStyle name="Note 11 6 2 2 4" xfId="23904" xr:uid="{00000000-0005-0000-0000-000097430000}"/>
    <cellStyle name="Note 11 6 2 3" xfId="13733" xr:uid="{00000000-0005-0000-0000-000098430000}"/>
    <cellStyle name="Note 11 6 2 3 2" xfId="23907" xr:uid="{00000000-0005-0000-0000-000099430000}"/>
    <cellStyle name="Note 11 6 2 4" xfId="13734" xr:uid="{00000000-0005-0000-0000-00009A430000}"/>
    <cellStyle name="Note 11 6 2 4 2" xfId="23908" xr:uid="{00000000-0005-0000-0000-00009B430000}"/>
    <cellStyle name="Note 11 6 2 5" xfId="23903" xr:uid="{00000000-0005-0000-0000-00009C430000}"/>
    <cellStyle name="Note 11 6 3" xfId="23902" xr:uid="{00000000-0005-0000-0000-00009D430000}"/>
    <cellStyle name="Note 11 7" xfId="13735" xr:uid="{00000000-0005-0000-0000-00009E430000}"/>
    <cellStyle name="Note 11 7 2" xfId="13736" xr:uid="{00000000-0005-0000-0000-00009F430000}"/>
    <cellStyle name="Note 11 7 2 2" xfId="13737" xr:uid="{00000000-0005-0000-0000-0000A0430000}"/>
    <cellStyle name="Note 11 7 2 2 2" xfId="23911" xr:uid="{00000000-0005-0000-0000-0000A1430000}"/>
    <cellStyle name="Note 11 7 2 3" xfId="13738" xr:uid="{00000000-0005-0000-0000-0000A2430000}"/>
    <cellStyle name="Note 11 7 2 3 2" xfId="23912" xr:uid="{00000000-0005-0000-0000-0000A3430000}"/>
    <cellStyle name="Note 11 7 2 4" xfId="23910" xr:uid="{00000000-0005-0000-0000-0000A4430000}"/>
    <cellStyle name="Note 11 7 3" xfId="13739" xr:uid="{00000000-0005-0000-0000-0000A5430000}"/>
    <cellStyle name="Note 11 7 3 2" xfId="23913" xr:uid="{00000000-0005-0000-0000-0000A6430000}"/>
    <cellStyle name="Note 11 7 4" xfId="13740" xr:uid="{00000000-0005-0000-0000-0000A7430000}"/>
    <cellStyle name="Note 11 7 4 2" xfId="23914" xr:uid="{00000000-0005-0000-0000-0000A8430000}"/>
    <cellStyle name="Note 11 7 5" xfId="23909" xr:uid="{00000000-0005-0000-0000-0000A9430000}"/>
    <cellStyle name="Note 11 8" xfId="13741" xr:uid="{00000000-0005-0000-0000-0000AA430000}"/>
    <cellStyle name="Note 11 8 2" xfId="23915" xr:uid="{00000000-0005-0000-0000-0000AB430000}"/>
    <cellStyle name="Note 11 9" xfId="13742" xr:uid="{00000000-0005-0000-0000-0000AC430000}"/>
    <cellStyle name="Note 11 9 2" xfId="23916" xr:uid="{00000000-0005-0000-0000-0000AD430000}"/>
    <cellStyle name="Note 12" xfId="2695" xr:uid="{00000000-0005-0000-0000-0000AE430000}"/>
    <cellStyle name="Note 12 10" xfId="13743" xr:uid="{00000000-0005-0000-0000-0000AF430000}"/>
    <cellStyle name="Note 12 11" xfId="23917" xr:uid="{00000000-0005-0000-0000-0000B0430000}"/>
    <cellStyle name="Note 12 2" xfId="13744" xr:uid="{00000000-0005-0000-0000-0000B1430000}"/>
    <cellStyle name="Note 12 2 2" xfId="13745" xr:uid="{00000000-0005-0000-0000-0000B2430000}"/>
    <cellStyle name="Note 12 2 2 2" xfId="13746" xr:uid="{00000000-0005-0000-0000-0000B3430000}"/>
    <cellStyle name="Note 12 2 2 2 2" xfId="13747" xr:uid="{00000000-0005-0000-0000-0000B4430000}"/>
    <cellStyle name="Note 12 2 2 2 2 2" xfId="13748" xr:uid="{00000000-0005-0000-0000-0000B5430000}"/>
    <cellStyle name="Note 12 2 2 2 2 2 2" xfId="13749" xr:uid="{00000000-0005-0000-0000-0000B6430000}"/>
    <cellStyle name="Note 12 2 2 2 2 2 2 2" xfId="23923" xr:uid="{00000000-0005-0000-0000-0000B7430000}"/>
    <cellStyle name="Note 12 2 2 2 2 2 3" xfId="13750" xr:uid="{00000000-0005-0000-0000-0000B8430000}"/>
    <cellStyle name="Note 12 2 2 2 2 2 3 2" xfId="23924" xr:uid="{00000000-0005-0000-0000-0000B9430000}"/>
    <cellStyle name="Note 12 2 2 2 2 2 4" xfId="23922" xr:uid="{00000000-0005-0000-0000-0000BA430000}"/>
    <cellStyle name="Note 12 2 2 2 2 3" xfId="13751" xr:uid="{00000000-0005-0000-0000-0000BB430000}"/>
    <cellStyle name="Note 12 2 2 2 2 3 2" xfId="23925" xr:uid="{00000000-0005-0000-0000-0000BC430000}"/>
    <cellStyle name="Note 12 2 2 2 2 4" xfId="13752" xr:uid="{00000000-0005-0000-0000-0000BD430000}"/>
    <cellStyle name="Note 12 2 2 2 2 4 2" xfId="23926" xr:uid="{00000000-0005-0000-0000-0000BE430000}"/>
    <cellStyle name="Note 12 2 2 2 2 5" xfId="23921" xr:uid="{00000000-0005-0000-0000-0000BF430000}"/>
    <cellStyle name="Note 12 2 2 2 3" xfId="23920" xr:uid="{00000000-0005-0000-0000-0000C0430000}"/>
    <cellStyle name="Note 12 2 2 3" xfId="13753" xr:uid="{00000000-0005-0000-0000-0000C1430000}"/>
    <cellStyle name="Note 12 2 2 3 2" xfId="13754" xr:uid="{00000000-0005-0000-0000-0000C2430000}"/>
    <cellStyle name="Note 12 2 2 3 2 2" xfId="13755" xr:uid="{00000000-0005-0000-0000-0000C3430000}"/>
    <cellStyle name="Note 12 2 2 3 2 2 2" xfId="23929" xr:uid="{00000000-0005-0000-0000-0000C4430000}"/>
    <cellStyle name="Note 12 2 2 3 2 3" xfId="13756" xr:uid="{00000000-0005-0000-0000-0000C5430000}"/>
    <cellStyle name="Note 12 2 2 3 2 3 2" xfId="23930" xr:uid="{00000000-0005-0000-0000-0000C6430000}"/>
    <cellStyle name="Note 12 2 2 3 2 4" xfId="23928" xr:uid="{00000000-0005-0000-0000-0000C7430000}"/>
    <cellStyle name="Note 12 2 2 3 3" xfId="13757" xr:uid="{00000000-0005-0000-0000-0000C8430000}"/>
    <cellStyle name="Note 12 2 2 3 3 2" xfId="23931" xr:uid="{00000000-0005-0000-0000-0000C9430000}"/>
    <cellStyle name="Note 12 2 2 3 4" xfId="13758" xr:uid="{00000000-0005-0000-0000-0000CA430000}"/>
    <cellStyle name="Note 12 2 2 3 4 2" xfId="23932" xr:uid="{00000000-0005-0000-0000-0000CB430000}"/>
    <cellStyle name="Note 12 2 2 3 5" xfId="23927" xr:uid="{00000000-0005-0000-0000-0000CC430000}"/>
    <cellStyle name="Note 12 2 2 4" xfId="23919" xr:uid="{00000000-0005-0000-0000-0000CD430000}"/>
    <cellStyle name="Note 12 2 3" xfId="13759" xr:uid="{00000000-0005-0000-0000-0000CE430000}"/>
    <cellStyle name="Note 12 2 3 2" xfId="13760" xr:uid="{00000000-0005-0000-0000-0000CF430000}"/>
    <cellStyle name="Note 12 2 3 2 2" xfId="13761" xr:uid="{00000000-0005-0000-0000-0000D0430000}"/>
    <cellStyle name="Note 12 2 3 2 2 2" xfId="13762" xr:uid="{00000000-0005-0000-0000-0000D1430000}"/>
    <cellStyle name="Note 12 2 3 2 2 2 2" xfId="13763" xr:uid="{00000000-0005-0000-0000-0000D2430000}"/>
    <cellStyle name="Note 12 2 3 2 2 2 2 2" xfId="23937" xr:uid="{00000000-0005-0000-0000-0000D3430000}"/>
    <cellStyle name="Note 12 2 3 2 2 2 3" xfId="13764" xr:uid="{00000000-0005-0000-0000-0000D4430000}"/>
    <cellStyle name="Note 12 2 3 2 2 2 3 2" xfId="23938" xr:uid="{00000000-0005-0000-0000-0000D5430000}"/>
    <cellStyle name="Note 12 2 3 2 2 2 4" xfId="23936" xr:uid="{00000000-0005-0000-0000-0000D6430000}"/>
    <cellStyle name="Note 12 2 3 2 2 3" xfId="13765" xr:uid="{00000000-0005-0000-0000-0000D7430000}"/>
    <cellStyle name="Note 12 2 3 2 2 3 2" xfId="23939" xr:uid="{00000000-0005-0000-0000-0000D8430000}"/>
    <cellStyle name="Note 12 2 3 2 2 4" xfId="13766" xr:uid="{00000000-0005-0000-0000-0000D9430000}"/>
    <cellStyle name="Note 12 2 3 2 2 4 2" xfId="23940" xr:uid="{00000000-0005-0000-0000-0000DA430000}"/>
    <cellStyle name="Note 12 2 3 2 2 5" xfId="23935" xr:uid="{00000000-0005-0000-0000-0000DB430000}"/>
    <cellStyle name="Note 12 2 3 2 3" xfId="23934" xr:uid="{00000000-0005-0000-0000-0000DC430000}"/>
    <cellStyle name="Note 12 2 3 3" xfId="13767" xr:uid="{00000000-0005-0000-0000-0000DD430000}"/>
    <cellStyle name="Note 12 2 3 3 2" xfId="13768" xr:uid="{00000000-0005-0000-0000-0000DE430000}"/>
    <cellStyle name="Note 12 2 3 3 2 2" xfId="13769" xr:uid="{00000000-0005-0000-0000-0000DF430000}"/>
    <cellStyle name="Note 12 2 3 3 2 2 2" xfId="23943" xr:uid="{00000000-0005-0000-0000-0000E0430000}"/>
    <cellStyle name="Note 12 2 3 3 2 3" xfId="13770" xr:uid="{00000000-0005-0000-0000-0000E1430000}"/>
    <cellStyle name="Note 12 2 3 3 2 3 2" xfId="23944" xr:uid="{00000000-0005-0000-0000-0000E2430000}"/>
    <cellStyle name="Note 12 2 3 3 2 4" xfId="23942" xr:uid="{00000000-0005-0000-0000-0000E3430000}"/>
    <cellStyle name="Note 12 2 3 3 3" xfId="13771" xr:uid="{00000000-0005-0000-0000-0000E4430000}"/>
    <cellStyle name="Note 12 2 3 3 3 2" xfId="23945" xr:uid="{00000000-0005-0000-0000-0000E5430000}"/>
    <cellStyle name="Note 12 2 3 3 4" xfId="13772" xr:uid="{00000000-0005-0000-0000-0000E6430000}"/>
    <cellStyle name="Note 12 2 3 3 4 2" xfId="23946" xr:uid="{00000000-0005-0000-0000-0000E7430000}"/>
    <cellStyle name="Note 12 2 3 3 5" xfId="23941" xr:uid="{00000000-0005-0000-0000-0000E8430000}"/>
    <cellStyle name="Note 12 2 3 4" xfId="23933" xr:uid="{00000000-0005-0000-0000-0000E9430000}"/>
    <cellStyle name="Note 12 2 4" xfId="13773" xr:uid="{00000000-0005-0000-0000-0000EA430000}"/>
    <cellStyle name="Note 12 2 4 2" xfId="13774" xr:uid="{00000000-0005-0000-0000-0000EB430000}"/>
    <cellStyle name="Note 12 2 4 2 2" xfId="13775" xr:uid="{00000000-0005-0000-0000-0000EC430000}"/>
    <cellStyle name="Note 12 2 4 2 2 2" xfId="13776" xr:uid="{00000000-0005-0000-0000-0000ED430000}"/>
    <cellStyle name="Note 12 2 4 2 2 2 2" xfId="13777" xr:uid="{00000000-0005-0000-0000-0000EE430000}"/>
    <cellStyle name="Note 12 2 4 2 2 2 2 2" xfId="23951" xr:uid="{00000000-0005-0000-0000-0000EF430000}"/>
    <cellStyle name="Note 12 2 4 2 2 2 3" xfId="13778" xr:uid="{00000000-0005-0000-0000-0000F0430000}"/>
    <cellStyle name="Note 12 2 4 2 2 2 3 2" xfId="23952" xr:uid="{00000000-0005-0000-0000-0000F1430000}"/>
    <cellStyle name="Note 12 2 4 2 2 2 4" xfId="23950" xr:uid="{00000000-0005-0000-0000-0000F2430000}"/>
    <cellStyle name="Note 12 2 4 2 2 3" xfId="13779" xr:uid="{00000000-0005-0000-0000-0000F3430000}"/>
    <cellStyle name="Note 12 2 4 2 2 3 2" xfId="23953" xr:uid="{00000000-0005-0000-0000-0000F4430000}"/>
    <cellStyle name="Note 12 2 4 2 2 4" xfId="13780" xr:uid="{00000000-0005-0000-0000-0000F5430000}"/>
    <cellStyle name="Note 12 2 4 2 2 4 2" xfId="23954" xr:uid="{00000000-0005-0000-0000-0000F6430000}"/>
    <cellStyle name="Note 12 2 4 2 2 5" xfId="23949" xr:uid="{00000000-0005-0000-0000-0000F7430000}"/>
    <cellStyle name="Note 12 2 4 2 3" xfId="23948" xr:uid="{00000000-0005-0000-0000-0000F8430000}"/>
    <cellStyle name="Note 12 2 4 3" xfId="13781" xr:uid="{00000000-0005-0000-0000-0000F9430000}"/>
    <cellStyle name="Note 12 2 4 3 2" xfId="13782" xr:uid="{00000000-0005-0000-0000-0000FA430000}"/>
    <cellStyle name="Note 12 2 4 3 2 2" xfId="13783" xr:uid="{00000000-0005-0000-0000-0000FB430000}"/>
    <cellStyle name="Note 12 2 4 3 2 2 2" xfId="23957" xr:uid="{00000000-0005-0000-0000-0000FC430000}"/>
    <cellStyle name="Note 12 2 4 3 2 3" xfId="13784" xr:uid="{00000000-0005-0000-0000-0000FD430000}"/>
    <cellStyle name="Note 12 2 4 3 2 3 2" xfId="23958" xr:uid="{00000000-0005-0000-0000-0000FE430000}"/>
    <cellStyle name="Note 12 2 4 3 2 4" xfId="23956" xr:uid="{00000000-0005-0000-0000-0000FF430000}"/>
    <cellStyle name="Note 12 2 4 3 3" xfId="13785" xr:uid="{00000000-0005-0000-0000-000000440000}"/>
    <cellStyle name="Note 12 2 4 3 3 2" xfId="23959" xr:uid="{00000000-0005-0000-0000-000001440000}"/>
    <cellStyle name="Note 12 2 4 3 4" xfId="13786" xr:uid="{00000000-0005-0000-0000-000002440000}"/>
    <cellStyle name="Note 12 2 4 3 4 2" xfId="23960" xr:uid="{00000000-0005-0000-0000-000003440000}"/>
    <cellStyle name="Note 12 2 4 3 5" xfId="23955" xr:uid="{00000000-0005-0000-0000-000004440000}"/>
    <cellStyle name="Note 12 2 4 4" xfId="23947" xr:uid="{00000000-0005-0000-0000-000005440000}"/>
    <cellStyle name="Note 12 2 5" xfId="13787" xr:uid="{00000000-0005-0000-0000-000006440000}"/>
    <cellStyle name="Note 12 2 5 2" xfId="13788" xr:uid="{00000000-0005-0000-0000-000007440000}"/>
    <cellStyle name="Note 12 2 5 2 2" xfId="13789" xr:uid="{00000000-0005-0000-0000-000008440000}"/>
    <cellStyle name="Note 12 2 5 2 2 2" xfId="13790" xr:uid="{00000000-0005-0000-0000-000009440000}"/>
    <cellStyle name="Note 12 2 5 2 2 2 2" xfId="23964" xr:uid="{00000000-0005-0000-0000-00000A440000}"/>
    <cellStyle name="Note 12 2 5 2 2 3" xfId="13791" xr:uid="{00000000-0005-0000-0000-00000B440000}"/>
    <cellStyle name="Note 12 2 5 2 2 3 2" xfId="23965" xr:uid="{00000000-0005-0000-0000-00000C440000}"/>
    <cellStyle name="Note 12 2 5 2 2 4" xfId="23963" xr:uid="{00000000-0005-0000-0000-00000D440000}"/>
    <cellStyle name="Note 12 2 5 2 3" xfId="13792" xr:uid="{00000000-0005-0000-0000-00000E440000}"/>
    <cellStyle name="Note 12 2 5 2 3 2" xfId="23966" xr:uid="{00000000-0005-0000-0000-00000F440000}"/>
    <cellStyle name="Note 12 2 5 2 4" xfId="13793" xr:uid="{00000000-0005-0000-0000-000010440000}"/>
    <cellStyle name="Note 12 2 5 2 4 2" xfId="23967" xr:uid="{00000000-0005-0000-0000-000011440000}"/>
    <cellStyle name="Note 12 2 5 2 5" xfId="23962" xr:uid="{00000000-0005-0000-0000-000012440000}"/>
    <cellStyle name="Note 12 2 5 3" xfId="23961" xr:uid="{00000000-0005-0000-0000-000013440000}"/>
    <cellStyle name="Note 12 2 6" xfId="13794" xr:uid="{00000000-0005-0000-0000-000014440000}"/>
    <cellStyle name="Note 12 2 6 2" xfId="13795" xr:uid="{00000000-0005-0000-0000-000015440000}"/>
    <cellStyle name="Note 12 2 6 2 2" xfId="13796" xr:uid="{00000000-0005-0000-0000-000016440000}"/>
    <cellStyle name="Note 12 2 6 2 2 2" xfId="13797" xr:uid="{00000000-0005-0000-0000-000017440000}"/>
    <cellStyle name="Note 12 2 6 2 2 2 2" xfId="23971" xr:uid="{00000000-0005-0000-0000-000018440000}"/>
    <cellStyle name="Note 12 2 6 2 2 3" xfId="13798" xr:uid="{00000000-0005-0000-0000-000019440000}"/>
    <cellStyle name="Note 12 2 6 2 2 3 2" xfId="23972" xr:uid="{00000000-0005-0000-0000-00001A440000}"/>
    <cellStyle name="Note 12 2 6 2 2 4" xfId="23970" xr:uid="{00000000-0005-0000-0000-00001B440000}"/>
    <cellStyle name="Note 12 2 6 2 3" xfId="13799" xr:uid="{00000000-0005-0000-0000-00001C440000}"/>
    <cellStyle name="Note 12 2 6 2 3 2" xfId="23973" xr:uid="{00000000-0005-0000-0000-00001D440000}"/>
    <cellStyle name="Note 12 2 6 2 4" xfId="13800" xr:uid="{00000000-0005-0000-0000-00001E440000}"/>
    <cellStyle name="Note 12 2 6 2 4 2" xfId="23974" xr:uid="{00000000-0005-0000-0000-00001F440000}"/>
    <cellStyle name="Note 12 2 6 2 5" xfId="23969" xr:uid="{00000000-0005-0000-0000-000020440000}"/>
    <cellStyle name="Note 12 2 6 3" xfId="23968" xr:uid="{00000000-0005-0000-0000-000021440000}"/>
    <cellStyle name="Note 12 2 7" xfId="13801" xr:uid="{00000000-0005-0000-0000-000022440000}"/>
    <cellStyle name="Note 12 2 7 2" xfId="13802" xr:uid="{00000000-0005-0000-0000-000023440000}"/>
    <cellStyle name="Note 12 2 7 2 2" xfId="13803" xr:uid="{00000000-0005-0000-0000-000024440000}"/>
    <cellStyle name="Note 12 2 7 2 2 2" xfId="23977" xr:uid="{00000000-0005-0000-0000-000025440000}"/>
    <cellStyle name="Note 12 2 7 2 3" xfId="13804" xr:uid="{00000000-0005-0000-0000-000026440000}"/>
    <cellStyle name="Note 12 2 7 2 3 2" xfId="23978" xr:uid="{00000000-0005-0000-0000-000027440000}"/>
    <cellStyle name="Note 12 2 7 2 4" xfId="23976" xr:uid="{00000000-0005-0000-0000-000028440000}"/>
    <cellStyle name="Note 12 2 7 3" xfId="13805" xr:uid="{00000000-0005-0000-0000-000029440000}"/>
    <cellStyle name="Note 12 2 7 3 2" xfId="23979" xr:uid="{00000000-0005-0000-0000-00002A440000}"/>
    <cellStyle name="Note 12 2 7 4" xfId="13806" xr:uid="{00000000-0005-0000-0000-00002B440000}"/>
    <cellStyle name="Note 12 2 7 4 2" xfId="23980" xr:uid="{00000000-0005-0000-0000-00002C440000}"/>
    <cellStyle name="Note 12 2 7 5" xfId="23975" xr:uid="{00000000-0005-0000-0000-00002D440000}"/>
    <cellStyle name="Note 12 2 8" xfId="23918" xr:uid="{00000000-0005-0000-0000-00002E440000}"/>
    <cellStyle name="Note 12 3" xfId="13807" xr:uid="{00000000-0005-0000-0000-00002F440000}"/>
    <cellStyle name="Note 12 3 2" xfId="13808" xr:uid="{00000000-0005-0000-0000-000030440000}"/>
    <cellStyle name="Note 12 3 2 2" xfId="13809" xr:uid="{00000000-0005-0000-0000-000031440000}"/>
    <cellStyle name="Note 12 3 2 2 2" xfId="13810" xr:uid="{00000000-0005-0000-0000-000032440000}"/>
    <cellStyle name="Note 12 3 2 2 2 2" xfId="13811" xr:uid="{00000000-0005-0000-0000-000033440000}"/>
    <cellStyle name="Note 12 3 2 2 2 2 2" xfId="23985" xr:uid="{00000000-0005-0000-0000-000034440000}"/>
    <cellStyle name="Note 12 3 2 2 2 3" xfId="13812" xr:uid="{00000000-0005-0000-0000-000035440000}"/>
    <cellStyle name="Note 12 3 2 2 2 3 2" xfId="23986" xr:uid="{00000000-0005-0000-0000-000036440000}"/>
    <cellStyle name="Note 12 3 2 2 2 4" xfId="23984" xr:uid="{00000000-0005-0000-0000-000037440000}"/>
    <cellStyle name="Note 12 3 2 2 3" xfId="13813" xr:uid="{00000000-0005-0000-0000-000038440000}"/>
    <cellStyle name="Note 12 3 2 2 3 2" xfId="23987" xr:uid="{00000000-0005-0000-0000-000039440000}"/>
    <cellStyle name="Note 12 3 2 2 4" xfId="13814" xr:uid="{00000000-0005-0000-0000-00003A440000}"/>
    <cellStyle name="Note 12 3 2 2 4 2" xfId="23988" xr:uid="{00000000-0005-0000-0000-00003B440000}"/>
    <cellStyle name="Note 12 3 2 2 5" xfId="23983" xr:uid="{00000000-0005-0000-0000-00003C440000}"/>
    <cellStyle name="Note 12 3 2 3" xfId="23982" xr:uid="{00000000-0005-0000-0000-00003D440000}"/>
    <cellStyle name="Note 12 3 3" xfId="13815" xr:uid="{00000000-0005-0000-0000-00003E440000}"/>
    <cellStyle name="Note 12 3 3 2" xfId="13816" xr:uid="{00000000-0005-0000-0000-00003F440000}"/>
    <cellStyle name="Note 12 3 3 2 2" xfId="13817" xr:uid="{00000000-0005-0000-0000-000040440000}"/>
    <cellStyle name="Note 12 3 3 2 2 2" xfId="23991" xr:uid="{00000000-0005-0000-0000-000041440000}"/>
    <cellStyle name="Note 12 3 3 2 3" xfId="13818" xr:uid="{00000000-0005-0000-0000-000042440000}"/>
    <cellStyle name="Note 12 3 3 2 3 2" xfId="23992" xr:uid="{00000000-0005-0000-0000-000043440000}"/>
    <cellStyle name="Note 12 3 3 2 4" xfId="23990" xr:uid="{00000000-0005-0000-0000-000044440000}"/>
    <cellStyle name="Note 12 3 3 3" xfId="13819" xr:uid="{00000000-0005-0000-0000-000045440000}"/>
    <cellStyle name="Note 12 3 3 3 2" xfId="23993" xr:uid="{00000000-0005-0000-0000-000046440000}"/>
    <cellStyle name="Note 12 3 3 4" xfId="13820" xr:uid="{00000000-0005-0000-0000-000047440000}"/>
    <cellStyle name="Note 12 3 3 4 2" xfId="23994" xr:uid="{00000000-0005-0000-0000-000048440000}"/>
    <cellStyle name="Note 12 3 3 5" xfId="23989" xr:uid="{00000000-0005-0000-0000-000049440000}"/>
    <cellStyle name="Note 12 3 4" xfId="23981" xr:uid="{00000000-0005-0000-0000-00004A440000}"/>
    <cellStyle name="Note 12 4" xfId="13821" xr:uid="{00000000-0005-0000-0000-00004B440000}"/>
    <cellStyle name="Note 12 4 2" xfId="13822" xr:uid="{00000000-0005-0000-0000-00004C440000}"/>
    <cellStyle name="Note 12 4 2 2" xfId="13823" xr:uid="{00000000-0005-0000-0000-00004D440000}"/>
    <cellStyle name="Note 12 4 2 2 2" xfId="13824" xr:uid="{00000000-0005-0000-0000-00004E440000}"/>
    <cellStyle name="Note 12 4 2 2 2 2" xfId="13825" xr:uid="{00000000-0005-0000-0000-00004F440000}"/>
    <cellStyle name="Note 12 4 2 2 2 2 2" xfId="23999" xr:uid="{00000000-0005-0000-0000-000050440000}"/>
    <cellStyle name="Note 12 4 2 2 2 3" xfId="13826" xr:uid="{00000000-0005-0000-0000-000051440000}"/>
    <cellStyle name="Note 12 4 2 2 2 3 2" xfId="24000" xr:uid="{00000000-0005-0000-0000-000052440000}"/>
    <cellStyle name="Note 12 4 2 2 2 4" xfId="23998" xr:uid="{00000000-0005-0000-0000-000053440000}"/>
    <cellStyle name="Note 12 4 2 2 3" xfId="13827" xr:uid="{00000000-0005-0000-0000-000054440000}"/>
    <cellStyle name="Note 12 4 2 2 3 2" xfId="24001" xr:uid="{00000000-0005-0000-0000-000055440000}"/>
    <cellStyle name="Note 12 4 2 2 4" xfId="13828" xr:uid="{00000000-0005-0000-0000-000056440000}"/>
    <cellStyle name="Note 12 4 2 2 4 2" xfId="24002" xr:uid="{00000000-0005-0000-0000-000057440000}"/>
    <cellStyle name="Note 12 4 2 2 5" xfId="23997" xr:uid="{00000000-0005-0000-0000-000058440000}"/>
    <cellStyle name="Note 12 4 2 3" xfId="23996" xr:uid="{00000000-0005-0000-0000-000059440000}"/>
    <cellStyle name="Note 12 4 3" xfId="13829" xr:uid="{00000000-0005-0000-0000-00005A440000}"/>
    <cellStyle name="Note 12 4 3 2" xfId="13830" xr:uid="{00000000-0005-0000-0000-00005B440000}"/>
    <cellStyle name="Note 12 4 3 2 2" xfId="13831" xr:uid="{00000000-0005-0000-0000-00005C440000}"/>
    <cellStyle name="Note 12 4 3 2 2 2" xfId="24005" xr:uid="{00000000-0005-0000-0000-00005D440000}"/>
    <cellStyle name="Note 12 4 3 2 3" xfId="13832" xr:uid="{00000000-0005-0000-0000-00005E440000}"/>
    <cellStyle name="Note 12 4 3 2 3 2" xfId="24006" xr:uid="{00000000-0005-0000-0000-00005F440000}"/>
    <cellStyle name="Note 12 4 3 2 4" xfId="24004" xr:uid="{00000000-0005-0000-0000-000060440000}"/>
    <cellStyle name="Note 12 4 3 3" xfId="13833" xr:uid="{00000000-0005-0000-0000-000061440000}"/>
    <cellStyle name="Note 12 4 3 3 2" xfId="24007" xr:uid="{00000000-0005-0000-0000-000062440000}"/>
    <cellStyle name="Note 12 4 3 4" xfId="13834" xr:uid="{00000000-0005-0000-0000-000063440000}"/>
    <cellStyle name="Note 12 4 3 4 2" xfId="24008" xr:uid="{00000000-0005-0000-0000-000064440000}"/>
    <cellStyle name="Note 12 4 3 5" xfId="24003" xr:uid="{00000000-0005-0000-0000-000065440000}"/>
    <cellStyle name="Note 12 4 4" xfId="23995" xr:uid="{00000000-0005-0000-0000-000066440000}"/>
    <cellStyle name="Note 12 5" xfId="13835" xr:uid="{00000000-0005-0000-0000-000067440000}"/>
    <cellStyle name="Note 12 5 2" xfId="13836" xr:uid="{00000000-0005-0000-0000-000068440000}"/>
    <cellStyle name="Note 12 5 2 2" xfId="13837" xr:uid="{00000000-0005-0000-0000-000069440000}"/>
    <cellStyle name="Note 12 5 2 2 2" xfId="13838" xr:uid="{00000000-0005-0000-0000-00006A440000}"/>
    <cellStyle name="Note 12 5 2 2 2 2" xfId="13839" xr:uid="{00000000-0005-0000-0000-00006B440000}"/>
    <cellStyle name="Note 12 5 2 2 2 2 2" xfId="24013" xr:uid="{00000000-0005-0000-0000-00006C440000}"/>
    <cellStyle name="Note 12 5 2 2 2 3" xfId="13840" xr:uid="{00000000-0005-0000-0000-00006D440000}"/>
    <cellStyle name="Note 12 5 2 2 2 3 2" xfId="24014" xr:uid="{00000000-0005-0000-0000-00006E440000}"/>
    <cellStyle name="Note 12 5 2 2 2 4" xfId="24012" xr:uid="{00000000-0005-0000-0000-00006F440000}"/>
    <cellStyle name="Note 12 5 2 2 3" xfId="13841" xr:uid="{00000000-0005-0000-0000-000070440000}"/>
    <cellStyle name="Note 12 5 2 2 3 2" xfId="24015" xr:uid="{00000000-0005-0000-0000-000071440000}"/>
    <cellStyle name="Note 12 5 2 2 4" xfId="13842" xr:uid="{00000000-0005-0000-0000-000072440000}"/>
    <cellStyle name="Note 12 5 2 2 4 2" xfId="24016" xr:uid="{00000000-0005-0000-0000-000073440000}"/>
    <cellStyle name="Note 12 5 2 2 5" xfId="24011" xr:uid="{00000000-0005-0000-0000-000074440000}"/>
    <cellStyle name="Note 12 5 2 3" xfId="24010" xr:uid="{00000000-0005-0000-0000-000075440000}"/>
    <cellStyle name="Note 12 5 3" xfId="13843" xr:uid="{00000000-0005-0000-0000-000076440000}"/>
    <cellStyle name="Note 12 5 3 2" xfId="13844" xr:uid="{00000000-0005-0000-0000-000077440000}"/>
    <cellStyle name="Note 12 5 3 2 2" xfId="13845" xr:uid="{00000000-0005-0000-0000-000078440000}"/>
    <cellStyle name="Note 12 5 3 2 2 2" xfId="24019" xr:uid="{00000000-0005-0000-0000-000079440000}"/>
    <cellStyle name="Note 12 5 3 2 3" xfId="13846" xr:uid="{00000000-0005-0000-0000-00007A440000}"/>
    <cellStyle name="Note 12 5 3 2 3 2" xfId="24020" xr:uid="{00000000-0005-0000-0000-00007B440000}"/>
    <cellStyle name="Note 12 5 3 2 4" xfId="24018" xr:uid="{00000000-0005-0000-0000-00007C440000}"/>
    <cellStyle name="Note 12 5 3 3" xfId="13847" xr:uid="{00000000-0005-0000-0000-00007D440000}"/>
    <cellStyle name="Note 12 5 3 3 2" xfId="24021" xr:uid="{00000000-0005-0000-0000-00007E440000}"/>
    <cellStyle name="Note 12 5 3 4" xfId="13848" xr:uid="{00000000-0005-0000-0000-00007F440000}"/>
    <cellStyle name="Note 12 5 3 4 2" xfId="24022" xr:uid="{00000000-0005-0000-0000-000080440000}"/>
    <cellStyle name="Note 12 5 3 5" xfId="24017" xr:uid="{00000000-0005-0000-0000-000081440000}"/>
    <cellStyle name="Note 12 5 4" xfId="24009" xr:uid="{00000000-0005-0000-0000-000082440000}"/>
    <cellStyle name="Note 12 6" xfId="13849" xr:uid="{00000000-0005-0000-0000-000083440000}"/>
    <cellStyle name="Note 12 6 2" xfId="13850" xr:uid="{00000000-0005-0000-0000-000084440000}"/>
    <cellStyle name="Note 12 6 2 2" xfId="13851" xr:uid="{00000000-0005-0000-0000-000085440000}"/>
    <cellStyle name="Note 12 6 2 2 2" xfId="13852" xr:uid="{00000000-0005-0000-0000-000086440000}"/>
    <cellStyle name="Note 12 6 2 2 2 2" xfId="24026" xr:uid="{00000000-0005-0000-0000-000087440000}"/>
    <cellStyle name="Note 12 6 2 2 3" xfId="13853" xr:uid="{00000000-0005-0000-0000-000088440000}"/>
    <cellStyle name="Note 12 6 2 2 3 2" xfId="24027" xr:uid="{00000000-0005-0000-0000-000089440000}"/>
    <cellStyle name="Note 12 6 2 2 4" xfId="24025" xr:uid="{00000000-0005-0000-0000-00008A440000}"/>
    <cellStyle name="Note 12 6 2 3" xfId="13854" xr:uid="{00000000-0005-0000-0000-00008B440000}"/>
    <cellStyle name="Note 12 6 2 3 2" xfId="24028" xr:uid="{00000000-0005-0000-0000-00008C440000}"/>
    <cellStyle name="Note 12 6 2 4" xfId="13855" xr:uid="{00000000-0005-0000-0000-00008D440000}"/>
    <cellStyle name="Note 12 6 2 4 2" xfId="24029" xr:uid="{00000000-0005-0000-0000-00008E440000}"/>
    <cellStyle name="Note 12 6 2 5" xfId="24024" xr:uid="{00000000-0005-0000-0000-00008F440000}"/>
    <cellStyle name="Note 12 6 3" xfId="24023" xr:uid="{00000000-0005-0000-0000-000090440000}"/>
    <cellStyle name="Note 12 7" xfId="13856" xr:uid="{00000000-0005-0000-0000-000091440000}"/>
    <cellStyle name="Note 12 7 2" xfId="13857" xr:uid="{00000000-0005-0000-0000-000092440000}"/>
    <cellStyle name="Note 12 7 2 2" xfId="13858" xr:uid="{00000000-0005-0000-0000-000093440000}"/>
    <cellStyle name="Note 12 7 2 2 2" xfId="24032" xr:uid="{00000000-0005-0000-0000-000094440000}"/>
    <cellStyle name="Note 12 7 2 3" xfId="13859" xr:uid="{00000000-0005-0000-0000-000095440000}"/>
    <cellStyle name="Note 12 7 2 3 2" xfId="24033" xr:uid="{00000000-0005-0000-0000-000096440000}"/>
    <cellStyle name="Note 12 7 2 4" xfId="24031" xr:uid="{00000000-0005-0000-0000-000097440000}"/>
    <cellStyle name="Note 12 7 3" xfId="13860" xr:uid="{00000000-0005-0000-0000-000098440000}"/>
    <cellStyle name="Note 12 7 3 2" xfId="24034" xr:uid="{00000000-0005-0000-0000-000099440000}"/>
    <cellStyle name="Note 12 7 4" xfId="13861" xr:uid="{00000000-0005-0000-0000-00009A440000}"/>
    <cellStyle name="Note 12 7 4 2" xfId="24035" xr:uid="{00000000-0005-0000-0000-00009B440000}"/>
    <cellStyle name="Note 12 7 5" xfId="24030" xr:uid="{00000000-0005-0000-0000-00009C440000}"/>
    <cellStyle name="Note 12 8" xfId="13862" xr:uid="{00000000-0005-0000-0000-00009D440000}"/>
    <cellStyle name="Note 12 8 2" xfId="24036" xr:uid="{00000000-0005-0000-0000-00009E440000}"/>
    <cellStyle name="Note 12 9" xfId="13863" xr:uid="{00000000-0005-0000-0000-00009F440000}"/>
    <cellStyle name="Note 12 9 2" xfId="24037" xr:uid="{00000000-0005-0000-0000-0000A0440000}"/>
    <cellStyle name="Note 13" xfId="2696" xr:uid="{00000000-0005-0000-0000-0000A1440000}"/>
    <cellStyle name="Note 13 10" xfId="13864" xr:uid="{00000000-0005-0000-0000-0000A2440000}"/>
    <cellStyle name="Note 13 11" xfId="24038" xr:uid="{00000000-0005-0000-0000-0000A3440000}"/>
    <cellStyle name="Note 13 2" xfId="13865" xr:uid="{00000000-0005-0000-0000-0000A4440000}"/>
    <cellStyle name="Note 13 2 2" xfId="13866" xr:uid="{00000000-0005-0000-0000-0000A5440000}"/>
    <cellStyle name="Note 13 2 2 2" xfId="13867" xr:uid="{00000000-0005-0000-0000-0000A6440000}"/>
    <cellStyle name="Note 13 2 2 2 2" xfId="13868" xr:uid="{00000000-0005-0000-0000-0000A7440000}"/>
    <cellStyle name="Note 13 2 2 2 2 2" xfId="13869" xr:uid="{00000000-0005-0000-0000-0000A8440000}"/>
    <cellStyle name="Note 13 2 2 2 2 2 2" xfId="13870" xr:uid="{00000000-0005-0000-0000-0000A9440000}"/>
    <cellStyle name="Note 13 2 2 2 2 2 2 2" xfId="24044" xr:uid="{00000000-0005-0000-0000-0000AA440000}"/>
    <cellStyle name="Note 13 2 2 2 2 2 3" xfId="13871" xr:uid="{00000000-0005-0000-0000-0000AB440000}"/>
    <cellStyle name="Note 13 2 2 2 2 2 3 2" xfId="24045" xr:uid="{00000000-0005-0000-0000-0000AC440000}"/>
    <cellStyle name="Note 13 2 2 2 2 2 4" xfId="24043" xr:uid="{00000000-0005-0000-0000-0000AD440000}"/>
    <cellStyle name="Note 13 2 2 2 2 3" xfId="13872" xr:uid="{00000000-0005-0000-0000-0000AE440000}"/>
    <cellStyle name="Note 13 2 2 2 2 3 2" xfId="24046" xr:uid="{00000000-0005-0000-0000-0000AF440000}"/>
    <cellStyle name="Note 13 2 2 2 2 4" xfId="13873" xr:uid="{00000000-0005-0000-0000-0000B0440000}"/>
    <cellStyle name="Note 13 2 2 2 2 4 2" xfId="24047" xr:uid="{00000000-0005-0000-0000-0000B1440000}"/>
    <cellStyle name="Note 13 2 2 2 2 5" xfId="24042" xr:uid="{00000000-0005-0000-0000-0000B2440000}"/>
    <cellStyle name="Note 13 2 2 2 3" xfId="24041" xr:uid="{00000000-0005-0000-0000-0000B3440000}"/>
    <cellStyle name="Note 13 2 2 3" xfId="13874" xr:uid="{00000000-0005-0000-0000-0000B4440000}"/>
    <cellStyle name="Note 13 2 2 3 2" xfId="13875" xr:uid="{00000000-0005-0000-0000-0000B5440000}"/>
    <cellStyle name="Note 13 2 2 3 2 2" xfId="13876" xr:uid="{00000000-0005-0000-0000-0000B6440000}"/>
    <cellStyle name="Note 13 2 2 3 2 2 2" xfId="24050" xr:uid="{00000000-0005-0000-0000-0000B7440000}"/>
    <cellStyle name="Note 13 2 2 3 2 3" xfId="13877" xr:uid="{00000000-0005-0000-0000-0000B8440000}"/>
    <cellStyle name="Note 13 2 2 3 2 3 2" xfId="24051" xr:uid="{00000000-0005-0000-0000-0000B9440000}"/>
    <cellStyle name="Note 13 2 2 3 2 4" xfId="24049" xr:uid="{00000000-0005-0000-0000-0000BA440000}"/>
    <cellStyle name="Note 13 2 2 3 3" xfId="13878" xr:uid="{00000000-0005-0000-0000-0000BB440000}"/>
    <cellStyle name="Note 13 2 2 3 3 2" xfId="24052" xr:uid="{00000000-0005-0000-0000-0000BC440000}"/>
    <cellStyle name="Note 13 2 2 3 4" xfId="13879" xr:uid="{00000000-0005-0000-0000-0000BD440000}"/>
    <cellStyle name="Note 13 2 2 3 4 2" xfId="24053" xr:uid="{00000000-0005-0000-0000-0000BE440000}"/>
    <cellStyle name="Note 13 2 2 3 5" xfId="24048" xr:uid="{00000000-0005-0000-0000-0000BF440000}"/>
    <cellStyle name="Note 13 2 2 4" xfId="24040" xr:uid="{00000000-0005-0000-0000-0000C0440000}"/>
    <cellStyle name="Note 13 2 3" xfId="13880" xr:uid="{00000000-0005-0000-0000-0000C1440000}"/>
    <cellStyle name="Note 13 2 3 2" xfId="13881" xr:uid="{00000000-0005-0000-0000-0000C2440000}"/>
    <cellStyle name="Note 13 2 3 2 2" xfId="13882" xr:uid="{00000000-0005-0000-0000-0000C3440000}"/>
    <cellStyle name="Note 13 2 3 2 2 2" xfId="13883" xr:uid="{00000000-0005-0000-0000-0000C4440000}"/>
    <cellStyle name="Note 13 2 3 2 2 2 2" xfId="13884" xr:uid="{00000000-0005-0000-0000-0000C5440000}"/>
    <cellStyle name="Note 13 2 3 2 2 2 2 2" xfId="24058" xr:uid="{00000000-0005-0000-0000-0000C6440000}"/>
    <cellStyle name="Note 13 2 3 2 2 2 3" xfId="13885" xr:uid="{00000000-0005-0000-0000-0000C7440000}"/>
    <cellStyle name="Note 13 2 3 2 2 2 3 2" xfId="24059" xr:uid="{00000000-0005-0000-0000-0000C8440000}"/>
    <cellStyle name="Note 13 2 3 2 2 2 4" xfId="24057" xr:uid="{00000000-0005-0000-0000-0000C9440000}"/>
    <cellStyle name="Note 13 2 3 2 2 3" xfId="13886" xr:uid="{00000000-0005-0000-0000-0000CA440000}"/>
    <cellStyle name="Note 13 2 3 2 2 3 2" xfId="24060" xr:uid="{00000000-0005-0000-0000-0000CB440000}"/>
    <cellStyle name="Note 13 2 3 2 2 4" xfId="13887" xr:uid="{00000000-0005-0000-0000-0000CC440000}"/>
    <cellStyle name="Note 13 2 3 2 2 4 2" xfId="24061" xr:uid="{00000000-0005-0000-0000-0000CD440000}"/>
    <cellStyle name="Note 13 2 3 2 2 5" xfId="24056" xr:uid="{00000000-0005-0000-0000-0000CE440000}"/>
    <cellStyle name="Note 13 2 3 2 3" xfId="24055" xr:uid="{00000000-0005-0000-0000-0000CF440000}"/>
    <cellStyle name="Note 13 2 3 3" xfId="13888" xr:uid="{00000000-0005-0000-0000-0000D0440000}"/>
    <cellStyle name="Note 13 2 3 3 2" xfId="13889" xr:uid="{00000000-0005-0000-0000-0000D1440000}"/>
    <cellStyle name="Note 13 2 3 3 2 2" xfId="13890" xr:uid="{00000000-0005-0000-0000-0000D2440000}"/>
    <cellStyle name="Note 13 2 3 3 2 2 2" xfId="24064" xr:uid="{00000000-0005-0000-0000-0000D3440000}"/>
    <cellStyle name="Note 13 2 3 3 2 3" xfId="13891" xr:uid="{00000000-0005-0000-0000-0000D4440000}"/>
    <cellStyle name="Note 13 2 3 3 2 3 2" xfId="24065" xr:uid="{00000000-0005-0000-0000-0000D5440000}"/>
    <cellStyle name="Note 13 2 3 3 2 4" xfId="24063" xr:uid="{00000000-0005-0000-0000-0000D6440000}"/>
    <cellStyle name="Note 13 2 3 3 3" xfId="13892" xr:uid="{00000000-0005-0000-0000-0000D7440000}"/>
    <cellStyle name="Note 13 2 3 3 3 2" xfId="24066" xr:uid="{00000000-0005-0000-0000-0000D8440000}"/>
    <cellStyle name="Note 13 2 3 3 4" xfId="13893" xr:uid="{00000000-0005-0000-0000-0000D9440000}"/>
    <cellStyle name="Note 13 2 3 3 4 2" xfId="24067" xr:uid="{00000000-0005-0000-0000-0000DA440000}"/>
    <cellStyle name="Note 13 2 3 3 5" xfId="24062" xr:uid="{00000000-0005-0000-0000-0000DB440000}"/>
    <cellStyle name="Note 13 2 3 4" xfId="24054" xr:uid="{00000000-0005-0000-0000-0000DC440000}"/>
    <cellStyle name="Note 13 2 4" xfId="13894" xr:uid="{00000000-0005-0000-0000-0000DD440000}"/>
    <cellStyle name="Note 13 2 4 2" xfId="13895" xr:uid="{00000000-0005-0000-0000-0000DE440000}"/>
    <cellStyle name="Note 13 2 4 2 2" xfId="13896" xr:uid="{00000000-0005-0000-0000-0000DF440000}"/>
    <cellStyle name="Note 13 2 4 2 2 2" xfId="13897" xr:uid="{00000000-0005-0000-0000-0000E0440000}"/>
    <cellStyle name="Note 13 2 4 2 2 2 2" xfId="13898" xr:uid="{00000000-0005-0000-0000-0000E1440000}"/>
    <cellStyle name="Note 13 2 4 2 2 2 2 2" xfId="24072" xr:uid="{00000000-0005-0000-0000-0000E2440000}"/>
    <cellStyle name="Note 13 2 4 2 2 2 3" xfId="13899" xr:uid="{00000000-0005-0000-0000-0000E3440000}"/>
    <cellStyle name="Note 13 2 4 2 2 2 3 2" xfId="24073" xr:uid="{00000000-0005-0000-0000-0000E4440000}"/>
    <cellStyle name="Note 13 2 4 2 2 2 4" xfId="24071" xr:uid="{00000000-0005-0000-0000-0000E5440000}"/>
    <cellStyle name="Note 13 2 4 2 2 3" xfId="13900" xr:uid="{00000000-0005-0000-0000-0000E6440000}"/>
    <cellStyle name="Note 13 2 4 2 2 3 2" xfId="24074" xr:uid="{00000000-0005-0000-0000-0000E7440000}"/>
    <cellStyle name="Note 13 2 4 2 2 4" xfId="13901" xr:uid="{00000000-0005-0000-0000-0000E8440000}"/>
    <cellStyle name="Note 13 2 4 2 2 4 2" xfId="24075" xr:uid="{00000000-0005-0000-0000-0000E9440000}"/>
    <cellStyle name="Note 13 2 4 2 2 5" xfId="24070" xr:uid="{00000000-0005-0000-0000-0000EA440000}"/>
    <cellStyle name="Note 13 2 4 2 3" xfId="24069" xr:uid="{00000000-0005-0000-0000-0000EB440000}"/>
    <cellStyle name="Note 13 2 4 3" xfId="13902" xr:uid="{00000000-0005-0000-0000-0000EC440000}"/>
    <cellStyle name="Note 13 2 4 3 2" xfId="13903" xr:uid="{00000000-0005-0000-0000-0000ED440000}"/>
    <cellStyle name="Note 13 2 4 3 2 2" xfId="13904" xr:uid="{00000000-0005-0000-0000-0000EE440000}"/>
    <cellStyle name="Note 13 2 4 3 2 2 2" xfId="24078" xr:uid="{00000000-0005-0000-0000-0000EF440000}"/>
    <cellStyle name="Note 13 2 4 3 2 3" xfId="13905" xr:uid="{00000000-0005-0000-0000-0000F0440000}"/>
    <cellStyle name="Note 13 2 4 3 2 3 2" xfId="24079" xr:uid="{00000000-0005-0000-0000-0000F1440000}"/>
    <cellStyle name="Note 13 2 4 3 2 4" xfId="24077" xr:uid="{00000000-0005-0000-0000-0000F2440000}"/>
    <cellStyle name="Note 13 2 4 3 3" xfId="13906" xr:uid="{00000000-0005-0000-0000-0000F3440000}"/>
    <cellStyle name="Note 13 2 4 3 3 2" xfId="24080" xr:uid="{00000000-0005-0000-0000-0000F4440000}"/>
    <cellStyle name="Note 13 2 4 3 4" xfId="13907" xr:uid="{00000000-0005-0000-0000-0000F5440000}"/>
    <cellStyle name="Note 13 2 4 3 4 2" xfId="24081" xr:uid="{00000000-0005-0000-0000-0000F6440000}"/>
    <cellStyle name="Note 13 2 4 3 5" xfId="24076" xr:uid="{00000000-0005-0000-0000-0000F7440000}"/>
    <cellStyle name="Note 13 2 4 4" xfId="24068" xr:uid="{00000000-0005-0000-0000-0000F8440000}"/>
    <cellStyle name="Note 13 2 5" xfId="13908" xr:uid="{00000000-0005-0000-0000-0000F9440000}"/>
    <cellStyle name="Note 13 2 5 2" xfId="13909" xr:uid="{00000000-0005-0000-0000-0000FA440000}"/>
    <cellStyle name="Note 13 2 5 2 2" xfId="13910" xr:uid="{00000000-0005-0000-0000-0000FB440000}"/>
    <cellStyle name="Note 13 2 5 2 2 2" xfId="13911" xr:uid="{00000000-0005-0000-0000-0000FC440000}"/>
    <cellStyle name="Note 13 2 5 2 2 2 2" xfId="24085" xr:uid="{00000000-0005-0000-0000-0000FD440000}"/>
    <cellStyle name="Note 13 2 5 2 2 3" xfId="13912" xr:uid="{00000000-0005-0000-0000-0000FE440000}"/>
    <cellStyle name="Note 13 2 5 2 2 3 2" xfId="24086" xr:uid="{00000000-0005-0000-0000-0000FF440000}"/>
    <cellStyle name="Note 13 2 5 2 2 4" xfId="24084" xr:uid="{00000000-0005-0000-0000-000000450000}"/>
    <cellStyle name="Note 13 2 5 2 3" xfId="13913" xr:uid="{00000000-0005-0000-0000-000001450000}"/>
    <cellStyle name="Note 13 2 5 2 3 2" xfId="24087" xr:uid="{00000000-0005-0000-0000-000002450000}"/>
    <cellStyle name="Note 13 2 5 2 4" xfId="13914" xr:uid="{00000000-0005-0000-0000-000003450000}"/>
    <cellStyle name="Note 13 2 5 2 4 2" xfId="24088" xr:uid="{00000000-0005-0000-0000-000004450000}"/>
    <cellStyle name="Note 13 2 5 2 5" xfId="24083" xr:uid="{00000000-0005-0000-0000-000005450000}"/>
    <cellStyle name="Note 13 2 5 3" xfId="24082" xr:uid="{00000000-0005-0000-0000-000006450000}"/>
    <cellStyle name="Note 13 2 6" xfId="13915" xr:uid="{00000000-0005-0000-0000-000007450000}"/>
    <cellStyle name="Note 13 2 6 2" xfId="13916" xr:uid="{00000000-0005-0000-0000-000008450000}"/>
    <cellStyle name="Note 13 2 6 2 2" xfId="13917" xr:uid="{00000000-0005-0000-0000-000009450000}"/>
    <cellStyle name="Note 13 2 6 2 2 2" xfId="13918" xr:uid="{00000000-0005-0000-0000-00000A450000}"/>
    <cellStyle name="Note 13 2 6 2 2 2 2" xfId="24092" xr:uid="{00000000-0005-0000-0000-00000B450000}"/>
    <cellStyle name="Note 13 2 6 2 2 3" xfId="13919" xr:uid="{00000000-0005-0000-0000-00000C450000}"/>
    <cellStyle name="Note 13 2 6 2 2 3 2" xfId="24093" xr:uid="{00000000-0005-0000-0000-00000D450000}"/>
    <cellStyle name="Note 13 2 6 2 2 4" xfId="24091" xr:uid="{00000000-0005-0000-0000-00000E450000}"/>
    <cellStyle name="Note 13 2 6 2 3" xfId="13920" xr:uid="{00000000-0005-0000-0000-00000F450000}"/>
    <cellStyle name="Note 13 2 6 2 3 2" xfId="24094" xr:uid="{00000000-0005-0000-0000-000010450000}"/>
    <cellStyle name="Note 13 2 6 2 4" xfId="13921" xr:uid="{00000000-0005-0000-0000-000011450000}"/>
    <cellStyle name="Note 13 2 6 2 4 2" xfId="24095" xr:uid="{00000000-0005-0000-0000-000012450000}"/>
    <cellStyle name="Note 13 2 6 2 5" xfId="24090" xr:uid="{00000000-0005-0000-0000-000013450000}"/>
    <cellStyle name="Note 13 2 6 3" xfId="24089" xr:uid="{00000000-0005-0000-0000-000014450000}"/>
    <cellStyle name="Note 13 2 7" xfId="13922" xr:uid="{00000000-0005-0000-0000-000015450000}"/>
    <cellStyle name="Note 13 2 7 2" xfId="13923" xr:uid="{00000000-0005-0000-0000-000016450000}"/>
    <cellStyle name="Note 13 2 7 2 2" xfId="13924" xr:uid="{00000000-0005-0000-0000-000017450000}"/>
    <cellStyle name="Note 13 2 7 2 2 2" xfId="24098" xr:uid="{00000000-0005-0000-0000-000018450000}"/>
    <cellStyle name="Note 13 2 7 2 3" xfId="13925" xr:uid="{00000000-0005-0000-0000-000019450000}"/>
    <cellStyle name="Note 13 2 7 2 3 2" xfId="24099" xr:uid="{00000000-0005-0000-0000-00001A450000}"/>
    <cellStyle name="Note 13 2 7 2 4" xfId="24097" xr:uid="{00000000-0005-0000-0000-00001B450000}"/>
    <cellStyle name="Note 13 2 7 3" xfId="13926" xr:uid="{00000000-0005-0000-0000-00001C450000}"/>
    <cellStyle name="Note 13 2 7 3 2" xfId="24100" xr:uid="{00000000-0005-0000-0000-00001D450000}"/>
    <cellStyle name="Note 13 2 7 4" xfId="13927" xr:uid="{00000000-0005-0000-0000-00001E450000}"/>
    <cellStyle name="Note 13 2 7 4 2" xfId="24101" xr:uid="{00000000-0005-0000-0000-00001F450000}"/>
    <cellStyle name="Note 13 2 7 5" xfId="24096" xr:uid="{00000000-0005-0000-0000-000020450000}"/>
    <cellStyle name="Note 13 2 8" xfId="24039" xr:uid="{00000000-0005-0000-0000-000021450000}"/>
    <cellStyle name="Note 13 3" xfId="13928" xr:uid="{00000000-0005-0000-0000-000022450000}"/>
    <cellStyle name="Note 13 3 2" xfId="13929" xr:uid="{00000000-0005-0000-0000-000023450000}"/>
    <cellStyle name="Note 13 3 2 2" xfId="13930" xr:uid="{00000000-0005-0000-0000-000024450000}"/>
    <cellStyle name="Note 13 3 2 2 2" xfId="13931" xr:uid="{00000000-0005-0000-0000-000025450000}"/>
    <cellStyle name="Note 13 3 2 2 2 2" xfId="13932" xr:uid="{00000000-0005-0000-0000-000026450000}"/>
    <cellStyle name="Note 13 3 2 2 2 2 2" xfId="24106" xr:uid="{00000000-0005-0000-0000-000027450000}"/>
    <cellStyle name="Note 13 3 2 2 2 3" xfId="13933" xr:uid="{00000000-0005-0000-0000-000028450000}"/>
    <cellStyle name="Note 13 3 2 2 2 3 2" xfId="24107" xr:uid="{00000000-0005-0000-0000-000029450000}"/>
    <cellStyle name="Note 13 3 2 2 2 4" xfId="24105" xr:uid="{00000000-0005-0000-0000-00002A450000}"/>
    <cellStyle name="Note 13 3 2 2 3" xfId="13934" xr:uid="{00000000-0005-0000-0000-00002B450000}"/>
    <cellStyle name="Note 13 3 2 2 3 2" xfId="24108" xr:uid="{00000000-0005-0000-0000-00002C450000}"/>
    <cellStyle name="Note 13 3 2 2 4" xfId="13935" xr:uid="{00000000-0005-0000-0000-00002D450000}"/>
    <cellStyle name="Note 13 3 2 2 4 2" xfId="24109" xr:uid="{00000000-0005-0000-0000-00002E450000}"/>
    <cellStyle name="Note 13 3 2 2 5" xfId="24104" xr:uid="{00000000-0005-0000-0000-00002F450000}"/>
    <cellStyle name="Note 13 3 2 3" xfId="24103" xr:uid="{00000000-0005-0000-0000-000030450000}"/>
    <cellStyle name="Note 13 3 3" xfId="13936" xr:uid="{00000000-0005-0000-0000-000031450000}"/>
    <cellStyle name="Note 13 3 3 2" xfId="13937" xr:uid="{00000000-0005-0000-0000-000032450000}"/>
    <cellStyle name="Note 13 3 3 2 2" xfId="13938" xr:uid="{00000000-0005-0000-0000-000033450000}"/>
    <cellStyle name="Note 13 3 3 2 2 2" xfId="24112" xr:uid="{00000000-0005-0000-0000-000034450000}"/>
    <cellStyle name="Note 13 3 3 2 3" xfId="13939" xr:uid="{00000000-0005-0000-0000-000035450000}"/>
    <cellStyle name="Note 13 3 3 2 3 2" xfId="24113" xr:uid="{00000000-0005-0000-0000-000036450000}"/>
    <cellStyle name="Note 13 3 3 2 4" xfId="24111" xr:uid="{00000000-0005-0000-0000-000037450000}"/>
    <cellStyle name="Note 13 3 3 3" xfId="13940" xr:uid="{00000000-0005-0000-0000-000038450000}"/>
    <cellStyle name="Note 13 3 3 3 2" xfId="24114" xr:uid="{00000000-0005-0000-0000-000039450000}"/>
    <cellStyle name="Note 13 3 3 4" xfId="13941" xr:uid="{00000000-0005-0000-0000-00003A450000}"/>
    <cellStyle name="Note 13 3 3 4 2" xfId="24115" xr:uid="{00000000-0005-0000-0000-00003B450000}"/>
    <cellStyle name="Note 13 3 3 5" xfId="24110" xr:uid="{00000000-0005-0000-0000-00003C450000}"/>
    <cellStyle name="Note 13 3 4" xfId="24102" xr:uid="{00000000-0005-0000-0000-00003D450000}"/>
    <cellStyle name="Note 13 4" xfId="13942" xr:uid="{00000000-0005-0000-0000-00003E450000}"/>
    <cellStyle name="Note 13 4 2" xfId="13943" xr:uid="{00000000-0005-0000-0000-00003F450000}"/>
    <cellStyle name="Note 13 4 2 2" xfId="13944" xr:uid="{00000000-0005-0000-0000-000040450000}"/>
    <cellStyle name="Note 13 4 2 2 2" xfId="13945" xr:uid="{00000000-0005-0000-0000-000041450000}"/>
    <cellStyle name="Note 13 4 2 2 2 2" xfId="13946" xr:uid="{00000000-0005-0000-0000-000042450000}"/>
    <cellStyle name="Note 13 4 2 2 2 2 2" xfId="24120" xr:uid="{00000000-0005-0000-0000-000043450000}"/>
    <cellStyle name="Note 13 4 2 2 2 3" xfId="13947" xr:uid="{00000000-0005-0000-0000-000044450000}"/>
    <cellStyle name="Note 13 4 2 2 2 3 2" xfId="24121" xr:uid="{00000000-0005-0000-0000-000045450000}"/>
    <cellStyle name="Note 13 4 2 2 2 4" xfId="24119" xr:uid="{00000000-0005-0000-0000-000046450000}"/>
    <cellStyle name="Note 13 4 2 2 3" xfId="13948" xr:uid="{00000000-0005-0000-0000-000047450000}"/>
    <cellStyle name="Note 13 4 2 2 3 2" xfId="24122" xr:uid="{00000000-0005-0000-0000-000048450000}"/>
    <cellStyle name="Note 13 4 2 2 4" xfId="13949" xr:uid="{00000000-0005-0000-0000-000049450000}"/>
    <cellStyle name="Note 13 4 2 2 4 2" xfId="24123" xr:uid="{00000000-0005-0000-0000-00004A450000}"/>
    <cellStyle name="Note 13 4 2 2 5" xfId="24118" xr:uid="{00000000-0005-0000-0000-00004B450000}"/>
    <cellStyle name="Note 13 4 2 3" xfId="24117" xr:uid="{00000000-0005-0000-0000-00004C450000}"/>
    <cellStyle name="Note 13 4 3" xfId="13950" xr:uid="{00000000-0005-0000-0000-00004D450000}"/>
    <cellStyle name="Note 13 4 3 2" xfId="13951" xr:uid="{00000000-0005-0000-0000-00004E450000}"/>
    <cellStyle name="Note 13 4 3 2 2" xfId="13952" xr:uid="{00000000-0005-0000-0000-00004F450000}"/>
    <cellStyle name="Note 13 4 3 2 2 2" xfId="24126" xr:uid="{00000000-0005-0000-0000-000050450000}"/>
    <cellStyle name="Note 13 4 3 2 3" xfId="13953" xr:uid="{00000000-0005-0000-0000-000051450000}"/>
    <cellStyle name="Note 13 4 3 2 3 2" xfId="24127" xr:uid="{00000000-0005-0000-0000-000052450000}"/>
    <cellStyle name="Note 13 4 3 2 4" xfId="24125" xr:uid="{00000000-0005-0000-0000-000053450000}"/>
    <cellStyle name="Note 13 4 3 3" xfId="13954" xr:uid="{00000000-0005-0000-0000-000054450000}"/>
    <cellStyle name="Note 13 4 3 3 2" xfId="24128" xr:uid="{00000000-0005-0000-0000-000055450000}"/>
    <cellStyle name="Note 13 4 3 4" xfId="13955" xr:uid="{00000000-0005-0000-0000-000056450000}"/>
    <cellStyle name="Note 13 4 3 4 2" xfId="24129" xr:uid="{00000000-0005-0000-0000-000057450000}"/>
    <cellStyle name="Note 13 4 3 5" xfId="24124" xr:uid="{00000000-0005-0000-0000-000058450000}"/>
    <cellStyle name="Note 13 4 4" xfId="24116" xr:uid="{00000000-0005-0000-0000-000059450000}"/>
    <cellStyle name="Note 13 5" xfId="13956" xr:uid="{00000000-0005-0000-0000-00005A450000}"/>
    <cellStyle name="Note 13 5 2" xfId="13957" xr:uid="{00000000-0005-0000-0000-00005B450000}"/>
    <cellStyle name="Note 13 5 2 2" xfId="13958" xr:uid="{00000000-0005-0000-0000-00005C450000}"/>
    <cellStyle name="Note 13 5 2 2 2" xfId="13959" xr:uid="{00000000-0005-0000-0000-00005D450000}"/>
    <cellStyle name="Note 13 5 2 2 2 2" xfId="13960" xr:uid="{00000000-0005-0000-0000-00005E450000}"/>
    <cellStyle name="Note 13 5 2 2 2 2 2" xfId="24134" xr:uid="{00000000-0005-0000-0000-00005F450000}"/>
    <cellStyle name="Note 13 5 2 2 2 3" xfId="13961" xr:uid="{00000000-0005-0000-0000-000060450000}"/>
    <cellStyle name="Note 13 5 2 2 2 3 2" xfId="24135" xr:uid="{00000000-0005-0000-0000-000061450000}"/>
    <cellStyle name="Note 13 5 2 2 2 4" xfId="24133" xr:uid="{00000000-0005-0000-0000-000062450000}"/>
    <cellStyle name="Note 13 5 2 2 3" xfId="13962" xr:uid="{00000000-0005-0000-0000-000063450000}"/>
    <cellStyle name="Note 13 5 2 2 3 2" xfId="24136" xr:uid="{00000000-0005-0000-0000-000064450000}"/>
    <cellStyle name="Note 13 5 2 2 4" xfId="13963" xr:uid="{00000000-0005-0000-0000-000065450000}"/>
    <cellStyle name="Note 13 5 2 2 4 2" xfId="24137" xr:uid="{00000000-0005-0000-0000-000066450000}"/>
    <cellStyle name="Note 13 5 2 2 5" xfId="24132" xr:uid="{00000000-0005-0000-0000-000067450000}"/>
    <cellStyle name="Note 13 5 2 3" xfId="24131" xr:uid="{00000000-0005-0000-0000-000068450000}"/>
    <cellStyle name="Note 13 5 3" xfId="13964" xr:uid="{00000000-0005-0000-0000-000069450000}"/>
    <cellStyle name="Note 13 5 3 2" xfId="13965" xr:uid="{00000000-0005-0000-0000-00006A450000}"/>
    <cellStyle name="Note 13 5 3 2 2" xfId="13966" xr:uid="{00000000-0005-0000-0000-00006B450000}"/>
    <cellStyle name="Note 13 5 3 2 2 2" xfId="24140" xr:uid="{00000000-0005-0000-0000-00006C450000}"/>
    <cellStyle name="Note 13 5 3 2 3" xfId="13967" xr:uid="{00000000-0005-0000-0000-00006D450000}"/>
    <cellStyle name="Note 13 5 3 2 3 2" xfId="24141" xr:uid="{00000000-0005-0000-0000-00006E450000}"/>
    <cellStyle name="Note 13 5 3 2 4" xfId="24139" xr:uid="{00000000-0005-0000-0000-00006F450000}"/>
    <cellStyle name="Note 13 5 3 3" xfId="13968" xr:uid="{00000000-0005-0000-0000-000070450000}"/>
    <cellStyle name="Note 13 5 3 3 2" xfId="24142" xr:uid="{00000000-0005-0000-0000-000071450000}"/>
    <cellStyle name="Note 13 5 3 4" xfId="13969" xr:uid="{00000000-0005-0000-0000-000072450000}"/>
    <cellStyle name="Note 13 5 3 4 2" xfId="24143" xr:uid="{00000000-0005-0000-0000-000073450000}"/>
    <cellStyle name="Note 13 5 3 5" xfId="24138" xr:uid="{00000000-0005-0000-0000-000074450000}"/>
    <cellStyle name="Note 13 5 4" xfId="24130" xr:uid="{00000000-0005-0000-0000-000075450000}"/>
    <cellStyle name="Note 13 6" xfId="13970" xr:uid="{00000000-0005-0000-0000-000076450000}"/>
    <cellStyle name="Note 13 6 2" xfId="13971" xr:uid="{00000000-0005-0000-0000-000077450000}"/>
    <cellStyle name="Note 13 6 2 2" xfId="13972" xr:uid="{00000000-0005-0000-0000-000078450000}"/>
    <cellStyle name="Note 13 6 2 2 2" xfId="13973" xr:uid="{00000000-0005-0000-0000-000079450000}"/>
    <cellStyle name="Note 13 6 2 2 2 2" xfId="24147" xr:uid="{00000000-0005-0000-0000-00007A450000}"/>
    <cellStyle name="Note 13 6 2 2 3" xfId="13974" xr:uid="{00000000-0005-0000-0000-00007B450000}"/>
    <cellStyle name="Note 13 6 2 2 3 2" xfId="24148" xr:uid="{00000000-0005-0000-0000-00007C450000}"/>
    <cellStyle name="Note 13 6 2 2 4" xfId="24146" xr:uid="{00000000-0005-0000-0000-00007D450000}"/>
    <cellStyle name="Note 13 6 2 3" xfId="13975" xr:uid="{00000000-0005-0000-0000-00007E450000}"/>
    <cellStyle name="Note 13 6 2 3 2" xfId="24149" xr:uid="{00000000-0005-0000-0000-00007F450000}"/>
    <cellStyle name="Note 13 6 2 4" xfId="13976" xr:uid="{00000000-0005-0000-0000-000080450000}"/>
    <cellStyle name="Note 13 6 2 4 2" xfId="24150" xr:uid="{00000000-0005-0000-0000-000081450000}"/>
    <cellStyle name="Note 13 6 2 5" xfId="24145" xr:uid="{00000000-0005-0000-0000-000082450000}"/>
    <cellStyle name="Note 13 6 3" xfId="24144" xr:uid="{00000000-0005-0000-0000-000083450000}"/>
    <cellStyle name="Note 13 7" xfId="13977" xr:uid="{00000000-0005-0000-0000-000084450000}"/>
    <cellStyle name="Note 13 7 2" xfId="13978" xr:uid="{00000000-0005-0000-0000-000085450000}"/>
    <cellStyle name="Note 13 7 2 2" xfId="13979" xr:uid="{00000000-0005-0000-0000-000086450000}"/>
    <cellStyle name="Note 13 7 2 2 2" xfId="24153" xr:uid="{00000000-0005-0000-0000-000087450000}"/>
    <cellStyle name="Note 13 7 2 3" xfId="13980" xr:uid="{00000000-0005-0000-0000-000088450000}"/>
    <cellStyle name="Note 13 7 2 3 2" xfId="24154" xr:uid="{00000000-0005-0000-0000-000089450000}"/>
    <cellStyle name="Note 13 7 2 4" xfId="24152" xr:uid="{00000000-0005-0000-0000-00008A450000}"/>
    <cellStyle name="Note 13 7 3" xfId="13981" xr:uid="{00000000-0005-0000-0000-00008B450000}"/>
    <cellStyle name="Note 13 7 3 2" xfId="24155" xr:uid="{00000000-0005-0000-0000-00008C450000}"/>
    <cellStyle name="Note 13 7 4" xfId="13982" xr:uid="{00000000-0005-0000-0000-00008D450000}"/>
    <cellStyle name="Note 13 7 4 2" xfId="24156" xr:uid="{00000000-0005-0000-0000-00008E450000}"/>
    <cellStyle name="Note 13 7 5" xfId="24151" xr:uid="{00000000-0005-0000-0000-00008F450000}"/>
    <cellStyle name="Note 13 8" xfId="13983" xr:uid="{00000000-0005-0000-0000-000090450000}"/>
    <cellStyle name="Note 13 8 2" xfId="24157" xr:uid="{00000000-0005-0000-0000-000091450000}"/>
    <cellStyle name="Note 13 9" xfId="13984" xr:uid="{00000000-0005-0000-0000-000092450000}"/>
    <cellStyle name="Note 13 9 2" xfId="24158" xr:uid="{00000000-0005-0000-0000-000093450000}"/>
    <cellStyle name="Note 14" xfId="2697" xr:uid="{00000000-0005-0000-0000-000094450000}"/>
    <cellStyle name="Note 14 2" xfId="13986" xr:uid="{00000000-0005-0000-0000-000095450000}"/>
    <cellStyle name="Note 14 2 2" xfId="13987" xr:uid="{00000000-0005-0000-0000-000096450000}"/>
    <cellStyle name="Note 14 2 2 2" xfId="13988" xr:uid="{00000000-0005-0000-0000-000097450000}"/>
    <cellStyle name="Note 14 2 2 2 2" xfId="13989" xr:uid="{00000000-0005-0000-0000-000098450000}"/>
    <cellStyle name="Note 14 2 2 2 2 2" xfId="13990" xr:uid="{00000000-0005-0000-0000-000099450000}"/>
    <cellStyle name="Note 14 2 2 2 2 2 2" xfId="24164" xr:uid="{00000000-0005-0000-0000-00009A450000}"/>
    <cellStyle name="Note 14 2 2 2 2 3" xfId="13991" xr:uid="{00000000-0005-0000-0000-00009B450000}"/>
    <cellStyle name="Note 14 2 2 2 2 3 2" xfId="24165" xr:uid="{00000000-0005-0000-0000-00009C450000}"/>
    <cellStyle name="Note 14 2 2 2 2 4" xfId="24163" xr:uid="{00000000-0005-0000-0000-00009D450000}"/>
    <cellStyle name="Note 14 2 2 2 3" xfId="13992" xr:uid="{00000000-0005-0000-0000-00009E450000}"/>
    <cellStyle name="Note 14 2 2 2 3 2" xfId="24166" xr:uid="{00000000-0005-0000-0000-00009F450000}"/>
    <cellStyle name="Note 14 2 2 2 4" xfId="13993" xr:uid="{00000000-0005-0000-0000-0000A0450000}"/>
    <cellStyle name="Note 14 2 2 2 4 2" xfId="24167" xr:uid="{00000000-0005-0000-0000-0000A1450000}"/>
    <cellStyle name="Note 14 2 2 2 5" xfId="24162" xr:uid="{00000000-0005-0000-0000-0000A2450000}"/>
    <cellStyle name="Note 14 2 2 3" xfId="24161" xr:uid="{00000000-0005-0000-0000-0000A3450000}"/>
    <cellStyle name="Note 14 2 3" xfId="13994" xr:uid="{00000000-0005-0000-0000-0000A4450000}"/>
    <cellStyle name="Note 14 2 3 2" xfId="13995" xr:uid="{00000000-0005-0000-0000-0000A5450000}"/>
    <cellStyle name="Note 14 2 3 2 2" xfId="13996" xr:uid="{00000000-0005-0000-0000-0000A6450000}"/>
    <cellStyle name="Note 14 2 3 2 2 2" xfId="24170" xr:uid="{00000000-0005-0000-0000-0000A7450000}"/>
    <cellStyle name="Note 14 2 3 2 3" xfId="13997" xr:uid="{00000000-0005-0000-0000-0000A8450000}"/>
    <cellStyle name="Note 14 2 3 2 3 2" xfId="24171" xr:uid="{00000000-0005-0000-0000-0000A9450000}"/>
    <cellStyle name="Note 14 2 3 2 4" xfId="24169" xr:uid="{00000000-0005-0000-0000-0000AA450000}"/>
    <cellStyle name="Note 14 2 3 3" xfId="13998" xr:uid="{00000000-0005-0000-0000-0000AB450000}"/>
    <cellStyle name="Note 14 2 3 3 2" xfId="24172" xr:uid="{00000000-0005-0000-0000-0000AC450000}"/>
    <cellStyle name="Note 14 2 3 4" xfId="13999" xr:uid="{00000000-0005-0000-0000-0000AD450000}"/>
    <cellStyle name="Note 14 2 3 4 2" xfId="24173" xr:uid="{00000000-0005-0000-0000-0000AE450000}"/>
    <cellStyle name="Note 14 2 3 5" xfId="24168" xr:uid="{00000000-0005-0000-0000-0000AF450000}"/>
    <cellStyle name="Note 14 2 4" xfId="24160" xr:uid="{00000000-0005-0000-0000-0000B0450000}"/>
    <cellStyle name="Note 14 3" xfId="14000" xr:uid="{00000000-0005-0000-0000-0000B1450000}"/>
    <cellStyle name="Note 14 3 2" xfId="14001" xr:uid="{00000000-0005-0000-0000-0000B2450000}"/>
    <cellStyle name="Note 14 3 2 2" xfId="14002" xr:uid="{00000000-0005-0000-0000-0000B3450000}"/>
    <cellStyle name="Note 14 3 2 2 2" xfId="14003" xr:uid="{00000000-0005-0000-0000-0000B4450000}"/>
    <cellStyle name="Note 14 3 2 2 2 2" xfId="14004" xr:uid="{00000000-0005-0000-0000-0000B5450000}"/>
    <cellStyle name="Note 14 3 2 2 2 2 2" xfId="24178" xr:uid="{00000000-0005-0000-0000-0000B6450000}"/>
    <cellStyle name="Note 14 3 2 2 2 3" xfId="14005" xr:uid="{00000000-0005-0000-0000-0000B7450000}"/>
    <cellStyle name="Note 14 3 2 2 2 3 2" xfId="24179" xr:uid="{00000000-0005-0000-0000-0000B8450000}"/>
    <cellStyle name="Note 14 3 2 2 2 4" xfId="24177" xr:uid="{00000000-0005-0000-0000-0000B9450000}"/>
    <cellStyle name="Note 14 3 2 2 3" xfId="14006" xr:uid="{00000000-0005-0000-0000-0000BA450000}"/>
    <cellStyle name="Note 14 3 2 2 3 2" xfId="24180" xr:uid="{00000000-0005-0000-0000-0000BB450000}"/>
    <cellStyle name="Note 14 3 2 2 4" xfId="14007" xr:uid="{00000000-0005-0000-0000-0000BC450000}"/>
    <cellStyle name="Note 14 3 2 2 4 2" xfId="24181" xr:uid="{00000000-0005-0000-0000-0000BD450000}"/>
    <cellStyle name="Note 14 3 2 2 5" xfId="24176" xr:uid="{00000000-0005-0000-0000-0000BE450000}"/>
    <cellStyle name="Note 14 3 2 3" xfId="24175" xr:uid="{00000000-0005-0000-0000-0000BF450000}"/>
    <cellStyle name="Note 14 3 3" xfId="14008" xr:uid="{00000000-0005-0000-0000-0000C0450000}"/>
    <cellStyle name="Note 14 3 3 2" xfId="14009" xr:uid="{00000000-0005-0000-0000-0000C1450000}"/>
    <cellStyle name="Note 14 3 3 2 2" xfId="14010" xr:uid="{00000000-0005-0000-0000-0000C2450000}"/>
    <cellStyle name="Note 14 3 3 2 2 2" xfId="24184" xr:uid="{00000000-0005-0000-0000-0000C3450000}"/>
    <cellStyle name="Note 14 3 3 2 3" xfId="14011" xr:uid="{00000000-0005-0000-0000-0000C4450000}"/>
    <cellStyle name="Note 14 3 3 2 3 2" xfId="24185" xr:uid="{00000000-0005-0000-0000-0000C5450000}"/>
    <cellStyle name="Note 14 3 3 2 4" xfId="24183" xr:uid="{00000000-0005-0000-0000-0000C6450000}"/>
    <cellStyle name="Note 14 3 3 3" xfId="14012" xr:uid="{00000000-0005-0000-0000-0000C7450000}"/>
    <cellStyle name="Note 14 3 3 3 2" xfId="24186" xr:uid="{00000000-0005-0000-0000-0000C8450000}"/>
    <cellStyle name="Note 14 3 3 4" xfId="14013" xr:uid="{00000000-0005-0000-0000-0000C9450000}"/>
    <cellStyle name="Note 14 3 3 4 2" xfId="24187" xr:uid="{00000000-0005-0000-0000-0000CA450000}"/>
    <cellStyle name="Note 14 3 3 5" xfId="24182" xr:uid="{00000000-0005-0000-0000-0000CB450000}"/>
    <cellStyle name="Note 14 3 4" xfId="24174" xr:uid="{00000000-0005-0000-0000-0000CC450000}"/>
    <cellStyle name="Note 14 4" xfId="14014" xr:uid="{00000000-0005-0000-0000-0000CD450000}"/>
    <cellStyle name="Note 14 4 2" xfId="14015" xr:uid="{00000000-0005-0000-0000-0000CE450000}"/>
    <cellStyle name="Note 14 4 2 2" xfId="14016" xr:uid="{00000000-0005-0000-0000-0000CF450000}"/>
    <cellStyle name="Note 14 4 2 2 2" xfId="14017" xr:uid="{00000000-0005-0000-0000-0000D0450000}"/>
    <cellStyle name="Note 14 4 2 2 2 2" xfId="14018" xr:uid="{00000000-0005-0000-0000-0000D1450000}"/>
    <cellStyle name="Note 14 4 2 2 2 2 2" xfId="24192" xr:uid="{00000000-0005-0000-0000-0000D2450000}"/>
    <cellStyle name="Note 14 4 2 2 2 3" xfId="14019" xr:uid="{00000000-0005-0000-0000-0000D3450000}"/>
    <cellStyle name="Note 14 4 2 2 2 3 2" xfId="24193" xr:uid="{00000000-0005-0000-0000-0000D4450000}"/>
    <cellStyle name="Note 14 4 2 2 2 4" xfId="24191" xr:uid="{00000000-0005-0000-0000-0000D5450000}"/>
    <cellStyle name="Note 14 4 2 2 3" xfId="14020" xr:uid="{00000000-0005-0000-0000-0000D6450000}"/>
    <cellStyle name="Note 14 4 2 2 3 2" xfId="24194" xr:uid="{00000000-0005-0000-0000-0000D7450000}"/>
    <cellStyle name="Note 14 4 2 2 4" xfId="14021" xr:uid="{00000000-0005-0000-0000-0000D8450000}"/>
    <cellStyle name="Note 14 4 2 2 4 2" xfId="24195" xr:uid="{00000000-0005-0000-0000-0000D9450000}"/>
    <cellStyle name="Note 14 4 2 2 5" xfId="24190" xr:uid="{00000000-0005-0000-0000-0000DA450000}"/>
    <cellStyle name="Note 14 4 2 3" xfId="24189" xr:uid="{00000000-0005-0000-0000-0000DB450000}"/>
    <cellStyle name="Note 14 4 3" xfId="14022" xr:uid="{00000000-0005-0000-0000-0000DC450000}"/>
    <cellStyle name="Note 14 4 3 2" xfId="14023" xr:uid="{00000000-0005-0000-0000-0000DD450000}"/>
    <cellStyle name="Note 14 4 3 2 2" xfId="14024" xr:uid="{00000000-0005-0000-0000-0000DE450000}"/>
    <cellStyle name="Note 14 4 3 2 2 2" xfId="24198" xr:uid="{00000000-0005-0000-0000-0000DF450000}"/>
    <cellStyle name="Note 14 4 3 2 3" xfId="14025" xr:uid="{00000000-0005-0000-0000-0000E0450000}"/>
    <cellStyle name="Note 14 4 3 2 3 2" xfId="24199" xr:uid="{00000000-0005-0000-0000-0000E1450000}"/>
    <cellStyle name="Note 14 4 3 2 4" xfId="24197" xr:uid="{00000000-0005-0000-0000-0000E2450000}"/>
    <cellStyle name="Note 14 4 3 3" xfId="14026" xr:uid="{00000000-0005-0000-0000-0000E3450000}"/>
    <cellStyle name="Note 14 4 3 3 2" xfId="24200" xr:uid="{00000000-0005-0000-0000-0000E4450000}"/>
    <cellStyle name="Note 14 4 3 4" xfId="14027" xr:uid="{00000000-0005-0000-0000-0000E5450000}"/>
    <cellStyle name="Note 14 4 3 4 2" xfId="24201" xr:uid="{00000000-0005-0000-0000-0000E6450000}"/>
    <cellStyle name="Note 14 4 3 5" xfId="24196" xr:uid="{00000000-0005-0000-0000-0000E7450000}"/>
    <cellStyle name="Note 14 4 4" xfId="24188" xr:uid="{00000000-0005-0000-0000-0000E8450000}"/>
    <cellStyle name="Note 14 5" xfId="14028" xr:uid="{00000000-0005-0000-0000-0000E9450000}"/>
    <cellStyle name="Note 14 5 2" xfId="14029" xr:uid="{00000000-0005-0000-0000-0000EA450000}"/>
    <cellStyle name="Note 14 5 2 2" xfId="14030" xr:uid="{00000000-0005-0000-0000-0000EB450000}"/>
    <cellStyle name="Note 14 5 2 2 2" xfId="14031" xr:uid="{00000000-0005-0000-0000-0000EC450000}"/>
    <cellStyle name="Note 14 5 2 2 2 2" xfId="24205" xr:uid="{00000000-0005-0000-0000-0000ED450000}"/>
    <cellStyle name="Note 14 5 2 2 3" xfId="14032" xr:uid="{00000000-0005-0000-0000-0000EE450000}"/>
    <cellStyle name="Note 14 5 2 2 3 2" xfId="24206" xr:uid="{00000000-0005-0000-0000-0000EF450000}"/>
    <cellStyle name="Note 14 5 2 2 4" xfId="24204" xr:uid="{00000000-0005-0000-0000-0000F0450000}"/>
    <cellStyle name="Note 14 5 2 3" xfId="14033" xr:uid="{00000000-0005-0000-0000-0000F1450000}"/>
    <cellStyle name="Note 14 5 2 3 2" xfId="24207" xr:uid="{00000000-0005-0000-0000-0000F2450000}"/>
    <cellStyle name="Note 14 5 2 4" xfId="14034" xr:uid="{00000000-0005-0000-0000-0000F3450000}"/>
    <cellStyle name="Note 14 5 2 4 2" xfId="24208" xr:uid="{00000000-0005-0000-0000-0000F4450000}"/>
    <cellStyle name="Note 14 5 2 5" xfId="24203" xr:uid="{00000000-0005-0000-0000-0000F5450000}"/>
    <cellStyle name="Note 14 5 3" xfId="24202" xr:uid="{00000000-0005-0000-0000-0000F6450000}"/>
    <cellStyle name="Note 14 6" xfId="14035" xr:uid="{00000000-0005-0000-0000-0000F7450000}"/>
    <cellStyle name="Note 14 6 2" xfId="14036" xr:uid="{00000000-0005-0000-0000-0000F8450000}"/>
    <cellStyle name="Note 14 6 2 2" xfId="14037" xr:uid="{00000000-0005-0000-0000-0000F9450000}"/>
    <cellStyle name="Note 14 6 2 2 2" xfId="24211" xr:uid="{00000000-0005-0000-0000-0000FA450000}"/>
    <cellStyle name="Note 14 6 2 3" xfId="14038" xr:uid="{00000000-0005-0000-0000-0000FB450000}"/>
    <cellStyle name="Note 14 6 2 3 2" xfId="24212" xr:uid="{00000000-0005-0000-0000-0000FC450000}"/>
    <cellStyle name="Note 14 6 2 4" xfId="24210" xr:uid="{00000000-0005-0000-0000-0000FD450000}"/>
    <cellStyle name="Note 14 6 3" xfId="14039" xr:uid="{00000000-0005-0000-0000-0000FE450000}"/>
    <cellStyle name="Note 14 6 3 2" xfId="24213" xr:uid="{00000000-0005-0000-0000-0000FF450000}"/>
    <cellStyle name="Note 14 6 4" xfId="14040" xr:uid="{00000000-0005-0000-0000-000000460000}"/>
    <cellStyle name="Note 14 6 4 2" xfId="24214" xr:uid="{00000000-0005-0000-0000-000001460000}"/>
    <cellStyle name="Note 14 6 5" xfId="24209" xr:uid="{00000000-0005-0000-0000-000002460000}"/>
    <cellStyle name="Note 14 7" xfId="14041" xr:uid="{00000000-0005-0000-0000-000003460000}"/>
    <cellStyle name="Note 14 7 2" xfId="24215" xr:uid="{00000000-0005-0000-0000-000004460000}"/>
    <cellStyle name="Note 14 8" xfId="13985" xr:uid="{00000000-0005-0000-0000-000005460000}"/>
    <cellStyle name="Note 14 9" xfId="24159" xr:uid="{00000000-0005-0000-0000-000006460000}"/>
    <cellStyle name="Note 15" xfId="2698" xr:uid="{00000000-0005-0000-0000-000007460000}"/>
    <cellStyle name="Note 15 10" xfId="24216" xr:uid="{00000000-0005-0000-0000-000008460000}"/>
    <cellStyle name="Note 15 2" xfId="14043" xr:uid="{00000000-0005-0000-0000-000009460000}"/>
    <cellStyle name="Note 15 2 2" xfId="14044" xr:uid="{00000000-0005-0000-0000-00000A460000}"/>
    <cellStyle name="Note 15 2 2 2" xfId="14045" xr:uid="{00000000-0005-0000-0000-00000B460000}"/>
    <cellStyle name="Note 15 2 2 2 2" xfId="14046" xr:uid="{00000000-0005-0000-0000-00000C460000}"/>
    <cellStyle name="Note 15 2 2 2 2 2" xfId="14047" xr:uid="{00000000-0005-0000-0000-00000D460000}"/>
    <cellStyle name="Note 15 2 2 2 2 2 2" xfId="24221" xr:uid="{00000000-0005-0000-0000-00000E460000}"/>
    <cellStyle name="Note 15 2 2 2 2 3" xfId="14048" xr:uid="{00000000-0005-0000-0000-00000F460000}"/>
    <cellStyle name="Note 15 2 2 2 2 3 2" xfId="24222" xr:uid="{00000000-0005-0000-0000-000010460000}"/>
    <cellStyle name="Note 15 2 2 2 2 4" xfId="24220" xr:uid="{00000000-0005-0000-0000-000011460000}"/>
    <cellStyle name="Note 15 2 2 2 3" xfId="14049" xr:uid="{00000000-0005-0000-0000-000012460000}"/>
    <cellStyle name="Note 15 2 2 2 3 2" xfId="24223" xr:uid="{00000000-0005-0000-0000-000013460000}"/>
    <cellStyle name="Note 15 2 2 2 4" xfId="14050" xr:uid="{00000000-0005-0000-0000-000014460000}"/>
    <cellStyle name="Note 15 2 2 2 4 2" xfId="24224" xr:uid="{00000000-0005-0000-0000-000015460000}"/>
    <cellStyle name="Note 15 2 2 2 5" xfId="24219" xr:uid="{00000000-0005-0000-0000-000016460000}"/>
    <cellStyle name="Note 15 2 2 3" xfId="24218" xr:uid="{00000000-0005-0000-0000-000017460000}"/>
    <cellStyle name="Note 15 2 3" xfId="14051" xr:uid="{00000000-0005-0000-0000-000018460000}"/>
    <cellStyle name="Note 15 2 3 2" xfId="14052" xr:uid="{00000000-0005-0000-0000-000019460000}"/>
    <cellStyle name="Note 15 2 3 2 2" xfId="14053" xr:uid="{00000000-0005-0000-0000-00001A460000}"/>
    <cellStyle name="Note 15 2 3 2 2 2" xfId="24227" xr:uid="{00000000-0005-0000-0000-00001B460000}"/>
    <cellStyle name="Note 15 2 3 2 3" xfId="14054" xr:uid="{00000000-0005-0000-0000-00001C460000}"/>
    <cellStyle name="Note 15 2 3 2 3 2" xfId="24228" xr:uid="{00000000-0005-0000-0000-00001D460000}"/>
    <cellStyle name="Note 15 2 3 2 4" xfId="24226" xr:uid="{00000000-0005-0000-0000-00001E460000}"/>
    <cellStyle name="Note 15 2 3 3" xfId="14055" xr:uid="{00000000-0005-0000-0000-00001F460000}"/>
    <cellStyle name="Note 15 2 3 3 2" xfId="24229" xr:uid="{00000000-0005-0000-0000-000020460000}"/>
    <cellStyle name="Note 15 2 3 4" xfId="14056" xr:uid="{00000000-0005-0000-0000-000021460000}"/>
    <cellStyle name="Note 15 2 3 4 2" xfId="24230" xr:uid="{00000000-0005-0000-0000-000022460000}"/>
    <cellStyle name="Note 15 2 3 5" xfId="24225" xr:uid="{00000000-0005-0000-0000-000023460000}"/>
    <cellStyle name="Note 15 2 4" xfId="24217" xr:uid="{00000000-0005-0000-0000-000024460000}"/>
    <cellStyle name="Note 15 3" xfId="14057" xr:uid="{00000000-0005-0000-0000-000025460000}"/>
    <cellStyle name="Note 15 3 2" xfId="14058" xr:uid="{00000000-0005-0000-0000-000026460000}"/>
    <cellStyle name="Note 15 3 2 2" xfId="14059" xr:uid="{00000000-0005-0000-0000-000027460000}"/>
    <cellStyle name="Note 15 3 2 2 2" xfId="14060" xr:uid="{00000000-0005-0000-0000-000028460000}"/>
    <cellStyle name="Note 15 3 2 2 2 2" xfId="14061" xr:uid="{00000000-0005-0000-0000-000029460000}"/>
    <cellStyle name="Note 15 3 2 2 2 2 2" xfId="24235" xr:uid="{00000000-0005-0000-0000-00002A460000}"/>
    <cellStyle name="Note 15 3 2 2 2 3" xfId="14062" xr:uid="{00000000-0005-0000-0000-00002B460000}"/>
    <cellStyle name="Note 15 3 2 2 2 3 2" xfId="24236" xr:uid="{00000000-0005-0000-0000-00002C460000}"/>
    <cellStyle name="Note 15 3 2 2 2 4" xfId="24234" xr:uid="{00000000-0005-0000-0000-00002D460000}"/>
    <cellStyle name="Note 15 3 2 2 3" xfId="14063" xr:uid="{00000000-0005-0000-0000-00002E460000}"/>
    <cellStyle name="Note 15 3 2 2 3 2" xfId="24237" xr:uid="{00000000-0005-0000-0000-00002F460000}"/>
    <cellStyle name="Note 15 3 2 2 4" xfId="14064" xr:uid="{00000000-0005-0000-0000-000030460000}"/>
    <cellStyle name="Note 15 3 2 2 4 2" xfId="24238" xr:uid="{00000000-0005-0000-0000-000031460000}"/>
    <cellStyle name="Note 15 3 2 2 5" xfId="24233" xr:uid="{00000000-0005-0000-0000-000032460000}"/>
    <cellStyle name="Note 15 3 2 3" xfId="24232" xr:uid="{00000000-0005-0000-0000-000033460000}"/>
    <cellStyle name="Note 15 3 3" xfId="14065" xr:uid="{00000000-0005-0000-0000-000034460000}"/>
    <cellStyle name="Note 15 3 3 2" xfId="14066" xr:uid="{00000000-0005-0000-0000-000035460000}"/>
    <cellStyle name="Note 15 3 3 2 2" xfId="14067" xr:uid="{00000000-0005-0000-0000-000036460000}"/>
    <cellStyle name="Note 15 3 3 2 2 2" xfId="24241" xr:uid="{00000000-0005-0000-0000-000037460000}"/>
    <cellStyle name="Note 15 3 3 2 3" xfId="14068" xr:uid="{00000000-0005-0000-0000-000038460000}"/>
    <cellStyle name="Note 15 3 3 2 3 2" xfId="24242" xr:uid="{00000000-0005-0000-0000-000039460000}"/>
    <cellStyle name="Note 15 3 3 2 4" xfId="24240" xr:uid="{00000000-0005-0000-0000-00003A460000}"/>
    <cellStyle name="Note 15 3 3 3" xfId="14069" xr:uid="{00000000-0005-0000-0000-00003B460000}"/>
    <cellStyle name="Note 15 3 3 3 2" xfId="24243" xr:uid="{00000000-0005-0000-0000-00003C460000}"/>
    <cellStyle name="Note 15 3 3 4" xfId="14070" xr:uid="{00000000-0005-0000-0000-00003D460000}"/>
    <cellStyle name="Note 15 3 3 4 2" xfId="24244" xr:uid="{00000000-0005-0000-0000-00003E460000}"/>
    <cellStyle name="Note 15 3 3 5" xfId="24239" xr:uid="{00000000-0005-0000-0000-00003F460000}"/>
    <cellStyle name="Note 15 3 4" xfId="24231" xr:uid="{00000000-0005-0000-0000-000040460000}"/>
    <cellStyle name="Note 15 4" xfId="14071" xr:uid="{00000000-0005-0000-0000-000041460000}"/>
    <cellStyle name="Note 15 4 2" xfId="14072" xr:uid="{00000000-0005-0000-0000-000042460000}"/>
    <cellStyle name="Note 15 4 2 2" xfId="14073" xr:uid="{00000000-0005-0000-0000-000043460000}"/>
    <cellStyle name="Note 15 4 2 2 2" xfId="14074" xr:uid="{00000000-0005-0000-0000-000044460000}"/>
    <cellStyle name="Note 15 4 2 2 2 2" xfId="14075" xr:uid="{00000000-0005-0000-0000-000045460000}"/>
    <cellStyle name="Note 15 4 2 2 2 2 2" xfId="24249" xr:uid="{00000000-0005-0000-0000-000046460000}"/>
    <cellStyle name="Note 15 4 2 2 2 3" xfId="14076" xr:uid="{00000000-0005-0000-0000-000047460000}"/>
    <cellStyle name="Note 15 4 2 2 2 3 2" xfId="24250" xr:uid="{00000000-0005-0000-0000-000048460000}"/>
    <cellStyle name="Note 15 4 2 2 2 4" xfId="24248" xr:uid="{00000000-0005-0000-0000-000049460000}"/>
    <cellStyle name="Note 15 4 2 2 3" xfId="14077" xr:uid="{00000000-0005-0000-0000-00004A460000}"/>
    <cellStyle name="Note 15 4 2 2 3 2" xfId="24251" xr:uid="{00000000-0005-0000-0000-00004B460000}"/>
    <cellStyle name="Note 15 4 2 2 4" xfId="14078" xr:uid="{00000000-0005-0000-0000-00004C460000}"/>
    <cellStyle name="Note 15 4 2 2 4 2" xfId="24252" xr:uid="{00000000-0005-0000-0000-00004D460000}"/>
    <cellStyle name="Note 15 4 2 2 5" xfId="24247" xr:uid="{00000000-0005-0000-0000-00004E460000}"/>
    <cellStyle name="Note 15 4 2 3" xfId="24246" xr:uid="{00000000-0005-0000-0000-00004F460000}"/>
    <cellStyle name="Note 15 4 3" xfId="14079" xr:uid="{00000000-0005-0000-0000-000050460000}"/>
    <cellStyle name="Note 15 4 3 2" xfId="14080" xr:uid="{00000000-0005-0000-0000-000051460000}"/>
    <cellStyle name="Note 15 4 3 2 2" xfId="14081" xr:uid="{00000000-0005-0000-0000-000052460000}"/>
    <cellStyle name="Note 15 4 3 2 2 2" xfId="24255" xr:uid="{00000000-0005-0000-0000-000053460000}"/>
    <cellStyle name="Note 15 4 3 2 3" xfId="14082" xr:uid="{00000000-0005-0000-0000-000054460000}"/>
    <cellStyle name="Note 15 4 3 2 3 2" xfId="24256" xr:uid="{00000000-0005-0000-0000-000055460000}"/>
    <cellStyle name="Note 15 4 3 2 4" xfId="24254" xr:uid="{00000000-0005-0000-0000-000056460000}"/>
    <cellStyle name="Note 15 4 3 3" xfId="14083" xr:uid="{00000000-0005-0000-0000-000057460000}"/>
    <cellStyle name="Note 15 4 3 3 2" xfId="24257" xr:uid="{00000000-0005-0000-0000-000058460000}"/>
    <cellStyle name="Note 15 4 3 4" xfId="14084" xr:uid="{00000000-0005-0000-0000-000059460000}"/>
    <cellStyle name="Note 15 4 3 4 2" xfId="24258" xr:uid="{00000000-0005-0000-0000-00005A460000}"/>
    <cellStyle name="Note 15 4 3 5" xfId="24253" xr:uid="{00000000-0005-0000-0000-00005B460000}"/>
    <cellStyle name="Note 15 4 4" xfId="24245" xr:uid="{00000000-0005-0000-0000-00005C460000}"/>
    <cellStyle name="Note 15 5" xfId="14085" xr:uid="{00000000-0005-0000-0000-00005D460000}"/>
    <cellStyle name="Note 15 5 2" xfId="14086" xr:uid="{00000000-0005-0000-0000-00005E460000}"/>
    <cellStyle name="Note 15 5 2 2" xfId="14087" xr:uid="{00000000-0005-0000-0000-00005F460000}"/>
    <cellStyle name="Note 15 5 2 2 2" xfId="14088" xr:uid="{00000000-0005-0000-0000-000060460000}"/>
    <cellStyle name="Note 15 5 2 2 2 2" xfId="24262" xr:uid="{00000000-0005-0000-0000-000061460000}"/>
    <cellStyle name="Note 15 5 2 2 3" xfId="14089" xr:uid="{00000000-0005-0000-0000-000062460000}"/>
    <cellStyle name="Note 15 5 2 2 3 2" xfId="24263" xr:uid="{00000000-0005-0000-0000-000063460000}"/>
    <cellStyle name="Note 15 5 2 2 4" xfId="24261" xr:uid="{00000000-0005-0000-0000-000064460000}"/>
    <cellStyle name="Note 15 5 2 3" xfId="14090" xr:uid="{00000000-0005-0000-0000-000065460000}"/>
    <cellStyle name="Note 15 5 2 3 2" xfId="24264" xr:uid="{00000000-0005-0000-0000-000066460000}"/>
    <cellStyle name="Note 15 5 2 4" xfId="14091" xr:uid="{00000000-0005-0000-0000-000067460000}"/>
    <cellStyle name="Note 15 5 2 4 2" xfId="24265" xr:uid="{00000000-0005-0000-0000-000068460000}"/>
    <cellStyle name="Note 15 5 2 5" xfId="24260" xr:uid="{00000000-0005-0000-0000-000069460000}"/>
    <cellStyle name="Note 15 5 3" xfId="24259" xr:uid="{00000000-0005-0000-0000-00006A460000}"/>
    <cellStyle name="Note 15 6" xfId="14092" xr:uid="{00000000-0005-0000-0000-00006B460000}"/>
    <cellStyle name="Note 15 6 2" xfId="14093" xr:uid="{00000000-0005-0000-0000-00006C460000}"/>
    <cellStyle name="Note 15 6 2 2" xfId="14094" xr:uid="{00000000-0005-0000-0000-00006D460000}"/>
    <cellStyle name="Note 15 6 2 2 2" xfId="14095" xr:uid="{00000000-0005-0000-0000-00006E460000}"/>
    <cellStyle name="Note 15 6 2 2 2 2" xfId="24269" xr:uid="{00000000-0005-0000-0000-00006F460000}"/>
    <cellStyle name="Note 15 6 2 2 3" xfId="14096" xr:uid="{00000000-0005-0000-0000-000070460000}"/>
    <cellStyle name="Note 15 6 2 2 3 2" xfId="24270" xr:uid="{00000000-0005-0000-0000-000071460000}"/>
    <cellStyle name="Note 15 6 2 2 4" xfId="24268" xr:uid="{00000000-0005-0000-0000-000072460000}"/>
    <cellStyle name="Note 15 6 2 3" xfId="14097" xr:uid="{00000000-0005-0000-0000-000073460000}"/>
    <cellStyle name="Note 15 6 2 3 2" xfId="24271" xr:uid="{00000000-0005-0000-0000-000074460000}"/>
    <cellStyle name="Note 15 6 2 4" xfId="14098" xr:uid="{00000000-0005-0000-0000-000075460000}"/>
    <cellStyle name="Note 15 6 2 4 2" xfId="24272" xr:uid="{00000000-0005-0000-0000-000076460000}"/>
    <cellStyle name="Note 15 6 2 5" xfId="24267" xr:uid="{00000000-0005-0000-0000-000077460000}"/>
    <cellStyle name="Note 15 6 3" xfId="24266" xr:uid="{00000000-0005-0000-0000-000078460000}"/>
    <cellStyle name="Note 15 7" xfId="14099" xr:uid="{00000000-0005-0000-0000-000079460000}"/>
    <cellStyle name="Note 15 7 2" xfId="14100" xr:uid="{00000000-0005-0000-0000-00007A460000}"/>
    <cellStyle name="Note 15 7 2 2" xfId="14101" xr:uid="{00000000-0005-0000-0000-00007B460000}"/>
    <cellStyle name="Note 15 7 2 2 2" xfId="24275" xr:uid="{00000000-0005-0000-0000-00007C460000}"/>
    <cellStyle name="Note 15 7 2 3" xfId="14102" xr:uid="{00000000-0005-0000-0000-00007D460000}"/>
    <cellStyle name="Note 15 7 2 3 2" xfId="24276" xr:uid="{00000000-0005-0000-0000-00007E460000}"/>
    <cellStyle name="Note 15 7 2 4" xfId="24274" xr:uid="{00000000-0005-0000-0000-00007F460000}"/>
    <cellStyle name="Note 15 7 3" xfId="14103" xr:uid="{00000000-0005-0000-0000-000080460000}"/>
    <cellStyle name="Note 15 7 3 2" xfId="24277" xr:uid="{00000000-0005-0000-0000-000081460000}"/>
    <cellStyle name="Note 15 7 4" xfId="14104" xr:uid="{00000000-0005-0000-0000-000082460000}"/>
    <cellStyle name="Note 15 7 4 2" xfId="24278" xr:uid="{00000000-0005-0000-0000-000083460000}"/>
    <cellStyle name="Note 15 7 5" xfId="24273" xr:uid="{00000000-0005-0000-0000-000084460000}"/>
    <cellStyle name="Note 15 8" xfId="14105" xr:uid="{00000000-0005-0000-0000-000085460000}"/>
    <cellStyle name="Note 15 8 2" xfId="24279" xr:uid="{00000000-0005-0000-0000-000086460000}"/>
    <cellStyle name="Note 15 9" xfId="14042" xr:uid="{00000000-0005-0000-0000-000087460000}"/>
    <cellStyle name="Note 16" xfId="14106" xr:uid="{00000000-0005-0000-0000-000088460000}"/>
    <cellStyle name="Note 16 2" xfId="14107" xr:uid="{00000000-0005-0000-0000-000089460000}"/>
    <cellStyle name="Note 16 2 2" xfId="14108" xr:uid="{00000000-0005-0000-0000-00008A460000}"/>
    <cellStyle name="Note 16 2 2 2" xfId="14109" xr:uid="{00000000-0005-0000-0000-00008B460000}"/>
    <cellStyle name="Note 16 2 2 2 2" xfId="14110" xr:uid="{00000000-0005-0000-0000-00008C460000}"/>
    <cellStyle name="Note 16 2 2 2 2 2" xfId="24284" xr:uid="{00000000-0005-0000-0000-00008D460000}"/>
    <cellStyle name="Note 16 2 2 2 3" xfId="14111" xr:uid="{00000000-0005-0000-0000-00008E460000}"/>
    <cellStyle name="Note 16 2 2 2 3 2" xfId="24285" xr:uid="{00000000-0005-0000-0000-00008F460000}"/>
    <cellStyle name="Note 16 2 2 2 4" xfId="24283" xr:uid="{00000000-0005-0000-0000-000090460000}"/>
    <cellStyle name="Note 16 2 2 3" xfId="14112" xr:uid="{00000000-0005-0000-0000-000091460000}"/>
    <cellStyle name="Note 16 2 2 3 2" xfId="24286" xr:uid="{00000000-0005-0000-0000-000092460000}"/>
    <cellStyle name="Note 16 2 2 4" xfId="14113" xr:uid="{00000000-0005-0000-0000-000093460000}"/>
    <cellStyle name="Note 16 2 2 4 2" xfId="24287" xr:uid="{00000000-0005-0000-0000-000094460000}"/>
    <cellStyle name="Note 16 2 2 5" xfId="24282" xr:uid="{00000000-0005-0000-0000-000095460000}"/>
    <cellStyle name="Note 16 2 3" xfId="24281" xr:uid="{00000000-0005-0000-0000-000096460000}"/>
    <cellStyle name="Note 16 3" xfId="14114" xr:uid="{00000000-0005-0000-0000-000097460000}"/>
    <cellStyle name="Note 16 3 2" xfId="14115" xr:uid="{00000000-0005-0000-0000-000098460000}"/>
    <cellStyle name="Note 16 3 2 2" xfId="14116" xr:uid="{00000000-0005-0000-0000-000099460000}"/>
    <cellStyle name="Note 16 3 2 2 2" xfId="24290" xr:uid="{00000000-0005-0000-0000-00009A460000}"/>
    <cellStyle name="Note 16 3 2 3" xfId="14117" xr:uid="{00000000-0005-0000-0000-00009B460000}"/>
    <cellStyle name="Note 16 3 2 3 2" xfId="24291" xr:uid="{00000000-0005-0000-0000-00009C460000}"/>
    <cellStyle name="Note 16 3 2 4" xfId="24289" xr:uid="{00000000-0005-0000-0000-00009D460000}"/>
    <cellStyle name="Note 16 3 3" xfId="14118" xr:uid="{00000000-0005-0000-0000-00009E460000}"/>
    <cellStyle name="Note 16 3 3 2" xfId="24292" xr:uid="{00000000-0005-0000-0000-00009F460000}"/>
    <cellStyle name="Note 16 3 4" xfId="14119" xr:uid="{00000000-0005-0000-0000-0000A0460000}"/>
    <cellStyle name="Note 16 3 4 2" xfId="24293" xr:uid="{00000000-0005-0000-0000-0000A1460000}"/>
    <cellStyle name="Note 16 3 5" xfId="24288" xr:uid="{00000000-0005-0000-0000-0000A2460000}"/>
    <cellStyle name="Note 16 4" xfId="24280" xr:uid="{00000000-0005-0000-0000-0000A3460000}"/>
    <cellStyle name="Note 17" xfId="14120" xr:uid="{00000000-0005-0000-0000-0000A4460000}"/>
    <cellStyle name="Note 17 2" xfId="24294" xr:uid="{00000000-0005-0000-0000-0000A5460000}"/>
    <cellStyle name="Note 18" xfId="14121" xr:uid="{00000000-0005-0000-0000-0000A6460000}"/>
    <cellStyle name="Note 18 2" xfId="24295" xr:uid="{00000000-0005-0000-0000-0000A7460000}"/>
    <cellStyle name="Note 2" xfId="2699" xr:uid="{00000000-0005-0000-0000-0000A8460000}"/>
    <cellStyle name="Note 2 10" xfId="14123" xr:uid="{00000000-0005-0000-0000-0000A9460000}"/>
    <cellStyle name="Note 2 10 2" xfId="14124" xr:uid="{00000000-0005-0000-0000-0000AA460000}"/>
    <cellStyle name="Note 2 10 2 2" xfId="14125" xr:uid="{00000000-0005-0000-0000-0000AB460000}"/>
    <cellStyle name="Note 2 10 2 2 2" xfId="14126" xr:uid="{00000000-0005-0000-0000-0000AC460000}"/>
    <cellStyle name="Note 2 10 2 2 2 2" xfId="24300" xr:uid="{00000000-0005-0000-0000-0000AD460000}"/>
    <cellStyle name="Note 2 10 2 2 3" xfId="14127" xr:uid="{00000000-0005-0000-0000-0000AE460000}"/>
    <cellStyle name="Note 2 10 2 2 3 2" xfId="24301" xr:uid="{00000000-0005-0000-0000-0000AF460000}"/>
    <cellStyle name="Note 2 10 2 2 4" xfId="24299" xr:uid="{00000000-0005-0000-0000-0000B0460000}"/>
    <cellStyle name="Note 2 10 2 3" xfId="14128" xr:uid="{00000000-0005-0000-0000-0000B1460000}"/>
    <cellStyle name="Note 2 10 2 3 2" xfId="24302" xr:uid="{00000000-0005-0000-0000-0000B2460000}"/>
    <cellStyle name="Note 2 10 2 4" xfId="14129" xr:uid="{00000000-0005-0000-0000-0000B3460000}"/>
    <cellStyle name="Note 2 10 2 4 2" xfId="24303" xr:uid="{00000000-0005-0000-0000-0000B4460000}"/>
    <cellStyle name="Note 2 10 2 5" xfId="24298" xr:uid="{00000000-0005-0000-0000-0000B5460000}"/>
    <cellStyle name="Note 2 10 3" xfId="24297" xr:uid="{00000000-0005-0000-0000-0000B6460000}"/>
    <cellStyle name="Note 2 11" xfId="14130" xr:uid="{00000000-0005-0000-0000-0000B7460000}"/>
    <cellStyle name="Note 2 11 2" xfId="14131" xr:uid="{00000000-0005-0000-0000-0000B8460000}"/>
    <cellStyle name="Note 2 11 2 2" xfId="14132" xr:uid="{00000000-0005-0000-0000-0000B9460000}"/>
    <cellStyle name="Note 2 11 2 2 2" xfId="24306" xr:uid="{00000000-0005-0000-0000-0000BA460000}"/>
    <cellStyle name="Note 2 11 2 3" xfId="14133" xr:uid="{00000000-0005-0000-0000-0000BB460000}"/>
    <cellStyle name="Note 2 11 2 3 2" xfId="24307" xr:uid="{00000000-0005-0000-0000-0000BC460000}"/>
    <cellStyle name="Note 2 11 2 4" xfId="24305" xr:uid="{00000000-0005-0000-0000-0000BD460000}"/>
    <cellStyle name="Note 2 11 3" xfId="14134" xr:uid="{00000000-0005-0000-0000-0000BE460000}"/>
    <cellStyle name="Note 2 11 3 2" xfId="24308" xr:uid="{00000000-0005-0000-0000-0000BF460000}"/>
    <cellStyle name="Note 2 11 4" xfId="14135" xr:uid="{00000000-0005-0000-0000-0000C0460000}"/>
    <cellStyle name="Note 2 11 4 2" xfId="24309" xr:uid="{00000000-0005-0000-0000-0000C1460000}"/>
    <cellStyle name="Note 2 11 5" xfId="24304" xr:uid="{00000000-0005-0000-0000-0000C2460000}"/>
    <cellStyle name="Note 2 12" xfId="14136" xr:uid="{00000000-0005-0000-0000-0000C3460000}"/>
    <cellStyle name="Note 2 12 2" xfId="24310" xr:uid="{00000000-0005-0000-0000-0000C4460000}"/>
    <cellStyle name="Note 2 13" xfId="14137" xr:uid="{00000000-0005-0000-0000-0000C5460000}"/>
    <cellStyle name="Note 2 13 2" xfId="24311" xr:uid="{00000000-0005-0000-0000-0000C6460000}"/>
    <cellStyle name="Note 2 14" xfId="14138" xr:uid="{00000000-0005-0000-0000-0000C7460000}"/>
    <cellStyle name="Note 2 14 2" xfId="24312" xr:uid="{00000000-0005-0000-0000-0000C8460000}"/>
    <cellStyle name="Note 2 15" xfId="14122" xr:uid="{00000000-0005-0000-0000-0000C9460000}"/>
    <cellStyle name="Note 2 16" xfId="24296" xr:uid="{00000000-0005-0000-0000-0000CA460000}"/>
    <cellStyle name="Note 2 2" xfId="2700" xr:uid="{00000000-0005-0000-0000-0000CB460000}"/>
    <cellStyle name="Note 2 2 10" xfId="14139" xr:uid="{00000000-0005-0000-0000-0000CC460000}"/>
    <cellStyle name="Note 2 2 11" xfId="24313" xr:uid="{00000000-0005-0000-0000-0000CD460000}"/>
    <cellStyle name="Note 2 2 2" xfId="2701" xr:uid="{00000000-0005-0000-0000-0000CE460000}"/>
    <cellStyle name="Note 2 2 2 10" xfId="24314" xr:uid="{00000000-0005-0000-0000-0000CF460000}"/>
    <cellStyle name="Note 2 2 2 2" xfId="14141" xr:uid="{00000000-0005-0000-0000-0000D0460000}"/>
    <cellStyle name="Note 2 2 2 2 2" xfId="14142" xr:uid="{00000000-0005-0000-0000-0000D1460000}"/>
    <cellStyle name="Note 2 2 2 2 2 2" xfId="14143" xr:uid="{00000000-0005-0000-0000-0000D2460000}"/>
    <cellStyle name="Note 2 2 2 2 2 2 2" xfId="14144" xr:uid="{00000000-0005-0000-0000-0000D3460000}"/>
    <cellStyle name="Note 2 2 2 2 2 2 2 2" xfId="14145" xr:uid="{00000000-0005-0000-0000-0000D4460000}"/>
    <cellStyle name="Note 2 2 2 2 2 2 2 2 2" xfId="14146" xr:uid="{00000000-0005-0000-0000-0000D5460000}"/>
    <cellStyle name="Note 2 2 2 2 2 2 2 2 2 2" xfId="24320" xr:uid="{00000000-0005-0000-0000-0000D6460000}"/>
    <cellStyle name="Note 2 2 2 2 2 2 2 2 3" xfId="14147" xr:uid="{00000000-0005-0000-0000-0000D7460000}"/>
    <cellStyle name="Note 2 2 2 2 2 2 2 2 3 2" xfId="24321" xr:uid="{00000000-0005-0000-0000-0000D8460000}"/>
    <cellStyle name="Note 2 2 2 2 2 2 2 2 4" xfId="24319" xr:uid="{00000000-0005-0000-0000-0000D9460000}"/>
    <cellStyle name="Note 2 2 2 2 2 2 2 3" xfId="14148" xr:uid="{00000000-0005-0000-0000-0000DA460000}"/>
    <cellStyle name="Note 2 2 2 2 2 2 2 3 2" xfId="24322" xr:uid="{00000000-0005-0000-0000-0000DB460000}"/>
    <cellStyle name="Note 2 2 2 2 2 2 2 4" xfId="14149" xr:uid="{00000000-0005-0000-0000-0000DC460000}"/>
    <cellStyle name="Note 2 2 2 2 2 2 2 4 2" xfId="24323" xr:uid="{00000000-0005-0000-0000-0000DD460000}"/>
    <cellStyle name="Note 2 2 2 2 2 2 2 5" xfId="24318" xr:uid="{00000000-0005-0000-0000-0000DE460000}"/>
    <cellStyle name="Note 2 2 2 2 2 2 3" xfId="24317" xr:uid="{00000000-0005-0000-0000-0000DF460000}"/>
    <cellStyle name="Note 2 2 2 2 2 3" xfId="14150" xr:uid="{00000000-0005-0000-0000-0000E0460000}"/>
    <cellStyle name="Note 2 2 2 2 2 3 2" xfId="14151" xr:uid="{00000000-0005-0000-0000-0000E1460000}"/>
    <cellStyle name="Note 2 2 2 2 2 3 2 2" xfId="14152" xr:uid="{00000000-0005-0000-0000-0000E2460000}"/>
    <cellStyle name="Note 2 2 2 2 2 3 2 2 2" xfId="24326" xr:uid="{00000000-0005-0000-0000-0000E3460000}"/>
    <cellStyle name="Note 2 2 2 2 2 3 2 3" xfId="14153" xr:uid="{00000000-0005-0000-0000-0000E4460000}"/>
    <cellStyle name="Note 2 2 2 2 2 3 2 3 2" xfId="24327" xr:uid="{00000000-0005-0000-0000-0000E5460000}"/>
    <cellStyle name="Note 2 2 2 2 2 3 2 4" xfId="24325" xr:uid="{00000000-0005-0000-0000-0000E6460000}"/>
    <cellStyle name="Note 2 2 2 2 2 3 3" xfId="14154" xr:uid="{00000000-0005-0000-0000-0000E7460000}"/>
    <cellStyle name="Note 2 2 2 2 2 3 3 2" xfId="24328" xr:uid="{00000000-0005-0000-0000-0000E8460000}"/>
    <cellStyle name="Note 2 2 2 2 2 3 4" xfId="14155" xr:uid="{00000000-0005-0000-0000-0000E9460000}"/>
    <cellStyle name="Note 2 2 2 2 2 3 4 2" xfId="24329" xr:uid="{00000000-0005-0000-0000-0000EA460000}"/>
    <cellStyle name="Note 2 2 2 2 2 3 5" xfId="24324" xr:uid="{00000000-0005-0000-0000-0000EB460000}"/>
    <cellStyle name="Note 2 2 2 2 2 4" xfId="24316" xr:uid="{00000000-0005-0000-0000-0000EC460000}"/>
    <cellStyle name="Note 2 2 2 2 3" xfId="14156" xr:uid="{00000000-0005-0000-0000-0000ED460000}"/>
    <cellStyle name="Note 2 2 2 2 3 2" xfId="14157" xr:uid="{00000000-0005-0000-0000-0000EE460000}"/>
    <cellStyle name="Note 2 2 2 2 3 2 2" xfId="14158" xr:uid="{00000000-0005-0000-0000-0000EF460000}"/>
    <cellStyle name="Note 2 2 2 2 3 2 2 2" xfId="14159" xr:uid="{00000000-0005-0000-0000-0000F0460000}"/>
    <cellStyle name="Note 2 2 2 2 3 2 2 2 2" xfId="14160" xr:uid="{00000000-0005-0000-0000-0000F1460000}"/>
    <cellStyle name="Note 2 2 2 2 3 2 2 2 2 2" xfId="24334" xr:uid="{00000000-0005-0000-0000-0000F2460000}"/>
    <cellStyle name="Note 2 2 2 2 3 2 2 2 3" xfId="14161" xr:uid="{00000000-0005-0000-0000-0000F3460000}"/>
    <cellStyle name="Note 2 2 2 2 3 2 2 2 3 2" xfId="24335" xr:uid="{00000000-0005-0000-0000-0000F4460000}"/>
    <cellStyle name="Note 2 2 2 2 3 2 2 2 4" xfId="24333" xr:uid="{00000000-0005-0000-0000-0000F5460000}"/>
    <cellStyle name="Note 2 2 2 2 3 2 2 3" xfId="14162" xr:uid="{00000000-0005-0000-0000-0000F6460000}"/>
    <cellStyle name="Note 2 2 2 2 3 2 2 3 2" xfId="24336" xr:uid="{00000000-0005-0000-0000-0000F7460000}"/>
    <cellStyle name="Note 2 2 2 2 3 2 2 4" xfId="14163" xr:uid="{00000000-0005-0000-0000-0000F8460000}"/>
    <cellStyle name="Note 2 2 2 2 3 2 2 4 2" xfId="24337" xr:uid="{00000000-0005-0000-0000-0000F9460000}"/>
    <cellStyle name="Note 2 2 2 2 3 2 2 5" xfId="24332" xr:uid="{00000000-0005-0000-0000-0000FA460000}"/>
    <cellStyle name="Note 2 2 2 2 3 2 3" xfId="24331" xr:uid="{00000000-0005-0000-0000-0000FB460000}"/>
    <cellStyle name="Note 2 2 2 2 3 3" xfId="14164" xr:uid="{00000000-0005-0000-0000-0000FC460000}"/>
    <cellStyle name="Note 2 2 2 2 3 3 2" xfId="14165" xr:uid="{00000000-0005-0000-0000-0000FD460000}"/>
    <cellStyle name="Note 2 2 2 2 3 3 2 2" xfId="14166" xr:uid="{00000000-0005-0000-0000-0000FE460000}"/>
    <cellStyle name="Note 2 2 2 2 3 3 2 2 2" xfId="24340" xr:uid="{00000000-0005-0000-0000-0000FF460000}"/>
    <cellStyle name="Note 2 2 2 2 3 3 2 3" xfId="14167" xr:uid="{00000000-0005-0000-0000-000000470000}"/>
    <cellStyle name="Note 2 2 2 2 3 3 2 3 2" xfId="24341" xr:uid="{00000000-0005-0000-0000-000001470000}"/>
    <cellStyle name="Note 2 2 2 2 3 3 2 4" xfId="24339" xr:uid="{00000000-0005-0000-0000-000002470000}"/>
    <cellStyle name="Note 2 2 2 2 3 3 3" xfId="14168" xr:uid="{00000000-0005-0000-0000-000003470000}"/>
    <cellStyle name="Note 2 2 2 2 3 3 3 2" xfId="24342" xr:uid="{00000000-0005-0000-0000-000004470000}"/>
    <cellStyle name="Note 2 2 2 2 3 3 4" xfId="14169" xr:uid="{00000000-0005-0000-0000-000005470000}"/>
    <cellStyle name="Note 2 2 2 2 3 3 4 2" xfId="24343" xr:uid="{00000000-0005-0000-0000-000006470000}"/>
    <cellStyle name="Note 2 2 2 2 3 3 5" xfId="24338" xr:uid="{00000000-0005-0000-0000-000007470000}"/>
    <cellStyle name="Note 2 2 2 2 3 4" xfId="24330" xr:uid="{00000000-0005-0000-0000-000008470000}"/>
    <cellStyle name="Note 2 2 2 2 4" xfId="14170" xr:uid="{00000000-0005-0000-0000-000009470000}"/>
    <cellStyle name="Note 2 2 2 2 4 2" xfId="14171" xr:uid="{00000000-0005-0000-0000-00000A470000}"/>
    <cellStyle name="Note 2 2 2 2 4 2 2" xfId="14172" xr:uid="{00000000-0005-0000-0000-00000B470000}"/>
    <cellStyle name="Note 2 2 2 2 4 2 2 2" xfId="14173" xr:uid="{00000000-0005-0000-0000-00000C470000}"/>
    <cellStyle name="Note 2 2 2 2 4 2 2 2 2" xfId="14174" xr:uid="{00000000-0005-0000-0000-00000D470000}"/>
    <cellStyle name="Note 2 2 2 2 4 2 2 2 2 2" xfId="24348" xr:uid="{00000000-0005-0000-0000-00000E470000}"/>
    <cellStyle name="Note 2 2 2 2 4 2 2 2 3" xfId="14175" xr:uid="{00000000-0005-0000-0000-00000F470000}"/>
    <cellStyle name="Note 2 2 2 2 4 2 2 2 3 2" xfId="24349" xr:uid="{00000000-0005-0000-0000-000010470000}"/>
    <cellStyle name="Note 2 2 2 2 4 2 2 2 4" xfId="24347" xr:uid="{00000000-0005-0000-0000-000011470000}"/>
    <cellStyle name="Note 2 2 2 2 4 2 2 3" xfId="14176" xr:uid="{00000000-0005-0000-0000-000012470000}"/>
    <cellStyle name="Note 2 2 2 2 4 2 2 3 2" xfId="24350" xr:uid="{00000000-0005-0000-0000-000013470000}"/>
    <cellStyle name="Note 2 2 2 2 4 2 2 4" xfId="14177" xr:uid="{00000000-0005-0000-0000-000014470000}"/>
    <cellStyle name="Note 2 2 2 2 4 2 2 4 2" xfId="24351" xr:uid="{00000000-0005-0000-0000-000015470000}"/>
    <cellStyle name="Note 2 2 2 2 4 2 2 5" xfId="24346" xr:uid="{00000000-0005-0000-0000-000016470000}"/>
    <cellStyle name="Note 2 2 2 2 4 2 3" xfId="24345" xr:uid="{00000000-0005-0000-0000-000017470000}"/>
    <cellStyle name="Note 2 2 2 2 4 3" xfId="14178" xr:uid="{00000000-0005-0000-0000-000018470000}"/>
    <cellStyle name="Note 2 2 2 2 4 3 2" xfId="14179" xr:uid="{00000000-0005-0000-0000-000019470000}"/>
    <cellStyle name="Note 2 2 2 2 4 3 2 2" xfId="14180" xr:uid="{00000000-0005-0000-0000-00001A470000}"/>
    <cellStyle name="Note 2 2 2 2 4 3 2 2 2" xfId="24354" xr:uid="{00000000-0005-0000-0000-00001B470000}"/>
    <cellStyle name="Note 2 2 2 2 4 3 2 3" xfId="14181" xr:uid="{00000000-0005-0000-0000-00001C470000}"/>
    <cellStyle name="Note 2 2 2 2 4 3 2 3 2" xfId="24355" xr:uid="{00000000-0005-0000-0000-00001D470000}"/>
    <cellStyle name="Note 2 2 2 2 4 3 2 4" xfId="24353" xr:uid="{00000000-0005-0000-0000-00001E470000}"/>
    <cellStyle name="Note 2 2 2 2 4 3 3" xfId="14182" xr:uid="{00000000-0005-0000-0000-00001F470000}"/>
    <cellStyle name="Note 2 2 2 2 4 3 3 2" xfId="24356" xr:uid="{00000000-0005-0000-0000-000020470000}"/>
    <cellStyle name="Note 2 2 2 2 4 3 4" xfId="14183" xr:uid="{00000000-0005-0000-0000-000021470000}"/>
    <cellStyle name="Note 2 2 2 2 4 3 4 2" xfId="24357" xr:uid="{00000000-0005-0000-0000-000022470000}"/>
    <cellStyle name="Note 2 2 2 2 4 3 5" xfId="24352" xr:uid="{00000000-0005-0000-0000-000023470000}"/>
    <cellStyle name="Note 2 2 2 2 4 4" xfId="24344" xr:uid="{00000000-0005-0000-0000-000024470000}"/>
    <cellStyle name="Note 2 2 2 2 5" xfId="14184" xr:uid="{00000000-0005-0000-0000-000025470000}"/>
    <cellStyle name="Note 2 2 2 2 5 2" xfId="14185" xr:uid="{00000000-0005-0000-0000-000026470000}"/>
    <cellStyle name="Note 2 2 2 2 5 2 2" xfId="14186" xr:uid="{00000000-0005-0000-0000-000027470000}"/>
    <cellStyle name="Note 2 2 2 2 5 2 2 2" xfId="14187" xr:uid="{00000000-0005-0000-0000-000028470000}"/>
    <cellStyle name="Note 2 2 2 2 5 2 2 2 2" xfId="24361" xr:uid="{00000000-0005-0000-0000-000029470000}"/>
    <cellStyle name="Note 2 2 2 2 5 2 2 3" xfId="14188" xr:uid="{00000000-0005-0000-0000-00002A470000}"/>
    <cellStyle name="Note 2 2 2 2 5 2 2 3 2" xfId="24362" xr:uid="{00000000-0005-0000-0000-00002B470000}"/>
    <cellStyle name="Note 2 2 2 2 5 2 2 4" xfId="24360" xr:uid="{00000000-0005-0000-0000-00002C470000}"/>
    <cellStyle name="Note 2 2 2 2 5 2 3" xfId="14189" xr:uid="{00000000-0005-0000-0000-00002D470000}"/>
    <cellStyle name="Note 2 2 2 2 5 2 3 2" xfId="24363" xr:uid="{00000000-0005-0000-0000-00002E470000}"/>
    <cellStyle name="Note 2 2 2 2 5 2 4" xfId="14190" xr:uid="{00000000-0005-0000-0000-00002F470000}"/>
    <cellStyle name="Note 2 2 2 2 5 2 4 2" xfId="24364" xr:uid="{00000000-0005-0000-0000-000030470000}"/>
    <cellStyle name="Note 2 2 2 2 5 2 5" xfId="24359" xr:uid="{00000000-0005-0000-0000-000031470000}"/>
    <cellStyle name="Note 2 2 2 2 5 3" xfId="24358" xr:uid="{00000000-0005-0000-0000-000032470000}"/>
    <cellStyle name="Note 2 2 2 2 6" xfId="14191" xr:uid="{00000000-0005-0000-0000-000033470000}"/>
    <cellStyle name="Note 2 2 2 2 6 2" xfId="14192" xr:uid="{00000000-0005-0000-0000-000034470000}"/>
    <cellStyle name="Note 2 2 2 2 6 2 2" xfId="14193" xr:uid="{00000000-0005-0000-0000-000035470000}"/>
    <cellStyle name="Note 2 2 2 2 6 2 2 2" xfId="24367" xr:uid="{00000000-0005-0000-0000-000036470000}"/>
    <cellStyle name="Note 2 2 2 2 6 2 3" xfId="14194" xr:uid="{00000000-0005-0000-0000-000037470000}"/>
    <cellStyle name="Note 2 2 2 2 6 2 3 2" xfId="24368" xr:uid="{00000000-0005-0000-0000-000038470000}"/>
    <cellStyle name="Note 2 2 2 2 6 2 4" xfId="24366" xr:uid="{00000000-0005-0000-0000-000039470000}"/>
    <cellStyle name="Note 2 2 2 2 6 3" xfId="14195" xr:uid="{00000000-0005-0000-0000-00003A470000}"/>
    <cellStyle name="Note 2 2 2 2 6 3 2" xfId="24369" xr:uid="{00000000-0005-0000-0000-00003B470000}"/>
    <cellStyle name="Note 2 2 2 2 6 4" xfId="14196" xr:uid="{00000000-0005-0000-0000-00003C470000}"/>
    <cellStyle name="Note 2 2 2 2 6 4 2" xfId="24370" xr:uid="{00000000-0005-0000-0000-00003D470000}"/>
    <cellStyle name="Note 2 2 2 2 6 5" xfId="24365" xr:uid="{00000000-0005-0000-0000-00003E470000}"/>
    <cellStyle name="Note 2 2 2 2 7" xfId="24315" xr:uid="{00000000-0005-0000-0000-00003F470000}"/>
    <cellStyle name="Note 2 2 2 3" xfId="14197" xr:uid="{00000000-0005-0000-0000-000040470000}"/>
    <cellStyle name="Note 2 2 2 3 2" xfId="14198" xr:uid="{00000000-0005-0000-0000-000041470000}"/>
    <cellStyle name="Note 2 2 2 3 2 2" xfId="14199" xr:uid="{00000000-0005-0000-0000-000042470000}"/>
    <cellStyle name="Note 2 2 2 3 2 2 2" xfId="14200" xr:uid="{00000000-0005-0000-0000-000043470000}"/>
    <cellStyle name="Note 2 2 2 3 2 2 2 2" xfId="14201" xr:uid="{00000000-0005-0000-0000-000044470000}"/>
    <cellStyle name="Note 2 2 2 3 2 2 2 2 2" xfId="24375" xr:uid="{00000000-0005-0000-0000-000045470000}"/>
    <cellStyle name="Note 2 2 2 3 2 2 2 3" xfId="14202" xr:uid="{00000000-0005-0000-0000-000046470000}"/>
    <cellStyle name="Note 2 2 2 3 2 2 2 3 2" xfId="24376" xr:uid="{00000000-0005-0000-0000-000047470000}"/>
    <cellStyle name="Note 2 2 2 3 2 2 2 4" xfId="24374" xr:uid="{00000000-0005-0000-0000-000048470000}"/>
    <cellStyle name="Note 2 2 2 3 2 2 3" xfId="14203" xr:uid="{00000000-0005-0000-0000-000049470000}"/>
    <cellStyle name="Note 2 2 2 3 2 2 3 2" xfId="24377" xr:uid="{00000000-0005-0000-0000-00004A470000}"/>
    <cellStyle name="Note 2 2 2 3 2 2 4" xfId="14204" xr:uid="{00000000-0005-0000-0000-00004B470000}"/>
    <cellStyle name="Note 2 2 2 3 2 2 4 2" xfId="24378" xr:uid="{00000000-0005-0000-0000-00004C470000}"/>
    <cellStyle name="Note 2 2 2 3 2 2 5" xfId="24373" xr:uid="{00000000-0005-0000-0000-00004D470000}"/>
    <cellStyle name="Note 2 2 2 3 2 3" xfId="24372" xr:uid="{00000000-0005-0000-0000-00004E470000}"/>
    <cellStyle name="Note 2 2 2 3 3" xfId="14205" xr:uid="{00000000-0005-0000-0000-00004F470000}"/>
    <cellStyle name="Note 2 2 2 3 3 2" xfId="14206" xr:uid="{00000000-0005-0000-0000-000050470000}"/>
    <cellStyle name="Note 2 2 2 3 3 2 2" xfId="14207" xr:uid="{00000000-0005-0000-0000-000051470000}"/>
    <cellStyle name="Note 2 2 2 3 3 2 2 2" xfId="24381" xr:uid="{00000000-0005-0000-0000-000052470000}"/>
    <cellStyle name="Note 2 2 2 3 3 2 3" xfId="14208" xr:uid="{00000000-0005-0000-0000-000053470000}"/>
    <cellStyle name="Note 2 2 2 3 3 2 3 2" xfId="24382" xr:uid="{00000000-0005-0000-0000-000054470000}"/>
    <cellStyle name="Note 2 2 2 3 3 2 4" xfId="24380" xr:uid="{00000000-0005-0000-0000-000055470000}"/>
    <cellStyle name="Note 2 2 2 3 3 3" xfId="14209" xr:uid="{00000000-0005-0000-0000-000056470000}"/>
    <cellStyle name="Note 2 2 2 3 3 3 2" xfId="24383" xr:uid="{00000000-0005-0000-0000-000057470000}"/>
    <cellStyle name="Note 2 2 2 3 3 4" xfId="14210" xr:uid="{00000000-0005-0000-0000-000058470000}"/>
    <cellStyle name="Note 2 2 2 3 3 4 2" xfId="24384" xr:uid="{00000000-0005-0000-0000-000059470000}"/>
    <cellStyle name="Note 2 2 2 3 3 5" xfId="24379" xr:uid="{00000000-0005-0000-0000-00005A470000}"/>
    <cellStyle name="Note 2 2 2 3 4" xfId="24371" xr:uid="{00000000-0005-0000-0000-00005B470000}"/>
    <cellStyle name="Note 2 2 2 4" xfId="14211" xr:uid="{00000000-0005-0000-0000-00005C470000}"/>
    <cellStyle name="Note 2 2 2 4 2" xfId="14212" xr:uid="{00000000-0005-0000-0000-00005D470000}"/>
    <cellStyle name="Note 2 2 2 4 2 2" xfId="14213" xr:uid="{00000000-0005-0000-0000-00005E470000}"/>
    <cellStyle name="Note 2 2 2 4 2 2 2" xfId="14214" xr:uid="{00000000-0005-0000-0000-00005F470000}"/>
    <cellStyle name="Note 2 2 2 4 2 2 2 2" xfId="14215" xr:uid="{00000000-0005-0000-0000-000060470000}"/>
    <cellStyle name="Note 2 2 2 4 2 2 2 2 2" xfId="24389" xr:uid="{00000000-0005-0000-0000-000061470000}"/>
    <cellStyle name="Note 2 2 2 4 2 2 2 3" xfId="14216" xr:uid="{00000000-0005-0000-0000-000062470000}"/>
    <cellStyle name="Note 2 2 2 4 2 2 2 3 2" xfId="24390" xr:uid="{00000000-0005-0000-0000-000063470000}"/>
    <cellStyle name="Note 2 2 2 4 2 2 2 4" xfId="24388" xr:uid="{00000000-0005-0000-0000-000064470000}"/>
    <cellStyle name="Note 2 2 2 4 2 2 3" xfId="14217" xr:uid="{00000000-0005-0000-0000-000065470000}"/>
    <cellStyle name="Note 2 2 2 4 2 2 3 2" xfId="24391" xr:uid="{00000000-0005-0000-0000-000066470000}"/>
    <cellStyle name="Note 2 2 2 4 2 2 4" xfId="14218" xr:uid="{00000000-0005-0000-0000-000067470000}"/>
    <cellStyle name="Note 2 2 2 4 2 2 4 2" xfId="24392" xr:uid="{00000000-0005-0000-0000-000068470000}"/>
    <cellStyle name="Note 2 2 2 4 2 2 5" xfId="24387" xr:uid="{00000000-0005-0000-0000-000069470000}"/>
    <cellStyle name="Note 2 2 2 4 2 3" xfId="24386" xr:uid="{00000000-0005-0000-0000-00006A470000}"/>
    <cellStyle name="Note 2 2 2 4 3" xfId="14219" xr:uid="{00000000-0005-0000-0000-00006B470000}"/>
    <cellStyle name="Note 2 2 2 4 3 2" xfId="14220" xr:uid="{00000000-0005-0000-0000-00006C470000}"/>
    <cellStyle name="Note 2 2 2 4 3 2 2" xfId="14221" xr:uid="{00000000-0005-0000-0000-00006D470000}"/>
    <cellStyle name="Note 2 2 2 4 3 2 2 2" xfId="24395" xr:uid="{00000000-0005-0000-0000-00006E470000}"/>
    <cellStyle name="Note 2 2 2 4 3 2 3" xfId="14222" xr:uid="{00000000-0005-0000-0000-00006F470000}"/>
    <cellStyle name="Note 2 2 2 4 3 2 3 2" xfId="24396" xr:uid="{00000000-0005-0000-0000-000070470000}"/>
    <cellStyle name="Note 2 2 2 4 3 2 4" xfId="24394" xr:uid="{00000000-0005-0000-0000-000071470000}"/>
    <cellStyle name="Note 2 2 2 4 3 3" xfId="14223" xr:uid="{00000000-0005-0000-0000-000072470000}"/>
    <cellStyle name="Note 2 2 2 4 3 3 2" xfId="24397" xr:uid="{00000000-0005-0000-0000-000073470000}"/>
    <cellStyle name="Note 2 2 2 4 3 4" xfId="14224" xr:uid="{00000000-0005-0000-0000-000074470000}"/>
    <cellStyle name="Note 2 2 2 4 3 4 2" xfId="24398" xr:uid="{00000000-0005-0000-0000-000075470000}"/>
    <cellStyle name="Note 2 2 2 4 3 5" xfId="24393" xr:uid="{00000000-0005-0000-0000-000076470000}"/>
    <cellStyle name="Note 2 2 2 4 4" xfId="24385" xr:uid="{00000000-0005-0000-0000-000077470000}"/>
    <cellStyle name="Note 2 2 2 5" xfId="14225" xr:uid="{00000000-0005-0000-0000-000078470000}"/>
    <cellStyle name="Note 2 2 2 5 2" xfId="14226" xr:uid="{00000000-0005-0000-0000-000079470000}"/>
    <cellStyle name="Note 2 2 2 5 2 2" xfId="14227" xr:uid="{00000000-0005-0000-0000-00007A470000}"/>
    <cellStyle name="Note 2 2 2 5 2 2 2" xfId="14228" xr:uid="{00000000-0005-0000-0000-00007B470000}"/>
    <cellStyle name="Note 2 2 2 5 2 2 2 2" xfId="14229" xr:uid="{00000000-0005-0000-0000-00007C470000}"/>
    <cellStyle name="Note 2 2 2 5 2 2 2 2 2" xfId="24403" xr:uid="{00000000-0005-0000-0000-00007D470000}"/>
    <cellStyle name="Note 2 2 2 5 2 2 2 3" xfId="14230" xr:uid="{00000000-0005-0000-0000-00007E470000}"/>
    <cellStyle name="Note 2 2 2 5 2 2 2 3 2" xfId="24404" xr:uid="{00000000-0005-0000-0000-00007F470000}"/>
    <cellStyle name="Note 2 2 2 5 2 2 2 4" xfId="24402" xr:uid="{00000000-0005-0000-0000-000080470000}"/>
    <cellStyle name="Note 2 2 2 5 2 2 3" xfId="14231" xr:uid="{00000000-0005-0000-0000-000081470000}"/>
    <cellStyle name="Note 2 2 2 5 2 2 3 2" xfId="24405" xr:uid="{00000000-0005-0000-0000-000082470000}"/>
    <cellStyle name="Note 2 2 2 5 2 2 4" xfId="14232" xr:uid="{00000000-0005-0000-0000-000083470000}"/>
    <cellStyle name="Note 2 2 2 5 2 2 4 2" xfId="24406" xr:uid="{00000000-0005-0000-0000-000084470000}"/>
    <cellStyle name="Note 2 2 2 5 2 2 5" xfId="24401" xr:uid="{00000000-0005-0000-0000-000085470000}"/>
    <cellStyle name="Note 2 2 2 5 2 3" xfId="24400" xr:uid="{00000000-0005-0000-0000-000086470000}"/>
    <cellStyle name="Note 2 2 2 5 3" xfId="14233" xr:uid="{00000000-0005-0000-0000-000087470000}"/>
    <cellStyle name="Note 2 2 2 5 3 2" xfId="14234" xr:uid="{00000000-0005-0000-0000-000088470000}"/>
    <cellStyle name="Note 2 2 2 5 3 2 2" xfId="14235" xr:uid="{00000000-0005-0000-0000-000089470000}"/>
    <cellStyle name="Note 2 2 2 5 3 2 2 2" xfId="24409" xr:uid="{00000000-0005-0000-0000-00008A470000}"/>
    <cellStyle name="Note 2 2 2 5 3 2 3" xfId="14236" xr:uid="{00000000-0005-0000-0000-00008B470000}"/>
    <cellStyle name="Note 2 2 2 5 3 2 3 2" xfId="24410" xr:uid="{00000000-0005-0000-0000-00008C470000}"/>
    <cellStyle name="Note 2 2 2 5 3 2 4" xfId="24408" xr:uid="{00000000-0005-0000-0000-00008D470000}"/>
    <cellStyle name="Note 2 2 2 5 3 3" xfId="14237" xr:uid="{00000000-0005-0000-0000-00008E470000}"/>
    <cellStyle name="Note 2 2 2 5 3 3 2" xfId="24411" xr:uid="{00000000-0005-0000-0000-00008F470000}"/>
    <cellStyle name="Note 2 2 2 5 3 4" xfId="14238" xr:uid="{00000000-0005-0000-0000-000090470000}"/>
    <cellStyle name="Note 2 2 2 5 3 4 2" xfId="24412" xr:uid="{00000000-0005-0000-0000-000091470000}"/>
    <cellStyle name="Note 2 2 2 5 3 5" xfId="24407" xr:uid="{00000000-0005-0000-0000-000092470000}"/>
    <cellStyle name="Note 2 2 2 5 4" xfId="24399" xr:uid="{00000000-0005-0000-0000-000093470000}"/>
    <cellStyle name="Note 2 2 2 6" xfId="14239" xr:uid="{00000000-0005-0000-0000-000094470000}"/>
    <cellStyle name="Note 2 2 2 6 2" xfId="14240" xr:uid="{00000000-0005-0000-0000-000095470000}"/>
    <cellStyle name="Note 2 2 2 6 2 2" xfId="14241" xr:uid="{00000000-0005-0000-0000-000096470000}"/>
    <cellStyle name="Note 2 2 2 6 2 2 2" xfId="14242" xr:uid="{00000000-0005-0000-0000-000097470000}"/>
    <cellStyle name="Note 2 2 2 6 2 2 2 2" xfId="24416" xr:uid="{00000000-0005-0000-0000-000098470000}"/>
    <cellStyle name="Note 2 2 2 6 2 2 3" xfId="14243" xr:uid="{00000000-0005-0000-0000-000099470000}"/>
    <cellStyle name="Note 2 2 2 6 2 2 3 2" xfId="24417" xr:uid="{00000000-0005-0000-0000-00009A470000}"/>
    <cellStyle name="Note 2 2 2 6 2 2 4" xfId="24415" xr:uid="{00000000-0005-0000-0000-00009B470000}"/>
    <cellStyle name="Note 2 2 2 6 2 3" xfId="14244" xr:uid="{00000000-0005-0000-0000-00009C470000}"/>
    <cellStyle name="Note 2 2 2 6 2 3 2" xfId="24418" xr:uid="{00000000-0005-0000-0000-00009D470000}"/>
    <cellStyle name="Note 2 2 2 6 2 4" xfId="14245" xr:uid="{00000000-0005-0000-0000-00009E470000}"/>
    <cellStyle name="Note 2 2 2 6 2 4 2" xfId="24419" xr:uid="{00000000-0005-0000-0000-00009F470000}"/>
    <cellStyle name="Note 2 2 2 6 2 5" xfId="24414" xr:uid="{00000000-0005-0000-0000-0000A0470000}"/>
    <cellStyle name="Note 2 2 2 6 3" xfId="24413" xr:uid="{00000000-0005-0000-0000-0000A1470000}"/>
    <cellStyle name="Note 2 2 2 7" xfId="14246" xr:uid="{00000000-0005-0000-0000-0000A2470000}"/>
    <cellStyle name="Note 2 2 2 7 2" xfId="14247" xr:uid="{00000000-0005-0000-0000-0000A3470000}"/>
    <cellStyle name="Note 2 2 2 7 2 2" xfId="14248" xr:uid="{00000000-0005-0000-0000-0000A4470000}"/>
    <cellStyle name="Note 2 2 2 7 2 2 2" xfId="24422" xr:uid="{00000000-0005-0000-0000-0000A5470000}"/>
    <cellStyle name="Note 2 2 2 7 2 3" xfId="14249" xr:uid="{00000000-0005-0000-0000-0000A6470000}"/>
    <cellStyle name="Note 2 2 2 7 2 3 2" xfId="24423" xr:uid="{00000000-0005-0000-0000-0000A7470000}"/>
    <cellStyle name="Note 2 2 2 7 2 4" xfId="24421" xr:uid="{00000000-0005-0000-0000-0000A8470000}"/>
    <cellStyle name="Note 2 2 2 7 3" xfId="14250" xr:uid="{00000000-0005-0000-0000-0000A9470000}"/>
    <cellStyle name="Note 2 2 2 7 3 2" xfId="24424" xr:uid="{00000000-0005-0000-0000-0000AA470000}"/>
    <cellStyle name="Note 2 2 2 7 4" xfId="14251" xr:uid="{00000000-0005-0000-0000-0000AB470000}"/>
    <cellStyle name="Note 2 2 2 7 4 2" xfId="24425" xr:uid="{00000000-0005-0000-0000-0000AC470000}"/>
    <cellStyle name="Note 2 2 2 7 5" xfId="24420" xr:uid="{00000000-0005-0000-0000-0000AD470000}"/>
    <cellStyle name="Note 2 2 2 8" xfId="14252" xr:uid="{00000000-0005-0000-0000-0000AE470000}"/>
    <cellStyle name="Note 2 2 2 8 2" xfId="24426" xr:uid="{00000000-0005-0000-0000-0000AF470000}"/>
    <cellStyle name="Note 2 2 2 9" xfId="14140" xr:uid="{00000000-0005-0000-0000-0000B0470000}"/>
    <cellStyle name="Note 2 2 3" xfId="14253" xr:uid="{00000000-0005-0000-0000-0000B1470000}"/>
    <cellStyle name="Note 2 2 3 2" xfId="14254" xr:uid="{00000000-0005-0000-0000-0000B2470000}"/>
    <cellStyle name="Note 2 2 3 2 2" xfId="14255" xr:uid="{00000000-0005-0000-0000-0000B3470000}"/>
    <cellStyle name="Note 2 2 3 2 2 2" xfId="14256" xr:uid="{00000000-0005-0000-0000-0000B4470000}"/>
    <cellStyle name="Note 2 2 3 2 2 2 2" xfId="14257" xr:uid="{00000000-0005-0000-0000-0000B5470000}"/>
    <cellStyle name="Note 2 2 3 2 2 2 2 2" xfId="14258" xr:uid="{00000000-0005-0000-0000-0000B6470000}"/>
    <cellStyle name="Note 2 2 3 2 2 2 2 2 2" xfId="24432" xr:uid="{00000000-0005-0000-0000-0000B7470000}"/>
    <cellStyle name="Note 2 2 3 2 2 2 2 3" xfId="14259" xr:uid="{00000000-0005-0000-0000-0000B8470000}"/>
    <cellStyle name="Note 2 2 3 2 2 2 2 3 2" xfId="24433" xr:uid="{00000000-0005-0000-0000-0000B9470000}"/>
    <cellStyle name="Note 2 2 3 2 2 2 2 4" xfId="24431" xr:uid="{00000000-0005-0000-0000-0000BA470000}"/>
    <cellStyle name="Note 2 2 3 2 2 2 3" xfId="14260" xr:uid="{00000000-0005-0000-0000-0000BB470000}"/>
    <cellStyle name="Note 2 2 3 2 2 2 3 2" xfId="24434" xr:uid="{00000000-0005-0000-0000-0000BC470000}"/>
    <cellStyle name="Note 2 2 3 2 2 2 4" xfId="14261" xr:uid="{00000000-0005-0000-0000-0000BD470000}"/>
    <cellStyle name="Note 2 2 3 2 2 2 4 2" xfId="24435" xr:uid="{00000000-0005-0000-0000-0000BE470000}"/>
    <cellStyle name="Note 2 2 3 2 2 2 5" xfId="24430" xr:uid="{00000000-0005-0000-0000-0000BF470000}"/>
    <cellStyle name="Note 2 2 3 2 2 3" xfId="24429" xr:uid="{00000000-0005-0000-0000-0000C0470000}"/>
    <cellStyle name="Note 2 2 3 2 3" xfId="14262" xr:uid="{00000000-0005-0000-0000-0000C1470000}"/>
    <cellStyle name="Note 2 2 3 2 3 2" xfId="14263" xr:uid="{00000000-0005-0000-0000-0000C2470000}"/>
    <cellStyle name="Note 2 2 3 2 3 2 2" xfId="14264" xr:uid="{00000000-0005-0000-0000-0000C3470000}"/>
    <cellStyle name="Note 2 2 3 2 3 2 2 2" xfId="24438" xr:uid="{00000000-0005-0000-0000-0000C4470000}"/>
    <cellStyle name="Note 2 2 3 2 3 2 3" xfId="14265" xr:uid="{00000000-0005-0000-0000-0000C5470000}"/>
    <cellStyle name="Note 2 2 3 2 3 2 3 2" xfId="24439" xr:uid="{00000000-0005-0000-0000-0000C6470000}"/>
    <cellStyle name="Note 2 2 3 2 3 2 4" xfId="24437" xr:uid="{00000000-0005-0000-0000-0000C7470000}"/>
    <cellStyle name="Note 2 2 3 2 3 3" xfId="14266" xr:uid="{00000000-0005-0000-0000-0000C8470000}"/>
    <cellStyle name="Note 2 2 3 2 3 3 2" xfId="24440" xr:uid="{00000000-0005-0000-0000-0000C9470000}"/>
    <cellStyle name="Note 2 2 3 2 3 4" xfId="14267" xr:uid="{00000000-0005-0000-0000-0000CA470000}"/>
    <cellStyle name="Note 2 2 3 2 3 4 2" xfId="24441" xr:uid="{00000000-0005-0000-0000-0000CB470000}"/>
    <cellStyle name="Note 2 2 3 2 3 5" xfId="24436" xr:uid="{00000000-0005-0000-0000-0000CC470000}"/>
    <cellStyle name="Note 2 2 3 2 4" xfId="24428" xr:uid="{00000000-0005-0000-0000-0000CD470000}"/>
    <cellStyle name="Note 2 2 3 3" xfId="14268" xr:uid="{00000000-0005-0000-0000-0000CE470000}"/>
    <cellStyle name="Note 2 2 3 3 2" xfId="14269" xr:uid="{00000000-0005-0000-0000-0000CF470000}"/>
    <cellStyle name="Note 2 2 3 3 2 2" xfId="14270" xr:uid="{00000000-0005-0000-0000-0000D0470000}"/>
    <cellStyle name="Note 2 2 3 3 2 2 2" xfId="14271" xr:uid="{00000000-0005-0000-0000-0000D1470000}"/>
    <cellStyle name="Note 2 2 3 3 2 2 2 2" xfId="14272" xr:uid="{00000000-0005-0000-0000-0000D2470000}"/>
    <cellStyle name="Note 2 2 3 3 2 2 2 2 2" xfId="24446" xr:uid="{00000000-0005-0000-0000-0000D3470000}"/>
    <cellStyle name="Note 2 2 3 3 2 2 2 3" xfId="14273" xr:uid="{00000000-0005-0000-0000-0000D4470000}"/>
    <cellStyle name="Note 2 2 3 3 2 2 2 3 2" xfId="24447" xr:uid="{00000000-0005-0000-0000-0000D5470000}"/>
    <cellStyle name="Note 2 2 3 3 2 2 2 4" xfId="24445" xr:uid="{00000000-0005-0000-0000-0000D6470000}"/>
    <cellStyle name="Note 2 2 3 3 2 2 3" xfId="14274" xr:uid="{00000000-0005-0000-0000-0000D7470000}"/>
    <cellStyle name="Note 2 2 3 3 2 2 3 2" xfId="24448" xr:uid="{00000000-0005-0000-0000-0000D8470000}"/>
    <cellStyle name="Note 2 2 3 3 2 2 4" xfId="14275" xr:uid="{00000000-0005-0000-0000-0000D9470000}"/>
    <cellStyle name="Note 2 2 3 3 2 2 4 2" xfId="24449" xr:uid="{00000000-0005-0000-0000-0000DA470000}"/>
    <cellStyle name="Note 2 2 3 3 2 2 5" xfId="24444" xr:uid="{00000000-0005-0000-0000-0000DB470000}"/>
    <cellStyle name="Note 2 2 3 3 2 3" xfId="24443" xr:uid="{00000000-0005-0000-0000-0000DC470000}"/>
    <cellStyle name="Note 2 2 3 3 3" xfId="14276" xr:uid="{00000000-0005-0000-0000-0000DD470000}"/>
    <cellStyle name="Note 2 2 3 3 3 2" xfId="14277" xr:uid="{00000000-0005-0000-0000-0000DE470000}"/>
    <cellStyle name="Note 2 2 3 3 3 2 2" xfId="14278" xr:uid="{00000000-0005-0000-0000-0000DF470000}"/>
    <cellStyle name="Note 2 2 3 3 3 2 2 2" xfId="24452" xr:uid="{00000000-0005-0000-0000-0000E0470000}"/>
    <cellStyle name="Note 2 2 3 3 3 2 3" xfId="14279" xr:uid="{00000000-0005-0000-0000-0000E1470000}"/>
    <cellStyle name="Note 2 2 3 3 3 2 3 2" xfId="24453" xr:uid="{00000000-0005-0000-0000-0000E2470000}"/>
    <cellStyle name="Note 2 2 3 3 3 2 4" xfId="24451" xr:uid="{00000000-0005-0000-0000-0000E3470000}"/>
    <cellStyle name="Note 2 2 3 3 3 3" xfId="14280" xr:uid="{00000000-0005-0000-0000-0000E4470000}"/>
    <cellStyle name="Note 2 2 3 3 3 3 2" xfId="24454" xr:uid="{00000000-0005-0000-0000-0000E5470000}"/>
    <cellStyle name="Note 2 2 3 3 3 4" xfId="14281" xr:uid="{00000000-0005-0000-0000-0000E6470000}"/>
    <cellStyle name="Note 2 2 3 3 3 4 2" xfId="24455" xr:uid="{00000000-0005-0000-0000-0000E7470000}"/>
    <cellStyle name="Note 2 2 3 3 3 5" xfId="24450" xr:uid="{00000000-0005-0000-0000-0000E8470000}"/>
    <cellStyle name="Note 2 2 3 3 4" xfId="24442" xr:uid="{00000000-0005-0000-0000-0000E9470000}"/>
    <cellStyle name="Note 2 2 3 4" xfId="14282" xr:uid="{00000000-0005-0000-0000-0000EA470000}"/>
    <cellStyle name="Note 2 2 3 4 2" xfId="14283" xr:uid="{00000000-0005-0000-0000-0000EB470000}"/>
    <cellStyle name="Note 2 2 3 4 2 2" xfId="14284" xr:uid="{00000000-0005-0000-0000-0000EC470000}"/>
    <cellStyle name="Note 2 2 3 4 2 2 2" xfId="14285" xr:uid="{00000000-0005-0000-0000-0000ED470000}"/>
    <cellStyle name="Note 2 2 3 4 2 2 2 2" xfId="14286" xr:uid="{00000000-0005-0000-0000-0000EE470000}"/>
    <cellStyle name="Note 2 2 3 4 2 2 2 2 2" xfId="24460" xr:uid="{00000000-0005-0000-0000-0000EF470000}"/>
    <cellStyle name="Note 2 2 3 4 2 2 2 3" xfId="14287" xr:uid="{00000000-0005-0000-0000-0000F0470000}"/>
    <cellStyle name="Note 2 2 3 4 2 2 2 3 2" xfId="24461" xr:uid="{00000000-0005-0000-0000-0000F1470000}"/>
    <cellStyle name="Note 2 2 3 4 2 2 2 4" xfId="24459" xr:uid="{00000000-0005-0000-0000-0000F2470000}"/>
    <cellStyle name="Note 2 2 3 4 2 2 3" xfId="14288" xr:uid="{00000000-0005-0000-0000-0000F3470000}"/>
    <cellStyle name="Note 2 2 3 4 2 2 3 2" xfId="24462" xr:uid="{00000000-0005-0000-0000-0000F4470000}"/>
    <cellStyle name="Note 2 2 3 4 2 2 4" xfId="14289" xr:uid="{00000000-0005-0000-0000-0000F5470000}"/>
    <cellStyle name="Note 2 2 3 4 2 2 4 2" xfId="24463" xr:uid="{00000000-0005-0000-0000-0000F6470000}"/>
    <cellStyle name="Note 2 2 3 4 2 2 5" xfId="24458" xr:uid="{00000000-0005-0000-0000-0000F7470000}"/>
    <cellStyle name="Note 2 2 3 4 2 3" xfId="24457" xr:uid="{00000000-0005-0000-0000-0000F8470000}"/>
    <cellStyle name="Note 2 2 3 4 3" xfId="14290" xr:uid="{00000000-0005-0000-0000-0000F9470000}"/>
    <cellStyle name="Note 2 2 3 4 3 2" xfId="14291" xr:uid="{00000000-0005-0000-0000-0000FA470000}"/>
    <cellStyle name="Note 2 2 3 4 3 2 2" xfId="14292" xr:uid="{00000000-0005-0000-0000-0000FB470000}"/>
    <cellStyle name="Note 2 2 3 4 3 2 2 2" xfId="24466" xr:uid="{00000000-0005-0000-0000-0000FC470000}"/>
    <cellStyle name="Note 2 2 3 4 3 2 3" xfId="14293" xr:uid="{00000000-0005-0000-0000-0000FD470000}"/>
    <cellStyle name="Note 2 2 3 4 3 2 3 2" xfId="24467" xr:uid="{00000000-0005-0000-0000-0000FE470000}"/>
    <cellStyle name="Note 2 2 3 4 3 2 4" xfId="24465" xr:uid="{00000000-0005-0000-0000-0000FF470000}"/>
    <cellStyle name="Note 2 2 3 4 3 3" xfId="14294" xr:uid="{00000000-0005-0000-0000-000000480000}"/>
    <cellStyle name="Note 2 2 3 4 3 3 2" xfId="24468" xr:uid="{00000000-0005-0000-0000-000001480000}"/>
    <cellStyle name="Note 2 2 3 4 3 4" xfId="14295" xr:uid="{00000000-0005-0000-0000-000002480000}"/>
    <cellStyle name="Note 2 2 3 4 3 4 2" xfId="24469" xr:uid="{00000000-0005-0000-0000-000003480000}"/>
    <cellStyle name="Note 2 2 3 4 3 5" xfId="24464" xr:uid="{00000000-0005-0000-0000-000004480000}"/>
    <cellStyle name="Note 2 2 3 4 4" xfId="24456" xr:uid="{00000000-0005-0000-0000-000005480000}"/>
    <cellStyle name="Note 2 2 3 5" xfId="14296" xr:uid="{00000000-0005-0000-0000-000006480000}"/>
    <cellStyle name="Note 2 2 3 5 2" xfId="14297" xr:uid="{00000000-0005-0000-0000-000007480000}"/>
    <cellStyle name="Note 2 2 3 5 2 2" xfId="14298" xr:uid="{00000000-0005-0000-0000-000008480000}"/>
    <cellStyle name="Note 2 2 3 5 2 2 2" xfId="14299" xr:uid="{00000000-0005-0000-0000-000009480000}"/>
    <cellStyle name="Note 2 2 3 5 2 2 2 2" xfId="24473" xr:uid="{00000000-0005-0000-0000-00000A480000}"/>
    <cellStyle name="Note 2 2 3 5 2 2 3" xfId="14300" xr:uid="{00000000-0005-0000-0000-00000B480000}"/>
    <cellStyle name="Note 2 2 3 5 2 2 3 2" xfId="24474" xr:uid="{00000000-0005-0000-0000-00000C480000}"/>
    <cellStyle name="Note 2 2 3 5 2 2 4" xfId="24472" xr:uid="{00000000-0005-0000-0000-00000D480000}"/>
    <cellStyle name="Note 2 2 3 5 2 3" xfId="14301" xr:uid="{00000000-0005-0000-0000-00000E480000}"/>
    <cellStyle name="Note 2 2 3 5 2 3 2" xfId="24475" xr:uid="{00000000-0005-0000-0000-00000F480000}"/>
    <cellStyle name="Note 2 2 3 5 2 4" xfId="14302" xr:uid="{00000000-0005-0000-0000-000010480000}"/>
    <cellStyle name="Note 2 2 3 5 2 4 2" xfId="24476" xr:uid="{00000000-0005-0000-0000-000011480000}"/>
    <cellStyle name="Note 2 2 3 5 2 5" xfId="24471" xr:uid="{00000000-0005-0000-0000-000012480000}"/>
    <cellStyle name="Note 2 2 3 5 3" xfId="24470" xr:uid="{00000000-0005-0000-0000-000013480000}"/>
    <cellStyle name="Note 2 2 3 6" xfId="14303" xr:uid="{00000000-0005-0000-0000-000014480000}"/>
    <cellStyle name="Note 2 2 3 6 2" xfId="14304" xr:uid="{00000000-0005-0000-0000-000015480000}"/>
    <cellStyle name="Note 2 2 3 6 2 2" xfId="14305" xr:uid="{00000000-0005-0000-0000-000016480000}"/>
    <cellStyle name="Note 2 2 3 6 2 2 2" xfId="24479" xr:uid="{00000000-0005-0000-0000-000017480000}"/>
    <cellStyle name="Note 2 2 3 6 2 3" xfId="14306" xr:uid="{00000000-0005-0000-0000-000018480000}"/>
    <cellStyle name="Note 2 2 3 6 2 3 2" xfId="24480" xr:uid="{00000000-0005-0000-0000-000019480000}"/>
    <cellStyle name="Note 2 2 3 6 2 4" xfId="24478" xr:uid="{00000000-0005-0000-0000-00001A480000}"/>
    <cellStyle name="Note 2 2 3 6 3" xfId="14307" xr:uid="{00000000-0005-0000-0000-00001B480000}"/>
    <cellStyle name="Note 2 2 3 6 3 2" xfId="24481" xr:uid="{00000000-0005-0000-0000-00001C480000}"/>
    <cellStyle name="Note 2 2 3 6 4" xfId="14308" xr:uid="{00000000-0005-0000-0000-00001D480000}"/>
    <cellStyle name="Note 2 2 3 6 4 2" xfId="24482" xr:uid="{00000000-0005-0000-0000-00001E480000}"/>
    <cellStyle name="Note 2 2 3 6 5" xfId="24477" xr:uid="{00000000-0005-0000-0000-00001F480000}"/>
    <cellStyle name="Note 2 2 3 7" xfId="24427" xr:uid="{00000000-0005-0000-0000-000020480000}"/>
    <cellStyle name="Note 2 2 4" xfId="14309" xr:uid="{00000000-0005-0000-0000-000021480000}"/>
    <cellStyle name="Note 2 2 4 2" xfId="14310" xr:uid="{00000000-0005-0000-0000-000022480000}"/>
    <cellStyle name="Note 2 2 4 2 2" xfId="14311" xr:uid="{00000000-0005-0000-0000-000023480000}"/>
    <cellStyle name="Note 2 2 4 2 2 2" xfId="14312" xr:uid="{00000000-0005-0000-0000-000024480000}"/>
    <cellStyle name="Note 2 2 4 2 2 2 2" xfId="14313" xr:uid="{00000000-0005-0000-0000-000025480000}"/>
    <cellStyle name="Note 2 2 4 2 2 2 2 2" xfId="24487" xr:uid="{00000000-0005-0000-0000-000026480000}"/>
    <cellStyle name="Note 2 2 4 2 2 2 3" xfId="14314" xr:uid="{00000000-0005-0000-0000-000027480000}"/>
    <cellStyle name="Note 2 2 4 2 2 2 3 2" xfId="24488" xr:uid="{00000000-0005-0000-0000-000028480000}"/>
    <cellStyle name="Note 2 2 4 2 2 2 4" xfId="24486" xr:uid="{00000000-0005-0000-0000-000029480000}"/>
    <cellStyle name="Note 2 2 4 2 2 3" xfId="14315" xr:uid="{00000000-0005-0000-0000-00002A480000}"/>
    <cellStyle name="Note 2 2 4 2 2 3 2" xfId="24489" xr:uid="{00000000-0005-0000-0000-00002B480000}"/>
    <cellStyle name="Note 2 2 4 2 2 4" xfId="14316" xr:uid="{00000000-0005-0000-0000-00002C480000}"/>
    <cellStyle name="Note 2 2 4 2 2 4 2" xfId="24490" xr:uid="{00000000-0005-0000-0000-00002D480000}"/>
    <cellStyle name="Note 2 2 4 2 2 5" xfId="24485" xr:uid="{00000000-0005-0000-0000-00002E480000}"/>
    <cellStyle name="Note 2 2 4 2 3" xfId="24484" xr:uid="{00000000-0005-0000-0000-00002F480000}"/>
    <cellStyle name="Note 2 2 4 3" xfId="14317" xr:uid="{00000000-0005-0000-0000-000030480000}"/>
    <cellStyle name="Note 2 2 4 3 2" xfId="14318" xr:uid="{00000000-0005-0000-0000-000031480000}"/>
    <cellStyle name="Note 2 2 4 3 2 2" xfId="14319" xr:uid="{00000000-0005-0000-0000-000032480000}"/>
    <cellStyle name="Note 2 2 4 3 2 2 2" xfId="24493" xr:uid="{00000000-0005-0000-0000-000033480000}"/>
    <cellStyle name="Note 2 2 4 3 2 3" xfId="14320" xr:uid="{00000000-0005-0000-0000-000034480000}"/>
    <cellStyle name="Note 2 2 4 3 2 3 2" xfId="24494" xr:uid="{00000000-0005-0000-0000-000035480000}"/>
    <cellStyle name="Note 2 2 4 3 2 4" xfId="24492" xr:uid="{00000000-0005-0000-0000-000036480000}"/>
    <cellStyle name="Note 2 2 4 3 3" xfId="14321" xr:uid="{00000000-0005-0000-0000-000037480000}"/>
    <cellStyle name="Note 2 2 4 3 3 2" xfId="24495" xr:uid="{00000000-0005-0000-0000-000038480000}"/>
    <cellStyle name="Note 2 2 4 3 4" xfId="14322" xr:uid="{00000000-0005-0000-0000-000039480000}"/>
    <cellStyle name="Note 2 2 4 3 4 2" xfId="24496" xr:uid="{00000000-0005-0000-0000-00003A480000}"/>
    <cellStyle name="Note 2 2 4 3 5" xfId="24491" xr:uid="{00000000-0005-0000-0000-00003B480000}"/>
    <cellStyle name="Note 2 2 4 4" xfId="24483" xr:uid="{00000000-0005-0000-0000-00003C480000}"/>
    <cellStyle name="Note 2 2 5" xfId="14323" xr:uid="{00000000-0005-0000-0000-00003D480000}"/>
    <cellStyle name="Note 2 2 5 2" xfId="14324" xr:uid="{00000000-0005-0000-0000-00003E480000}"/>
    <cellStyle name="Note 2 2 5 2 2" xfId="14325" xr:uid="{00000000-0005-0000-0000-00003F480000}"/>
    <cellStyle name="Note 2 2 5 2 2 2" xfId="14326" xr:uid="{00000000-0005-0000-0000-000040480000}"/>
    <cellStyle name="Note 2 2 5 2 2 2 2" xfId="14327" xr:uid="{00000000-0005-0000-0000-000041480000}"/>
    <cellStyle name="Note 2 2 5 2 2 2 2 2" xfId="24501" xr:uid="{00000000-0005-0000-0000-000042480000}"/>
    <cellStyle name="Note 2 2 5 2 2 2 3" xfId="14328" xr:uid="{00000000-0005-0000-0000-000043480000}"/>
    <cellStyle name="Note 2 2 5 2 2 2 3 2" xfId="24502" xr:uid="{00000000-0005-0000-0000-000044480000}"/>
    <cellStyle name="Note 2 2 5 2 2 2 4" xfId="24500" xr:uid="{00000000-0005-0000-0000-000045480000}"/>
    <cellStyle name="Note 2 2 5 2 2 3" xfId="14329" xr:uid="{00000000-0005-0000-0000-000046480000}"/>
    <cellStyle name="Note 2 2 5 2 2 3 2" xfId="24503" xr:uid="{00000000-0005-0000-0000-000047480000}"/>
    <cellStyle name="Note 2 2 5 2 2 4" xfId="14330" xr:uid="{00000000-0005-0000-0000-000048480000}"/>
    <cellStyle name="Note 2 2 5 2 2 4 2" xfId="24504" xr:uid="{00000000-0005-0000-0000-000049480000}"/>
    <cellStyle name="Note 2 2 5 2 2 5" xfId="24499" xr:uid="{00000000-0005-0000-0000-00004A480000}"/>
    <cellStyle name="Note 2 2 5 2 3" xfId="24498" xr:uid="{00000000-0005-0000-0000-00004B480000}"/>
    <cellStyle name="Note 2 2 5 3" xfId="14331" xr:uid="{00000000-0005-0000-0000-00004C480000}"/>
    <cellStyle name="Note 2 2 5 3 2" xfId="14332" xr:uid="{00000000-0005-0000-0000-00004D480000}"/>
    <cellStyle name="Note 2 2 5 3 2 2" xfId="14333" xr:uid="{00000000-0005-0000-0000-00004E480000}"/>
    <cellStyle name="Note 2 2 5 3 2 2 2" xfId="24507" xr:uid="{00000000-0005-0000-0000-00004F480000}"/>
    <cellStyle name="Note 2 2 5 3 2 3" xfId="14334" xr:uid="{00000000-0005-0000-0000-000050480000}"/>
    <cellStyle name="Note 2 2 5 3 2 3 2" xfId="24508" xr:uid="{00000000-0005-0000-0000-000051480000}"/>
    <cellStyle name="Note 2 2 5 3 2 4" xfId="24506" xr:uid="{00000000-0005-0000-0000-000052480000}"/>
    <cellStyle name="Note 2 2 5 3 3" xfId="14335" xr:uid="{00000000-0005-0000-0000-000053480000}"/>
    <cellStyle name="Note 2 2 5 3 3 2" xfId="24509" xr:uid="{00000000-0005-0000-0000-000054480000}"/>
    <cellStyle name="Note 2 2 5 3 4" xfId="14336" xr:uid="{00000000-0005-0000-0000-000055480000}"/>
    <cellStyle name="Note 2 2 5 3 4 2" xfId="24510" xr:uid="{00000000-0005-0000-0000-000056480000}"/>
    <cellStyle name="Note 2 2 5 3 5" xfId="24505" xr:uid="{00000000-0005-0000-0000-000057480000}"/>
    <cellStyle name="Note 2 2 5 4" xfId="24497" xr:uid="{00000000-0005-0000-0000-000058480000}"/>
    <cellStyle name="Note 2 2 6" xfId="14337" xr:uid="{00000000-0005-0000-0000-000059480000}"/>
    <cellStyle name="Note 2 2 6 2" xfId="14338" xr:uid="{00000000-0005-0000-0000-00005A480000}"/>
    <cellStyle name="Note 2 2 6 2 2" xfId="14339" xr:uid="{00000000-0005-0000-0000-00005B480000}"/>
    <cellStyle name="Note 2 2 6 2 2 2" xfId="14340" xr:uid="{00000000-0005-0000-0000-00005C480000}"/>
    <cellStyle name="Note 2 2 6 2 2 2 2" xfId="14341" xr:uid="{00000000-0005-0000-0000-00005D480000}"/>
    <cellStyle name="Note 2 2 6 2 2 2 2 2" xfId="24515" xr:uid="{00000000-0005-0000-0000-00005E480000}"/>
    <cellStyle name="Note 2 2 6 2 2 2 3" xfId="14342" xr:uid="{00000000-0005-0000-0000-00005F480000}"/>
    <cellStyle name="Note 2 2 6 2 2 2 3 2" xfId="24516" xr:uid="{00000000-0005-0000-0000-000060480000}"/>
    <cellStyle name="Note 2 2 6 2 2 2 4" xfId="24514" xr:uid="{00000000-0005-0000-0000-000061480000}"/>
    <cellStyle name="Note 2 2 6 2 2 3" xfId="14343" xr:uid="{00000000-0005-0000-0000-000062480000}"/>
    <cellStyle name="Note 2 2 6 2 2 3 2" xfId="24517" xr:uid="{00000000-0005-0000-0000-000063480000}"/>
    <cellStyle name="Note 2 2 6 2 2 4" xfId="14344" xr:uid="{00000000-0005-0000-0000-000064480000}"/>
    <cellStyle name="Note 2 2 6 2 2 4 2" xfId="24518" xr:uid="{00000000-0005-0000-0000-000065480000}"/>
    <cellStyle name="Note 2 2 6 2 2 5" xfId="24513" xr:uid="{00000000-0005-0000-0000-000066480000}"/>
    <cellStyle name="Note 2 2 6 2 3" xfId="24512" xr:uid="{00000000-0005-0000-0000-000067480000}"/>
    <cellStyle name="Note 2 2 6 3" xfId="14345" xr:uid="{00000000-0005-0000-0000-000068480000}"/>
    <cellStyle name="Note 2 2 6 3 2" xfId="14346" xr:uid="{00000000-0005-0000-0000-000069480000}"/>
    <cellStyle name="Note 2 2 6 3 2 2" xfId="14347" xr:uid="{00000000-0005-0000-0000-00006A480000}"/>
    <cellStyle name="Note 2 2 6 3 2 2 2" xfId="24521" xr:uid="{00000000-0005-0000-0000-00006B480000}"/>
    <cellStyle name="Note 2 2 6 3 2 3" xfId="14348" xr:uid="{00000000-0005-0000-0000-00006C480000}"/>
    <cellStyle name="Note 2 2 6 3 2 3 2" xfId="24522" xr:uid="{00000000-0005-0000-0000-00006D480000}"/>
    <cellStyle name="Note 2 2 6 3 2 4" xfId="24520" xr:uid="{00000000-0005-0000-0000-00006E480000}"/>
    <cellStyle name="Note 2 2 6 3 3" xfId="14349" xr:uid="{00000000-0005-0000-0000-00006F480000}"/>
    <cellStyle name="Note 2 2 6 3 3 2" xfId="24523" xr:uid="{00000000-0005-0000-0000-000070480000}"/>
    <cellStyle name="Note 2 2 6 3 4" xfId="14350" xr:uid="{00000000-0005-0000-0000-000071480000}"/>
    <cellStyle name="Note 2 2 6 3 4 2" xfId="24524" xr:uid="{00000000-0005-0000-0000-000072480000}"/>
    <cellStyle name="Note 2 2 6 3 5" xfId="24519" xr:uid="{00000000-0005-0000-0000-000073480000}"/>
    <cellStyle name="Note 2 2 6 4" xfId="24511" xr:uid="{00000000-0005-0000-0000-000074480000}"/>
    <cellStyle name="Note 2 2 7" xfId="14351" xr:uid="{00000000-0005-0000-0000-000075480000}"/>
    <cellStyle name="Note 2 2 7 2" xfId="14352" xr:uid="{00000000-0005-0000-0000-000076480000}"/>
    <cellStyle name="Note 2 2 7 2 2" xfId="14353" xr:uid="{00000000-0005-0000-0000-000077480000}"/>
    <cellStyle name="Note 2 2 7 2 2 2" xfId="14354" xr:uid="{00000000-0005-0000-0000-000078480000}"/>
    <cellStyle name="Note 2 2 7 2 2 2 2" xfId="24528" xr:uid="{00000000-0005-0000-0000-000079480000}"/>
    <cellStyle name="Note 2 2 7 2 2 3" xfId="14355" xr:uid="{00000000-0005-0000-0000-00007A480000}"/>
    <cellStyle name="Note 2 2 7 2 2 3 2" xfId="24529" xr:uid="{00000000-0005-0000-0000-00007B480000}"/>
    <cellStyle name="Note 2 2 7 2 2 4" xfId="24527" xr:uid="{00000000-0005-0000-0000-00007C480000}"/>
    <cellStyle name="Note 2 2 7 2 3" xfId="14356" xr:uid="{00000000-0005-0000-0000-00007D480000}"/>
    <cellStyle name="Note 2 2 7 2 3 2" xfId="24530" xr:uid="{00000000-0005-0000-0000-00007E480000}"/>
    <cellStyle name="Note 2 2 7 2 4" xfId="14357" xr:uid="{00000000-0005-0000-0000-00007F480000}"/>
    <cellStyle name="Note 2 2 7 2 4 2" xfId="24531" xr:uid="{00000000-0005-0000-0000-000080480000}"/>
    <cellStyle name="Note 2 2 7 2 5" xfId="24526" xr:uid="{00000000-0005-0000-0000-000081480000}"/>
    <cellStyle name="Note 2 2 7 3" xfId="24525" xr:uid="{00000000-0005-0000-0000-000082480000}"/>
    <cellStyle name="Note 2 2 8" xfId="14358" xr:uid="{00000000-0005-0000-0000-000083480000}"/>
    <cellStyle name="Note 2 2 8 2" xfId="14359" xr:uid="{00000000-0005-0000-0000-000084480000}"/>
    <cellStyle name="Note 2 2 8 2 2" xfId="14360" xr:uid="{00000000-0005-0000-0000-000085480000}"/>
    <cellStyle name="Note 2 2 8 2 2 2" xfId="24534" xr:uid="{00000000-0005-0000-0000-000086480000}"/>
    <cellStyle name="Note 2 2 8 2 3" xfId="14361" xr:uid="{00000000-0005-0000-0000-000087480000}"/>
    <cellStyle name="Note 2 2 8 2 3 2" xfId="24535" xr:uid="{00000000-0005-0000-0000-000088480000}"/>
    <cellStyle name="Note 2 2 8 2 4" xfId="24533" xr:uid="{00000000-0005-0000-0000-000089480000}"/>
    <cellStyle name="Note 2 2 8 3" xfId="14362" xr:uid="{00000000-0005-0000-0000-00008A480000}"/>
    <cellStyle name="Note 2 2 8 3 2" xfId="24536" xr:uid="{00000000-0005-0000-0000-00008B480000}"/>
    <cellStyle name="Note 2 2 8 4" xfId="14363" xr:uid="{00000000-0005-0000-0000-00008C480000}"/>
    <cellStyle name="Note 2 2 8 4 2" xfId="24537" xr:uid="{00000000-0005-0000-0000-00008D480000}"/>
    <cellStyle name="Note 2 2 8 5" xfId="24532" xr:uid="{00000000-0005-0000-0000-00008E480000}"/>
    <cellStyle name="Note 2 2 9" xfId="14364" xr:uid="{00000000-0005-0000-0000-00008F480000}"/>
    <cellStyle name="Note 2 2 9 2" xfId="24538" xr:uid="{00000000-0005-0000-0000-000090480000}"/>
    <cellStyle name="Note 2 3" xfId="2702" xr:uid="{00000000-0005-0000-0000-000091480000}"/>
    <cellStyle name="Note 2 3 10" xfId="24539" xr:uid="{00000000-0005-0000-0000-000092480000}"/>
    <cellStyle name="Note 2 3 2" xfId="2703" xr:uid="{00000000-0005-0000-0000-000093480000}"/>
    <cellStyle name="Note 2 3 2 2" xfId="2704" xr:uid="{00000000-0005-0000-0000-000094480000}"/>
    <cellStyle name="Note 2 3 2 2 2" xfId="14368" xr:uid="{00000000-0005-0000-0000-000095480000}"/>
    <cellStyle name="Note 2 3 2 2 2 2" xfId="14369" xr:uid="{00000000-0005-0000-0000-000096480000}"/>
    <cellStyle name="Note 2 3 2 2 2 2 2" xfId="14370" xr:uid="{00000000-0005-0000-0000-000097480000}"/>
    <cellStyle name="Note 2 3 2 2 2 2 2 2" xfId="14371" xr:uid="{00000000-0005-0000-0000-000098480000}"/>
    <cellStyle name="Note 2 3 2 2 2 2 2 2 2" xfId="24545" xr:uid="{00000000-0005-0000-0000-000099480000}"/>
    <cellStyle name="Note 2 3 2 2 2 2 2 3" xfId="14372" xr:uid="{00000000-0005-0000-0000-00009A480000}"/>
    <cellStyle name="Note 2 3 2 2 2 2 2 3 2" xfId="24546" xr:uid="{00000000-0005-0000-0000-00009B480000}"/>
    <cellStyle name="Note 2 3 2 2 2 2 2 4" xfId="24544" xr:uid="{00000000-0005-0000-0000-00009C480000}"/>
    <cellStyle name="Note 2 3 2 2 2 2 3" xfId="14373" xr:uid="{00000000-0005-0000-0000-00009D480000}"/>
    <cellStyle name="Note 2 3 2 2 2 2 3 2" xfId="24547" xr:uid="{00000000-0005-0000-0000-00009E480000}"/>
    <cellStyle name="Note 2 3 2 2 2 2 4" xfId="14374" xr:uid="{00000000-0005-0000-0000-00009F480000}"/>
    <cellStyle name="Note 2 3 2 2 2 2 4 2" xfId="24548" xr:uid="{00000000-0005-0000-0000-0000A0480000}"/>
    <cellStyle name="Note 2 3 2 2 2 2 5" xfId="24543" xr:uid="{00000000-0005-0000-0000-0000A1480000}"/>
    <cellStyle name="Note 2 3 2 2 2 3" xfId="24542" xr:uid="{00000000-0005-0000-0000-0000A2480000}"/>
    <cellStyle name="Note 2 3 2 2 3" xfId="14375" xr:uid="{00000000-0005-0000-0000-0000A3480000}"/>
    <cellStyle name="Note 2 3 2 2 3 2" xfId="14376" xr:uid="{00000000-0005-0000-0000-0000A4480000}"/>
    <cellStyle name="Note 2 3 2 2 3 2 2" xfId="14377" xr:uid="{00000000-0005-0000-0000-0000A5480000}"/>
    <cellStyle name="Note 2 3 2 2 3 2 2 2" xfId="24551" xr:uid="{00000000-0005-0000-0000-0000A6480000}"/>
    <cellStyle name="Note 2 3 2 2 3 2 3" xfId="14378" xr:uid="{00000000-0005-0000-0000-0000A7480000}"/>
    <cellStyle name="Note 2 3 2 2 3 2 3 2" xfId="24552" xr:uid="{00000000-0005-0000-0000-0000A8480000}"/>
    <cellStyle name="Note 2 3 2 2 3 2 4" xfId="24550" xr:uid="{00000000-0005-0000-0000-0000A9480000}"/>
    <cellStyle name="Note 2 3 2 2 3 3" xfId="14379" xr:uid="{00000000-0005-0000-0000-0000AA480000}"/>
    <cellStyle name="Note 2 3 2 2 3 3 2" xfId="24553" xr:uid="{00000000-0005-0000-0000-0000AB480000}"/>
    <cellStyle name="Note 2 3 2 2 3 4" xfId="14380" xr:uid="{00000000-0005-0000-0000-0000AC480000}"/>
    <cellStyle name="Note 2 3 2 2 3 4 2" xfId="24554" xr:uid="{00000000-0005-0000-0000-0000AD480000}"/>
    <cellStyle name="Note 2 3 2 2 3 5" xfId="24549" xr:uid="{00000000-0005-0000-0000-0000AE480000}"/>
    <cellStyle name="Note 2 3 2 2 4" xfId="14381" xr:uid="{00000000-0005-0000-0000-0000AF480000}"/>
    <cellStyle name="Note 2 3 2 2 4 2" xfId="24555" xr:uid="{00000000-0005-0000-0000-0000B0480000}"/>
    <cellStyle name="Note 2 3 2 2 5" xfId="14367" xr:uid="{00000000-0005-0000-0000-0000B1480000}"/>
    <cellStyle name="Note 2 3 2 2 6" xfId="24541" xr:uid="{00000000-0005-0000-0000-0000B2480000}"/>
    <cellStyle name="Note 2 3 2 3" xfId="14382" xr:uid="{00000000-0005-0000-0000-0000B3480000}"/>
    <cellStyle name="Note 2 3 2 3 2" xfId="14383" xr:uid="{00000000-0005-0000-0000-0000B4480000}"/>
    <cellStyle name="Note 2 3 2 3 2 2" xfId="14384" xr:uid="{00000000-0005-0000-0000-0000B5480000}"/>
    <cellStyle name="Note 2 3 2 3 2 2 2" xfId="14385" xr:uid="{00000000-0005-0000-0000-0000B6480000}"/>
    <cellStyle name="Note 2 3 2 3 2 2 2 2" xfId="14386" xr:uid="{00000000-0005-0000-0000-0000B7480000}"/>
    <cellStyle name="Note 2 3 2 3 2 2 2 2 2" xfId="24560" xr:uid="{00000000-0005-0000-0000-0000B8480000}"/>
    <cellStyle name="Note 2 3 2 3 2 2 2 3" xfId="14387" xr:uid="{00000000-0005-0000-0000-0000B9480000}"/>
    <cellStyle name="Note 2 3 2 3 2 2 2 3 2" xfId="24561" xr:uid="{00000000-0005-0000-0000-0000BA480000}"/>
    <cellStyle name="Note 2 3 2 3 2 2 2 4" xfId="24559" xr:uid="{00000000-0005-0000-0000-0000BB480000}"/>
    <cellStyle name="Note 2 3 2 3 2 2 3" xfId="14388" xr:uid="{00000000-0005-0000-0000-0000BC480000}"/>
    <cellStyle name="Note 2 3 2 3 2 2 3 2" xfId="24562" xr:uid="{00000000-0005-0000-0000-0000BD480000}"/>
    <cellStyle name="Note 2 3 2 3 2 2 4" xfId="14389" xr:uid="{00000000-0005-0000-0000-0000BE480000}"/>
    <cellStyle name="Note 2 3 2 3 2 2 4 2" xfId="24563" xr:uid="{00000000-0005-0000-0000-0000BF480000}"/>
    <cellStyle name="Note 2 3 2 3 2 2 5" xfId="24558" xr:uid="{00000000-0005-0000-0000-0000C0480000}"/>
    <cellStyle name="Note 2 3 2 3 2 3" xfId="24557" xr:uid="{00000000-0005-0000-0000-0000C1480000}"/>
    <cellStyle name="Note 2 3 2 3 3" xfId="14390" xr:uid="{00000000-0005-0000-0000-0000C2480000}"/>
    <cellStyle name="Note 2 3 2 3 3 2" xfId="14391" xr:uid="{00000000-0005-0000-0000-0000C3480000}"/>
    <cellStyle name="Note 2 3 2 3 3 2 2" xfId="14392" xr:uid="{00000000-0005-0000-0000-0000C4480000}"/>
    <cellStyle name="Note 2 3 2 3 3 2 2 2" xfId="24566" xr:uid="{00000000-0005-0000-0000-0000C5480000}"/>
    <cellStyle name="Note 2 3 2 3 3 2 3" xfId="14393" xr:uid="{00000000-0005-0000-0000-0000C6480000}"/>
    <cellStyle name="Note 2 3 2 3 3 2 3 2" xfId="24567" xr:uid="{00000000-0005-0000-0000-0000C7480000}"/>
    <cellStyle name="Note 2 3 2 3 3 2 4" xfId="24565" xr:uid="{00000000-0005-0000-0000-0000C8480000}"/>
    <cellStyle name="Note 2 3 2 3 3 3" xfId="14394" xr:uid="{00000000-0005-0000-0000-0000C9480000}"/>
    <cellStyle name="Note 2 3 2 3 3 3 2" xfId="24568" xr:uid="{00000000-0005-0000-0000-0000CA480000}"/>
    <cellStyle name="Note 2 3 2 3 3 4" xfId="14395" xr:uid="{00000000-0005-0000-0000-0000CB480000}"/>
    <cellStyle name="Note 2 3 2 3 3 4 2" xfId="24569" xr:uid="{00000000-0005-0000-0000-0000CC480000}"/>
    <cellStyle name="Note 2 3 2 3 3 5" xfId="24564" xr:uid="{00000000-0005-0000-0000-0000CD480000}"/>
    <cellStyle name="Note 2 3 2 3 4" xfId="24556" xr:uid="{00000000-0005-0000-0000-0000CE480000}"/>
    <cellStyle name="Note 2 3 2 4" xfId="14396" xr:uid="{00000000-0005-0000-0000-0000CF480000}"/>
    <cellStyle name="Note 2 3 2 4 2" xfId="14397" xr:uid="{00000000-0005-0000-0000-0000D0480000}"/>
    <cellStyle name="Note 2 3 2 4 2 2" xfId="14398" xr:uid="{00000000-0005-0000-0000-0000D1480000}"/>
    <cellStyle name="Note 2 3 2 4 2 2 2" xfId="14399" xr:uid="{00000000-0005-0000-0000-0000D2480000}"/>
    <cellStyle name="Note 2 3 2 4 2 2 2 2" xfId="14400" xr:uid="{00000000-0005-0000-0000-0000D3480000}"/>
    <cellStyle name="Note 2 3 2 4 2 2 2 2 2" xfId="24574" xr:uid="{00000000-0005-0000-0000-0000D4480000}"/>
    <cellStyle name="Note 2 3 2 4 2 2 2 3" xfId="14401" xr:uid="{00000000-0005-0000-0000-0000D5480000}"/>
    <cellStyle name="Note 2 3 2 4 2 2 2 3 2" xfId="24575" xr:uid="{00000000-0005-0000-0000-0000D6480000}"/>
    <cellStyle name="Note 2 3 2 4 2 2 2 4" xfId="24573" xr:uid="{00000000-0005-0000-0000-0000D7480000}"/>
    <cellStyle name="Note 2 3 2 4 2 2 3" xfId="14402" xr:uid="{00000000-0005-0000-0000-0000D8480000}"/>
    <cellStyle name="Note 2 3 2 4 2 2 3 2" xfId="24576" xr:uid="{00000000-0005-0000-0000-0000D9480000}"/>
    <cellStyle name="Note 2 3 2 4 2 2 4" xfId="14403" xr:uid="{00000000-0005-0000-0000-0000DA480000}"/>
    <cellStyle name="Note 2 3 2 4 2 2 4 2" xfId="24577" xr:uid="{00000000-0005-0000-0000-0000DB480000}"/>
    <cellStyle name="Note 2 3 2 4 2 2 5" xfId="24572" xr:uid="{00000000-0005-0000-0000-0000DC480000}"/>
    <cellStyle name="Note 2 3 2 4 2 3" xfId="24571" xr:uid="{00000000-0005-0000-0000-0000DD480000}"/>
    <cellStyle name="Note 2 3 2 4 3" xfId="14404" xr:uid="{00000000-0005-0000-0000-0000DE480000}"/>
    <cellStyle name="Note 2 3 2 4 3 2" xfId="14405" xr:uid="{00000000-0005-0000-0000-0000DF480000}"/>
    <cellStyle name="Note 2 3 2 4 3 2 2" xfId="14406" xr:uid="{00000000-0005-0000-0000-0000E0480000}"/>
    <cellStyle name="Note 2 3 2 4 3 2 2 2" xfId="24580" xr:uid="{00000000-0005-0000-0000-0000E1480000}"/>
    <cellStyle name="Note 2 3 2 4 3 2 3" xfId="14407" xr:uid="{00000000-0005-0000-0000-0000E2480000}"/>
    <cellStyle name="Note 2 3 2 4 3 2 3 2" xfId="24581" xr:uid="{00000000-0005-0000-0000-0000E3480000}"/>
    <cellStyle name="Note 2 3 2 4 3 2 4" xfId="24579" xr:uid="{00000000-0005-0000-0000-0000E4480000}"/>
    <cellStyle name="Note 2 3 2 4 3 3" xfId="14408" xr:uid="{00000000-0005-0000-0000-0000E5480000}"/>
    <cellStyle name="Note 2 3 2 4 3 3 2" xfId="24582" xr:uid="{00000000-0005-0000-0000-0000E6480000}"/>
    <cellStyle name="Note 2 3 2 4 3 4" xfId="14409" xr:uid="{00000000-0005-0000-0000-0000E7480000}"/>
    <cellStyle name="Note 2 3 2 4 3 4 2" xfId="24583" xr:uid="{00000000-0005-0000-0000-0000E8480000}"/>
    <cellStyle name="Note 2 3 2 4 3 5" xfId="24578" xr:uid="{00000000-0005-0000-0000-0000E9480000}"/>
    <cellStyle name="Note 2 3 2 4 4" xfId="24570" xr:uid="{00000000-0005-0000-0000-0000EA480000}"/>
    <cellStyle name="Note 2 3 2 5" xfId="14410" xr:uid="{00000000-0005-0000-0000-0000EB480000}"/>
    <cellStyle name="Note 2 3 2 5 2" xfId="14411" xr:uid="{00000000-0005-0000-0000-0000EC480000}"/>
    <cellStyle name="Note 2 3 2 5 2 2" xfId="14412" xr:uid="{00000000-0005-0000-0000-0000ED480000}"/>
    <cellStyle name="Note 2 3 2 5 2 2 2" xfId="14413" xr:uid="{00000000-0005-0000-0000-0000EE480000}"/>
    <cellStyle name="Note 2 3 2 5 2 2 2 2" xfId="24587" xr:uid="{00000000-0005-0000-0000-0000EF480000}"/>
    <cellStyle name="Note 2 3 2 5 2 2 3" xfId="14414" xr:uid="{00000000-0005-0000-0000-0000F0480000}"/>
    <cellStyle name="Note 2 3 2 5 2 2 3 2" xfId="24588" xr:uid="{00000000-0005-0000-0000-0000F1480000}"/>
    <cellStyle name="Note 2 3 2 5 2 2 4" xfId="24586" xr:uid="{00000000-0005-0000-0000-0000F2480000}"/>
    <cellStyle name="Note 2 3 2 5 2 3" xfId="14415" xr:uid="{00000000-0005-0000-0000-0000F3480000}"/>
    <cellStyle name="Note 2 3 2 5 2 3 2" xfId="24589" xr:uid="{00000000-0005-0000-0000-0000F4480000}"/>
    <cellStyle name="Note 2 3 2 5 2 4" xfId="14416" xr:uid="{00000000-0005-0000-0000-0000F5480000}"/>
    <cellStyle name="Note 2 3 2 5 2 4 2" xfId="24590" xr:uid="{00000000-0005-0000-0000-0000F6480000}"/>
    <cellStyle name="Note 2 3 2 5 2 5" xfId="24585" xr:uid="{00000000-0005-0000-0000-0000F7480000}"/>
    <cellStyle name="Note 2 3 2 5 3" xfId="24584" xr:uid="{00000000-0005-0000-0000-0000F8480000}"/>
    <cellStyle name="Note 2 3 2 6" xfId="14417" xr:uid="{00000000-0005-0000-0000-0000F9480000}"/>
    <cellStyle name="Note 2 3 2 6 2" xfId="14418" xr:uid="{00000000-0005-0000-0000-0000FA480000}"/>
    <cellStyle name="Note 2 3 2 6 2 2" xfId="14419" xr:uid="{00000000-0005-0000-0000-0000FB480000}"/>
    <cellStyle name="Note 2 3 2 6 2 2 2" xfId="24593" xr:uid="{00000000-0005-0000-0000-0000FC480000}"/>
    <cellStyle name="Note 2 3 2 6 2 3" xfId="14420" xr:uid="{00000000-0005-0000-0000-0000FD480000}"/>
    <cellStyle name="Note 2 3 2 6 2 3 2" xfId="24594" xr:uid="{00000000-0005-0000-0000-0000FE480000}"/>
    <cellStyle name="Note 2 3 2 6 2 4" xfId="24592" xr:uid="{00000000-0005-0000-0000-0000FF480000}"/>
    <cellStyle name="Note 2 3 2 6 3" xfId="14421" xr:uid="{00000000-0005-0000-0000-000000490000}"/>
    <cellStyle name="Note 2 3 2 6 3 2" xfId="24595" xr:uid="{00000000-0005-0000-0000-000001490000}"/>
    <cellStyle name="Note 2 3 2 6 4" xfId="14422" xr:uid="{00000000-0005-0000-0000-000002490000}"/>
    <cellStyle name="Note 2 3 2 6 4 2" xfId="24596" xr:uid="{00000000-0005-0000-0000-000003490000}"/>
    <cellStyle name="Note 2 3 2 6 5" xfId="24591" xr:uid="{00000000-0005-0000-0000-000004490000}"/>
    <cellStyle name="Note 2 3 2 7" xfId="14423" xr:uid="{00000000-0005-0000-0000-000005490000}"/>
    <cellStyle name="Note 2 3 2 7 2" xfId="24597" xr:uid="{00000000-0005-0000-0000-000006490000}"/>
    <cellStyle name="Note 2 3 2 8" xfId="14366" xr:uid="{00000000-0005-0000-0000-000007490000}"/>
    <cellStyle name="Note 2 3 2 9" xfId="24540" xr:uid="{00000000-0005-0000-0000-000008490000}"/>
    <cellStyle name="Note 2 3 3" xfId="2705" xr:uid="{00000000-0005-0000-0000-000009490000}"/>
    <cellStyle name="Note 2 3 3 2" xfId="14425" xr:uid="{00000000-0005-0000-0000-00000A490000}"/>
    <cellStyle name="Note 2 3 3 2 2" xfId="14426" xr:uid="{00000000-0005-0000-0000-00000B490000}"/>
    <cellStyle name="Note 2 3 3 2 2 2" xfId="14427" xr:uid="{00000000-0005-0000-0000-00000C490000}"/>
    <cellStyle name="Note 2 3 3 2 2 2 2" xfId="14428" xr:uid="{00000000-0005-0000-0000-00000D490000}"/>
    <cellStyle name="Note 2 3 3 2 2 2 2 2" xfId="24602" xr:uid="{00000000-0005-0000-0000-00000E490000}"/>
    <cellStyle name="Note 2 3 3 2 2 2 3" xfId="14429" xr:uid="{00000000-0005-0000-0000-00000F490000}"/>
    <cellStyle name="Note 2 3 3 2 2 2 3 2" xfId="24603" xr:uid="{00000000-0005-0000-0000-000010490000}"/>
    <cellStyle name="Note 2 3 3 2 2 2 4" xfId="24601" xr:uid="{00000000-0005-0000-0000-000011490000}"/>
    <cellStyle name="Note 2 3 3 2 2 3" xfId="14430" xr:uid="{00000000-0005-0000-0000-000012490000}"/>
    <cellStyle name="Note 2 3 3 2 2 3 2" xfId="24604" xr:uid="{00000000-0005-0000-0000-000013490000}"/>
    <cellStyle name="Note 2 3 3 2 2 4" xfId="14431" xr:uid="{00000000-0005-0000-0000-000014490000}"/>
    <cellStyle name="Note 2 3 3 2 2 4 2" xfId="24605" xr:uid="{00000000-0005-0000-0000-000015490000}"/>
    <cellStyle name="Note 2 3 3 2 2 5" xfId="24600" xr:uid="{00000000-0005-0000-0000-000016490000}"/>
    <cellStyle name="Note 2 3 3 2 3" xfId="24599" xr:uid="{00000000-0005-0000-0000-000017490000}"/>
    <cellStyle name="Note 2 3 3 3" xfId="14432" xr:uid="{00000000-0005-0000-0000-000018490000}"/>
    <cellStyle name="Note 2 3 3 3 2" xfId="14433" xr:uid="{00000000-0005-0000-0000-000019490000}"/>
    <cellStyle name="Note 2 3 3 3 2 2" xfId="14434" xr:uid="{00000000-0005-0000-0000-00001A490000}"/>
    <cellStyle name="Note 2 3 3 3 2 2 2" xfId="24608" xr:uid="{00000000-0005-0000-0000-00001B490000}"/>
    <cellStyle name="Note 2 3 3 3 2 3" xfId="14435" xr:uid="{00000000-0005-0000-0000-00001C490000}"/>
    <cellStyle name="Note 2 3 3 3 2 3 2" xfId="24609" xr:uid="{00000000-0005-0000-0000-00001D490000}"/>
    <cellStyle name="Note 2 3 3 3 2 4" xfId="24607" xr:uid="{00000000-0005-0000-0000-00001E490000}"/>
    <cellStyle name="Note 2 3 3 3 3" xfId="14436" xr:uid="{00000000-0005-0000-0000-00001F490000}"/>
    <cellStyle name="Note 2 3 3 3 3 2" xfId="24610" xr:uid="{00000000-0005-0000-0000-000020490000}"/>
    <cellStyle name="Note 2 3 3 3 4" xfId="14437" xr:uid="{00000000-0005-0000-0000-000021490000}"/>
    <cellStyle name="Note 2 3 3 3 4 2" xfId="24611" xr:uid="{00000000-0005-0000-0000-000022490000}"/>
    <cellStyle name="Note 2 3 3 3 5" xfId="24606" xr:uid="{00000000-0005-0000-0000-000023490000}"/>
    <cellStyle name="Note 2 3 3 4" xfId="14438" xr:uid="{00000000-0005-0000-0000-000024490000}"/>
    <cellStyle name="Note 2 3 3 4 2" xfId="24612" xr:uid="{00000000-0005-0000-0000-000025490000}"/>
    <cellStyle name="Note 2 3 3 5" xfId="14424" xr:uid="{00000000-0005-0000-0000-000026490000}"/>
    <cellStyle name="Note 2 3 3 6" xfId="24598" xr:uid="{00000000-0005-0000-0000-000027490000}"/>
    <cellStyle name="Note 2 3 4" xfId="2706" xr:uid="{00000000-0005-0000-0000-000028490000}"/>
    <cellStyle name="Note 2 3 4 2" xfId="14440" xr:uid="{00000000-0005-0000-0000-000029490000}"/>
    <cellStyle name="Note 2 3 4 2 2" xfId="14441" xr:uid="{00000000-0005-0000-0000-00002A490000}"/>
    <cellStyle name="Note 2 3 4 2 2 2" xfId="14442" xr:uid="{00000000-0005-0000-0000-00002B490000}"/>
    <cellStyle name="Note 2 3 4 2 2 2 2" xfId="14443" xr:uid="{00000000-0005-0000-0000-00002C490000}"/>
    <cellStyle name="Note 2 3 4 2 2 2 2 2" xfId="24617" xr:uid="{00000000-0005-0000-0000-00002D490000}"/>
    <cellStyle name="Note 2 3 4 2 2 2 3" xfId="14444" xr:uid="{00000000-0005-0000-0000-00002E490000}"/>
    <cellStyle name="Note 2 3 4 2 2 2 3 2" xfId="24618" xr:uid="{00000000-0005-0000-0000-00002F490000}"/>
    <cellStyle name="Note 2 3 4 2 2 2 4" xfId="24616" xr:uid="{00000000-0005-0000-0000-000030490000}"/>
    <cellStyle name="Note 2 3 4 2 2 3" xfId="14445" xr:uid="{00000000-0005-0000-0000-000031490000}"/>
    <cellStyle name="Note 2 3 4 2 2 3 2" xfId="24619" xr:uid="{00000000-0005-0000-0000-000032490000}"/>
    <cellStyle name="Note 2 3 4 2 2 4" xfId="14446" xr:uid="{00000000-0005-0000-0000-000033490000}"/>
    <cellStyle name="Note 2 3 4 2 2 4 2" xfId="24620" xr:uid="{00000000-0005-0000-0000-000034490000}"/>
    <cellStyle name="Note 2 3 4 2 2 5" xfId="24615" xr:uid="{00000000-0005-0000-0000-000035490000}"/>
    <cellStyle name="Note 2 3 4 2 3" xfId="24614" xr:uid="{00000000-0005-0000-0000-000036490000}"/>
    <cellStyle name="Note 2 3 4 3" xfId="14447" xr:uid="{00000000-0005-0000-0000-000037490000}"/>
    <cellStyle name="Note 2 3 4 3 2" xfId="14448" xr:uid="{00000000-0005-0000-0000-000038490000}"/>
    <cellStyle name="Note 2 3 4 3 2 2" xfId="14449" xr:uid="{00000000-0005-0000-0000-000039490000}"/>
    <cellStyle name="Note 2 3 4 3 2 2 2" xfId="24623" xr:uid="{00000000-0005-0000-0000-00003A490000}"/>
    <cellStyle name="Note 2 3 4 3 2 3" xfId="14450" xr:uid="{00000000-0005-0000-0000-00003B490000}"/>
    <cellStyle name="Note 2 3 4 3 2 3 2" xfId="24624" xr:uid="{00000000-0005-0000-0000-00003C490000}"/>
    <cellStyle name="Note 2 3 4 3 2 4" xfId="24622" xr:uid="{00000000-0005-0000-0000-00003D490000}"/>
    <cellStyle name="Note 2 3 4 3 3" xfId="14451" xr:uid="{00000000-0005-0000-0000-00003E490000}"/>
    <cellStyle name="Note 2 3 4 3 3 2" xfId="24625" xr:uid="{00000000-0005-0000-0000-00003F490000}"/>
    <cellStyle name="Note 2 3 4 3 4" xfId="14452" xr:uid="{00000000-0005-0000-0000-000040490000}"/>
    <cellStyle name="Note 2 3 4 3 4 2" xfId="24626" xr:uid="{00000000-0005-0000-0000-000041490000}"/>
    <cellStyle name="Note 2 3 4 3 5" xfId="24621" xr:uid="{00000000-0005-0000-0000-000042490000}"/>
    <cellStyle name="Note 2 3 4 4" xfId="14453" xr:uid="{00000000-0005-0000-0000-000043490000}"/>
    <cellStyle name="Note 2 3 4 4 2" xfId="24627" xr:uid="{00000000-0005-0000-0000-000044490000}"/>
    <cellStyle name="Note 2 3 4 5" xfId="14439" xr:uid="{00000000-0005-0000-0000-000045490000}"/>
    <cellStyle name="Note 2 3 4 6" xfId="24613" xr:uid="{00000000-0005-0000-0000-000046490000}"/>
    <cellStyle name="Note 2 3 5" xfId="2707" xr:uid="{00000000-0005-0000-0000-000047490000}"/>
    <cellStyle name="Note 2 3 5 2" xfId="14455" xr:uid="{00000000-0005-0000-0000-000048490000}"/>
    <cellStyle name="Note 2 3 5 2 2" xfId="14456" xr:uid="{00000000-0005-0000-0000-000049490000}"/>
    <cellStyle name="Note 2 3 5 2 2 2" xfId="14457" xr:uid="{00000000-0005-0000-0000-00004A490000}"/>
    <cellStyle name="Note 2 3 5 2 2 2 2" xfId="14458" xr:uid="{00000000-0005-0000-0000-00004B490000}"/>
    <cellStyle name="Note 2 3 5 2 2 2 2 2" xfId="24632" xr:uid="{00000000-0005-0000-0000-00004C490000}"/>
    <cellStyle name="Note 2 3 5 2 2 2 3" xfId="14459" xr:uid="{00000000-0005-0000-0000-00004D490000}"/>
    <cellStyle name="Note 2 3 5 2 2 2 3 2" xfId="24633" xr:uid="{00000000-0005-0000-0000-00004E490000}"/>
    <cellStyle name="Note 2 3 5 2 2 2 4" xfId="24631" xr:uid="{00000000-0005-0000-0000-00004F490000}"/>
    <cellStyle name="Note 2 3 5 2 2 3" xfId="14460" xr:uid="{00000000-0005-0000-0000-000050490000}"/>
    <cellStyle name="Note 2 3 5 2 2 3 2" xfId="24634" xr:uid="{00000000-0005-0000-0000-000051490000}"/>
    <cellStyle name="Note 2 3 5 2 2 4" xfId="14461" xr:uid="{00000000-0005-0000-0000-000052490000}"/>
    <cellStyle name="Note 2 3 5 2 2 4 2" xfId="24635" xr:uid="{00000000-0005-0000-0000-000053490000}"/>
    <cellStyle name="Note 2 3 5 2 2 5" xfId="24630" xr:uid="{00000000-0005-0000-0000-000054490000}"/>
    <cellStyle name="Note 2 3 5 2 3" xfId="24629" xr:uid="{00000000-0005-0000-0000-000055490000}"/>
    <cellStyle name="Note 2 3 5 3" xfId="14462" xr:uid="{00000000-0005-0000-0000-000056490000}"/>
    <cellStyle name="Note 2 3 5 3 2" xfId="14463" xr:uid="{00000000-0005-0000-0000-000057490000}"/>
    <cellStyle name="Note 2 3 5 3 2 2" xfId="14464" xr:uid="{00000000-0005-0000-0000-000058490000}"/>
    <cellStyle name="Note 2 3 5 3 2 2 2" xfId="24638" xr:uid="{00000000-0005-0000-0000-000059490000}"/>
    <cellStyle name="Note 2 3 5 3 2 3" xfId="14465" xr:uid="{00000000-0005-0000-0000-00005A490000}"/>
    <cellStyle name="Note 2 3 5 3 2 3 2" xfId="24639" xr:uid="{00000000-0005-0000-0000-00005B490000}"/>
    <cellStyle name="Note 2 3 5 3 2 4" xfId="24637" xr:uid="{00000000-0005-0000-0000-00005C490000}"/>
    <cellStyle name="Note 2 3 5 3 3" xfId="14466" xr:uid="{00000000-0005-0000-0000-00005D490000}"/>
    <cellStyle name="Note 2 3 5 3 3 2" xfId="24640" xr:uid="{00000000-0005-0000-0000-00005E490000}"/>
    <cellStyle name="Note 2 3 5 3 4" xfId="14467" xr:uid="{00000000-0005-0000-0000-00005F490000}"/>
    <cellStyle name="Note 2 3 5 3 4 2" xfId="24641" xr:uid="{00000000-0005-0000-0000-000060490000}"/>
    <cellStyle name="Note 2 3 5 3 5" xfId="24636" xr:uid="{00000000-0005-0000-0000-000061490000}"/>
    <cellStyle name="Note 2 3 5 4" xfId="14468" xr:uid="{00000000-0005-0000-0000-000062490000}"/>
    <cellStyle name="Note 2 3 5 4 2" xfId="24642" xr:uid="{00000000-0005-0000-0000-000063490000}"/>
    <cellStyle name="Note 2 3 5 5" xfId="14454" xr:uid="{00000000-0005-0000-0000-000064490000}"/>
    <cellStyle name="Note 2 3 5 6" xfId="24628" xr:uid="{00000000-0005-0000-0000-000065490000}"/>
    <cellStyle name="Note 2 3 6" xfId="2708" xr:uid="{00000000-0005-0000-0000-000066490000}"/>
    <cellStyle name="Note 2 3 6 2" xfId="14470" xr:uid="{00000000-0005-0000-0000-000067490000}"/>
    <cellStyle name="Note 2 3 6 2 2" xfId="14471" xr:uid="{00000000-0005-0000-0000-000068490000}"/>
    <cellStyle name="Note 2 3 6 2 2 2" xfId="14472" xr:uid="{00000000-0005-0000-0000-000069490000}"/>
    <cellStyle name="Note 2 3 6 2 2 2 2" xfId="24646" xr:uid="{00000000-0005-0000-0000-00006A490000}"/>
    <cellStyle name="Note 2 3 6 2 2 3" xfId="14473" xr:uid="{00000000-0005-0000-0000-00006B490000}"/>
    <cellStyle name="Note 2 3 6 2 2 3 2" xfId="24647" xr:uid="{00000000-0005-0000-0000-00006C490000}"/>
    <cellStyle name="Note 2 3 6 2 2 4" xfId="24645" xr:uid="{00000000-0005-0000-0000-00006D490000}"/>
    <cellStyle name="Note 2 3 6 2 3" xfId="14474" xr:uid="{00000000-0005-0000-0000-00006E490000}"/>
    <cellStyle name="Note 2 3 6 2 3 2" xfId="24648" xr:uid="{00000000-0005-0000-0000-00006F490000}"/>
    <cellStyle name="Note 2 3 6 2 4" xfId="14475" xr:uid="{00000000-0005-0000-0000-000070490000}"/>
    <cellStyle name="Note 2 3 6 2 4 2" xfId="24649" xr:uid="{00000000-0005-0000-0000-000071490000}"/>
    <cellStyle name="Note 2 3 6 2 5" xfId="24644" xr:uid="{00000000-0005-0000-0000-000072490000}"/>
    <cellStyle name="Note 2 3 6 3" xfId="14476" xr:uid="{00000000-0005-0000-0000-000073490000}"/>
    <cellStyle name="Note 2 3 6 3 2" xfId="24650" xr:uid="{00000000-0005-0000-0000-000074490000}"/>
    <cellStyle name="Note 2 3 6 4" xfId="14469" xr:uid="{00000000-0005-0000-0000-000075490000}"/>
    <cellStyle name="Note 2 3 6 5" xfId="24643" xr:uid="{00000000-0005-0000-0000-000076490000}"/>
    <cellStyle name="Note 2 3 7" xfId="14477" xr:uid="{00000000-0005-0000-0000-000077490000}"/>
    <cellStyle name="Note 2 3 7 2" xfId="14478" xr:uid="{00000000-0005-0000-0000-000078490000}"/>
    <cellStyle name="Note 2 3 7 2 2" xfId="14479" xr:uid="{00000000-0005-0000-0000-000079490000}"/>
    <cellStyle name="Note 2 3 7 2 2 2" xfId="24653" xr:uid="{00000000-0005-0000-0000-00007A490000}"/>
    <cellStyle name="Note 2 3 7 2 3" xfId="14480" xr:uid="{00000000-0005-0000-0000-00007B490000}"/>
    <cellStyle name="Note 2 3 7 2 3 2" xfId="24654" xr:uid="{00000000-0005-0000-0000-00007C490000}"/>
    <cellStyle name="Note 2 3 7 2 4" xfId="24652" xr:uid="{00000000-0005-0000-0000-00007D490000}"/>
    <cellStyle name="Note 2 3 7 3" xfId="14481" xr:uid="{00000000-0005-0000-0000-00007E490000}"/>
    <cellStyle name="Note 2 3 7 3 2" xfId="24655" xr:uid="{00000000-0005-0000-0000-00007F490000}"/>
    <cellStyle name="Note 2 3 7 4" xfId="14482" xr:uid="{00000000-0005-0000-0000-000080490000}"/>
    <cellStyle name="Note 2 3 7 4 2" xfId="24656" xr:uid="{00000000-0005-0000-0000-000081490000}"/>
    <cellStyle name="Note 2 3 7 5" xfId="24651" xr:uid="{00000000-0005-0000-0000-000082490000}"/>
    <cellStyle name="Note 2 3 8" xfId="14483" xr:uid="{00000000-0005-0000-0000-000083490000}"/>
    <cellStyle name="Note 2 3 8 2" xfId="24657" xr:uid="{00000000-0005-0000-0000-000084490000}"/>
    <cellStyle name="Note 2 3 9" xfId="14365" xr:uid="{00000000-0005-0000-0000-000085490000}"/>
    <cellStyle name="Note 2 4" xfId="2709" xr:uid="{00000000-0005-0000-0000-000086490000}"/>
    <cellStyle name="Note 2 4 10" xfId="14484" xr:uid="{00000000-0005-0000-0000-000087490000}"/>
    <cellStyle name="Note 2 4 11" xfId="24658" xr:uid="{00000000-0005-0000-0000-000088490000}"/>
    <cellStyle name="Note 2 4 2" xfId="2710" xr:uid="{00000000-0005-0000-0000-000089490000}"/>
    <cellStyle name="Note 2 4 2 10" xfId="24659" xr:uid="{00000000-0005-0000-0000-00008A490000}"/>
    <cellStyle name="Note 2 4 2 2" xfId="14486" xr:uid="{00000000-0005-0000-0000-00008B490000}"/>
    <cellStyle name="Note 2 4 2 2 2" xfId="14487" xr:uid="{00000000-0005-0000-0000-00008C490000}"/>
    <cellStyle name="Note 2 4 2 2 2 2" xfId="14488" xr:uid="{00000000-0005-0000-0000-00008D490000}"/>
    <cellStyle name="Note 2 4 2 2 2 2 2" xfId="14489" xr:uid="{00000000-0005-0000-0000-00008E490000}"/>
    <cellStyle name="Note 2 4 2 2 2 2 2 2" xfId="14490" xr:uid="{00000000-0005-0000-0000-00008F490000}"/>
    <cellStyle name="Note 2 4 2 2 2 2 2 2 2" xfId="24664" xr:uid="{00000000-0005-0000-0000-000090490000}"/>
    <cellStyle name="Note 2 4 2 2 2 2 2 3" xfId="14491" xr:uid="{00000000-0005-0000-0000-000091490000}"/>
    <cellStyle name="Note 2 4 2 2 2 2 2 3 2" xfId="24665" xr:uid="{00000000-0005-0000-0000-000092490000}"/>
    <cellStyle name="Note 2 4 2 2 2 2 2 4" xfId="24663" xr:uid="{00000000-0005-0000-0000-000093490000}"/>
    <cellStyle name="Note 2 4 2 2 2 2 3" xfId="14492" xr:uid="{00000000-0005-0000-0000-000094490000}"/>
    <cellStyle name="Note 2 4 2 2 2 2 3 2" xfId="24666" xr:uid="{00000000-0005-0000-0000-000095490000}"/>
    <cellStyle name="Note 2 4 2 2 2 2 4" xfId="14493" xr:uid="{00000000-0005-0000-0000-000096490000}"/>
    <cellStyle name="Note 2 4 2 2 2 2 4 2" xfId="24667" xr:uid="{00000000-0005-0000-0000-000097490000}"/>
    <cellStyle name="Note 2 4 2 2 2 2 5" xfId="24662" xr:uid="{00000000-0005-0000-0000-000098490000}"/>
    <cellStyle name="Note 2 4 2 2 2 3" xfId="24661" xr:uid="{00000000-0005-0000-0000-000099490000}"/>
    <cellStyle name="Note 2 4 2 2 3" xfId="14494" xr:uid="{00000000-0005-0000-0000-00009A490000}"/>
    <cellStyle name="Note 2 4 2 2 3 2" xfId="14495" xr:uid="{00000000-0005-0000-0000-00009B490000}"/>
    <cellStyle name="Note 2 4 2 2 3 2 2" xfId="14496" xr:uid="{00000000-0005-0000-0000-00009C490000}"/>
    <cellStyle name="Note 2 4 2 2 3 2 2 2" xfId="24670" xr:uid="{00000000-0005-0000-0000-00009D490000}"/>
    <cellStyle name="Note 2 4 2 2 3 2 3" xfId="14497" xr:uid="{00000000-0005-0000-0000-00009E490000}"/>
    <cellStyle name="Note 2 4 2 2 3 2 3 2" xfId="24671" xr:uid="{00000000-0005-0000-0000-00009F490000}"/>
    <cellStyle name="Note 2 4 2 2 3 2 4" xfId="24669" xr:uid="{00000000-0005-0000-0000-0000A0490000}"/>
    <cellStyle name="Note 2 4 2 2 3 3" xfId="14498" xr:uid="{00000000-0005-0000-0000-0000A1490000}"/>
    <cellStyle name="Note 2 4 2 2 3 3 2" xfId="24672" xr:uid="{00000000-0005-0000-0000-0000A2490000}"/>
    <cellStyle name="Note 2 4 2 2 3 4" xfId="14499" xr:uid="{00000000-0005-0000-0000-0000A3490000}"/>
    <cellStyle name="Note 2 4 2 2 3 4 2" xfId="24673" xr:uid="{00000000-0005-0000-0000-0000A4490000}"/>
    <cellStyle name="Note 2 4 2 2 3 5" xfId="24668" xr:uid="{00000000-0005-0000-0000-0000A5490000}"/>
    <cellStyle name="Note 2 4 2 2 4" xfId="24660" xr:uid="{00000000-0005-0000-0000-0000A6490000}"/>
    <cellStyle name="Note 2 4 2 3" xfId="14500" xr:uid="{00000000-0005-0000-0000-0000A7490000}"/>
    <cellStyle name="Note 2 4 2 3 2" xfId="14501" xr:uid="{00000000-0005-0000-0000-0000A8490000}"/>
    <cellStyle name="Note 2 4 2 3 2 2" xfId="14502" xr:uid="{00000000-0005-0000-0000-0000A9490000}"/>
    <cellStyle name="Note 2 4 2 3 2 2 2" xfId="14503" xr:uid="{00000000-0005-0000-0000-0000AA490000}"/>
    <cellStyle name="Note 2 4 2 3 2 2 2 2" xfId="14504" xr:uid="{00000000-0005-0000-0000-0000AB490000}"/>
    <cellStyle name="Note 2 4 2 3 2 2 2 2 2" xfId="24678" xr:uid="{00000000-0005-0000-0000-0000AC490000}"/>
    <cellStyle name="Note 2 4 2 3 2 2 2 3" xfId="14505" xr:uid="{00000000-0005-0000-0000-0000AD490000}"/>
    <cellStyle name="Note 2 4 2 3 2 2 2 3 2" xfId="24679" xr:uid="{00000000-0005-0000-0000-0000AE490000}"/>
    <cellStyle name="Note 2 4 2 3 2 2 2 4" xfId="24677" xr:uid="{00000000-0005-0000-0000-0000AF490000}"/>
    <cellStyle name="Note 2 4 2 3 2 2 3" xfId="14506" xr:uid="{00000000-0005-0000-0000-0000B0490000}"/>
    <cellStyle name="Note 2 4 2 3 2 2 3 2" xfId="24680" xr:uid="{00000000-0005-0000-0000-0000B1490000}"/>
    <cellStyle name="Note 2 4 2 3 2 2 4" xfId="14507" xr:uid="{00000000-0005-0000-0000-0000B2490000}"/>
    <cellStyle name="Note 2 4 2 3 2 2 4 2" xfId="24681" xr:uid="{00000000-0005-0000-0000-0000B3490000}"/>
    <cellStyle name="Note 2 4 2 3 2 2 5" xfId="24676" xr:uid="{00000000-0005-0000-0000-0000B4490000}"/>
    <cellStyle name="Note 2 4 2 3 2 3" xfId="24675" xr:uid="{00000000-0005-0000-0000-0000B5490000}"/>
    <cellStyle name="Note 2 4 2 3 3" xfId="14508" xr:uid="{00000000-0005-0000-0000-0000B6490000}"/>
    <cellStyle name="Note 2 4 2 3 3 2" xfId="14509" xr:uid="{00000000-0005-0000-0000-0000B7490000}"/>
    <cellStyle name="Note 2 4 2 3 3 2 2" xfId="14510" xr:uid="{00000000-0005-0000-0000-0000B8490000}"/>
    <cellStyle name="Note 2 4 2 3 3 2 2 2" xfId="24684" xr:uid="{00000000-0005-0000-0000-0000B9490000}"/>
    <cellStyle name="Note 2 4 2 3 3 2 3" xfId="14511" xr:uid="{00000000-0005-0000-0000-0000BA490000}"/>
    <cellStyle name="Note 2 4 2 3 3 2 3 2" xfId="24685" xr:uid="{00000000-0005-0000-0000-0000BB490000}"/>
    <cellStyle name="Note 2 4 2 3 3 2 4" xfId="24683" xr:uid="{00000000-0005-0000-0000-0000BC490000}"/>
    <cellStyle name="Note 2 4 2 3 3 3" xfId="14512" xr:uid="{00000000-0005-0000-0000-0000BD490000}"/>
    <cellStyle name="Note 2 4 2 3 3 3 2" xfId="24686" xr:uid="{00000000-0005-0000-0000-0000BE490000}"/>
    <cellStyle name="Note 2 4 2 3 3 4" xfId="14513" xr:uid="{00000000-0005-0000-0000-0000BF490000}"/>
    <cellStyle name="Note 2 4 2 3 3 4 2" xfId="24687" xr:uid="{00000000-0005-0000-0000-0000C0490000}"/>
    <cellStyle name="Note 2 4 2 3 3 5" xfId="24682" xr:uid="{00000000-0005-0000-0000-0000C1490000}"/>
    <cellStyle name="Note 2 4 2 3 4" xfId="24674" xr:uid="{00000000-0005-0000-0000-0000C2490000}"/>
    <cellStyle name="Note 2 4 2 4" xfId="14514" xr:uid="{00000000-0005-0000-0000-0000C3490000}"/>
    <cellStyle name="Note 2 4 2 4 2" xfId="14515" xr:uid="{00000000-0005-0000-0000-0000C4490000}"/>
    <cellStyle name="Note 2 4 2 4 2 2" xfId="14516" xr:uid="{00000000-0005-0000-0000-0000C5490000}"/>
    <cellStyle name="Note 2 4 2 4 2 2 2" xfId="14517" xr:uid="{00000000-0005-0000-0000-0000C6490000}"/>
    <cellStyle name="Note 2 4 2 4 2 2 2 2" xfId="14518" xr:uid="{00000000-0005-0000-0000-0000C7490000}"/>
    <cellStyle name="Note 2 4 2 4 2 2 2 2 2" xfId="24692" xr:uid="{00000000-0005-0000-0000-0000C8490000}"/>
    <cellStyle name="Note 2 4 2 4 2 2 2 3" xfId="14519" xr:uid="{00000000-0005-0000-0000-0000C9490000}"/>
    <cellStyle name="Note 2 4 2 4 2 2 2 3 2" xfId="24693" xr:uid="{00000000-0005-0000-0000-0000CA490000}"/>
    <cellStyle name="Note 2 4 2 4 2 2 2 4" xfId="24691" xr:uid="{00000000-0005-0000-0000-0000CB490000}"/>
    <cellStyle name="Note 2 4 2 4 2 2 3" xfId="14520" xr:uid="{00000000-0005-0000-0000-0000CC490000}"/>
    <cellStyle name="Note 2 4 2 4 2 2 3 2" xfId="24694" xr:uid="{00000000-0005-0000-0000-0000CD490000}"/>
    <cellStyle name="Note 2 4 2 4 2 2 4" xfId="14521" xr:uid="{00000000-0005-0000-0000-0000CE490000}"/>
    <cellStyle name="Note 2 4 2 4 2 2 4 2" xfId="24695" xr:uid="{00000000-0005-0000-0000-0000CF490000}"/>
    <cellStyle name="Note 2 4 2 4 2 2 5" xfId="24690" xr:uid="{00000000-0005-0000-0000-0000D0490000}"/>
    <cellStyle name="Note 2 4 2 4 2 3" xfId="24689" xr:uid="{00000000-0005-0000-0000-0000D1490000}"/>
    <cellStyle name="Note 2 4 2 4 3" xfId="14522" xr:uid="{00000000-0005-0000-0000-0000D2490000}"/>
    <cellStyle name="Note 2 4 2 4 3 2" xfId="14523" xr:uid="{00000000-0005-0000-0000-0000D3490000}"/>
    <cellStyle name="Note 2 4 2 4 3 2 2" xfId="14524" xr:uid="{00000000-0005-0000-0000-0000D4490000}"/>
    <cellStyle name="Note 2 4 2 4 3 2 2 2" xfId="24698" xr:uid="{00000000-0005-0000-0000-0000D5490000}"/>
    <cellStyle name="Note 2 4 2 4 3 2 3" xfId="14525" xr:uid="{00000000-0005-0000-0000-0000D6490000}"/>
    <cellStyle name="Note 2 4 2 4 3 2 3 2" xfId="24699" xr:uid="{00000000-0005-0000-0000-0000D7490000}"/>
    <cellStyle name="Note 2 4 2 4 3 2 4" xfId="24697" xr:uid="{00000000-0005-0000-0000-0000D8490000}"/>
    <cellStyle name="Note 2 4 2 4 3 3" xfId="14526" xr:uid="{00000000-0005-0000-0000-0000D9490000}"/>
    <cellStyle name="Note 2 4 2 4 3 3 2" xfId="24700" xr:uid="{00000000-0005-0000-0000-0000DA490000}"/>
    <cellStyle name="Note 2 4 2 4 3 4" xfId="14527" xr:uid="{00000000-0005-0000-0000-0000DB490000}"/>
    <cellStyle name="Note 2 4 2 4 3 4 2" xfId="24701" xr:uid="{00000000-0005-0000-0000-0000DC490000}"/>
    <cellStyle name="Note 2 4 2 4 3 5" xfId="24696" xr:uid="{00000000-0005-0000-0000-0000DD490000}"/>
    <cellStyle name="Note 2 4 2 4 4" xfId="24688" xr:uid="{00000000-0005-0000-0000-0000DE490000}"/>
    <cellStyle name="Note 2 4 2 5" xfId="14528" xr:uid="{00000000-0005-0000-0000-0000DF490000}"/>
    <cellStyle name="Note 2 4 2 5 2" xfId="14529" xr:uid="{00000000-0005-0000-0000-0000E0490000}"/>
    <cellStyle name="Note 2 4 2 5 2 2" xfId="14530" xr:uid="{00000000-0005-0000-0000-0000E1490000}"/>
    <cellStyle name="Note 2 4 2 5 2 2 2" xfId="14531" xr:uid="{00000000-0005-0000-0000-0000E2490000}"/>
    <cellStyle name="Note 2 4 2 5 2 2 2 2" xfId="24705" xr:uid="{00000000-0005-0000-0000-0000E3490000}"/>
    <cellStyle name="Note 2 4 2 5 2 2 3" xfId="14532" xr:uid="{00000000-0005-0000-0000-0000E4490000}"/>
    <cellStyle name="Note 2 4 2 5 2 2 3 2" xfId="24706" xr:uid="{00000000-0005-0000-0000-0000E5490000}"/>
    <cellStyle name="Note 2 4 2 5 2 2 4" xfId="24704" xr:uid="{00000000-0005-0000-0000-0000E6490000}"/>
    <cellStyle name="Note 2 4 2 5 2 3" xfId="14533" xr:uid="{00000000-0005-0000-0000-0000E7490000}"/>
    <cellStyle name="Note 2 4 2 5 2 3 2" xfId="24707" xr:uid="{00000000-0005-0000-0000-0000E8490000}"/>
    <cellStyle name="Note 2 4 2 5 2 4" xfId="14534" xr:uid="{00000000-0005-0000-0000-0000E9490000}"/>
    <cellStyle name="Note 2 4 2 5 2 4 2" xfId="24708" xr:uid="{00000000-0005-0000-0000-0000EA490000}"/>
    <cellStyle name="Note 2 4 2 5 2 5" xfId="24703" xr:uid="{00000000-0005-0000-0000-0000EB490000}"/>
    <cellStyle name="Note 2 4 2 5 3" xfId="24702" xr:uid="{00000000-0005-0000-0000-0000EC490000}"/>
    <cellStyle name="Note 2 4 2 6" xfId="14535" xr:uid="{00000000-0005-0000-0000-0000ED490000}"/>
    <cellStyle name="Note 2 4 2 6 2" xfId="14536" xr:uid="{00000000-0005-0000-0000-0000EE490000}"/>
    <cellStyle name="Note 2 4 2 6 2 2" xfId="14537" xr:uid="{00000000-0005-0000-0000-0000EF490000}"/>
    <cellStyle name="Note 2 4 2 6 2 2 2" xfId="14538" xr:uid="{00000000-0005-0000-0000-0000F0490000}"/>
    <cellStyle name="Note 2 4 2 6 2 2 2 2" xfId="24712" xr:uid="{00000000-0005-0000-0000-0000F1490000}"/>
    <cellStyle name="Note 2 4 2 6 2 2 3" xfId="14539" xr:uid="{00000000-0005-0000-0000-0000F2490000}"/>
    <cellStyle name="Note 2 4 2 6 2 2 3 2" xfId="24713" xr:uid="{00000000-0005-0000-0000-0000F3490000}"/>
    <cellStyle name="Note 2 4 2 6 2 2 4" xfId="24711" xr:uid="{00000000-0005-0000-0000-0000F4490000}"/>
    <cellStyle name="Note 2 4 2 6 2 3" xfId="14540" xr:uid="{00000000-0005-0000-0000-0000F5490000}"/>
    <cellStyle name="Note 2 4 2 6 2 3 2" xfId="24714" xr:uid="{00000000-0005-0000-0000-0000F6490000}"/>
    <cellStyle name="Note 2 4 2 6 2 4" xfId="14541" xr:uid="{00000000-0005-0000-0000-0000F7490000}"/>
    <cellStyle name="Note 2 4 2 6 2 4 2" xfId="24715" xr:uid="{00000000-0005-0000-0000-0000F8490000}"/>
    <cellStyle name="Note 2 4 2 6 2 5" xfId="24710" xr:uid="{00000000-0005-0000-0000-0000F9490000}"/>
    <cellStyle name="Note 2 4 2 6 3" xfId="24709" xr:uid="{00000000-0005-0000-0000-0000FA490000}"/>
    <cellStyle name="Note 2 4 2 7" xfId="14542" xr:uid="{00000000-0005-0000-0000-0000FB490000}"/>
    <cellStyle name="Note 2 4 2 7 2" xfId="14543" xr:uid="{00000000-0005-0000-0000-0000FC490000}"/>
    <cellStyle name="Note 2 4 2 7 2 2" xfId="14544" xr:uid="{00000000-0005-0000-0000-0000FD490000}"/>
    <cellStyle name="Note 2 4 2 7 2 2 2" xfId="24718" xr:uid="{00000000-0005-0000-0000-0000FE490000}"/>
    <cellStyle name="Note 2 4 2 7 2 3" xfId="14545" xr:uid="{00000000-0005-0000-0000-0000FF490000}"/>
    <cellStyle name="Note 2 4 2 7 2 3 2" xfId="24719" xr:uid="{00000000-0005-0000-0000-0000004A0000}"/>
    <cellStyle name="Note 2 4 2 7 2 4" xfId="24717" xr:uid="{00000000-0005-0000-0000-0000014A0000}"/>
    <cellStyle name="Note 2 4 2 7 3" xfId="14546" xr:uid="{00000000-0005-0000-0000-0000024A0000}"/>
    <cellStyle name="Note 2 4 2 7 3 2" xfId="24720" xr:uid="{00000000-0005-0000-0000-0000034A0000}"/>
    <cellStyle name="Note 2 4 2 7 4" xfId="14547" xr:uid="{00000000-0005-0000-0000-0000044A0000}"/>
    <cellStyle name="Note 2 4 2 7 4 2" xfId="24721" xr:uid="{00000000-0005-0000-0000-0000054A0000}"/>
    <cellStyle name="Note 2 4 2 7 5" xfId="24716" xr:uid="{00000000-0005-0000-0000-0000064A0000}"/>
    <cellStyle name="Note 2 4 2 8" xfId="14548" xr:uid="{00000000-0005-0000-0000-0000074A0000}"/>
    <cellStyle name="Note 2 4 2 8 2" xfId="24722" xr:uid="{00000000-0005-0000-0000-0000084A0000}"/>
    <cellStyle name="Note 2 4 2 9" xfId="14485" xr:uid="{00000000-0005-0000-0000-0000094A0000}"/>
    <cellStyle name="Note 2 4 3" xfId="2711" xr:uid="{00000000-0005-0000-0000-00000A4A0000}"/>
    <cellStyle name="Note 2 4 3 2" xfId="14550" xr:uid="{00000000-0005-0000-0000-00000B4A0000}"/>
    <cellStyle name="Note 2 4 3 2 2" xfId="14551" xr:uid="{00000000-0005-0000-0000-00000C4A0000}"/>
    <cellStyle name="Note 2 4 3 2 2 2" xfId="14552" xr:uid="{00000000-0005-0000-0000-00000D4A0000}"/>
    <cellStyle name="Note 2 4 3 2 2 2 2" xfId="14553" xr:uid="{00000000-0005-0000-0000-00000E4A0000}"/>
    <cellStyle name="Note 2 4 3 2 2 2 2 2" xfId="24727" xr:uid="{00000000-0005-0000-0000-00000F4A0000}"/>
    <cellStyle name="Note 2 4 3 2 2 2 3" xfId="14554" xr:uid="{00000000-0005-0000-0000-0000104A0000}"/>
    <cellStyle name="Note 2 4 3 2 2 2 3 2" xfId="24728" xr:uid="{00000000-0005-0000-0000-0000114A0000}"/>
    <cellStyle name="Note 2 4 3 2 2 2 4" xfId="24726" xr:uid="{00000000-0005-0000-0000-0000124A0000}"/>
    <cellStyle name="Note 2 4 3 2 2 3" xfId="14555" xr:uid="{00000000-0005-0000-0000-0000134A0000}"/>
    <cellStyle name="Note 2 4 3 2 2 3 2" xfId="24729" xr:uid="{00000000-0005-0000-0000-0000144A0000}"/>
    <cellStyle name="Note 2 4 3 2 2 4" xfId="14556" xr:uid="{00000000-0005-0000-0000-0000154A0000}"/>
    <cellStyle name="Note 2 4 3 2 2 4 2" xfId="24730" xr:uid="{00000000-0005-0000-0000-0000164A0000}"/>
    <cellStyle name="Note 2 4 3 2 2 5" xfId="24725" xr:uid="{00000000-0005-0000-0000-0000174A0000}"/>
    <cellStyle name="Note 2 4 3 2 3" xfId="24724" xr:uid="{00000000-0005-0000-0000-0000184A0000}"/>
    <cellStyle name="Note 2 4 3 3" xfId="14557" xr:uid="{00000000-0005-0000-0000-0000194A0000}"/>
    <cellStyle name="Note 2 4 3 3 2" xfId="14558" xr:uid="{00000000-0005-0000-0000-00001A4A0000}"/>
    <cellStyle name="Note 2 4 3 3 2 2" xfId="14559" xr:uid="{00000000-0005-0000-0000-00001B4A0000}"/>
    <cellStyle name="Note 2 4 3 3 2 2 2" xfId="24733" xr:uid="{00000000-0005-0000-0000-00001C4A0000}"/>
    <cellStyle name="Note 2 4 3 3 2 3" xfId="14560" xr:uid="{00000000-0005-0000-0000-00001D4A0000}"/>
    <cellStyle name="Note 2 4 3 3 2 3 2" xfId="24734" xr:uid="{00000000-0005-0000-0000-00001E4A0000}"/>
    <cellStyle name="Note 2 4 3 3 2 4" xfId="24732" xr:uid="{00000000-0005-0000-0000-00001F4A0000}"/>
    <cellStyle name="Note 2 4 3 3 3" xfId="14561" xr:uid="{00000000-0005-0000-0000-0000204A0000}"/>
    <cellStyle name="Note 2 4 3 3 3 2" xfId="24735" xr:uid="{00000000-0005-0000-0000-0000214A0000}"/>
    <cellStyle name="Note 2 4 3 3 4" xfId="14562" xr:uid="{00000000-0005-0000-0000-0000224A0000}"/>
    <cellStyle name="Note 2 4 3 3 4 2" xfId="24736" xr:uid="{00000000-0005-0000-0000-0000234A0000}"/>
    <cellStyle name="Note 2 4 3 3 5" xfId="24731" xr:uid="{00000000-0005-0000-0000-0000244A0000}"/>
    <cellStyle name="Note 2 4 3 4" xfId="14563" xr:uid="{00000000-0005-0000-0000-0000254A0000}"/>
    <cellStyle name="Note 2 4 3 4 2" xfId="24737" xr:uid="{00000000-0005-0000-0000-0000264A0000}"/>
    <cellStyle name="Note 2 4 3 5" xfId="14549" xr:uid="{00000000-0005-0000-0000-0000274A0000}"/>
    <cellStyle name="Note 2 4 3 6" xfId="24723" xr:uid="{00000000-0005-0000-0000-0000284A0000}"/>
    <cellStyle name="Note 2 4 4" xfId="2712" xr:uid="{00000000-0005-0000-0000-0000294A0000}"/>
    <cellStyle name="Note 2 4 4 2" xfId="14565" xr:uid="{00000000-0005-0000-0000-00002A4A0000}"/>
    <cellStyle name="Note 2 4 4 2 2" xfId="14566" xr:uid="{00000000-0005-0000-0000-00002B4A0000}"/>
    <cellStyle name="Note 2 4 4 2 2 2" xfId="14567" xr:uid="{00000000-0005-0000-0000-00002C4A0000}"/>
    <cellStyle name="Note 2 4 4 2 2 2 2" xfId="14568" xr:uid="{00000000-0005-0000-0000-00002D4A0000}"/>
    <cellStyle name="Note 2 4 4 2 2 2 2 2" xfId="24742" xr:uid="{00000000-0005-0000-0000-00002E4A0000}"/>
    <cellStyle name="Note 2 4 4 2 2 2 3" xfId="14569" xr:uid="{00000000-0005-0000-0000-00002F4A0000}"/>
    <cellStyle name="Note 2 4 4 2 2 2 3 2" xfId="24743" xr:uid="{00000000-0005-0000-0000-0000304A0000}"/>
    <cellStyle name="Note 2 4 4 2 2 2 4" xfId="24741" xr:uid="{00000000-0005-0000-0000-0000314A0000}"/>
    <cellStyle name="Note 2 4 4 2 2 3" xfId="14570" xr:uid="{00000000-0005-0000-0000-0000324A0000}"/>
    <cellStyle name="Note 2 4 4 2 2 3 2" xfId="24744" xr:uid="{00000000-0005-0000-0000-0000334A0000}"/>
    <cellStyle name="Note 2 4 4 2 2 4" xfId="14571" xr:uid="{00000000-0005-0000-0000-0000344A0000}"/>
    <cellStyle name="Note 2 4 4 2 2 4 2" xfId="24745" xr:uid="{00000000-0005-0000-0000-0000354A0000}"/>
    <cellStyle name="Note 2 4 4 2 2 5" xfId="24740" xr:uid="{00000000-0005-0000-0000-0000364A0000}"/>
    <cellStyle name="Note 2 4 4 2 3" xfId="24739" xr:uid="{00000000-0005-0000-0000-0000374A0000}"/>
    <cellStyle name="Note 2 4 4 3" xfId="14572" xr:uid="{00000000-0005-0000-0000-0000384A0000}"/>
    <cellStyle name="Note 2 4 4 3 2" xfId="14573" xr:uid="{00000000-0005-0000-0000-0000394A0000}"/>
    <cellStyle name="Note 2 4 4 3 2 2" xfId="14574" xr:uid="{00000000-0005-0000-0000-00003A4A0000}"/>
    <cellStyle name="Note 2 4 4 3 2 2 2" xfId="24748" xr:uid="{00000000-0005-0000-0000-00003B4A0000}"/>
    <cellStyle name="Note 2 4 4 3 2 3" xfId="14575" xr:uid="{00000000-0005-0000-0000-00003C4A0000}"/>
    <cellStyle name="Note 2 4 4 3 2 3 2" xfId="24749" xr:uid="{00000000-0005-0000-0000-00003D4A0000}"/>
    <cellStyle name="Note 2 4 4 3 2 4" xfId="24747" xr:uid="{00000000-0005-0000-0000-00003E4A0000}"/>
    <cellStyle name="Note 2 4 4 3 3" xfId="14576" xr:uid="{00000000-0005-0000-0000-00003F4A0000}"/>
    <cellStyle name="Note 2 4 4 3 3 2" xfId="24750" xr:uid="{00000000-0005-0000-0000-0000404A0000}"/>
    <cellStyle name="Note 2 4 4 3 4" xfId="14577" xr:uid="{00000000-0005-0000-0000-0000414A0000}"/>
    <cellStyle name="Note 2 4 4 3 4 2" xfId="24751" xr:uid="{00000000-0005-0000-0000-0000424A0000}"/>
    <cellStyle name="Note 2 4 4 3 5" xfId="24746" xr:uid="{00000000-0005-0000-0000-0000434A0000}"/>
    <cellStyle name="Note 2 4 4 4" xfId="14578" xr:uid="{00000000-0005-0000-0000-0000444A0000}"/>
    <cellStyle name="Note 2 4 4 4 2" xfId="24752" xr:uid="{00000000-0005-0000-0000-0000454A0000}"/>
    <cellStyle name="Note 2 4 4 5" xfId="14564" xr:uid="{00000000-0005-0000-0000-0000464A0000}"/>
    <cellStyle name="Note 2 4 4 6" xfId="24738" xr:uid="{00000000-0005-0000-0000-0000474A0000}"/>
    <cellStyle name="Note 2 4 5" xfId="2713" xr:uid="{00000000-0005-0000-0000-0000484A0000}"/>
    <cellStyle name="Note 2 4 5 2" xfId="14580" xr:uid="{00000000-0005-0000-0000-0000494A0000}"/>
    <cellStyle name="Note 2 4 5 2 2" xfId="14581" xr:uid="{00000000-0005-0000-0000-00004A4A0000}"/>
    <cellStyle name="Note 2 4 5 2 2 2" xfId="14582" xr:uid="{00000000-0005-0000-0000-00004B4A0000}"/>
    <cellStyle name="Note 2 4 5 2 2 2 2" xfId="14583" xr:uid="{00000000-0005-0000-0000-00004C4A0000}"/>
    <cellStyle name="Note 2 4 5 2 2 2 2 2" xfId="24757" xr:uid="{00000000-0005-0000-0000-00004D4A0000}"/>
    <cellStyle name="Note 2 4 5 2 2 2 3" xfId="14584" xr:uid="{00000000-0005-0000-0000-00004E4A0000}"/>
    <cellStyle name="Note 2 4 5 2 2 2 3 2" xfId="24758" xr:uid="{00000000-0005-0000-0000-00004F4A0000}"/>
    <cellStyle name="Note 2 4 5 2 2 2 4" xfId="24756" xr:uid="{00000000-0005-0000-0000-0000504A0000}"/>
    <cellStyle name="Note 2 4 5 2 2 3" xfId="14585" xr:uid="{00000000-0005-0000-0000-0000514A0000}"/>
    <cellStyle name="Note 2 4 5 2 2 3 2" xfId="24759" xr:uid="{00000000-0005-0000-0000-0000524A0000}"/>
    <cellStyle name="Note 2 4 5 2 2 4" xfId="14586" xr:uid="{00000000-0005-0000-0000-0000534A0000}"/>
    <cellStyle name="Note 2 4 5 2 2 4 2" xfId="24760" xr:uid="{00000000-0005-0000-0000-0000544A0000}"/>
    <cellStyle name="Note 2 4 5 2 2 5" xfId="24755" xr:uid="{00000000-0005-0000-0000-0000554A0000}"/>
    <cellStyle name="Note 2 4 5 2 3" xfId="24754" xr:uid="{00000000-0005-0000-0000-0000564A0000}"/>
    <cellStyle name="Note 2 4 5 3" xfId="14587" xr:uid="{00000000-0005-0000-0000-0000574A0000}"/>
    <cellStyle name="Note 2 4 5 3 2" xfId="14588" xr:uid="{00000000-0005-0000-0000-0000584A0000}"/>
    <cellStyle name="Note 2 4 5 3 2 2" xfId="14589" xr:uid="{00000000-0005-0000-0000-0000594A0000}"/>
    <cellStyle name="Note 2 4 5 3 2 2 2" xfId="24763" xr:uid="{00000000-0005-0000-0000-00005A4A0000}"/>
    <cellStyle name="Note 2 4 5 3 2 3" xfId="14590" xr:uid="{00000000-0005-0000-0000-00005B4A0000}"/>
    <cellStyle name="Note 2 4 5 3 2 3 2" xfId="24764" xr:uid="{00000000-0005-0000-0000-00005C4A0000}"/>
    <cellStyle name="Note 2 4 5 3 2 4" xfId="24762" xr:uid="{00000000-0005-0000-0000-00005D4A0000}"/>
    <cellStyle name="Note 2 4 5 3 3" xfId="14591" xr:uid="{00000000-0005-0000-0000-00005E4A0000}"/>
    <cellStyle name="Note 2 4 5 3 3 2" xfId="24765" xr:uid="{00000000-0005-0000-0000-00005F4A0000}"/>
    <cellStyle name="Note 2 4 5 3 4" xfId="14592" xr:uid="{00000000-0005-0000-0000-0000604A0000}"/>
    <cellStyle name="Note 2 4 5 3 4 2" xfId="24766" xr:uid="{00000000-0005-0000-0000-0000614A0000}"/>
    <cellStyle name="Note 2 4 5 3 5" xfId="24761" xr:uid="{00000000-0005-0000-0000-0000624A0000}"/>
    <cellStyle name="Note 2 4 5 4" xfId="14593" xr:uid="{00000000-0005-0000-0000-0000634A0000}"/>
    <cellStyle name="Note 2 4 5 4 2" xfId="24767" xr:uid="{00000000-0005-0000-0000-0000644A0000}"/>
    <cellStyle name="Note 2 4 5 5" xfId="14579" xr:uid="{00000000-0005-0000-0000-0000654A0000}"/>
    <cellStyle name="Note 2 4 5 6" xfId="24753" xr:uid="{00000000-0005-0000-0000-0000664A0000}"/>
    <cellStyle name="Note 2 4 6" xfId="14594" xr:uid="{00000000-0005-0000-0000-0000674A0000}"/>
    <cellStyle name="Note 2 4 6 2" xfId="14595" xr:uid="{00000000-0005-0000-0000-0000684A0000}"/>
    <cellStyle name="Note 2 4 6 2 2" xfId="14596" xr:uid="{00000000-0005-0000-0000-0000694A0000}"/>
    <cellStyle name="Note 2 4 6 2 2 2" xfId="14597" xr:uid="{00000000-0005-0000-0000-00006A4A0000}"/>
    <cellStyle name="Note 2 4 6 2 2 2 2" xfId="24771" xr:uid="{00000000-0005-0000-0000-00006B4A0000}"/>
    <cellStyle name="Note 2 4 6 2 2 3" xfId="14598" xr:uid="{00000000-0005-0000-0000-00006C4A0000}"/>
    <cellStyle name="Note 2 4 6 2 2 3 2" xfId="24772" xr:uid="{00000000-0005-0000-0000-00006D4A0000}"/>
    <cellStyle name="Note 2 4 6 2 2 4" xfId="24770" xr:uid="{00000000-0005-0000-0000-00006E4A0000}"/>
    <cellStyle name="Note 2 4 6 2 3" xfId="14599" xr:uid="{00000000-0005-0000-0000-00006F4A0000}"/>
    <cellStyle name="Note 2 4 6 2 3 2" xfId="24773" xr:uid="{00000000-0005-0000-0000-0000704A0000}"/>
    <cellStyle name="Note 2 4 6 2 4" xfId="14600" xr:uid="{00000000-0005-0000-0000-0000714A0000}"/>
    <cellStyle name="Note 2 4 6 2 4 2" xfId="24774" xr:uid="{00000000-0005-0000-0000-0000724A0000}"/>
    <cellStyle name="Note 2 4 6 2 5" xfId="24769" xr:uid="{00000000-0005-0000-0000-0000734A0000}"/>
    <cellStyle name="Note 2 4 6 3" xfId="24768" xr:uid="{00000000-0005-0000-0000-0000744A0000}"/>
    <cellStyle name="Note 2 4 7" xfId="14601" xr:uid="{00000000-0005-0000-0000-0000754A0000}"/>
    <cellStyle name="Note 2 4 7 2" xfId="14602" xr:uid="{00000000-0005-0000-0000-0000764A0000}"/>
    <cellStyle name="Note 2 4 7 2 2" xfId="14603" xr:uid="{00000000-0005-0000-0000-0000774A0000}"/>
    <cellStyle name="Note 2 4 7 2 2 2" xfId="24777" xr:uid="{00000000-0005-0000-0000-0000784A0000}"/>
    <cellStyle name="Note 2 4 7 2 3" xfId="14604" xr:uid="{00000000-0005-0000-0000-0000794A0000}"/>
    <cellStyle name="Note 2 4 7 2 3 2" xfId="24778" xr:uid="{00000000-0005-0000-0000-00007A4A0000}"/>
    <cellStyle name="Note 2 4 7 2 4" xfId="24776" xr:uid="{00000000-0005-0000-0000-00007B4A0000}"/>
    <cellStyle name="Note 2 4 7 3" xfId="14605" xr:uid="{00000000-0005-0000-0000-00007C4A0000}"/>
    <cellStyle name="Note 2 4 7 3 2" xfId="24779" xr:uid="{00000000-0005-0000-0000-00007D4A0000}"/>
    <cellStyle name="Note 2 4 7 4" xfId="14606" xr:uid="{00000000-0005-0000-0000-00007E4A0000}"/>
    <cellStyle name="Note 2 4 7 4 2" xfId="24780" xr:uid="{00000000-0005-0000-0000-00007F4A0000}"/>
    <cellStyle name="Note 2 4 7 5" xfId="24775" xr:uid="{00000000-0005-0000-0000-0000804A0000}"/>
    <cellStyle name="Note 2 4 8" xfId="14607" xr:uid="{00000000-0005-0000-0000-0000814A0000}"/>
    <cellStyle name="Note 2 4 8 2" xfId="24781" xr:uid="{00000000-0005-0000-0000-0000824A0000}"/>
    <cellStyle name="Note 2 4 9" xfId="14608" xr:uid="{00000000-0005-0000-0000-0000834A0000}"/>
    <cellStyle name="Note 2 4 9 2" xfId="24782" xr:uid="{00000000-0005-0000-0000-0000844A0000}"/>
    <cellStyle name="Note 2 5" xfId="2714" xr:uid="{00000000-0005-0000-0000-0000854A0000}"/>
    <cellStyle name="Note 2 5 10" xfId="14609" xr:uid="{00000000-0005-0000-0000-0000864A0000}"/>
    <cellStyle name="Note 2 5 11" xfId="24783" xr:uid="{00000000-0005-0000-0000-0000874A0000}"/>
    <cellStyle name="Note 2 5 2" xfId="2715" xr:uid="{00000000-0005-0000-0000-0000884A0000}"/>
    <cellStyle name="Note 2 5 2 2" xfId="14611" xr:uid="{00000000-0005-0000-0000-0000894A0000}"/>
    <cellStyle name="Note 2 5 2 2 2" xfId="14612" xr:uid="{00000000-0005-0000-0000-00008A4A0000}"/>
    <cellStyle name="Note 2 5 2 2 2 2" xfId="14613" xr:uid="{00000000-0005-0000-0000-00008B4A0000}"/>
    <cellStyle name="Note 2 5 2 2 2 2 2" xfId="14614" xr:uid="{00000000-0005-0000-0000-00008C4A0000}"/>
    <cellStyle name="Note 2 5 2 2 2 2 2 2" xfId="24788" xr:uid="{00000000-0005-0000-0000-00008D4A0000}"/>
    <cellStyle name="Note 2 5 2 2 2 2 3" xfId="14615" xr:uid="{00000000-0005-0000-0000-00008E4A0000}"/>
    <cellStyle name="Note 2 5 2 2 2 2 3 2" xfId="24789" xr:uid="{00000000-0005-0000-0000-00008F4A0000}"/>
    <cellStyle name="Note 2 5 2 2 2 2 4" xfId="24787" xr:uid="{00000000-0005-0000-0000-0000904A0000}"/>
    <cellStyle name="Note 2 5 2 2 2 3" xfId="14616" xr:uid="{00000000-0005-0000-0000-0000914A0000}"/>
    <cellStyle name="Note 2 5 2 2 2 3 2" xfId="24790" xr:uid="{00000000-0005-0000-0000-0000924A0000}"/>
    <cellStyle name="Note 2 5 2 2 2 4" xfId="14617" xr:uid="{00000000-0005-0000-0000-0000934A0000}"/>
    <cellStyle name="Note 2 5 2 2 2 4 2" xfId="24791" xr:uid="{00000000-0005-0000-0000-0000944A0000}"/>
    <cellStyle name="Note 2 5 2 2 2 5" xfId="24786" xr:uid="{00000000-0005-0000-0000-0000954A0000}"/>
    <cellStyle name="Note 2 5 2 2 3" xfId="24785" xr:uid="{00000000-0005-0000-0000-0000964A0000}"/>
    <cellStyle name="Note 2 5 2 3" xfId="14618" xr:uid="{00000000-0005-0000-0000-0000974A0000}"/>
    <cellStyle name="Note 2 5 2 3 2" xfId="14619" xr:uid="{00000000-0005-0000-0000-0000984A0000}"/>
    <cellStyle name="Note 2 5 2 3 2 2" xfId="14620" xr:uid="{00000000-0005-0000-0000-0000994A0000}"/>
    <cellStyle name="Note 2 5 2 3 2 2 2" xfId="24794" xr:uid="{00000000-0005-0000-0000-00009A4A0000}"/>
    <cellStyle name="Note 2 5 2 3 2 3" xfId="14621" xr:uid="{00000000-0005-0000-0000-00009B4A0000}"/>
    <cellStyle name="Note 2 5 2 3 2 3 2" xfId="24795" xr:uid="{00000000-0005-0000-0000-00009C4A0000}"/>
    <cellStyle name="Note 2 5 2 3 2 4" xfId="24793" xr:uid="{00000000-0005-0000-0000-00009D4A0000}"/>
    <cellStyle name="Note 2 5 2 3 3" xfId="14622" xr:uid="{00000000-0005-0000-0000-00009E4A0000}"/>
    <cellStyle name="Note 2 5 2 3 3 2" xfId="24796" xr:uid="{00000000-0005-0000-0000-00009F4A0000}"/>
    <cellStyle name="Note 2 5 2 3 4" xfId="14623" xr:uid="{00000000-0005-0000-0000-0000A04A0000}"/>
    <cellStyle name="Note 2 5 2 3 4 2" xfId="24797" xr:uid="{00000000-0005-0000-0000-0000A14A0000}"/>
    <cellStyle name="Note 2 5 2 3 5" xfId="24792" xr:uid="{00000000-0005-0000-0000-0000A24A0000}"/>
    <cellStyle name="Note 2 5 2 4" xfId="14624" xr:uid="{00000000-0005-0000-0000-0000A34A0000}"/>
    <cellStyle name="Note 2 5 2 4 2" xfId="24798" xr:uid="{00000000-0005-0000-0000-0000A44A0000}"/>
    <cellStyle name="Note 2 5 2 5" xfId="14625" xr:uid="{00000000-0005-0000-0000-0000A54A0000}"/>
    <cellStyle name="Note 2 5 2 5 2" xfId="24799" xr:uid="{00000000-0005-0000-0000-0000A64A0000}"/>
    <cellStyle name="Note 2 5 2 6" xfId="14610" xr:uid="{00000000-0005-0000-0000-0000A74A0000}"/>
    <cellStyle name="Note 2 5 2 7" xfId="24784" xr:uid="{00000000-0005-0000-0000-0000A84A0000}"/>
    <cellStyle name="Note 2 5 3" xfId="2716" xr:uid="{00000000-0005-0000-0000-0000A94A0000}"/>
    <cellStyle name="Note 2 5 3 2" xfId="14627" xr:uid="{00000000-0005-0000-0000-0000AA4A0000}"/>
    <cellStyle name="Note 2 5 3 2 2" xfId="14628" xr:uid="{00000000-0005-0000-0000-0000AB4A0000}"/>
    <cellStyle name="Note 2 5 3 2 2 2" xfId="14629" xr:uid="{00000000-0005-0000-0000-0000AC4A0000}"/>
    <cellStyle name="Note 2 5 3 2 2 2 2" xfId="14630" xr:uid="{00000000-0005-0000-0000-0000AD4A0000}"/>
    <cellStyle name="Note 2 5 3 2 2 2 2 2" xfId="24804" xr:uid="{00000000-0005-0000-0000-0000AE4A0000}"/>
    <cellStyle name="Note 2 5 3 2 2 2 3" xfId="14631" xr:uid="{00000000-0005-0000-0000-0000AF4A0000}"/>
    <cellStyle name="Note 2 5 3 2 2 2 3 2" xfId="24805" xr:uid="{00000000-0005-0000-0000-0000B04A0000}"/>
    <cellStyle name="Note 2 5 3 2 2 2 4" xfId="24803" xr:uid="{00000000-0005-0000-0000-0000B14A0000}"/>
    <cellStyle name="Note 2 5 3 2 2 3" xfId="14632" xr:uid="{00000000-0005-0000-0000-0000B24A0000}"/>
    <cellStyle name="Note 2 5 3 2 2 3 2" xfId="24806" xr:uid="{00000000-0005-0000-0000-0000B34A0000}"/>
    <cellStyle name="Note 2 5 3 2 2 4" xfId="14633" xr:uid="{00000000-0005-0000-0000-0000B44A0000}"/>
    <cellStyle name="Note 2 5 3 2 2 4 2" xfId="24807" xr:uid="{00000000-0005-0000-0000-0000B54A0000}"/>
    <cellStyle name="Note 2 5 3 2 2 5" xfId="24802" xr:uid="{00000000-0005-0000-0000-0000B64A0000}"/>
    <cellStyle name="Note 2 5 3 2 3" xfId="24801" xr:uid="{00000000-0005-0000-0000-0000B74A0000}"/>
    <cellStyle name="Note 2 5 3 3" xfId="14634" xr:uid="{00000000-0005-0000-0000-0000B84A0000}"/>
    <cellStyle name="Note 2 5 3 3 2" xfId="14635" xr:uid="{00000000-0005-0000-0000-0000B94A0000}"/>
    <cellStyle name="Note 2 5 3 3 2 2" xfId="14636" xr:uid="{00000000-0005-0000-0000-0000BA4A0000}"/>
    <cellStyle name="Note 2 5 3 3 2 2 2" xfId="24810" xr:uid="{00000000-0005-0000-0000-0000BB4A0000}"/>
    <cellStyle name="Note 2 5 3 3 2 3" xfId="14637" xr:uid="{00000000-0005-0000-0000-0000BC4A0000}"/>
    <cellStyle name="Note 2 5 3 3 2 3 2" xfId="24811" xr:uid="{00000000-0005-0000-0000-0000BD4A0000}"/>
    <cellStyle name="Note 2 5 3 3 2 4" xfId="24809" xr:uid="{00000000-0005-0000-0000-0000BE4A0000}"/>
    <cellStyle name="Note 2 5 3 3 3" xfId="14638" xr:uid="{00000000-0005-0000-0000-0000BF4A0000}"/>
    <cellStyle name="Note 2 5 3 3 3 2" xfId="24812" xr:uid="{00000000-0005-0000-0000-0000C04A0000}"/>
    <cellStyle name="Note 2 5 3 3 4" xfId="14639" xr:uid="{00000000-0005-0000-0000-0000C14A0000}"/>
    <cellStyle name="Note 2 5 3 3 4 2" xfId="24813" xr:uid="{00000000-0005-0000-0000-0000C24A0000}"/>
    <cellStyle name="Note 2 5 3 3 5" xfId="24808" xr:uid="{00000000-0005-0000-0000-0000C34A0000}"/>
    <cellStyle name="Note 2 5 3 4" xfId="14640" xr:uid="{00000000-0005-0000-0000-0000C44A0000}"/>
    <cellStyle name="Note 2 5 3 4 2" xfId="24814" xr:uid="{00000000-0005-0000-0000-0000C54A0000}"/>
    <cellStyle name="Note 2 5 3 5" xfId="14626" xr:uid="{00000000-0005-0000-0000-0000C64A0000}"/>
    <cellStyle name="Note 2 5 3 6" xfId="24800" xr:uid="{00000000-0005-0000-0000-0000C74A0000}"/>
    <cellStyle name="Note 2 5 4" xfId="14641" xr:uid="{00000000-0005-0000-0000-0000C84A0000}"/>
    <cellStyle name="Note 2 5 4 2" xfId="14642" xr:uid="{00000000-0005-0000-0000-0000C94A0000}"/>
    <cellStyle name="Note 2 5 4 2 2" xfId="14643" xr:uid="{00000000-0005-0000-0000-0000CA4A0000}"/>
    <cellStyle name="Note 2 5 4 2 2 2" xfId="14644" xr:uid="{00000000-0005-0000-0000-0000CB4A0000}"/>
    <cellStyle name="Note 2 5 4 2 2 2 2" xfId="14645" xr:uid="{00000000-0005-0000-0000-0000CC4A0000}"/>
    <cellStyle name="Note 2 5 4 2 2 2 2 2" xfId="24819" xr:uid="{00000000-0005-0000-0000-0000CD4A0000}"/>
    <cellStyle name="Note 2 5 4 2 2 2 3" xfId="14646" xr:uid="{00000000-0005-0000-0000-0000CE4A0000}"/>
    <cellStyle name="Note 2 5 4 2 2 2 3 2" xfId="24820" xr:uid="{00000000-0005-0000-0000-0000CF4A0000}"/>
    <cellStyle name="Note 2 5 4 2 2 2 4" xfId="24818" xr:uid="{00000000-0005-0000-0000-0000D04A0000}"/>
    <cellStyle name="Note 2 5 4 2 2 3" xfId="14647" xr:uid="{00000000-0005-0000-0000-0000D14A0000}"/>
    <cellStyle name="Note 2 5 4 2 2 3 2" xfId="24821" xr:uid="{00000000-0005-0000-0000-0000D24A0000}"/>
    <cellStyle name="Note 2 5 4 2 2 4" xfId="14648" xr:uid="{00000000-0005-0000-0000-0000D34A0000}"/>
    <cellStyle name="Note 2 5 4 2 2 4 2" xfId="24822" xr:uid="{00000000-0005-0000-0000-0000D44A0000}"/>
    <cellStyle name="Note 2 5 4 2 2 5" xfId="24817" xr:uid="{00000000-0005-0000-0000-0000D54A0000}"/>
    <cellStyle name="Note 2 5 4 2 3" xfId="24816" xr:uid="{00000000-0005-0000-0000-0000D64A0000}"/>
    <cellStyle name="Note 2 5 4 3" xfId="14649" xr:uid="{00000000-0005-0000-0000-0000D74A0000}"/>
    <cellStyle name="Note 2 5 4 3 2" xfId="14650" xr:uid="{00000000-0005-0000-0000-0000D84A0000}"/>
    <cellStyle name="Note 2 5 4 3 2 2" xfId="14651" xr:uid="{00000000-0005-0000-0000-0000D94A0000}"/>
    <cellStyle name="Note 2 5 4 3 2 2 2" xfId="24825" xr:uid="{00000000-0005-0000-0000-0000DA4A0000}"/>
    <cellStyle name="Note 2 5 4 3 2 3" xfId="14652" xr:uid="{00000000-0005-0000-0000-0000DB4A0000}"/>
    <cellStyle name="Note 2 5 4 3 2 3 2" xfId="24826" xr:uid="{00000000-0005-0000-0000-0000DC4A0000}"/>
    <cellStyle name="Note 2 5 4 3 2 4" xfId="24824" xr:uid="{00000000-0005-0000-0000-0000DD4A0000}"/>
    <cellStyle name="Note 2 5 4 3 3" xfId="14653" xr:uid="{00000000-0005-0000-0000-0000DE4A0000}"/>
    <cellStyle name="Note 2 5 4 3 3 2" xfId="24827" xr:uid="{00000000-0005-0000-0000-0000DF4A0000}"/>
    <cellStyle name="Note 2 5 4 3 4" xfId="14654" xr:uid="{00000000-0005-0000-0000-0000E04A0000}"/>
    <cellStyle name="Note 2 5 4 3 4 2" xfId="24828" xr:uid="{00000000-0005-0000-0000-0000E14A0000}"/>
    <cellStyle name="Note 2 5 4 3 5" xfId="24823" xr:uid="{00000000-0005-0000-0000-0000E24A0000}"/>
    <cellStyle name="Note 2 5 4 4" xfId="24815" xr:uid="{00000000-0005-0000-0000-0000E34A0000}"/>
    <cellStyle name="Note 2 5 5" xfId="14655" xr:uid="{00000000-0005-0000-0000-0000E44A0000}"/>
    <cellStyle name="Note 2 5 5 2" xfId="14656" xr:uid="{00000000-0005-0000-0000-0000E54A0000}"/>
    <cellStyle name="Note 2 5 5 2 2" xfId="14657" xr:uid="{00000000-0005-0000-0000-0000E64A0000}"/>
    <cellStyle name="Note 2 5 5 2 2 2" xfId="14658" xr:uid="{00000000-0005-0000-0000-0000E74A0000}"/>
    <cellStyle name="Note 2 5 5 2 2 2 2" xfId="24832" xr:uid="{00000000-0005-0000-0000-0000E84A0000}"/>
    <cellStyle name="Note 2 5 5 2 2 3" xfId="14659" xr:uid="{00000000-0005-0000-0000-0000E94A0000}"/>
    <cellStyle name="Note 2 5 5 2 2 3 2" xfId="24833" xr:uid="{00000000-0005-0000-0000-0000EA4A0000}"/>
    <cellStyle name="Note 2 5 5 2 2 4" xfId="24831" xr:uid="{00000000-0005-0000-0000-0000EB4A0000}"/>
    <cellStyle name="Note 2 5 5 2 3" xfId="14660" xr:uid="{00000000-0005-0000-0000-0000EC4A0000}"/>
    <cellStyle name="Note 2 5 5 2 3 2" xfId="24834" xr:uid="{00000000-0005-0000-0000-0000ED4A0000}"/>
    <cellStyle name="Note 2 5 5 2 4" xfId="14661" xr:uid="{00000000-0005-0000-0000-0000EE4A0000}"/>
    <cellStyle name="Note 2 5 5 2 4 2" xfId="24835" xr:uid="{00000000-0005-0000-0000-0000EF4A0000}"/>
    <cellStyle name="Note 2 5 5 2 5" xfId="24830" xr:uid="{00000000-0005-0000-0000-0000F04A0000}"/>
    <cellStyle name="Note 2 5 5 3" xfId="24829" xr:uid="{00000000-0005-0000-0000-0000F14A0000}"/>
    <cellStyle name="Note 2 5 6" xfId="14662" xr:uid="{00000000-0005-0000-0000-0000F24A0000}"/>
    <cellStyle name="Note 2 5 6 2" xfId="14663" xr:uid="{00000000-0005-0000-0000-0000F34A0000}"/>
    <cellStyle name="Note 2 5 6 2 2" xfId="14664" xr:uid="{00000000-0005-0000-0000-0000F44A0000}"/>
    <cellStyle name="Note 2 5 6 2 2 2" xfId="14665" xr:uid="{00000000-0005-0000-0000-0000F54A0000}"/>
    <cellStyle name="Note 2 5 6 2 2 2 2" xfId="24839" xr:uid="{00000000-0005-0000-0000-0000F64A0000}"/>
    <cellStyle name="Note 2 5 6 2 2 3" xfId="14666" xr:uid="{00000000-0005-0000-0000-0000F74A0000}"/>
    <cellStyle name="Note 2 5 6 2 2 3 2" xfId="24840" xr:uid="{00000000-0005-0000-0000-0000F84A0000}"/>
    <cellStyle name="Note 2 5 6 2 2 4" xfId="24838" xr:uid="{00000000-0005-0000-0000-0000F94A0000}"/>
    <cellStyle name="Note 2 5 6 2 3" xfId="14667" xr:uid="{00000000-0005-0000-0000-0000FA4A0000}"/>
    <cellStyle name="Note 2 5 6 2 3 2" xfId="24841" xr:uid="{00000000-0005-0000-0000-0000FB4A0000}"/>
    <cellStyle name="Note 2 5 6 2 4" xfId="14668" xr:uid="{00000000-0005-0000-0000-0000FC4A0000}"/>
    <cellStyle name="Note 2 5 6 2 4 2" xfId="24842" xr:uid="{00000000-0005-0000-0000-0000FD4A0000}"/>
    <cellStyle name="Note 2 5 6 2 5" xfId="24837" xr:uid="{00000000-0005-0000-0000-0000FE4A0000}"/>
    <cellStyle name="Note 2 5 6 3" xfId="24836" xr:uid="{00000000-0005-0000-0000-0000FF4A0000}"/>
    <cellStyle name="Note 2 5 7" xfId="14669" xr:uid="{00000000-0005-0000-0000-0000004B0000}"/>
    <cellStyle name="Note 2 5 7 2" xfId="14670" xr:uid="{00000000-0005-0000-0000-0000014B0000}"/>
    <cellStyle name="Note 2 5 7 2 2" xfId="14671" xr:uid="{00000000-0005-0000-0000-0000024B0000}"/>
    <cellStyle name="Note 2 5 7 2 2 2" xfId="24845" xr:uid="{00000000-0005-0000-0000-0000034B0000}"/>
    <cellStyle name="Note 2 5 7 2 3" xfId="14672" xr:uid="{00000000-0005-0000-0000-0000044B0000}"/>
    <cellStyle name="Note 2 5 7 2 3 2" xfId="24846" xr:uid="{00000000-0005-0000-0000-0000054B0000}"/>
    <cellStyle name="Note 2 5 7 2 4" xfId="24844" xr:uid="{00000000-0005-0000-0000-0000064B0000}"/>
    <cellStyle name="Note 2 5 7 3" xfId="14673" xr:uid="{00000000-0005-0000-0000-0000074B0000}"/>
    <cellStyle name="Note 2 5 7 3 2" xfId="24847" xr:uid="{00000000-0005-0000-0000-0000084B0000}"/>
    <cellStyle name="Note 2 5 7 4" xfId="14674" xr:uid="{00000000-0005-0000-0000-0000094B0000}"/>
    <cellStyle name="Note 2 5 7 4 2" xfId="24848" xr:uid="{00000000-0005-0000-0000-00000A4B0000}"/>
    <cellStyle name="Note 2 5 7 5" xfId="24843" xr:uid="{00000000-0005-0000-0000-00000B4B0000}"/>
    <cellStyle name="Note 2 5 8" xfId="14675" xr:uid="{00000000-0005-0000-0000-00000C4B0000}"/>
    <cellStyle name="Note 2 5 8 2" xfId="24849" xr:uid="{00000000-0005-0000-0000-00000D4B0000}"/>
    <cellStyle name="Note 2 5 9" xfId="14676" xr:uid="{00000000-0005-0000-0000-00000E4B0000}"/>
    <cellStyle name="Note 2 5 9 2" xfId="24850" xr:uid="{00000000-0005-0000-0000-00000F4B0000}"/>
    <cellStyle name="Note 2 6" xfId="2717" xr:uid="{00000000-0005-0000-0000-0000104B0000}"/>
    <cellStyle name="Note 2 6 2" xfId="14678" xr:uid="{00000000-0005-0000-0000-0000114B0000}"/>
    <cellStyle name="Note 2 6 2 2" xfId="14679" xr:uid="{00000000-0005-0000-0000-0000124B0000}"/>
    <cellStyle name="Note 2 6 2 2 2" xfId="14680" xr:uid="{00000000-0005-0000-0000-0000134B0000}"/>
    <cellStyle name="Note 2 6 2 2 2 2" xfId="14681" xr:uid="{00000000-0005-0000-0000-0000144B0000}"/>
    <cellStyle name="Note 2 6 2 2 2 2 2" xfId="24855" xr:uid="{00000000-0005-0000-0000-0000154B0000}"/>
    <cellStyle name="Note 2 6 2 2 2 3" xfId="14682" xr:uid="{00000000-0005-0000-0000-0000164B0000}"/>
    <cellStyle name="Note 2 6 2 2 2 3 2" xfId="24856" xr:uid="{00000000-0005-0000-0000-0000174B0000}"/>
    <cellStyle name="Note 2 6 2 2 2 4" xfId="24854" xr:uid="{00000000-0005-0000-0000-0000184B0000}"/>
    <cellStyle name="Note 2 6 2 2 3" xfId="14683" xr:uid="{00000000-0005-0000-0000-0000194B0000}"/>
    <cellStyle name="Note 2 6 2 2 3 2" xfId="24857" xr:uid="{00000000-0005-0000-0000-00001A4B0000}"/>
    <cellStyle name="Note 2 6 2 2 4" xfId="14684" xr:uid="{00000000-0005-0000-0000-00001B4B0000}"/>
    <cellStyle name="Note 2 6 2 2 4 2" xfId="24858" xr:uid="{00000000-0005-0000-0000-00001C4B0000}"/>
    <cellStyle name="Note 2 6 2 2 5" xfId="24853" xr:uid="{00000000-0005-0000-0000-00001D4B0000}"/>
    <cellStyle name="Note 2 6 2 3" xfId="24852" xr:uid="{00000000-0005-0000-0000-00001E4B0000}"/>
    <cellStyle name="Note 2 6 3" xfId="14685" xr:uid="{00000000-0005-0000-0000-00001F4B0000}"/>
    <cellStyle name="Note 2 6 3 2" xfId="14686" xr:uid="{00000000-0005-0000-0000-0000204B0000}"/>
    <cellStyle name="Note 2 6 3 2 2" xfId="14687" xr:uid="{00000000-0005-0000-0000-0000214B0000}"/>
    <cellStyle name="Note 2 6 3 2 2 2" xfId="24861" xr:uid="{00000000-0005-0000-0000-0000224B0000}"/>
    <cellStyle name="Note 2 6 3 2 3" xfId="14688" xr:uid="{00000000-0005-0000-0000-0000234B0000}"/>
    <cellStyle name="Note 2 6 3 2 3 2" xfId="24862" xr:uid="{00000000-0005-0000-0000-0000244B0000}"/>
    <cellStyle name="Note 2 6 3 2 4" xfId="24860" xr:uid="{00000000-0005-0000-0000-0000254B0000}"/>
    <cellStyle name="Note 2 6 3 3" xfId="14689" xr:uid="{00000000-0005-0000-0000-0000264B0000}"/>
    <cellStyle name="Note 2 6 3 3 2" xfId="24863" xr:uid="{00000000-0005-0000-0000-0000274B0000}"/>
    <cellStyle name="Note 2 6 3 4" xfId="14690" xr:uid="{00000000-0005-0000-0000-0000284B0000}"/>
    <cellStyle name="Note 2 6 3 4 2" xfId="24864" xr:uid="{00000000-0005-0000-0000-0000294B0000}"/>
    <cellStyle name="Note 2 6 3 5" xfId="24859" xr:uid="{00000000-0005-0000-0000-00002A4B0000}"/>
    <cellStyle name="Note 2 6 4" xfId="14691" xr:uid="{00000000-0005-0000-0000-00002B4B0000}"/>
    <cellStyle name="Note 2 6 4 2" xfId="24865" xr:uid="{00000000-0005-0000-0000-00002C4B0000}"/>
    <cellStyle name="Note 2 6 5" xfId="14692" xr:uid="{00000000-0005-0000-0000-00002D4B0000}"/>
    <cellStyle name="Note 2 6 5 2" xfId="24866" xr:uid="{00000000-0005-0000-0000-00002E4B0000}"/>
    <cellStyle name="Note 2 6 6" xfId="14677" xr:uid="{00000000-0005-0000-0000-00002F4B0000}"/>
    <cellStyle name="Note 2 6 7" xfId="24851" xr:uid="{00000000-0005-0000-0000-0000304B0000}"/>
    <cellStyle name="Note 2 7" xfId="14693" xr:uid="{00000000-0005-0000-0000-0000314B0000}"/>
    <cellStyle name="Note 2 7 2" xfId="14694" xr:uid="{00000000-0005-0000-0000-0000324B0000}"/>
    <cellStyle name="Note 2 7 2 2" xfId="14695" xr:uid="{00000000-0005-0000-0000-0000334B0000}"/>
    <cellStyle name="Note 2 7 2 2 2" xfId="14696" xr:uid="{00000000-0005-0000-0000-0000344B0000}"/>
    <cellStyle name="Note 2 7 2 2 2 2" xfId="14697" xr:uid="{00000000-0005-0000-0000-0000354B0000}"/>
    <cellStyle name="Note 2 7 2 2 2 2 2" xfId="24871" xr:uid="{00000000-0005-0000-0000-0000364B0000}"/>
    <cellStyle name="Note 2 7 2 2 2 3" xfId="14698" xr:uid="{00000000-0005-0000-0000-0000374B0000}"/>
    <cellStyle name="Note 2 7 2 2 2 3 2" xfId="24872" xr:uid="{00000000-0005-0000-0000-0000384B0000}"/>
    <cellStyle name="Note 2 7 2 2 2 4" xfId="24870" xr:uid="{00000000-0005-0000-0000-0000394B0000}"/>
    <cellStyle name="Note 2 7 2 2 3" xfId="14699" xr:uid="{00000000-0005-0000-0000-00003A4B0000}"/>
    <cellStyle name="Note 2 7 2 2 3 2" xfId="24873" xr:uid="{00000000-0005-0000-0000-00003B4B0000}"/>
    <cellStyle name="Note 2 7 2 2 4" xfId="14700" xr:uid="{00000000-0005-0000-0000-00003C4B0000}"/>
    <cellStyle name="Note 2 7 2 2 4 2" xfId="24874" xr:uid="{00000000-0005-0000-0000-00003D4B0000}"/>
    <cellStyle name="Note 2 7 2 2 5" xfId="24869" xr:uid="{00000000-0005-0000-0000-00003E4B0000}"/>
    <cellStyle name="Note 2 7 2 3" xfId="24868" xr:uid="{00000000-0005-0000-0000-00003F4B0000}"/>
    <cellStyle name="Note 2 7 3" xfId="14701" xr:uid="{00000000-0005-0000-0000-0000404B0000}"/>
    <cellStyle name="Note 2 7 3 2" xfId="14702" xr:uid="{00000000-0005-0000-0000-0000414B0000}"/>
    <cellStyle name="Note 2 7 3 2 2" xfId="14703" xr:uid="{00000000-0005-0000-0000-0000424B0000}"/>
    <cellStyle name="Note 2 7 3 2 2 2" xfId="24877" xr:uid="{00000000-0005-0000-0000-0000434B0000}"/>
    <cellStyle name="Note 2 7 3 2 3" xfId="14704" xr:uid="{00000000-0005-0000-0000-0000444B0000}"/>
    <cellStyle name="Note 2 7 3 2 3 2" xfId="24878" xr:uid="{00000000-0005-0000-0000-0000454B0000}"/>
    <cellStyle name="Note 2 7 3 2 4" xfId="24876" xr:uid="{00000000-0005-0000-0000-0000464B0000}"/>
    <cellStyle name="Note 2 7 3 3" xfId="14705" xr:uid="{00000000-0005-0000-0000-0000474B0000}"/>
    <cellStyle name="Note 2 7 3 3 2" xfId="24879" xr:uid="{00000000-0005-0000-0000-0000484B0000}"/>
    <cellStyle name="Note 2 7 3 4" xfId="14706" xr:uid="{00000000-0005-0000-0000-0000494B0000}"/>
    <cellStyle name="Note 2 7 3 4 2" xfId="24880" xr:uid="{00000000-0005-0000-0000-00004A4B0000}"/>
    <cellStyle name="Note 2 7 3 5" xfId="24875" xr:uid="{00000000-0005-0000-0000-00004B4B0000}"/>
    <cellStyle name="Note 2 7 4" xfId="14707" xr:uid="{00000000-0005-0000-0000-00004C4B0000}"/>
    <cellStyle name="Note 2 7 4 2" xfId="24881" xr:uid="{00000000-0005-0000-0000-00004D4B0000}"/>
    <cellStyle name="Note 2 7 5" xfId="24867" xr:uid="{00000000-0005-0000-0000-00004E4B0000}"/>
    <cellStyle name="Note 2 8" xfId="14708" xr:uid="{00000000-0005-0000-0000-00004F4B0000}"/>
    <cellStyle name="Note 2 8 2" xfId="14709" xr:uid="{00000000-0005-0000-0000-0000504B0000}"/>
    <cellStyle name="Note 2 8 2 2" xfId="14710" xr:uid="{00000000-0005-0000-0000-0000514B0000}"/>
    <cellStyle name="Note 2 8 2 2 2" xfId="14711" xr:uid="{00000000-0005-0000-0000-0000524B0000}"/>
    <cellStyle name="Note 2 8 2 2 2 2" xfId="14712" xr:uid="{00000000-0005-0000-0000-0000534B0000}"/>
    <cellStyle name="Note 2 8 2 2 2 2 2" xfId="24886" xr:uid="{00000000-0005-0000-0000-0000544B0000}"/>
    <cellStyle name="Note 2 8 2 2 2 3" xfId="14713" xr:uid="{00000000-0005-0000-0000-0000554B0000}"/>
    <cellStyle name="Note 2 8 2 2 2 3 2" xfId="24887" xr:uid="{00000000-0005-0000-0000-0000564B0000}"/>
    <cellStyle name="Note 2 8 2 2 2 4" xfId="24885" xr:uid="{00000000-0005-0000-0000-0000574B0000}"/>
    <cellStyle name="Note 2 8 2 2 3" xfId="14714" xr:uid="{00000000-0005-0000-0000-0000584B0000}"/>
    <cellStyle name="Note 2 8 2 2 3 2" xfId="24888" xr:uid="{00000000-0005-0000-0000-0000594B0000}"/>
    <cellStyle name="Note 2 8 2 2 4" xfId="14715" xr:uid="{00000000-0005-0000-0000-00005A4B0000}"/>
    <cellStyle name="Note 2 8 2 2 4 2" xfId="24889" xr:uid="{00000000-0005-0000-0000-00005B4B0000}"/>
    <cellStyle name="Note 2 8 2 2 5" xfId="24884" xr:uid="{00000000-0005-0000-0000-00005C4B0000}"/>
    <cellStyle name="Note 2 8 2 3" xfId="24883" xr:uid="{00000000-0005-0000-0000-00005D4B0000}"/>
    <cellStyle name="Note 2 8 3" xfId="14716" xr:uid="{00000000-0005-0000-0000-00005E4B0000}"/>
    <cellStyle name="Note 2 8 3 2" xfId="14717" xr:uid="{00000000-0005-0000-0000-00005F4B0000}"/>
    <cellStyle name="Note 2 8 3 2 2" xfId="14718" xr:uid="{00000000-0005-0000-0000-0000604B0000}"/>
    <cellStyle name="Note 2 8 3 2 2 2" xfId="24892" xr:uid="{00000000-0005-0000-0000-0000614B0000}"/>
    <cellStyle name="Note 2 8 3 2 3" xfId="14719" xr:uid="{00000000-0005-0000-0000-0000624B0000}"/>
    <cellStyle name="Note 2 8 3 2 3 2" xfId="24893" xr:uid="{00000000-0005-0000-0000-0000634B0000}"/>
    <cellStyle name="Note 2 8 3 2 4" xfId="24891" xr:uid="{00000000-0005-0000-0000-0000644B0000}"/>
    <cellStyle name="Note 2 8 3 3" xfId="14720" xr:uid="{00000000-0005-0000-0000-0000654B0000}"/>
    <cellStyle name="Note 2 8 3 3 2" xfId="24894" xr:uid="{00000000-0005-0000-0000-0000664B0000}"/>
    <cellStyle name="Note 2 8 3 4" xfId="14721" xr:uid="{00000000-0005-0000-0000-0000674B0000}"/>
    <cellStyle name="Note 2 8 3 4 2" xfId="24895" xr:uid="{00000000-0005-0000-0000-0000684B0000}"/>
    <cellStyle name="Note 2 8 3 5" xfId="24890" xr:uid="{00000000-0005-0000-0000-0000694B0000}"/>
    <cellStyle name="Note 2 8 4" xfId="14722" xr:uid="{00000000-0005-0000-0000-00006A4B0000}"/>
    <cellStyle name="Note 2 8 4 2" xfId="24896" xr:uid="{00000000-0005-0000-0000-00006B4B0000}"/>
    <cellStyle name="Note 2 8 5" xfId="24882" xr:uid="{00000000-0005-0000-0000-00006C4B0000}"/>
    <cellStyle name="Note 2 9" xfId="14723" xr:uid="{00000000-0005-0000-0000-00006D4B0000}"/>
    <cellStyle name="Note 2 9 2" xfId="14724" xr:uid="{00000000-0005-0000-0000-00006E4B0000}"/>
    <cellStyle name="Note 2 9 2 2" xfId="14725" xr:uid="{00000000-0005-0000-0000-00006F4B0000}"/>
    <cellStyle name="Note 2 9 2 2 2" xfId="14726" xr:uid="{00000000-0005-0000-0000-0000704B0000}"/>
    <cellStyle name="Note 2 9 2 2 2 2" xfId="14727" xr:uid="{00000000-0005-0000-0000-0000714B0000}"/>
    <cellStyle name="Note 2 9 2 2 2 2 2" xfId="24901" xr:uid="{00000000-0005-0000-0000-0000724B0000}"/>
    <cellStyle name="Note 2 9 2 2 2 3" xfId="14728" xr:uid="{00000000-0005-0000-0000-0000734B0000}"/>
    <cellStyle name="Note 2 9 2 2 2 3 2" xfId="24902" xr:uid="{00000000-0005-0000-0000-0000744B0000}"/>
    <cellStyle name="Note 2 9 2 2 2 4" xfId="24900" xr:uid="{00000000-0005-0000-0000-0000754B0000}"/>
    <cellStyle name="Note 2 9 2 2 3" xfId="14729" xr:uid="{00000000-0005-0000-0000-0000764B0000}"/>
    <cellStyle name="Note 2 9 2 2 3 2" xfId="24903" xr:uid="{00000000-0005-0000-0000-0000774B0000}"/>
    <cellStyle name="Note 2 9 2 2 4" xfId="14730" xr:uid="{00000000-0005-0000-0000-0000784B0000}"/>
    <cellStyle name="Note 2 9 2 2 4 2" xfId="24904" xr:uid="{00000000-0005-0000-0000-0000794B0000}"/>
    <cellStyle name="Note 2 9 2 2 5" xfId="24899" xr:uid="{00000000-0005-0000-0000-00007A4B0000}"/>
    <cellStyle name="Note 2 9 2 3" xfId="24898" xr:uid="{00000000-0005-0000-0000-00007B4B0000}"/>
    <cellStyle name="Note 2 9 3" xfId="14731" xr:uid="{00000000-0005-0000-0000-00007C4B0000}"/>
    <cellStyle name="Note 2 9 3 2" xfId="14732" xr:uid="{00000000-0005-0000-0000-00007D4B0000}"/>
    <cellStyle name="Note 2 9 3 2 2" xfId="14733" xr:uid="{00000000-0005-0000-0000-00007E4B0000}"/>
    <cellStyle name="Note 2 9 3 2 2 2" xfId="24907" xr:uid="{00000000-0005-0000-0000-00007F4B0000}"/>
    <cellStyle name="Note 2 9 3 2 3" xfId="14734" xr:uid="{00000000-0005-0000-0000-0000804B0000}"/>
    <cellStyle name="Note 2 9 3 2 3 2" xfId="24908" xr:uid="{00000000-0005-0000-0000-0000814B0000}"/>
    <cellStyle name="Note 2 9 3 2 4" xfId="24906" xr:uid="{00000000-0005-0000-0000-0000824B0000}"/>
    <cellStyle name="Note 2 9 3 3" xfId="14735" xr:uid="{00000000-0005-0000-0000-0000834B0000}"/>
    <cellStyle name="Note 2 9 3 3 2" xfId="24909" xr:uid="{00000000-0005-0000-0000-0000844B0000}"/>
    <cellStyle name="Note 2 9 3 4" xfId="14736" xr:uid="{00000000-0005-0000-0000-0000854B0000}"/>
    <cellStyle name="Note 2 9 3 4 2" xfId="24910" xr:uid="{00000000-0005-0000-0000-0000864B0000}"/>
    <cellStyle name="Note 2 9 3 5" xfId="24905" xr:uid="{00000000-0005-0000-0000-0000874B0000}"/>
    <cellStyle name="Note 2 9 4" xfId="24897" xr:uid="{00000000-0005-0000-0000-0000884B0000}"/>
    <cellStyle name="Note 3" xfId="2718" xr:uid="{00000000-0005-0000-0000-0000894B0000}"/>
    <cellStyle name="Note 3 10" xfId="14738" xr:uid="{00000000-0005-0000-0000-00008A4B0000}"/>
    <cellStyle name="Note 3 10 2" xfId="24912" xr:uid="{00000000-0005-0000-0000-00008B4B0000}"/>
    <cellStyle name="Note 3 11" xfId="14739" xr:uid="{00000000-0005-0000-0000-00008C4B0000}"/>
    <cellStyle name="Note 3 11 2" xfId="24913" xr:uid="{00000000-0005-0000-0000-00008D4B0000}"/>
    <cellStyle name="Note 3 12" xfId="14737" xr:uid="{00000000-0005-0000-0000-00008E4B0000}"/>
    <cellStyle name="Note 3 13" xfId="24911" xr:uid="{00000000-0005-0000-0000-00008F4B0000}"/>
    <cellStyle name="Note 3 2" xfId="2719" xr:uid="{00000000-0005-0000-0000-0000904B0000}"/>
    <cellStyle name="Note 3 2 10" xfId="24914" xr:uid="{00000000-0005-0000-0000-0000914B0000}"/>
    <cellStyle name="Note 3 2 2" xfId="14741" xr:uid="{00000000-0005-0000-0000-0000924B0000}"/>
    <cellStyle name="Note 3 2 2 2" xfId="14742" xr:uid="{00000000-0005-0000-0000-0000934B0000}"/>
    <cellStyle name="Note 3 2 2 2 2" xfId="14743" xr:uid="{00000000-0005-0000-0000-0000944B0000}"/>
    <cellStyle name="Note 3 2 2 2 2 2" xfId="14744" xr:uid="{00000000-0005-0000-0000-0000954B0000}"/>
    <cellStyle name="Note 3 2 2 2 2 2 2" xfId="14745" xr:uid="{00000000-0005-0000-0000-0000964B0000}"/>
    <cellStyle name="Note 3 2 2 2 2 2 2 2" xfId="14746" xr:uid="{00000000-0005-0000-0000-0000974B0000}"/>
    <cellStyle name="Note 3 2 2 2 2 2 2 2 2" xfId="24920" xr:uid="{00000000-0005-0000-0000-0000984B0000}"/>
    <cellStyle name="Note 3 2 2 2 2 2 2 3" xfId="14747" xr:uid="{00000000-0005-0000-0000-0000994B0000}"/>
    <cellStyle name="Note 3 2 2 2 2 2 2 3 2" xfId="24921" xr:uid="{00000000-0005-0000-0000-00009A4B0000}"/>
    <cellStyle name="Note 3 2 2 2 2 2 2 4" xfId="24919" xr:uid="{00000000-0005-0000-0000-00009B4B0000}"/>
    <cellStyle name="Note 3 2 2 2 2 2 3" xfId="14748" xr:uid="{00000000-0005-0000-0000-00009C4B0000}"/>
    <cellStyle name="Note 3 2 2 2 2 2 3 2" xfId="24922" xr:uid="{00000000-0005-0000-0000-00009D4B0000}"/>
    <cellStyle name="Note 3 2 2 2 2 2 4" xfId="14749" xr:uid="{00000000-0005-0000-0000-00009E4B0000}"/>
    <cellStyle name="Note 3 2 2 2 2 2 4 2" xfId="24923" xr:uid="{00000000-0005-0000-0000-00009F4B0000}"/>
    <cellStyle name="Note 3 2 2 2 2 2 5" xfId="24918" xr:uid="{00000000-0005-0000-0000-0000A04B0000}"/>
    <cellStyle name="Note 3 2 2 2 2 3" xfId="24917" xr:uid="{00000000-0005-0000-0000-0000A14B0000}"/>
    <cellStyle name="Note 3 2 2 2 3" xfId="14750" xr:uid="{00000000-0005-0000-0000-0000A24B0000}"/>
    <cellStyle name="Note 3 2 2 2 3 2" xfId="14751" xr:uid="{00000000-0005-0000-0000-0000A34B0000}"/>
    <cellStyle name="Note 3 2 2 2 3 2 2" xfId="14752" xr:uid="{00000000-0005-0000-0000-0000A44B0000}"/>
    <cellStyle name="Note 3 2 2 2 3 2 2 2" xfId="24926" xr:uid="{00000000-0005-0000-0000-0000A54B0000}"/>
    <cellStyle name="Note 3 2 2 2 3 2 3" xfId="14753" xr:uid="{00000000-0005-0000-0000-0000A64B0000}"/>
    <cellStyle name="Note 3 2 2 2 3 2 3 2" xfId="24927" xr:uid="{00000000-0005-0000-0000-0000A74B0000}"/>
    <cellStyle name="Note 3 2 2 2 3 2 4" xfId="24925" xr:uid="{00000000-0005-0000-0000-0000A84B0000}"/>
    <cellStyle name="Note 3 2 2 2 3 3" xfId="14754" xr:uid="{00000000-0005-0000-0000-0000A94B0000}"/>
    <cellStyle name="Note 3 2 2 2 3 3 2" xfId="24928" xr:uid="{00000000-0005-0000-0000-0000AA4B0000}"/>
    <cellStyle name="Note 3 2 2 2 3 4" xfId="14755" xr:uid="{00000000-0005-0000-0000-0000AB4B0000}"/>
    <cellStyle name="Note 3 2 2 2 3 4 2" xfId="24929" xr:uid="{00000000-0005-0000-0000-0000AC4B0000}"/>
    <cellStyle name="Note 3 2 2 2 3 5" xfId="24924" xr:uid="{00000000-0005-0000-0000-0000AD4B0000}"/>
    <cellStyle name="Note 3 2 2 2 4" xfId="24916" xr:uid="{00000000-0005-0000-0000-0000AE4B0000}"/>
    <cellStyle name="Note 3 2 2 3" xfId="14756" xr:uid="{00000000-0005-0000-0000-0000AF4B0000}"/>
    <cellStyle name="Note 3 2 2 3 2" xfId="14757" xr:uid="{00000000-0005-0000-0000-0000B04B0000}"/>
    <cellStyle name="Note 3 2 2 3 2 2" xfId="14758" xr:uid="{00000000-0005-0000-0000-0000B14B0000}"/>
    <cellStyle name="Note 3 2 2 3 2 2 2" xfId="14759" xr:uid="{00000000-0005-0000-0000-0000B24B0000}"/>
    <cellStyle name="Note 3 2 2 3 2 2 2 2" xfId="14760" xr:uid="{00000000-0005-0000-0000-0000B34B0000}"/>
    <cellStyle name="Note 3 2 2 3 2 2 2 2 2" xfId="24934" xr:uid="{00000000-0005-0000-0000-0000B44B0000}"/>
    <cellStyle name="Note 3 2 2 3 2 2 2 3" xfId="14761" xr:uid="{00000000-0005-0000-0000-0000B54B0000}"/>
    <cellStyle name="Note 3 2 2 3 2 2 2 3 2" xfId="24935" xr:uid="{00000000-0005-0000-0000-0000B64B0000}"/>
    <cellStyle name="Note 3 2 2 3 2 2 2 4" xfId="24933" xr:uid="{00000000-0005-0000-0000-0000B74B0000}"/>
    <cellStyle name="Note 3 2 2 3 2 2 3" xfId="14762" xr:uid="{00000000-0005-0000-0000-0000B84B0000}"/>
    <cellStyle name="Note 3 2 2 3 2 2 3 2" xfId="24936" xr:uid="{00000000-0005-0000-0000-0000B94B0000}"/>
    <cellStyle name="Note 3 2 2 3 2 2 4" xfId="14763" xr:uid="{00000000-0005-0000-0000-0000BA4B0000}"/>
    <cellStyle name="Note 3 2 2 3 2 2 4 2" xfId="24937" xr:uid="{00000000-0005-0000-0000-0000BB4B0000}"/>
    <cellStyle name="Note 3 2 2 3 2 2 5" xfId="24932" xr:uid="{00000000-0005-0000-0000-0000BC4B0000}"/>
    <cellStyle name="Note 3 2 2 3 2 3" xfId="24931" xr:uid="{00000000-0005-0000-0000-0000BD4B0000}"/>
    <cellStyle name="Note 3 2 2 3 3" xfId="14764" xr:uid="{00000000-0005-0000-0000-0000BE4B0000}"/>
    <cellStyle name="Note 3 2 2 3 3 2" xfId="14765" xr:uid="{00000000-0005-0000-0000-0000BF4B0000}"/>
    <cellStyle name="Note 3 2 2 3 3 2 2" xfId="14766" xr:uid="{00000000-0005-0000-0000-0000C04B0000}"/>
    <cellStyle name="Note 3 2 2 3 3 2 2 2" xfId="24940" xr:uid="{00000000-0005-0000-0000-0000C14B0000}"/>
    <cellStyle name="Note 3 2 2 3 3 2 3" xfId="14767" xr:uid="{00000000-0005-0000-0000-0000C24B0000}"/>
    <cellStyle name="Note 3 2 2 3 3 2 3 2" xfId="24941" xr:uid="{00000000-0005-0000-0000-0000C34B0000}"/>
    <cellStyle name="Note 3 2 2 3 3 2 4" xfId="24939" xr:uid="{00000000-0005-0000-0000-0000C44B0000}"/>
    <cellStyle name="Note 3 2 2 3 3 3" xfId="14768" xr:uid="{00000000-0005-0000-0000-0000C54B0000}"/>
    <cellStyle name="Note 3 2 2 3 3 3 2" xfId="24942" xr:uid="{00000000-0005-0000-0000-0000C64B0000}"/>
    <cellStyle name="Note 3 2 2 3 3 4" xfId="14769" xr:uid="{00000000-0005-0000-0000-0000C74B0000}"/>
    <cellStyle name="Note 3 2 2 3 3 4 2" xfId="24943" xr:uid="{00000000-0005-0000-0000-0000C84B0000}"/>
    <cellStyle name="Note 3 2 2 3 3 5" xfId="24938" xr:uid="{00000000-0005-0000-0000-0000C94B0000}"/>
    <cellStyle name="Note 3 2 2 3 4" xfId="24930" xr:uid="{00000000-0005-0000-0000-0000CA4B0000}"/>
    <cellStyle name="Note 3 2 2 4" xfId="14770" xr:uid="{00000000-0005-0000-0000-0000CB4B0000}"/>
    <cellStyle name="Note 3 2 2 4 2" xfId="14771" xr:uid="{00000000-0005-0000-0000-0000CC4B0000}"/>
    <cellStyle name="Note 3 2 2 4 2 2" xfId="14772" xr:uid="{00000000-0005-0000-0000-0000CD4B0000}"/>
    <cellStyle name="Note 3 2 2 4 2 2 2" xfId="14773" xr:uid="{00000000-0005-0000-0000-0000CE4B0000}"/>
    <cellStyle name="Note 3 2 2 4 2 2 2 2" xfId="14774" xr:uid="{00000000-0005-0000-0000-0000CF4B0000}"/>
    <cellStyle name="Note 3 2 2 4 2 2 2 2 2" xfId="24948" xr:uid="{00000000-0005-0000-0000-0000D04B0000}"/>
    <cellStyle name="Note 3 2 2 4 2 2 2 3" xfId="14775" xr:uid="{00000000-0005-0000-0000-0000D14B0000}"/>
    <cellStyle name="Note 3 2 2 4 2 2 2 3 2" xfId="24949" xr:uid="{00000000-0005-0000-0000-0000D24B0000}"/>
    <cellStyle name="Note 3 2 2 4 2 2 2 4" xfId="24947" xr:uid="{00000000-0005-0000-0000-0000D34B0000}"/>
    <cellStyle name="Note 3 2 2 4 2 2 3" xfId="14776" xr:uid="{00000000-0005-0000-0000-0000D44B0000}"/>
    <cellStyle name="Note 3 2 2 4 2 2 3 2" xfId="24950" xr:uid="{00000000-0005-0000-0000-0000D54B0000}"/>
    <cellStyle name="Note 3 2 2 4 2 2 4" xfId="14777" xr:uid="{00000000-0005-0000-0000-0000D64B0000}"/>
    <cellStyle name="Note 3 2 2 4 2 2 4 2" xfId="24951" xr:uid="{00000000-0005-0000-0000-0000D74B0000}"/>
    <cellStyle name="Note 3 2 2 4 2 2 5" xfId="24946" xr:uid="{00000000-0005-0000-0000-0000D84B0000}"/>
    <cellStyle name="Note 3 2 2 4 2 3" xfId="24945" xr:uid="{00000000-0005-0000-0000-0000D94B0000}"/>
    <cellStyle name="Note 3 2 2 4 3" xfId="14778" xr:uid="{00000000-0005-0000-0000-0000DA4B0000}"/>
    <cellStyle name="Note 3 2 2 4 3 2" xfId="14779" xr:uid="{00000000-0005-0000-0000-0000DB4B0000}"/>
    <cellStyle name="Note 3 2 2 4 3 2 2" xfId="14780" xr:uid="{00000000-0005-0000-0000-0000DC4B0000}"/>
    <cellStyle name="Note 3 2 2 4 3 2 2 2" xfId="24954" xr:uid="{00000000-0005-0000-0000-0000DD4B0000}"/>
    <cellStyle name="Note 3 2 2 4 3 2 3" xfId="14781" xr:uid="{00000000-0005-0000-0000-0000DE4B0000}"/>
    <cellStyle name="Note 3 2 2 4 3 2 3 2" xfId="24955" xr:uid="{00000000-0005-0000-0000-0000DF4B0000}"/>
    <cellStyle name="Note 3 2 2 4 3 2 4" xfId="24953" xr:uid="{00000000-0005-0000-0000-0000E04B0000}"/>
    <cellStyle name="Note 3 2 2 4 3 3" xfId="14782" xr:uid="{00000000-0005-0000-0000-0000E14B0000}"/>
    <cellStyle name="Note 3 2 2 4 3 3 2" xfId="24956" xr:uid="{00000000-0005-0000-0000-0000E24B0000}"/>
    <cellStyle name="Note 3 2 2 4 3 4" xfId="14783" xr:uid="{00000000-0005-0000-0000-0000E34B0000}"/>
    <cellStyle name="Note 3 2 2 4 3 4 2" xfId="24957" xr:uid="{00000000-0005-0000-0000-0000E44B0000}"/>
    <cellStyle name="Note 3 2 2 4 3 5" xfId="24952" xr:uid="{00000000-0005-0000-0000-0000E54B0000}"/>
    <cellStyle name="Note 3 2 2 4 4" xfId="24944" xr:uid="{00000000-0005-0000-0000-0000E64B0000}"/>
    <cellStyle name="Note 3 2 2 5" xfId="14784" xr:uid="{00000000-0005-0000-0000-0000E74B0000}"/>
    <cellStyle name="Note 3 2 2 5 2" xfId="14785" xr:uid="{00000000-0005-0000-0000-0000E84B0000}"/>
    <cellStyle name="Note 3 2 2 5 2 2" xfId="14786" xr:uid="{00000000-0005-0000-0000-0000E94B0000}"/>
    <cellStyle name="Note 3 2 2 5 2 2 2" xfId="14787" xr:uid="{00000000-0005-0000-0000-0000EA4B0000}"/>
    <cellStyle name="Note 3 2 2 5 2 2 2 2" xfId="24961" xr:uid="{00000000-0005-0000-0000-0000EB4B0000}"/>
    <cellStyle name="Note 3 2 2 5 2 2 3" xfId="14788" xr:uid="{00000000-0005-0000-0000-0000EC4B0000}"/>
    <cellStyle name="Note 3 2 2 5 2 2 3 2" xfId="24962" xr:uid="{00000000-0005-0000-0000-0000ED4B0000}"/>
    <cellStyle name="Note 3 2 2 5 2 2 4" xfId="24960" xr:uid="{00000000-0005-0000-0000-0000EE4B0000}"/>
    <cellStyle name="Note 3 2 2 5 2 3" xfId="14789" xr:uid="{00000000-0005-0000-0000-0000EF4B0000}"/>
    <cellStyle name="Note 3 2 2 5 2 3 2" xfId="24963" xr:uid="{00000000-0005-0000-0000-0000F04B0000}"/>
    <cellStyle name="Note 3 2 2 5 2 4" xfId="14790" xr:uid="{00000000-0005-0000-0000-0000F14B0000}"/>
    <cellStyle name="Note 3 2 2 5 2 4 2" xfId="24964" xr:uid="{00000000-0005-0000-0000-0000F24B0000}"/>
    <cellStyle name="Note 3 2 2 5 2 5" xfId="24959" xr:uid="{00000000-0005-0000-0000-0000F34B0000}"/>
    <cellStyle name="Note 3 2 2 5 3" xfId="24958" xr:uid="{00000000-0005-0000-0000-0000F44B0000}"/>
    <cellStyle name="Note 3 2 2 6" xfId="14791" xr:uid="{00000000-0005-0000-0000-0000F54B0000}"/>
    <cellStyle name="Note 3 2 2 6 2" xfId="14792" xr:uid="{00000000-0005-0000-0000-0000F64B0000}"/>
    <cellStyle name="Note 3 2 2 6 2 2" xfId="14793" xr:uid="{00000000-0005-0000-0000-0000F74B0000}"/>
    <cellStyle name="Note 3 2 2 6 2 2 2" xfId="24967" xr:uid="{00000000-0005-0000-0000-0000F84B0000}"/>
    <cellStyle name="Note 3 2 2 6 2 3" xfId="14794" xr:uid="{00000000-0005-0000-0000-0000F94B0000}"/>
    <cellStyle name="Note 3 2 2 6 2 3 2" xfId="24968" xr:uid="{00000000-0005-0000-0000-0000FA4B0000}"/>
    <cellStyle name="Note 3 2 2 6 2 4" xfId="24966" xr:uid="{00000000-0005-0000-0000-0000FB4B0000}"/>
    <cellStyle name="Note 3 2 2 6 3" xfId="14795" xr:uid="{00000000-0005-0000-0000-0000FC4B0000}"/>
    <cellStyle name="Note 3 2 2 6 3 2" xfId="24969" xr:uid="{00000000-0005-0000-0000-0000FD4B0000}"/>
    <cellStyle name="Note 3 2 2 6 4" xfId="14796" xr:uid="{00000000-0005-0000-0000-0000FE4B0000}"/>
    <cellStyle name="Note 3 2 2 6 4 2" xfId="24970" xr:uid="{00000000-0005-0000-0000-0000FF4B0000}"/>
    <cellStyle name="Note 3 2 2 6 5" xfId="24965" xr:uid="{00000000-0005-0000-0000-0000004C0000}"/>
    <cellStyle name="Note 3 2 2 7" xfId="24915" xr:uid="{00000000-0005-0000-0000-0000014C0000}"/>
    <cellStyle name="Note 3 2 3" xfId="14797" xr:uid="{00000000-0005-0000-0000-0000024C0000}"/>
    <cellStyle name="Note 3 2 3 2" xfId="14798" xr:uid="{00000000-0005-0000-0000-0000034C0000}"/>
    <cellStyle name="Note 3 2 3 2 2" xfId="14799" xr:uid="{00000000-0005-0000-0000-0000044C0000}"/>
    <cellStyle name="Note 3 2 3 2 2 2" xfId="14800" xr:uid="{00000000-0005-0000-0000-0000054C0000}"/>
    <cellStyle name="Note 3 2 3 2 2 2 2" xfId="14801" xr:uid="{00000000-0005-0000-0000-0000064C0000}"/>
    <cellStyle name="Note 3 2 3 2 2 2 2 2" xfId="24975" xr:uid="{00000000-0005-0000-0000-0000074C0000}"/>
    <cellStyle name="Note 3 2 3 2 2 2 3" xfId="14802" xr:uid="{00000000-0005-0000-0000-0000084C0000}"/>
    <cellStyle name="Note 3 2 3 2 2 2 3 2" xfId="24976" xr:uid="{00000000-0005-0000-0000-0000094C0000}"/>
    <cellStyle name="Note 3 2 3 2 2 2 4" xfId="24974" xr:uid="{00000000-0005-0000-0000-00000A4C0000}"/>
    <cellStyle name="Note 3 2 3 2 2 3" xfId="14803" xr:uid="{00000000-0005-0000-0000-00000B4C0000}"/>
    <cellStyle name="Note 3 2 3 2 2 3 2" xfId="24977" xr:uid="{00000000-0005-0000-0000-00000C4C0000}"/>
    <cellStyle name="Note 3 2 3 2 2 4" xfId="14804" xr:uid="{00000000-0005-0000-0000-00000D4C0000}"/>
    <cellStyle name="Note 3 2 3 2 2 4 2" xfId="24978" xr:uid="{00000000-0005-0000-0000-00000E4C0000}"/>
    <cellStyle name="Note 3 2 3 2 2 5" xfId="24973" xr:uid="{00000000-0005-0000-0000-00000F4C0000}"/>
    <cellStyle name="Note 3 2 3 2 3" xfId="24972" xr:uid="{00000000-0005-0000-0000-0000104C0000}"/>
    <cellStyle name="Note 3 2 3 3" xfId="14805" xr:uid="{00000000-0005-0000-0000-0000114C0000}"/>
    <cellStyle name="Note 3 2 3 3 2" xfId="14806" xr:uid="{00000000-0005-0000-0000-0000124C0000}"/>
    <cellStyle name="Note 3 2 3 3 2 2" xfId="14807" xr:uid="{00000000-0005-0000-0000-0000134C0000}"/>
    <cellStyle name="Note 3 2 3 3 2 2 2" xfId="24981" xr:uid="{00000000-0005-0000-0000-0000144C0000}"/>
    <cellStyle name="Note 3 2 3 3 2 3" xfId="14808" xr:uid="{00000000-0005-0000-0000-0000154C0000}"/>
    <cellStyle name="Note 3 2 3 3 2 3 2" xfId="24982" xr:uid="{00000000-0005-0000-0000-0000164C0000}"/>
    <cellStyle name="Note 3 2 3 3 2 4" xfId="24980" xr:uid="{00000000-0005-0000-0000-0000174C0000}"/>
    <cellStyle name="Note 3 2 3 3 3" xfId="14809" xr:uid="{00000000-0005-0000-0000-0000184C0000}"/>
    <cellStyle name="Note 3 2 3 3 3 2" xfId="24983" xr:uid="{00000000-0005-0000-0000-0000194C0000}"/>
    <cellStyle name="Note 3 2 3 3 4" xfId="14810" xr:uid="{00000000-0005-0000-0000-00001A4C0000}"/>
    <cellStyle name="Note 3 2 3 3 4 2" xfId="24984" xr:uid="{00000000-0005-0000-0000-00001B4C0000}"/>
    <cellStyle name="Note 3 2 3 3 5" xfId="24979" xr:uid="{00000000-0005-0000-0000-00001C4C0000}"/>
    <cellStyle name="Note 3 2 3 4" xfId="24971" xr:uid="{00000000-0005-0000-0000-00001D4C0000}"/>
    <cellStyle name="Note 3 2 4" xfId="14811" xr:uid="{00000000-0005-0000-0000-00001E4C0000}"/>
    <cellStyle name="Note 3 2 4 2" xfId="14812" xr:uid="{00000000-0005-0000-0000-00001F4C0000}"/>
    <cellStyle name="Note 3 2 4 2 2" xfId="14813" xr:uid="{00000000-0005-0000-0000-0000204C0000}"/>
    <cellStyle name="Note 3 2 4 2 2 2" xfId="14814" xr:uid="{00000000-0005-0000-0000-0000214C0000}"/>
    <cellStyle name="Note 3 2 4 2 2 2 2" xfId="14815" xr:uid="{00000000-0005-0000-0000-0000224C0000}"/>
    <cellStyle name="Note 3 2 4 2 2 2 2 2" xfId="24989" xr:uid="{00000000-0005-0000-0000-0000234C0000}"/>
    <cellStyle name="Note 3 2 4 2 2 2 3" xfId="14816" xr:uid="{00000000-0005-0000-0000-0000244C0000}"/>
    <cellStyle name="Note 3 2 4 2 2 2 3 2" xfId="24990" xr:uid="{00000000-0005-0000-0000-0000254C0000}"/>
    <cellStyle name="Note 3 2 4 2 2 2 4" xfId="24988" xr:uid="{00000000-0005-0000-0000-0000264C0000}"/>
    <cellStyle name="Note 3 2 4 2 2 3" xfId="14817" xr:uid="{00000000-0005-0000-0000-0000274C0000}"/>
    <cellStyle name="Note 3 2 4 2 2 3 2" xfId="24991" xr:uid="{00000000-0005-0000-0000-0000284C0000}"/>
    <cellStyle name="Note 3 2 4 2 2 4" xfId="14818" xr:uid="{00000000-0005-0000-0000-0000294C0000}"/>
    <cellStyle name="Note 3 2 4 2 2 4 2" xfId="24992" xr:uid="{00000000-0005-0000-0000-00002A4C0000}"/>
    <cellStyle name="Note 3 2 4 2 2 5" xfId="24987" xr:uid="{00000000-0005-0000-0000-00002B4C0000}"/>
    <cellStyle name="Note 3 2 4 2 3" xfId="24986" xr:uid="{00000000-0005-0000-0000-00002C4C0000}"/>
    <cellStyle name="Note 3 2 4 3" xfId="14819" xr:uid="{00000000-0005-0000-0000-00002D4C0000}"/>
    <cellStyle name="Note 3 2 4 3 2" xfId="14820" xr:uid="{00000000-0005-0000-0000-00002E4C0000}"/>
    <cellStyle name="Note 3 2 4 3 2 2" xfId="14821" xr:uid="{00000000-0005-0000-0000-00002F4C0000}"/>
    <cellStyle name="Note 3 2 4 3 2 2 2" xfId="24995" xr:uid="{00000000-0005-0000-0000-0000304C0000}"/>
    <cellStyle name="Note 3 2 4 3 2 3" xfId="14822" xr:uid="{00000000-0005-0000-0000-0000314C0000}"/>
    <cellStyle name="Note 3 2 4 3 2 3 2" xfId="24996" xr:uid="{00000000-0005-0000-0000-0000324C0000}"/>
    <cellStyle name="Note 3 2 4 3 2 4" xfId="24994" xr:uid="{00000000-0005-0000-0000-0000334C0000}"/>
    <cellStyle name="Note 3 2 4 3 3" xfId="14823" xr:uid="{00000000-0005-0000-0000-0000344C0000}"/>
    <cellStyle name="Note 3 2 4 3 3 2" xfId="24997" xr:uid="{00000000-0005-0000-0000-0000354C0000}"/>
    <cellStyle name="Note 3 2 4 3 4" xfId="14824" xr:uid="{00000000-0005-0000-0000-0000364C0000}"/>
    <cellStyle name="Note 3 2 4 3 4 2" xfId="24998" xr:uid="{00000000-0005-0000-0000-0000374C0000}"/>
    <cellStyle name="Note 3 2 4 3 5" xfId="24993" xr:uid="{00000000-0005-0000-0000-0000384C0000}"/>
    <cellStyle name="Note 3 2 4 4" xfId="24985" xr:uid="{00000000-0005-0000-0000-0000394C0000}"/>
    <cellStyle name="Note 3 2 5" xfId="14825" xr:uid="{00000000-0005-0000-0000-00003A4C0000}"/>
    <cellStyle name="Note 3 2 5 2" xfId="14826" xr:uid="{00000000-0005-0000-0000-00003B4C0000}"/>
    <cellStyle name="Note 3 2 5 2 2" xfId="14827" xr:uid="{00000000-0005-0000-0000-00003C4C0000}"/>
    <cellStyle name="Note 3 2 5 2 2 2" xfId="14828" xr:uid="{00000000-0005-0000-0000-00003D4C0000}"/>
    <cellStyle name="Note 3 2 5 2 2 2 2" xfId="14829" xr:uid="{00000000-0005-0000-0000-00003E4C0000}"/>
    <cellStyle name="Note 3 2 5 2 2 2 2 2" xfId="25003" xr:uid="{00000000-0005-0000-0000-00003F4C0000}"/>
    <cellStyle name="Note 3 2 5 2 2 2 3" xfId="14830" xr:uid="{00000000-0005-0000-0000-0000404C0000}"/>
    <cellStyle name="Note 3 2 5 2 2 2 3 2" xfId="25004" xr:uid="{00000000-0005-0000-0000-0000414C0000}"/>
    <cellStyle name="Note 3 2 5 2 2 2 4" xfId="25002" xr:uid="{00000000-0005-0000-0000-0000424C0000}"/>
    <cellStyle name="Note 3 2 5 2 2 3" xfId="14831" xr:uid="{00000000-0005-0000-0000-0000434C0000}"/>
    <cellStyle name="Note 3 2 5 2 2 3 2" xfId="25005" xr:uid="{00000000-0005-0000-0000-0000444C0000}"/>
    <cellStyle name="Note 3 2 5 2 2 4" xfId="14832" xr:uid="{00000000-0005-0000-0000-0000454C0000}"/>
    <cellStyle name="Note 3 2 5 2 2 4 2" xfId="25006" xr:uid="{00000000-0005-0000-0000-0000464C0000}"/>
    <cellStyle name="Note 3 2 5 2 2 5" xfId="25001" xr:uid="{00000000-0005-0000-0000-0000474C0000}"/>
    <cellStyle name="Note 3 2 5 2 3" xfId="25000" xr:uid="{00000000-0005-0000-0000-0000484C0000}"/>
    <cellStyle name="Note 3 2 5 3" xfId="14833" xr:uid="{00000000-0005-0000-0000-0000494C0000}"/>
    <cellStyle name="Note 3 2 5 3 2" xfId="14834" xr:uid="{00000000-0005-0000-0000-00004A4C0000}"/>
    <cellStyle name="Note 3 2 5 3 2 2" xfId="14835" xr:uid="{00000000-0005-0000-0000-00004B4C0000}"/>
    <cellStyle name="Note 3 2 5 3 2 2 2" xfId="25009" xr:uid="{00000000-0005-0000-0000-00004C4C0000}"/>
    <cellStyle name="Note 3 2 5 3 2 3" xfId="14836" xr:uid="{00000000-0005-0000-0000-00004D4C0000}"/>
    <cellStyle name="Note 3 2 5 3 2 3 2" xfId="25010" xr:uid="{00000000-0005-0000-0000-00004E4C0000}"/>
    <cellStyle name="Note 3 2 5 3 2 4" xfId="25008" xr:uid="{00000000-0005-0000-0000-00004F4C0000}"/>
    <cellStyle name="Note 3 2 5 3 3" xfId="14837" xr:uid="{00000000-0005-0000-0000-0000504C0000}"/>
    <cellStyle name="Note 3 2 5 3 3 2" xfId="25011" xr:uid="{00000000-0005-0000-0000-0000514C0000}"/>
    <cellStyle name="Note 3 2 5 3 4" xfId="14838" xr:uid="{00000000-0005-0000-0000-0000524C0000}"/>
    <cellStyle name="Note 3 2 5 3 4 2" xfId="25012" xr:uid="{00000000-0005-0000-0000-0000534C0000}"/>
    <cellStyle name="Note 3 2 5 3 5" xfId="25007" xr:uid="{00000000-0005-0000-0000-0000544C0000}"/>
    <cellStyle name="Note 3 2 5 4" xfId="24999" xr:uid="{00000000-0005-0000-0000-0000554C0000}"/>
    <cellStyle name="Note 3 2 6" xfId="14839" xr:uid="{00000000-0005-0000-0000-0000564C0000}"/>
    <cellStyle name="Note 3 2 6 2" xfId="14840" xr:uid="{00000000-0005-0000-0000-0000574C0000}"/>
    <cellStyle name="Note 3 2 6 2 2" xfId="14841" xr:uid="{00000000-0005-0000-0000-0000584C0000}"/>
    <cellStyle name="Note 3 2 6 2 2 2" xfId="14842" xr:uid="{00000000-0005-0000-0000-0000594C0000}"/>
    <cellStyle name="Note 3 2 6 2 2 2 2" xfId="25016" xr:uid="{00000000-0005-0000-0000-00005A4C0000}"/>
    <cellStyle name="Note 3 2 6 2 2 3" xfId="14843" xr:uid="{00000000-0005-0000-0000-00005B4C0000}"/>
    <cellStyle name="Note 3 2 6 2 2 3 2" xfId="25017" xr:uid="{00000000-0005-0000-0000-00005C4C0000}"/>
    <cellStyle name="Note 3 2 6 2 2 4" xfId="25015" xr:uid="{00000000-0005-0000-0000-00005D4C0000}"/>
    <cellStyle name="Note 3 2 6 2 3" xfId="14844" xr:uid="{00000000-0005-0000-0000-00005E4C0000}"/>
    <cellStyle name="Note 3 2 6 2 3 2" xfId="25018" xr:uid="{00000000-0005-0000-0000-00005F4C0000}"/>
    <cellStyle name="Note 3 2 6 2 4" xfId="14845" xr:uid="{00000000-0005-0000-0000-0000604C0000}"/>
    <cellStyle name="Note 3 2 6 2 4 2" xfId="25019" xr:uid="{00000000-0005-0000-0000-0000614C0000}"/>
    <cellStyle name="Note 3 2 6 2 5" xfId="25014" xr:uid="{00000000-0005-0000-0000-0000624C0000}"/>
    <cellStyle name="Note 3 2 6 3" xfId="25013" xr:uid="{00000000-0005-0000-0000-0000634C0000}"/>
    <cellStyle name="Note 3 2 7" xfId="14846" xr:uid="{00000000-0005-0000-0000-0000644C0000}"/>
    <cellStyle name="Note 3 2 7 2" xfId="14847" xr:uid="{00000000-0005-0000-0000-0000654C0000}"/>
    <cellStyle name="Note 3 2 7 2 2" xfId="14848" xr:uid="{00000000-0005-0000-0000-0000664C0000}"/>
    <cellStyle name="Note 3 2 7 2 2 2" xfId="25022" xr:uid="{00000000-0005-0000-0000-0000674C0000}"/>
    <cellStyle name="Note 3 2 7 2 3" xfId="14849" xr:uid="{00000000-0005-0000-0000-0000684C0000}"/>
    <cellStyle name="Note 3 2 7 2 3 2" xfId="25023" xr:uid="{00000000-0005-0000-0000-0000694C0000}"/>
    <cellStyle name="Note 3 2 7 2 4" xfId="25021" xr:uid="{00000000-0005-0000-0000-00006A4C0000}"/>
    <cellStyle name="Note 3 2 7 3" xfId="14850" xr:uid="{00000000-0005-0000-0000-00006B4C0000}"/>
    <cellStyle name="Note 3 2 7 3 2" xfId="25024" xr:uid="{00000000-0005-0000-0000-00006C4C0000}"/>
    <cellStyle name="Note 3 2 7 4" xfId="14851" xr:uid="{00000000-0005-0000-0000-00006D4C0000}"/>
    <cellStyle name="Note 3 2 7 4 2" xfId="25025" xr:uid="{00000000-0005-0000-0000-00006E4C0000}"/>
    <cellStyle name="Note 3 2 7 5" xfId="25020" xr:uid="{00000000-0005-0000-0000-00006F4C0000}"/>
    <cellStyle name="Note 3 2 8" xfId="14852" xr:uid="{00000000-0005-0000-0000-0000704C0000}"/>
    <cellStyle name="Note 3 2 8 2" xfId="25026" xr:uid="{00000000-0005-0000-0000-0000714C0000}"/>
    <cellStyle name="Note 3 2 9" xfId="14740" xr:uid="{00000000-0005-0000-0000-0000724C0000}"/>
    <cellStyle name="Note 3 3" xfId="2720" xr:uid="{00000000-0005-0000-0000-0000734C0000}"/>
    <cellStyle name="Note 3 3 10" xfId="14853" xr:uid="{00000000-0005-0000-0000-0000744C0000}"/>
    <cellStyle name="Note 3 3 11" xfId="25027" xr:uid="{00000000-0005-0000-0000-0000754C0000}"/>
    <cellStyle name="Note 3 3 2" xfId="14854" xr:uid="{00000000-0005-0000-0000-0000764C0000}"/>
    <cellStyle name="Note 3 3 2 2" xfId="14855" xr:uid="{00000000-0005-0000-0000-0000774C0000}"/>
    <cellStyle name="Note 3 3 2 2 2" xfId="14856" xr:uid="{00000000-0005-0000-0000-0000784C0000}"/>
    <cellStyle name="Note 3 3 2 2 2 2" xfId="14857" xr:uid="{00000000-0005-0000-0000-0000794C0000}"/>
    <cellStyle name="Note 3 3 2 2 2 2 2" xfId="14858" xr:uid="{00000000-0005-0000-0000-00007A4C0000}"/>
    <cellStyle name="Note 3 3 2 2 2 2 2 2" xfId="14859" xr:uid="{00000000-0005-0000-0000-00007B4C0000}"/>
    <cellStyle name="Note 3 3 2 2 2 2 2 2 2" xfId="25033" xr:uid="{00000000-0005-0000-0000-00007C4C0000}"/>
    <cellStyle name="Note 3 3 2 2 2 2 2 3" xfId="14860" xr:uid="{00000000-0005-0000-0000-00007D4C0000}"/>
    <cellStyle name="Note 3 3 2 2 2 2 2 3 2" xfId="25034" xr:uid="{00000000-0005-0000-0000-00007E4C0000}"/>
    <cellStyle name="Note 3 3 2 2 2 2 2 4" xfId="25032" xr:uid="{00000000-0005-0000-0000-00007F4C0000}"/>
    <cellStyle name="Note 3 3 2 2 2 2 3" xfId="14861" xr:uid="{00000000-0005-0000-0000-0000804C0000}"/>
    <cellStyle name="Note 3 3 2 2 2 2 3 2" xfId="25035" xr:uid="{00000000-0005-0000-0000-0000814C0000}"/>
    <cellStyle name="Note 3 3 2 2 2 2 4" xfId="14862" xr:uid="{00000000-0005-0000-0000-0000824C0000}"/>
    <cellStyle name="Note 3 3 2 2 2 2 4 2" xfId="25036" xr:uid="{00000000-0005-0000-0000-0000834C0000}"/>
    <cellStyle name="Note 3 3 2 2 2 2 5" xfId="25031" xr:uid="{00000000-0005-0000-0000-0000844C0000}"/>
    <cellStyle name="Note 3 3 2 2 2 3" xfId="25030" xr:uid="{00000000-0005-0000-0000-0000854C0000}"/>
    <cellStyle name="Note 3 3 2 2 3" xfId="14863" xr:uid="{00000000-0005-0000-0000-0000864C0000}"/>
    <cellStyle name="Note 3 3 2 2 3 2" xfId="14864" xr:uid="{00000000-0005-0000-0000-0000874C0000}"/>
    <cellStyle name="Note 3 3 2 2 3 2 2" xfId="14865" xr:uid="{00000000-0005-0000-0000-0000884C0000}"/>
    <cellStyle name="Note 3 3 2 2 3 2 2 2" xfId="25039" xr:uid="{00000000-0005-0000-0000-0000894C0000}"/>
    <cellStyle name="Note 3 3 2 2 3 2 3" xfId="14866" xr:uid="{00000000-0005-0000-0000-00008A4C0000}"/>
    <cellStyle name="Note 3 3 2 2 3 2 3 2" xfId="25040" xr:uid="{00000000-0005-0000-0000-00008B4C0000}"/>
    <cellStyle name="Note 3 3 2 2 3 2 4" xfId="25038" xr:uid="{00000000-0005-0000-0000-00008C4C0000}"/>
    <cellStyle name="Note 3 3 2 2 3 3" xfId="14867" xr:uid="{00000000-0005-0000-0000-00008D4C0000}"/>
    <cellStyle name="Note 3 3 2 2 3 3 2" xfId="25041" xr:uid="{00000000-0005-0000-0000-00008E4C0000}"/>
    <cellStyle name="Note 3 3 2 2 3 4" xfId="14868" xr:uid="{00000000-0005-0000-0000-00008F4C0000}"/>
    <cellStyle name="Note 3 3 2 2 3 4 2" xfId="25042" xr:uid="{00000000-0005-0000-0000-0000904C0000}"/>
    <cellStyle name="Note 3 3 2 2 3 5" xfId="25037" xr:uid="{00000000-0005-0000-0000-0000914C0000}"/>
    <cellStyle name="Note 3 3 2 2 4" xfId="25029" xr:uid="{00000000-0005-0000-0000-0000924C0000}"/>
    <cellStyle name="Note 3 3 2 3" xfId="14869" xr:uid="{00000000-0005-0000-0000-0000934C0000}"/>
    <cellStyle name="Note 3 3 2 3 2" xfId="14870" xr:uid="{00000000-0005-0000-0000-0000944C0000}"/>
    <cellStyle name="Note 3 3 2 3 2 2" xfId="14871" xr:uid="{00000000-0005-0000-0000-0000954C0000}"/>
    <cellStyle name="Note 3 3 2 3 2 2 2" xfId="14872" xr:uid="{00000000-0005-0000-0000-0000964C0000}"/>
    <cellStyle name="Note 3 3 2 3 2 2 2 2" xfId="14873" xr:uid="{00000000-0005-0000-0000-0000974C0000}"/>
    <cellStyle name="Note 3 3 2 3 2 2 2 2 2" xfId="25047" xr:uid="{00000000-0005-0000-0000-0000984C0000}"/>
    <cellStyle name="Note 3 3 2 3 2 2 2 3" xfId="14874" xr:uid="{00000000-0005-0000-0000-0000994C0000}"/>
    <cellStyle name="Note 3 3 2 3 2 2 2 3 2" xfId="25048" xr:uid="{00000000-0005-0000-0000-00009A4C0000}"/>
    <cellStyle name="Note 3 3 2 3 2 2 2 4" xfId="25046" xr:uid="{00000000-0005-0000-0000-00009B4C0000}"/>
    <cellStyle name="Note 3 3 2 3 2 2 3" xfId="14875" xr:uid="{00000000-0005-0000-0000-00009C4C0000}"/>
    <cellStyle name="Note 3 3 2 3 2 2 3 2" xfId="25049" xr:uid="{00000000-0005-0000-0000-00009D4C0000}"/>
    <cellStyle name="Note 3 3 2 3 2 2 4" xfId="14876" xr:uid="{00000000-0005-0000-0000-00009E4C0000}"/>
    <cellStyle name="Note 3 3 2 3 2 2 4 2" xfId="25050" xr:uid="{00000000-0005-0000-0000-00009F4C0000}"/>
    <cellStyle name="Note 3 3 2 3 2 2 5" xfId="25045" xr:uid="{00000000-0005-0000-0000-0000A04C0000}"/>
    <cellStyle name="Note 3 3 2 3 2 3" xfId="25044" xr:uid="{00000000-0005-0000-0000-0000A14C0000}"/>
    <cellStyle name="Note 3 3 2 3 3" xfId="14877" xr:uid="{00000000-0005-0000-0000-0000A24C0000}"/>
    <cellStyle name="Note 3 3 2 3 3 2" xfId="14878" xr:uid="{00000000-0005-0000-0000-0000A34C0000}"/>
    <cellStyle name="Note 3 3 2 3 3 2 2" xfId="14879" xr:uid="{00000000-0005-0000-0000-0000A44C0000}"/>
    <cellStyle name="Note 3 3 2 3 3 2 2 2" xfId="25053" xr:uid="{00000000-0005-0000-0000-0000A54C0000}"/>
    <cellStyle name="Note 3 3 2 3 3 2 3" xfId="14880" xr:uid="{00000000-0005-0000-0000-0000A64C0000}"/>
    <cellStyle name="Note 3 3 2 3 3 2 3 2" xfId="25054" xr:uid="{00000000-0005-0000-0000-0000A74C0000}"/>
    <cellStyle name="Note 3 3 2 3 3 2 4" xfId="25052" xr:uid="{00000000-0005-0000-0000-0000A84C0000}"/>
    <cellStyle name="Note 3 3 2 3 3 3" xfId="14881" xr:uid="{00000000-0005-0000-0000-0000A94C0000}"/>
    <cellStyle name="Note 3 3 2 3 3 3 2" xfId="25055" xr:uid="{00000000-0005-0000-0000-0000AA4C0000}"/>
    <cellStyle name="Note 3 3 2 3 3 4" xfId="14882" xr:uid="{00000000-0005-0000-0000-0000AB4C0000}"/>
    <cellStyle name="Note 3 3 2 3 3 4 2" xfId="25056" xr:uid="{00000000-0005-0000-0000-0000AC4C0000}"/>
    <cellStyle name="Note 3 3 2 3 3 5" xfId="25051" xr:uid="{00000000-0005-0000-0000-0000AD4C0000}"/>
    <cellStyle name="Note 3 3 2 3 4" xfId="25043" xr:uid="{00000000-0005-0000-0000-0000AE4C0000}"/>
    <cellStyle name="Note 3 3 2 4" xfId="14883" xr:uid="{00000000-0005-0000-0000-0000AF4C0000}"/>
    <cellStyle name="Note 3 3 2 4 2" xfId="14884" xr:uid="{00000000-0005-0000-0000-0000B04C0000}"/>
    <cellStyle name="Note 3 3 2 4 2 2" xfId="14885" xr:uid="{00000000-0005-0000-0000-0000B14C0000}"/>
    <cellStyle name="Note 3 3 2 4 2 2 2" xfId="14886" xr:uid="{00000000-0005-0000-0000-0000B24C0000}"/>
    <cellStyle name="Note 3 3 2 4 2 2 2 2" xfId="14887" xr:uid="{00000000-0005-0000-0000-0000B34C0000}"/>
    <cellStyle name="Note 3 3 2 4 2 2 2 2 2" xfId="25061" xr:uid="{00000000-0005-0000-0000-0000B44C0000}"/>
    <cellStyle name="Note 3 3 2 4 2 2 2 3" xfId="14888" xr:uid="{00000000-0005-0000-0000-0000B54C0000}"/>
    <cellStyle name="Note 3 3 2 4 2 2 2 3 2" xfId="25062" xr:uid="{00000000-0005-0000-0000-0000B64C0000}"/>
    <cellStyle name="Note 3 3 2 4 2 2 2 4" xfId="25060" xr:uid="{00000000-0005-0000-0000-0000B74C0000}"/>
    <cellStyle name="Note 3 3 2 4 2 2 3" xfId="14889" xr:uid="{00000000-0005-0000-0000-0000B84C0000}"/>
    <cellStyle name="Note 3 3 2 4 2 2 3 2" xfId="25063" xr:uid="{00000000-0005-0000-0000-0000B94C0000}"/>
    <cellStyle name="Note 3 3 2 4 2 2 4" xfId="14890" xr:uid="{00000000-0005-0000-0000-0000BA4C0000}"/>
    <cellStyle name="Note 3 3 2 4 2 2 4 2" xfId="25064" xr:uid="{00000000-0005-0000-0000-0000BB4C0000}"/>
    <cellStyle name="Note 3 3 2 4 2 2 5" xfId="25059" xr:uid="{00000000-0005-0000-0000-0000BC4C0000}"/>
    <cellStyle name="Note 3 3 2 4 2 3" xfId="25058" xr:uid="{00000000-0005-0000-0000-0000BD4C0000}"/>
    <cellStyle name="Note 3 3 2 4 3" xfId="14891" xr:uid="{00000000-0005-0000-0000-0000BE4C0000}"/>
    <cellStyle name="Note 3 3 2 4 3 2" xfId="14892" xr:uid="{00000000-0005-0000-0000-0000BF4C0000}"/>
    <cellStyle name="Note 3 3 2 4 3 2 2" xfId="14893" xr:uid="{00000000-0005-0000-0000-0000C04C0000}"/>
    <cellStyle name="Note 3 3 2 4 3 2 2 2" xfId="25067" xr:uid="{00000000-0005-0000-0000-0000C14C0000}"/>
    <cellStyle name="Note 3 3 2 4 3 2 3" xfId="14894" xr:uid="{00000000-0005-0000-0000-0000C24C0000}"/>
    <cellStyle name="Note 3 3 2 4 3 2 3 2" xfId="25068" xr:uid="{00000000-0005-0000-0000-0000C34C0000}"/>
    <cellStyle name="Note 3 3 2 4 3 2 4" xfId="25066" xr:uid="{00000000-0005-0000-0000-0000C44C0000}"/>
    <cellStyle name="Note 3 3 2 4 3 3" xfId="14895" xr:uid="{00000000-0005-0000-0000-0000C54C0000}"/>
    <cellStyle name="Note 3 3 2 4 3 3 2" xfId="25069" xr:uid="{00000000-0005-0000-0000-0000C64C0000}"/>
    <cellStyle name="Note 3 3 2 4 3 4" xfId="14896" xr:uid="{00000000-0005-0000-0000-0000C74C0000}"/>
    <cellStyle name="Note 3 3 2 4 3 4 2" xfId="25070" xr:uid="{00000000-0005-0000-0000-0000C84C0000}"/>
    <cellStyle name="Note 3 3 2 4 3 5" xfId="25065" xr:uid="{00000000-0005-0000-0000-0000C94C0000}"/>
    <cellStyle name="Note 3 3 2 4 4" xfId="25057" xr:uid="{00000000-0005-0000-0000-0000CA4C0000}"/>
    <cellStyle name="Note 3 3 2 5" xfId="14897" xr:uid="{00000000-0005-0000-0000-0000CB4C0000}"/>
    <cellStyle name="Note 3 3 2 5 2" xfId="14898" xr:uid="{00000000-0005-0000-0000-0000CC4C0000}"/>
    <cellStyle name="Note 3 3 2 5 2 2" xfId="14899" xr:uid="{00000000-0005-0000-0000-0000CD4C0000}"/>
    <cellStyle name="Note 3 3 2 5 2 2 2" xfId="14900" xr:uid="{00000000-0005-0000-0000-0000CE4C0000}"/>
    <cellStyle name="Note 3 3 2 5 2 2 2 2" xfId="25074" xr:uid="{00000000-0005-0000-0000-0000CF4C0000}"/>
    <cellStyle name="Note 3 3 2 5 2 2 3" xfId="14901" xr:uid="{00000000-0005-0000-0000-0000D04C0000}"/>
    <cellStyle name="Note 3 3 2 5 2 2 3 2" xfId="25075" xr:uid="{00000000-0005-0000-0000-0000D14C0000}"/>
    <cellStyle name="Note 3 3 2 5 2 2 4" xfId="25073" xr:uid="{00000000-0005-0000-0000-0000D24C0000}"/>
    <cellStyle name="Note 3 3 2 5 2 3" xfId="14902" xr:uid="{00000000-0005-0000-0000-0000D34C0000}"/>
    <cellStyle name="Note 3 3 2 5 2 3 2" xfId="25076" xr:uid="{00000000-0005-0000-0000-0000D44C0000}"/>
    <cellStyle name="Note 3 3 2 5 2 4" xfId="14903" xr:uid="{00000000-0005-0000-0000-0000D54C0000}"/>
    <cellStyle name="Note 3 3 2 5 2 4 2" xfId="25077" xr:uid="{00000000-0005-0000-0000-0000D64C0000}"/>
    <cellStyle name="Note 3 3 2 5 2 5" xfId="25072" xr:uid="{00000000-0005-0000-0000-0000D74C0000}"/>
    <cellStyle name="Note 3 3 2 5 3" xfId="25071" xr:uid="{00000000-0005-0000-0000-0000D84C0000}"/>
    <cellStyle name="Note 3 3 2 6" xfId="14904" xr:uid="{00000000-0005-0000-0000-0000D94C0000}"/>
    <cellStyle name="Note 3 3 2 6 2" xfId="14905" xr:uid="{00000000-0005-0000-0000-0000DA4C0000}"/>
    <cellStyle name="Note 3 3 2 6 2 2" xfId="14906" xr:uid="{00000000-0005-0000-0000-0000DB4C0000}"/>
    <cellStyle name="Note 3 3 2 6 2 2 2" xfId="14907" xr:uid="{00000000-0005-0000-0000-0000DC4C0000}"/>
    <cellStyle name="Note 3 3 2 6 2 2 2 2" xfId="25081" xr:uid="{00000000-0005-0000-0000-0000DD4C0000}"/>
    <cellStyle name="Note 3 3 2 6 2 2 3" xfId="14908" xr:uid="{00000000-0005-0000-0000-0000DE4C0000}"/>
    <cellStyle name="Note 3 3 2 6 2 2 3 2" xfId="25082" xr:uid="{00000000-0005-0000-0000-0000DF4C0000}"/>
    <cellStyle name="Note 3 3 2 6 2 2 4" xfId="25080" xr:uid="{00000000-0005-0000-0000-0000E04C0000}"/>
    <cellStyle name="Note 3 3 2 6 2 3" xfId="14909" xr:uid="{00000000-0005-0000-0000-0000E14C0000}"/>
    <cellStyle name="Note 3 3 2 6 2 3 2" xfId="25083" xr:uid="{00000000-0005-0000-0000-0000E24C0000}"/>
    <cellStyle name="Note 3 3 2 6 2 4" xfId="14910" xr:uid="{00000000-0005-0000-0000-0000E34C0000}"/>
    <cellStyle name="Note 3 3 2 6 2 4 2" xfId="25084" xr:uid="{00000000-0005-0000-0000-0000E44C0000}"/>
    <cellStyle name="Note 3 3 2 6 2 5" xfId="25079" xr:uid="{00000000-0005-0000-0000-0000E54C0000}"/>
    <cellStyle name="Note 3 3 2 6 3" xfId="25078" xr:uid="{00000000-0005-0000-0000-0000E64C0000}"/>
    <cellStyle name="Note 3 3 2 7" xfId="14911" xr:uid="{00000000-0005-0000-0000-0000E74C0000}"/>
    <cellStyle name="Note 3 3 2 7 2" xfId="14912" xr:uid="{00000000-0005-0000-0000-0000E84C0000}"/>
    <cellStyle name="Note 3 3 2 7 2 2" xfId="14913" xr:uid="{00000000-0005-0000-0000-0000E94C0000}"/>
    <cellStyle name="Note 3 3 2 7 2 2 2" xfId="25087" xr:uid="{00000000-0005-0000-0000-0000EA4C0000}"/>
    <cellStyle name="Note 3 3 2 7 2 3" xfId="14914" xr:uid="{00000000-0005-0000-0000-0000EB4C0000}"/>
    <cellStyle name="Note 3 3 2 7 2 3 2" xfId="25088" xr:uid="{00000000-0005-0000-0000-0000EC4C0000}"/>
    <cellStyle name="Note 3 3 2 7 2 4" xfId="25086" xr:uid="{00000000-0005-0000-0000-0000ED4C0000}"/>
    <cellStyle name="Note 3 3 2 7 3" xfId="14915" xr:uid="{00000000-0005-0000-0000-0000EE4C0000}"/>
    <cellStyle name="Note 3 3 2 7 3 2" xfId="25089" xr:uid="{00000000-0005-0000-0000-0000EF4C0000}"/>
    <cellStyle name="Note 3 3 2 7 4" xfId="14916" xr:uid="{00000000-0005-0000-0000-0000F04C0000}"/>
    <cellStyle name="Note 3 3 2 7 4 2" xfId="25090" xr:uid="{00000000-0005-0000-0000-0000F14C0000}"/>
    <cellStyle name="Note 3 3 2 7 5" xfId="25085" xr:uid="{00000000-0005-0000-0000-0000F24C0000}"/>
    <cellStyle name="Note 3 3 2 8" xfId="25028" xr:uid="{00000000-0005-0000-0000-0000F34C0000}"/>
    <cellStyle name="Note 3 3 3" xfId="14917" xr:uid="{00000000-0005-0000-0000-0000F44C0000}"/>
    <cellStyle name="Note 3 3 3 2" xfId="14918" xr:uid="{00000000-0005-0000-0000-0000F54C0000}"/>
    <cellStyle name="Note 3 3 3 2 2" xfId="14919" xr:uid="{00000000-0005-0000-0000-0000F64C0000}"/>
    <cellStyle name="Note 3 3 3 2 2 2" xfId="14920" xr:uid="{00000000-0005-0000-0000-0000F74C0000}"/>
    <cellStyle name="Note 3 3 3 2 2 2 2" xfId="14921" xr:uid="{00000000-0005-0000-0000-0000F84C0000}"/>
    <cellStyle name="Note 3 3 3 2 2 2 2 2" xfId="25095" xr:uid="{00000000-0005-0000-0000-0000F94C0000}"/>
    <cellStyle name="Note 3 3 3 2 2 2 3" xfId="14922" xr:uid="{00000000-0005-0000-0000-0000FA4C0000}"/>
    <cellStyle name="Note 3 3 3 2 2 2 3 2" xfId="25096" xr:uid="{00000000-0005-0000-0000-0000FB4C0000}"/>
    <cellStyle name="Note 3 3 3 2 2 2 4" xfId="25094" xr:uid="{00000000-0005-0000-0000-0000FC4C0000}"/>
    <cellStyle name="Note 3 3 3 2 2 3" xfId="14923" xr:uid="{00000000-0005-0000-0000-0000FD4C0000}"/>
    <cellStyle name="Note 3 3 3 2 2 3 2" xfId="25097" xr:uid="{00000000-0005-0000-0000-0000FE4C0000}"/>
    <cellStyle name="Note 3 3 3 2 2 4" xfId="14924" xr:uid="{00000000-0005-0000-0000-0000FF4C0000}"/>
    <cellStyle name="Note 3 3 3 2 2 4 2" xfId="25098" xr:uid="{00000000-0005-0000-0000-0000004D0000}"/>
    <cellStyle name="Note 3 3 3 2 2 5" xfId="25093" xr:uid="{00000000-0005-0000-0000-0000014D0000}"/>
    <cellStyle name="Note 3 3 3 2 3" xfId="25092" xr:uid="{00000000-0005-0000-0000-0000024D0000}"/>
    <cellStyle name="Note 3 3 3 3" xfId="14925" xr:uid="{00000000-0005-0000-0000-0000034D0000}"/>
    <cellStyle name="Note 3 3 3 3 2" xfId="14926" xr:uid="{00000000-0005-0000-0000-0000044D0000}"/>
    <cellStyle name="Note 3 3 3 3 2 2" xfId="14927" xr:uid="{00000000-0005-0000-0000-0000054D0000}"/>
    <cellStyle name="Note 3 3 3 3 2 2 2" xfId="25101" xr:uid="{00000000-0005-0000-0000-0000064D0000}"/>
    <cellStyle name="Note 3 3 3 3 2 3" xfId="14928" xr:uid="{00000000-0005-0000-0000-0000074D0000}"/>
    <cellStyle name="Note 3 3 3 3 2 3 2" xfId="25102" xr:uid="{00000000-0005-0000-0000-0000084D0000}"/>
    <cellStyle name="Note 3 3 3 3 2 4" xfId="25100" xr:uid="{00000000-0005-0000-0000-0000094D0000}"/>
    <cellStyle name="Note 3 3 3 3 3" xfId="14929" xr:uid="{00000000-0005-0000-0000-00000A4D0000}"/>
    <cellStyle name="Note 3 3 3 3 3 2" xfId="25103" xr:uid="{00000000-0005-0000-0000-00000B4D0000}"/>
    <cellStyle name="Note 3 3 3 3 4" xfId="14930" xr:uid="{00000000-0005-0000-0000-00000C4D0000}"/>
    <cellStyle name="Note 3 3 3 3 4 2" xfId="25104" xr:uid="{00000000-0005-0000-0000-00000D4D0000}"/>
    <cellStyle name="Note 3 3 3 3 5" xfId="25099" xr:uid="{00000000-0005-0000-0000-00000E4D0000}"/>
    <cellStyle name="Note 3 3 3 4" xfId="25091" xr:uid="{00000000-0005-0000-0000-00000F4D0000}"/>
    <cellStyle name="Note 3 3 4" xfId="14931" xr:uid="{00000000-0005-0000-0000-0000104D0000}"/>
    <cellStyle name="Note 3 3 4 2" xfId="14932" xr:uid="{00000000-0005-0000-0000-0000114D0000}"/>
    <cellStyle name="Note 3 3 4 2 2" xfId="14933" xr:uid="{00000000-0005-0000-0000-0000124D0000}"/>
    <cellStyle name="Note 3 3 4 2 2 2" xfId="14934" xr:uid="{00000000-0005-0000-0000-0000134D0000}"/>
    <cellStyle name="Note 3 3 4 2 2 2 2" xfId="14935" xr:uid="{00000000-0005-0000-0000-0000144D0000}"/>
    <cellStyle name="Note 3 3 4 2 2 2 2 2" xfId="25109" xr:uid="{00000000-0005-0000-0000-0000154D0000}"/>
    <cellStyle name="Note 3 3 4 2 2 2 3" xfId="14936" xr:uid="{00000000-0005-0000-0000-0000164D0000}"/>
    <cellStyle name="Note 3 3 4 2 2 2 3 2" xfId="25110" xr:uid="{00000000-0005-0000-0000-0000174D0000}"/>
    <cellStyle name="Note 3 3 4 2 2 2 4" xfId="25108" xr:uid="{00000000-0005-0000-0000-0000184D0000}"/>
    <cellStyle name="Note 3 3 4 2 2 3" xfId="14937" xr:uid="{00000000-0005-0000-0000-0000194D0000}"/>
    <cellStyle name="Note 3 3 4 2 2 3 2" xfId="25111" xr:uid="{00000000-0005-0000-0000-00001A4D0000}"/>
    <cellStyle name="Note 3 3 4 2 2 4" xfId="14938" xr:uid="{00000000-0005-0000-0000-00001B4D0000}"/>
    <cellStyle name="Note 3 3 4 2 2 4 2" xfId="25112" xr:uid="{00000000-0005-0000-0000-00001C4D0000}"/>
    <cellStyle name="Note 3 3 4 2 2 5" xfId="25107" xr:uid="{00000000-0005-0000-0000-00001D4D0000}"/>
    <cellStyle name="Note 3 3 4 2 3" xfId="25106" xr:uid="{00000000-0005-0000-0000-00001E4D0000}"/>
    <cellStyle name="Note 3 3 4 3" xfId="14939" xr:uid="{00000000-0005-0000-0000-00001F4D0000}"/>
    <cellStyle name="Note 3 3 4 3 2" xfId="14940" xr:uid="{00000000-0005-0000-0000-0000204D0000}"/>
    <cellStyle name="Note 3 3 4 3 2 2" xfId="14941" xr:uid="{00000000-0005-0000-0000-0000214D0000}"/>
    <cellStyle name="Note 3 3 4 3 2 2 2" xfId="25115" xr:uid="{00000000-0005-0000-0000-0000224D0000}"/>
    <cellStyle name="Note 3 3 4 3 2 3" xfId="14942" xr:uid="{00000000-0005-0000-0000-0000234D0000}"/>
    <cellStyle name="Note 3 3 4 3 2 3 2" xfId="25116" xr:uid="{00000000-0005-0000-0000-0000244D0000}"/>
    <cellStyle name="Note 3 3 4 3 2 4" xfId="25114" xr:uid="{00000000-0005-0000-0000-0000254D0000}"/>
    <cellStyle name="Note 3 3 4 3 3" xfId="14943" xr:uid="{00000000-0005-0000-0000-0000264D0000}"/>
    <cellStyle name="Note 3 3 4 3 3 2" xfId="25117" xr:uid="{00000000-0005-0000-0000-0000274D0000}"/>
    <cellStyle name="Note 3 3 4 3 4" xfId="14944" xr:uid="{00000000-0005-0000-0000-0000284D0000}"/>
    <cellStyle name="Note 3 3 4 3 4 2" xfId="25118" xr:uid="{00000000-0005-0000-0000-0000294D0000}"/>
    <cellStyle name="Note 3 3 4 3 5" xfId="25113" xr:uid="{00000000-0005-0000-0000-00002A4D0000}"/>
    <cellStyle name="Note 3 3 4 4" xfId="25105" xr:uid="{00000000-0005-0000-0000-00002B4D0000}"/>
    <cellStyle name="Note 3 3 5" xfId="14945" xr:uid="{00000000-0005-0000-0000-00002C4D0000}"/>
    <cellStyle name="Note 3 3 5 2" xfId="14946" xr:uid="{00000000-0005-0000-0000-00002D4D0000}"/>
    <cellStyle name="Note 3 3 5 2 2" xfId="14947" xr:uid="{00000000-0005-0000-0000-00002E4D0000}"/>
    <cellStyle name="Note 3 3 5 2 2 2" xfId="14948" xr:uid="{00000000-0005-0000-0000-00002F4D0000}"/>
    <cellStyle name="Note 3 3 5 2 2 2 2" xfId="14949" xr:uid="{00000000-0005-0000-0000-0000304D0000}"/>
    <cellStyle name="Note 3 3 5 2 2 2 2 2" xfId="25123" xr:uid="{00000000-0005-0000-0000-0000314D0000}"/>
    <cellStyle name="Note 3 3 5 2 2 2 3" xfId="14950" xr:uid="{00000000-0005-0000-0000-0000324D0000}"/>
    <cellStyle name="Note 3 3 5 2 2 2 3 2" xfId="25124" xr:uid="{00000000-0005-0000-0000-0000334D0000}"/>
    <cellStyle name="Note 3 3 5 2 2 2 4" xfId="25122" xr:uid="{00000000-0005-0000-0000-0000344D0000}"/>
    <cellStyle name="Note 3 3 5 2 2 3" xfId="14951" xr:uid="{00000000-0005-0000-0000-0000354D0000}"/>
    <cellStyle name="Note 3 3 5 2 2 3 2" xfId="25125" xr:uid="{00000000-0005-0000-0000-0000364D0000}"/>
    <cellStyle name="Note 3 3 5 2 2 4" xfId="14952" xr:uid="{00000000-0005-0000-0000-0000374D0000}"/>
    <cellStyle name="Note 3 3 5 2 2 4 2" xfId="25126" xr:uid="{00000000-0005-0000-0000-0000384D0000}"/>
    <cellStyle name="Note 3 3 5 2 2 5" xfId="25121" xr:uid="{00000000-0005-0000-0000-0000394D0000}"/>
    <cellStyle name="Note 3 3 5 2 3" xfId="25120" xr:uid="{00000000-0005-0000-0000-00003A4D0000}"/>
    <cellStyle name="Note 3 3 5 3" xfId="14953" xr:uid="{00000000-0005-0000-0000-00003B4D0000}"/>
    <cellStyle name="Note 3 3 5 3 2" xfId="14954" xr:uid="{00000000-0005-0000-0000-00003C4D0000}"/>
    <cellStyle name="Note 3 3 5 3 2 2" xfId="14955" xr:uid="{00000000-0005-0000-0000-00003D4D0000}"/>
    <cellStyle name="Note 3 3 5 3 2 2 2" xfId="25129" xr:uid="{00000000-0005-0000-0000-00003E4D0000}"/>
    <cellStyle name="Note 3 3 5 3 2 3" xfId="14956" xr:uid="{00000000-0005-0000-0000-00003F4D0000}"/>
    <cellStyle name="Note 3 3 5 3 2 3 2" xfId="25130" xr:uid="{00000000-0005-0000-0000-0000404D0000}"/>
    <cellStyle name="Note 3 3 5 3 2 4" xfId="25128" xr:uid="{00000000-0005-0000-0000-0000414D0000}"/>
    <cellStyle name="Note 3 3 5 3 3" xfId="14957" xr:uid="{00000000-0005-0000-0000-0000424D0000}"/>
    <cellStyle name="Note 3 3 5 3 3 2" xfId="25131" xr:uid="{00000000-0005-0000-0000-0000434D0000}"/>
    <cellStyle name="Note 3 3 5 3 4" xfId="14958" xr:uid="{00000000-0005-0000-0000-0000444D0000}"/>
    <cellStyle name="Note 3 3 5 3 4 2" xfId="25132" xr:uid="{00000000-0005-0000-0000-0000454D0000}"/>
    <cellStyle name="Note 3 3 5 3 5" xfId="25127" xr:uid="{00000000-0005-0000-0000-0000464D0000}"/>
    <cellStyle name="Note 3 3 5 4" xfId="25119" xr:uid="{00000000-0005-0000-0000-0000474D0000}"/>
    <cellStyle name="Note 3 3 6" xfId="14959" xr:uid="{00000000-0005-0000-0000-0000484D0000}"/>
    <cellStyle name="Note 3 3 6 2" xfId="14960" xr:uid="{00000000-0005-0000-0000-0000494D0000}"/>
    <cellStyle name="Note 3 3 6 2 2" xfId="14961" xr:uid="{00000000-0005-0000-0000-00004A4D0000}"/>
    <cellStyle name="Note 3 3 6 2 2 2" xfId="14962" xr:uid="{00000000-0005-0000-0000-00004B4D0000}"/>
    <cellStyle name="Note 3 3 6 2 2 2 2" xfId="25136" xr:uid="{00000000-0005-0000-0000-00004C4D0000}"/>
    <cellStyle name="Note 3 3 6 2 2 3" xfId="14963" xr:uid="{00000000-0005-0000-0000-00004D4D0000}"/>
    <cellStyle name="Note 3 3 6 2 2 3 2" xfId="25137" xr:uid="{00000000-0005-0000-0000-00004E4D0000}"/>
    <cellStyle name="Note 3 3 6 2 2 4" xfId="25135" xr:uid="{00000000-0005-0000-0000-00004F4D0000}"/>
    <cellStyle name="Note 3 3 6 2 3" xfId="14964" xr:uid="{00000000-0005-0000-0000-0000504D0000}"/>
    <cellStyle name="Note 3 3 6 2 3 2" xfId="25138" xr:uid="{00000000-0005-0000-0000-0000514D0000}"/>
    <cellStyle name="Note 3 3 6 2 4" xfId="14965" xr:uid="{00000000-0005-0000-0000-0000524D0000}"/>
    <cellStyle name="Note 3 3 6 2 4 2" xfId="25139" xr:uid="{00000000-0005-0000-0000-0000534D0000}"/>
    <cellStyle name="Note 3 3 6 2 5" xfId="25134" xr:uid="{00000000-0005-0000-0000-0000544D0000}"/>
    <cellStyle name="Note 3 3 6 3" xfId="25133" xr:uid="{00000000-0005-0000-0000-0000554D0000}"/>
    <cellStyle name="Note 3 3 7" xfId="14966" xr:uid="{00000000-0005-0000-0000-0000564D0000}"/>
    <cellStyle name="Note 3 3 7 2" xfId="14967" xr:uid="{00000000-0005-0000-0000-0000574D0000}"/>
    <cellStyle name="Note 3 3 7 2 2" xfId="14968" xr:uid="{00000000-0005-0000-0000-0000584D0000}"/>
    <cellStyle name="Note 3 3 7 2 2 2" xfId="25142" xr:uid="{00000000-0005-0000-0000-0000594D0000}"/>
    <cellStyle name="Note 3 3 7 2 3" xfId="14969" xr:uid="{00000000-0005-0000-0000-00005A4D0000}"/>
    <cellStyle name="Note 3 3 7 2 3 2" xfId="25143" xr:uid="{00000000-0005-0000-0000-00005B4D0000}"/>
    <cellStyle name="Note 3 3 7 2 4" xfId="25141" xr:uid="{00000000-0005-0000-0000-00005C4D0000}"/>
    <cellStyle name="Note 3 3 7 3" xfId="14970" xr:uid="{00000000-0005-0000-0000-00005D4D0000}"/>
    <cellStyle name="Note 3 3 7 3 2" xfId="25144" xr:uid="{00000000-0005-0000-0000-00005E4D0000}"/>
    <cellStyle name="Note 3 3 7 4" xfId="14971" xr:uid="{00000000-0005-0000-0000-00005F4D0000}"/>
    <cellStyle name="Note 3 3 7 4 2" xfId="25145" xr:uid="{00000000-0005-0000-0000-0000604D0000}"/>
    <cellStyle name="Note 3 3 7 5" xfId="25140" xr:uid="{00000000-0005-0000-0000-0000614D0000}"/>
    <cellStyle name="Note 3 3 8" xfId="14972" xr:uid="{00000000-0005-0000-0000-0000624D0000}"/>
    <cellStyle name="Note 3 3 8 2" xfId="25146" xr:uid="{00000000-0005-0000-0000-0000634D0000}"/>
    <cellStyle name="Note 3 3 9" xfId="14973" xr:uid="{00000000-0005-0000-0000-0000644D0000}"/>
    <cellStyle name="Note 3 3 9 2" xfId="25147" xr:uid="{00000000-0005-0000-0000-0000654D0000}"/>
    <cellStyle name="Note 3 4" xfId="2721" xr:uid="{00000000-0005-0000-0000-0000664D0000}"/>
    <cellStyle name="Note 3 4 10" xfId="25148" xr:uid="{00000000-0005-0000-0000-0000674D0000}"/>
    <cellStyle name="Note 3 4 2" xfId="14975" xr:uid="{00000000-0005-0000-0000-0000684D0000}"/>
    <cellStyle name="Note 3 4 2 2" xfId="14976" xr:uid="{00000000-0005-0000-0000-0000694D0000}"/>
    <cellStyle name="Note 3 4 2 2 2" xfId="14977" xr:uid="{00000000-0005-0000-0000-00006A4D0000}"/>
    <cellStyle name="Note 3 4 2 2 2 2" xfId="14978" xr:uid="{00000000-0005-0000-0000-00006B4D0000}"/>
    <cellStyle name="Note 3 4 2 2 2 2 2" xfId="14979" xr:uid="{00000000-0005-0000-0000-00006C4D0000}"/>
    <cellStyle name="Note 3 4 2 2 2 2 2 2" xfId="25153" xr:uid="{00000000-0005-0000-0000-00006D4D0000}"/>
    <cellStyle name="Note 3 4 2 2 2 2 3" xfId="14980" xr:uid="{00000000-0005-0000-0000-00006E4D0000}"/>
    <cellStyle name="Note 3 4 2 2 2 2 3 2" xfId="25154" xr:uid="{00000000-0005-0000-0000-00006F4D0000}"/>
    <cellStyle name="Note 3 4 2 2 2 2 4" xfId="25152" xr:uid="{00000000-0005-0000-0000-0000704D0000}"/>
    <cellStyle name="Note 3 4 2 2 2 3" xfId="14981" xr:uid="{00000000-0005-0000-0000-0000714D0000}"/>
    <cellStyle name="Note 3 4 2 2 2 3 2" xfId="25155" xr:uid="{00000000-0005-0000-0000-0000724D0000}"/>
    <cellStyle name="Note 3 4 2 2 2 4" xfId="14982" xr:uid="{00000000-0005-0000-0000-0000734D0000}"/>
    <cellStyle name="Note 3 4 2 2 2 4 2" xfId="25156" xr:uid="{00000000-0005-0000-0000-0000744D0000}"/>
    <cellStyle name="Note 3 4 2 2 2 5" xfId="25151" xr:uid="{00000000-0005-0000-0000-0000754D0000}"/>
    <cellStyle name="Note 3 4 2 2 3" xfId="25150" xr:uid="{00000000-0005-0000-0000-0000764D0000}"/>
    <cellStyle name="Note 3 4 2 3" xfId="14983" xr:uid="{00000000-0005-0000-0000-0000774D0000}"/>
    <cellStyle name="Note 3 4 2 3 2" xfId="14984" xr:uid="{00000000-0005-0000-0000-0000784D0000}"/>
    <cellStyle name="Note 3 4 2 3 2 2" xfId="14985" xr:uid="{00000000-0005-0000-0000-0000794D0000}"/>
    <cellStyle name="Note 3 4 2 3 2 2 2" xfId="25159" xr:uid="{00000000-0005-0000-0000-00007A4D0000}"/>
    <cellStyle name="Note 3 4 2 3 2 3" xfId="14986" xr:uid="{00000000-0005-0000-0000-00007B4D0000}"/>
    <cellStyle name="Note 3 4 2 3 2 3 2" xfId="25160" xr:uid="{00000000-0005-0000-0000-00007C4D0000}"/>
    <cellStyle name="Note 3 4 2 3 2 4" xfId="25158" xr:uid="{00000000-0005-0000-0000-00007D4D0000}"/>
    <cellStyle name="Note 3 4 2 3 3" xfId="14987" xr:uid="{00000000-0005-0000-0000-00007E4D0000}"/>
    <cellStyle name="Note 3 4 2 3 3 2" xfId="25161" xr:uid="{00000000-0005-0000-0000-00007F4D0000}"/>
    <cellStyle name="Note 3 4 2 3 4" xfId="14988" xr:uid="{00000000-0005-0000-0000-0000804D0000}"/>
    <cellStyle name="Note 3 4 2 3 4 2" xfId="25162" xr:uid="{00000000-0005-0000-0000-0000814D0000}"/>
    <cellStyle name="Note 3 4 2 3 5" xfId="25157" xr:uid="{00000000-0005-0000-0000-0000824D0000}"/>
    <cellStyle name="Note 3 4 2 4" xfId="25149" xr:uid="{00000000-0005-0000-0000-0000834D0000}"/>
    <cellStyle name="Note 3 4 3" xfId="14989" xr:uid="{00000000-0005-0000-0000-0000844D0000}"/>
    <cellStyle name="Note 3 4 3 2" xfId="14990" xr:uid="{00000000-0005-0000-0000-0000854D0000}"/>
    <cellStyle name="Note 3 4 3 2 2" xfId="14991" xr:uid="{00000000-0005-0000-0000-0000864D0000}"/>
    <cellStyle name="Note 3 4 3 2 2 2" xfId="14992" xr:uid="{00000000-0005-0000-0000-0000874D0000}"/>
    <cellStyle name="Note 3 4 3 2 2 2 2" xfId="14993" xr:uid="{00000000-0005-0000-0000-0000884D0000}"/>
    <cellStyle name="Note 3 4 3 2 2 2 2 2" xfId="25167" xr:uid="{00000000-0005-0000-0000-0000894D0000}"/>
    <cellStyle name="Note 3 4 3 2 2 2 3" xfId="14994" xr:uid="{00000000-0005-0000-0000-00008A4D0000}"/>
    <cellStyle name="Note 3 4 3 2 2 2 3 2" xfId="25168" xr:uid="{00000000-0005-0000-0000-00008B4D0000}"/>
    <cellStyle name="Note 3 4 3 2 2 2 4" xfId="25166" xr:uid="{00000000-0005-0000-0000-00008C4D0000}"/>
    <cellStyle name="Note 3 4 3 2 2 3" xfId="14995" xr:uid="{00000000-0005-0000-0000-00008D4D0000}"/>
    <cellStyle name="Note 3 4 3 2 2 3 2" xfId="25169" xr:uid="{00000000-0005-0000-0000-00008E4D0000}"/>
    <cellStyle name="Note 3 4 3 2 2 4" xfId="14996" xr:uid="{00000000-0005-0000-0000-00008F4D0000}"/>
    <cellStyle name="Note 3 4 3 2 2 4 2" xfId="25170" xr:uid="{00000000-0005-0000-0000-0000904D0000}"/>
    <cellStyle name="Note 3 4 3 2 2 5" xfId="25165" xr:uid="{00000000-0005-0000-0000-0000914D0000}"/>
    <cellStyle name="Note 3 4 3 2 3" xfId="25164" xr:uid="{00000000-0005-0000-0000-0000924D0000}"/>
    <cellStyle name="Note 3 4 3 3" xfId="14997" xr:uid="{00000000-0005-0000-0000-0000934D0000}"/>
    <cellStyle name="Note 3 4 3 3 2" xfId="14998" xr:uid="{00000000-0005-0000-0000-0000944D0000}"/>
    <cellStyle name="Note 3 4 3 3 2 2" xfId="14999" xr:uid="{00000000-0005-0000-0000-0000954D0000}"/>
    <cellStyle name="Note 3 4 3 3 2 2 2" xfId="25173" xr:uid="{00000000-0005-0000-0000-0000964D0000}"/>
    <cellStyle name="Note 3 4 3 3 2 3" xfId="15000" xr:uid="{00000000-0005-0000-0000-0000974D0000}"/>
    <cellStyle name="Note 3 4 3 3 2 3 2" xfId="25174" xr:uid="{00000000-0005-0000-0000-0000984D0000}"/>
    <cellStyle name="Note 3 4 3 3 2 4" xfId="25172" xr:uid="{00000000-0005-0000-0000-0000994D0000}"/>
    <cellStyle name="Note 3 4 3 3 3" xfId="15001" xr:uid="{00000000-0005-0000-0000-00009A4D0000}"/>
    <cellStyle name="Note 3 4 3 3 3 2" xfId="25175" xr:uid="{00000000-0005-0000-0000-00009B4D0000}"/>
    <cellStyle name="Note 3 4 3 3 4" xfId="15002" xr:uid="{00000000-0005-0000-0000-00009C4D0000}"/>
    <cellStyle name="Note 3 4 3 3 4 2" xfId="25176" xr:uid="{00000000-0005-0000-0000-00009D4D0000}"/>
    <cellStyle name="Note 3 4 3 3 5" xfId="25171" xr:uid="{00000000-0005-0000-0000-00009E4D0000}"/>
    <cellStyle name="Note 3 4 3 4" xfId="25163" xr:uid="{00000000-0005-0000-0000-00009F4D0000}"/>
    <cellStyle name="Note 3 4 4" xfId="15003" xr:uid="{00000000-0005-0000-0000-0000A04D0000}"/>
    <cellStyle name="Note 3 4 4 2" xfId="15004" xr:uid="{00000000-0005-0000-0000-0000A14D0000}"/>
    <cellStyle name="Note 3 4 4 2 2" xfId="15005" xr:uid="{00000000-0005-0000-0000-0000A24D0000}"/>
    <cellStyle name="Note 3 4 4 2 2 2" xfId="15006" xr:uid="{00000000-0005-0000-0000-0000A34D0000}"/>
    <cellStyle name="Note 3 4 4 2 2 2 2" xfId="15007" xr:uid="{00000000-0005-0000-0000-0000A44D0000}"/>
    <cellStyle name="Note 3 4 4 2 2 2 2 2" xfId="25181" xr:uid="{00000000-0005-0000-0000-0000A54D0000}"/>
    <cellStyle name="Note 3 4 4 2 2 2 3" xfId="15008" xr:uid="{00000000-0005-0000-0000-0000A64D0000}"/>
    <cellStyle name="Note 3 4 4 2 2 2 3 2" xfId="25182" xr:uid="{00000000-0005-0000-0000-0000A74D0000}"/>
    <cellStyle name="Note 3 4 4 2 2 2 4" xfId="25180" xr:uid="{00000000-0005-0000-0000-0000A84D0000}"/>
    <cellStyle name="Note 3 4 4 2 2 3" xfId="15009" xr:uid="{00000000-0005-0000-0000-0000A94D0000}"/>
    <cellStyle name="Note 3 4 4 2 2 3 2" xfId="25183" xr:uid="{00000000-0005-0000-0000-0000AA4D0000}"/>
    <cellStyle name="Note 3 4 4 2 2 4" xfId="15010" xr:uid="{00000000-0005-0000-0000-0000AB4D0000}"/>
    <cellStyle name="Note 3 4 4 2 2 4 2" xfId="25184" xr:uid="{00000000-0005-0000-0000-0000AC4D0000}"/>
    <cellStyle name="Note 3 4 4 2 2 5" xfId="25179" xr:uid="{00000000-0005-0000-0000-0000AD4D0000}"/>
    <cellStyle name="Note 3 4 4 2 3" xfId="25178" xr:uid="{00000000-0005-0000-0000-0000AE4D0000}"/>
    <cellStyle name="Note 3 4 4 3" xfId="15011" xr:uid="{00000000-0005-0000-0000-0000AF4D0000}"/>
    <cellStyle name="Note 3 4 4 3 2" xfId="15012" xr:uid="{00000000-0005-0000-0000-0000B04D0000}"/>
    <cellStyle name="Note 3 4 4 3 2 2" xfId="15013" xr:uid="{00000000-0005-0000-0000-0000B14D0000}"/>
    <cellStyle name="Note 3 4 4 3 2 2 2" xfId="25187" xr:uid="{00000000-0005-0000-0000-0000B24D0000}"/>
    <cellStyle name="Note 3 4 4 3 2 3" xfId="15014" xr:uid="{00000000-0005-0000-0000-0000B34D0000}"/>
    <cellStyle name="Note 3 4 4 3 2 3 2" xfId="25188" xr:uid="{00000000-0005-0000-0000-0000B44D0000}"/>
    <cellStyle name="Note 3 4 4 3 2 4" xfId="25186" xr:uid="{00000000-0005-0000-0000-0000B54D0000}"/>
    <cellStyle name="Note 3 4 4 3 3" xfId="15015" xr:uid="{00000000-0005-0000-0000-0000B64D0000}"/>
    <cellStyle name="Note 3 4 4 3 3 2" xfId="25189" xr:uid="{00000000-0005-0000-0000-0000B74D0000}"/>
    <cellStyle name="Note 3 4 4 3 4" xfId="15016" xr:uid="{00000000-0005-0000-0000-0000B84D0000}"/>
    <cellStyle name="Note 3 4 4 3 4 2" xfId="25190" xr:uid="{00000000-0005-0000-0000-0000B94D0000}"/>
    <cellStyle name="Note 3 4 4 3 5" xfId="25185" xr:uid="{00000000-0005-0000-0000-0000BA4D0000}"/>
    <cellStyle name="Note 3 4 4 4" xfId="25177" xr:uid="{00000000-0005-0000-0000-0000BB4D0000}"/>
    <cellStyle name="Note 3 4 5" xfId="15017" xr:uid="{00000000-0005-0000-0000-0000BC4D0000}"/>
    <cellStyle name="Note 3 4 5 2" xfId="15018" xr:uid="{00000000-0005-0000-0000-0000BD4D0000}"/>
    <cellStyle name="Note 3 4 5 2 2" xfId="15019" xr:uid="{00000000-0005-0000-0000-0000BE4D0000}"/>
    <cellStyle name="Note 3 4 5 2 2 2" xfId="15020" xr:uid="{00000000-0005-0000-0000-0000BF4D0000}"/>
    <cellStyle name="Note 3 4 5 2 2 2 2" xfId="25194" xr:uid="{00000000-0005-0000-0000-0000C04D0000}"/>
    <cellStyle name="Note 3 4 5 2 2 3" xfId="15021" xr:uid="{00000000-0005-0000-0000-0000C14D0000}"/>
    <cellStyle name="Note 3 4 5 2 2 3 2" xfId="25195" xr:uid="{00000000-0005-0000-0000-0000C24D0000}"/>
    <cellStyle name="Note 3 4 5 2 2 4" xfId="25193" xr:uid="{00000000-0005-0000-0000-0000C34D0000}"/>
    <cellStyle name="Note 3 4 5 2 3" xfId="15022" xr:uid="{00000000-0005-0000-0000-0000C44D0000}"/>
    <cellStyle name="Note 3 4 5 2 3 2" xfId="25196" xr:uid="{00000000-0005-0000-0000-0000C54D0000}"/>
    <cellStyle name="Note 3 4 5 2 4" xfId="15023" xr:uid="{00000000-0005-0000-0000-0000C64D0000}"/>
    <cellStyle name="Note 3 4 5 2 4 2" xfId="25197" xr:uid="{00000000-0005-0000-0000-0000C74D0000}"/>
    <cellStyle name="Note 3 4 5 2 5" xfId="25192" xr:uid="{00000000-0005-0000-0000-0000C84D0000}"/>
    <cellStyle name="Note 3 4 5 3" xfId="25191" xr:uid="{00000000-0005-0000-0000-0000C94D0000}"/>
    <cellStyle name="Note 3 4 6" xfId="15024" xr:uid="{00000000-0005-0000-0000-0000CA4D0000}"/>
    <cellStyle name="Note 3 4 6 2" xfId="15025" xr:uid="{00000000-0005-0000-0000-0000CB4D0000}"/>
    <cellStyle name="Note 3 4 6 2 2" xfId="15026" xr:uid="{00000000-0005-0000-0000-0000CC4D0000}"/>
    <cellStyle name="Note 3 4 6 2 2 2" xfId="15027" xr:uid="{00000000-0005-0000-0000-0000CD4D0000}"/>
    <cellStyle name="Note 3 4 6 2 2 2 2" xfId="25201" xr:uid="{00000000-0005-0000-0000-0000CE4D0000}"/>
    <cellStyle name="Note 3 4 6 2 2 3" xfId="15028" xr:uid="{00000000-0005-0000-0000-0000CF4D0000}"/>
    <cellStyle name="Note 3 4 6 2 2 3 2" xfId="25202" xr:uid="{00000000-0005-0000-0000-0000D04D0000}"/>
    <cellStyle name="Note 3 4 6 2 2 4" xfId="25200" xr:uid="{00000000-0005-0000-0000-0000D14D0000}"/>
    <cellStyle name="Note 3 4 6 2 3" xfId="15029" xr:uid="{00000000-0005-0000-0000-0000D24D0000}"/>
    <cellStyle name="Note 3 4 6 2 3 2" xfId="25203" xr:uid="{00000000-0005-0000-0000-0000D34D0000}"/>
    <cellStyle name="Note 3 4 6 2 4" xfId="15030" xr:uid="{00000000-0005-0000-0000-0000D44D0000}"/>
    <cellStyle name="Note 3 4 6 2 4 2" xfId="25204" xr:uid="{00000000-0005-0000-0000-0000D54D0000}"/>
    <cellStyle name="Note 3 4 6 2 5" xfId="25199" xr:uid="{00000000-0005-0000-0000-0000D64D0000}"/>
    <cellStyle name="Note 3 4 6 3" xfId="25198" xr:uid="{00000000-0005-0000-0000-0000D74D0000}"/>
    <cellStyle name="Note 3 4 7" xfId="15031" xr:uid="{00000000-0005-0000-0000-0000D84D0000}"/>
    <cellStyle name="Note 3 4 7 2" xfId="15032" xr:uid="{00000000-0005-0000-0000-0000D94D0000}"/>
    <cellStyle name="Note 3 4 7 2 2" xfId="15033" xr:uid="{00000000-0005-0000-0000-0000DA4D0000}"/>
    <cellStyle name="Note 3 4 7 2 2 2" xfId="25207" xr:uid="{00000000-0005-0000-0000-0000DB4D0000}"/>
    <cellStyle name="Note 3 4 7 2 3" xfId="15034" xr:uid="{00000000-0005-0000-0000-0000DC4D0000}"/>
    <cellStyle name="Note 3 4 7 2 3 2" xfId="25208" xr:uid="{00000000-0005-0000-0000-0000DD4D0000}"/>
    <cellStyle name="Note 3 4 7 2 4" xfId="25206" xr:uid="{00000000-0005-0000-0000-0000DE4D0000}"/>
    <cellStyle name="Note 3 4 7 3" xfId="15035" xr:uid="{00000000-0005-0000-0000-0000DF4D0000}"/>
    <cellStyle name="Note 3 4 7 3 2" xfId="25209" xr:uid="{00000000-0005-0000-0000-0000E04D0000}"/>
    <cellStyle name="Note 3 4 7 4" xfId="15036" xr:uid="{00000000-0005-0000-0000-0000E14D0000}"/>
    <cellStyle name="Note 3 4 7 4 2" xfId="25210" xr:uid="{00000000-0005-0000-0000-0000E24D0000}"/>
    <cellStyle name="Note 3 4 7 5" xfId="25205" xr:uid="{00000000-0005-0000-0000-0000E34D0000}"/>
    <cellStyle name="Note 3 4 8" xfId="15037" xr:uid="{00000000-0005-0000-0000-0000E44D0000}"/>
    <cellStyle name="Note 3 4 8 2" xfId="25211" xr:uid="{00000000-0005-0000-0000-0000E54D0000}"/>
    <cellStyle name="Note 3 4 9" xfId="14974" xr:uid="{00000000-0005-0000-0000-0000E64D0000}"/>
    <cellStyle name="Note 3 5" xfId="2722" xr:uid="{00000000-0005-0000-0000-0000E74D0000}"/>
    <cellStyle name="Note 3 5 2" xfId="15039" xr:uid="{00000000-0005-0000-0000-0000E84D0000}"/>
    <cellStyle name="Note 3 5 2 2" xfId="15040" xr:uid="{00000000-0005-0000-0000-0000E94D0000}"/>
    <cellStyle name="Note 3 5 2 2 2" xfId="15041" xr:uid="{00000000-0005-0000-0000-0000EA4D0000}"/>
    <cellStyle name="Note 3 5 2 2 2 2" xfId="15042" xr:uid="{00000000-0005-0000-0000-0000EB4D0000}"/>
    <cellStyle name="Note 3 5 2 2 2 2 2" xfId="25216" xr:uid="{00000000-0005-0000-0000-0000EC4D0000}"/>
    <cellStyle name="Note 3 5 2 2 2 3" xfId="15043" xr:uid="{00000000-0005-0000-0000-0000ED4D0000}"/>
    <cellStyle name="Note 3 5 2 2 2 3 2" xfId="25217" xr:uid="{00000000-0005-0000-0000-0000EE4D0000}"/>
    <cellStyle name="Note 3 5 2 2 2 4" xfId="25215" xr:uid="{00000000-0005-0000-0000-0000EF4D0000}"/>
    <cellStyle name="Note 3 5 2 2 3" xfId="15044" xr:uid="{00000000-0005-0000-0000-0000F04D0000}"/>
    <cellStyle name="Note 3 5 2 2 3 2" xfId="25218" xr:uid="{00000000-0005-0000-0000-0000F14D0000}"/>
    <cellStyle name="Note 3 5 2 2 4" xfId="15045" xr:uid="{00000000-0005-0000-0000-0000F24D0000}"/>
    <cellStyle name="Note 3 5 2 2 4 2" xfId="25219" xr:uid="{00000000-0005-0000-0000-0000F34D0000}"/>
    <cellStyle name="Note 3 5 2 2 5" xfId="25214" xr:uid="{00000000-0005-0000-0000-0000F44D0000}"/>
    <cellStyle name="Note 3 5 2 3" xfId="25213" xr:uid="{00000000-0005-0000-0000-0000F54D0000}"/>
    <cellStyle name="Note 3 5 3" xfId="15046" xr:uid="{00000000-0005-0000-0000-0000F64D0000}"/>
    <cellStyle name="Note 3 5 3 2" xfId="15047" xr:uid="{00000000-0005-0000-0000-0000F74D0000}"/>
    <cellStyle name="Note 3 5 3 2 2" xfId="15048" xr:uid="{00000000-0005-0000-0000-0000F84D0000}"/>
    <cellStyle name="Note 3 5 3 2 2 2" xfId="25222" xr:uid="{00000000-0005-0000-0000-0000F94D0000}"/>
    <cellStyle name="Note 3 5 3 2 3" xfId="15049" xr:uid="{00000000-0005-0000-0000-0000FA4D0000}"/>
    <cellStyle name="Note 3 5 3 2 3 2" xfId="25223" xr:uid="{00000000-0005-0000-0000-0000FB4D0000}"/>
    <cellStyle name="Note 3 5 3 2 4" xfId="25221" xr:uid="{00000000-0005-0000-0000-0000FC4D0000}"/>
    <cellStyle name="Note 3 5 3 3" xfId="15050" xr:uid="{00000000-0005-0000-0000-0000FD4D0000}"/>
    <cellStyle name="Note 3 5 3 3 2" xfId="25224" xr:uid="{00000000-0005-0000-0000-0000FE4D0000}"/>
    <cellStyle name="Note 3 5 3 4" xfId="15051" xr:uid="{00000000-0005-0000-0000-0000FF4D0000}"/>
    <cellStyle name="Note 3 5 3 4 2" xfId="25225" xr:uid="{00000000-0005-0000-0000-0000004E0000}"/>
    <cellStyle name="Note 3 5 3 5" xfId="25220" xr:uid="{00000000-0005-0000-0000-0000014E0000}"/>
    <cellStyle name="Note 3 5 4" xfId="15052" xr:uid="{00000000-0005-0000-0000-0000024E0000}"/>
    <cellStyle name="Note 3 5 4 2" xfId="25226" xr:uid="{00000000-0005-0000-0000-0000034E0000}"/>
    <cellStyle name="Note 3 5 5" xfId="15038" xr:uid="{00000000-0005-0000-0000-0000044E0000}"/>
    <cellStyle name="Note 3 5 6" xfId="25212" xr:uid="{00000000-0005-0000-0000-0000054E0000}"/>
    <cellStyle name="Note 3 6" xfId="15053" xr:uid="{00000000-0005-0000-0000-0000064E0000}"/>
    <cellStyle name="Note 3 6 2" xfId="15054" xr:uid="{00000000-0005-0000-0000-0000074E0000}"/>
    <cellStyle name="Note 3 6 2 2" xfId="15055" xr:uid="{00000000-0005-0000-0000-0000084E0000}"/>
    <cellStyle name="Note 3 6 2 2 2" xfId="15056" xr:uid="{00000000-0005-0000-0000-0000094E0000}"/>
    <cellStyle name="Note 3 6 2 2 2 2" xfId="15057" xr:uid="{00000000-0005-0000-0000-00000A4E0000}"/>
    <cellStyle name="Note 3 6 2 2 2 2 2" xfId="25231" xr:uid="{00000000-0005-0000-0000-00000B4E0000}"/>
    <cellStyle name="Note 3 6 2 2 2 3" xfId="15058" xr:uid="{00000000-0005-0000-0000-00000C4E0000}"/>
    <cellStyle name="Note 3 6 2 2 2 3 2" xfId="25232" xr:uid="{00000000-0005-0000-0000-00000D4E0000}"/>
    <cellStyle name="Note 3 6 2 2 2 4" xfId="25230" xr:uid="{00000000-0005-0000-0000-00000E4E0000}"/>
    <cellStyle name="Note 3 6 2 2 3" xfId="15059" xr:uid="{00000000-0005-0000-0000-00000F4E0000}"/>
    <cellStyle name="Note 3 6 2 2 3 2" xfId="25233" xr:uid="{00000000-0005-0000-0000-0000104E0000}"/>
    <cellStyle name="Note 3 6 2 2 4" xfId="15060" xr:uid="{00000000-0005-0000-0000-0000114E0000}"/>
    <cellStyle name="Note 3 6 2 2 4 2" xfId="25234" xr:uid="{00000000-0005-0000-0000-0000124E0000}"/>
    <cellStyle name="Note 3 6 2 2 5" xfId="25229" xr:uid="{00000000-0005-0000-0000-0000134E0000}"/>
    <cellStyle name="Note 3 6 2 3" xfId="25228" xr:uid="{00000000-0005-0000-0000-0000144E0000}"/>
    <cellStyle name="Note 3 6 3" xfId="15061" xr:uid="{00000000-0005-0000-0000-0000154E0000}"/>
    <cellStyle name="Note 3 6 3 2" xfId="15062" xr:uid="{00000000-0005-0000-0000-0000164E0000}"/>
    <cellStyle name="Note 3 6 3 2 2" xfId="15063" xr:uid="{00000000-0005-0000-0000-0000174E0000}"/>
    <cellStyle name="Note 3 6 3 2 2 2" xfId="25237" xr:uid="{00000000-0005-0000-0000-0000184E0000}"/>
    <cellStyle name="Note 3 6 3 2 3" xfId="15064" xr:uid="{00000000-0005-0000-0000-0000194E0000}"/>
    <cellStyle name="Note 3 6 3 2 3 2" xfId="25238" xr:uid="{00000000-0005-0000-0000-00001A4E0000}"/>
    <cellStyle name="Note 3 6 3 2 4" xfId="25236" xr:uid="{00000000-0005-0000-0000-00001B4E0000}"/>
    <cellStyle name="Note 3 6 3 3" xfId="15065" xr:uid="{00000000-0005-0000-0000-00001C4E0000}"/>
    <cellStyle name="Note 3 6 3 3 2" xfId="25239" xr:uid="{00000000-0005-0000-0000-00001D4E0000}"/>
    <cellStyle name="Note 3 6 3 4" xfId="15066" xr:uid="{00000000-0005-0000-0000-00001E4E0000}"/>
    <cellStyle name="Note 3 6 3 4 2" xfId="25240" xr:uid="{00000000-0005-0000-0000-00001F4E0000}"/>
    <cellStyle name="Note 3 6 3 5" xfId="25235" xr:uid="{00000000-0005-0000-0000-0000204E0000}"/>
    <cellStyle name="Note 3 6 4" xfId="15067" xr:uid="{00000000-0005-0000-0000-0000214E0000}"/>
    <cellStyle name="Note 3 6 4 2" xfId="25241" xr:uid="{00000000-0005-0000-0000-0000224E0000}"/>
    <cellStyle name="Note 3 6 5" xfId="25227" xr:uid="{00000000-0005-0000-0000-0000234E0000}"/>
    <cellStyle name="Note 3 7" xfId="15068" xr:uid="{00000000-0005-0000-0000-0000244E0000}"/>
    <cellStyle name="Note 3 7 2" xfId="15069" xr:uid="{00000000-0005-0000-0000-0000254E0000}"/>
    <cellStyle name="Note 3 7 2 2" xfId="15070" xr:uid="{00000000-0005-0000-0000-0000264E0000}"/>
    <cellStyle name="Note 3 7 2 2 2" xfId="15071" xr:uid="{00000000-0005-0000-0000-0000274E0000}"/>
    <cellStyle name="Note 3 7 2 2 2 2" xfId="15072" xr:uid="{00000000-0005-0000-0000-0000284E0000}"/>
    <cellStyle name="Note 3 7 2 2 2 2 2" xfId="25246" xr:uid="{00000000-0005-0000-0000-0000294E0000}"/>
    <cellStyle name="Note 3 7 2 2 2 3" xfId="15073" xr:uid="{00000000-0005-0000-0000-00002A4E0000}"/>
    <cellStyle name="Note 3 7 2 2 2 3 2" xfId="25247" xr:uid="{00000000-0005-0000-0000-00002B4E0000}"/>
    <cellStyle name="Note 3 7 2 2 2 4" xfId="25245" xr:uid="{00000000-0005-0000-0000-00002C4E0000}"/>
    <cellStyle name="Note 3 7 2 2 3" xfId="15074" xr:uid="{00000000-0005-0000-0000-00002D4E0000}"/>
    <cellStyle name="Note 3 7 2 2 3 2" xfId="25248" xr:uid="{00000000-0005-0000-0000-00002E4E0000}"/>
    <cellStyle name="Note 3 7 2 2 4" xfId="15075" xr:uid="{00000000-0005-0000-0000-00002F4E0000}"/>
    <cellStyle name="Note 3 7 2 2 4 2" xfId="25249" xr:uid="{00000000-0005-0000-0000-0000304E0000}"/>
    <cellStyle name="Note 3 7 2 2 5" xfId="25244" xr:uid="{00000000-0005-0000-0000-0000314E0000}"/>
    <cellStyle name="Note 3 7 2 3" xfId="25243" xr:uid="{00000000-0005-0000-0000-0000324E0000}"/>
    <cellStyle name="Note 3 7 3" xfId="15076" xr:uid="{00000000-0005-0000-0000-0000334E0000}"/>
    <cellStyle name="Note 3 7 3 2" xfId="15077" xr:uid="{00000000-0005-0000-0000-0000344E0000}"/>
    <cellStyle name="Note 3 7 3 2 2" xfId="15078" xr:uid="{00000000-0005-0000-0000-0000354E0000}"/>
    <cellStyle name="Note 3 7 3 2 2 2" xfId="25252" xr:uid="{00000000-0005-0000-0000-0000364E0000}"/>
    <cellStyle name="Note 3 7 3 2 3" xfId="15079" xr:uid="{00000000-0005-0000-0000-0000374E0000}"/>
    <cellStyle name="Note 3 7 3 2 3 2" xfId="25253" xr:uid="{00000000-0005-0000-0000-0000384E0000}"/>
    <cellStyle name="Note 3 7 3 2 4" xfId="25251" xr:uid="{00000000-0005-0000-0000-0000394E0000}"/>
    <cellStyle name="Note 3 7 3 3" xfId="15080" xr:uid="{00000000-0005-0000-0000-00003A4E0000}"/>
    <cellStyle name="Note 3 7 3 3 2" xfId="25254" xr:uid="{00000000-0005-0000-0000-00003B4E0000}"/>
    <cellStyle name="Note 3 7 3 4" xfId="15081" xr:uid="{00000000-0005-0000-0000-00003C4E0000}"/>
    <cellStyle name="Note 3 7 3 4 2" xfId="25255" xr:uid="{00000000-0005-0000-0000-00003D4E0000}"/>
    <cellStyle name="Note 3 7 3 5" xfId="25250" xr:uid="{00000000-0005-0000-0000-00003E4E0000}"/>
    <cellStyle name="Note 3 7 4" xfId="25242" xr:uid="{00000000-0005-0000-0000-00003F4E0000}"/>
    <cellStyle name="Note 3 8" xfId="15082" xr:uid="{00000000-0005-0000-0000-0000404E0000}"/>
    <cellStyle name="Note 3 8 2" xfId="15083" xr:uid="{00000000-0005-0000-0000-0000414E0000}"/>
    <cellStyle name="Note 3 8 2 2" xfId="15084" xr:uid="{00000000-0005-0000-0000-0000424E0000}"/>
    <cellStyle name="Note 3 8 2 2 2" xfId="15085" xr:uid="{00000000-0005-0000-0000-0000434E0000}"/>
    <cellStyle name="Note 3 8 2 2 2 2" xfId="25259" xr:uid="{00000000-0005-0000-0000-0000444E0000}"/>
    <cellStyle name="Note 3 8 2 2 3" xfId="15086" xr:uid="{00000000-0005-0000-0000-0000454E0000}"/>
    <cellStyle name="Note 3 8 2 2 3 2" xfId="25260" xr:uid="{00000000-0005-0000-0000-0000464E0000}"/>
    <cellStyle name="Note 3 8 2 2 4" xfId="25258" xr:uid="{00000000-0005-0000-0000-0000474E0000}"/>
    <cellStyle name="Note 3 8 2 3" xfId="15087" xr:uid="{00000000-0005-0000-0000-0000484E0000}"/>
    <cellStyle name="Note 3 8 2 3 2" xfId="25261" xr:uid="{00000000-0005-0000-0000-0000494E0000}"/>
    <cellStyle name="Note 3 8 2 4" xfId="15088" xr:uid="{00000000-0005-0000-0000-00004A4E0000}"/>
    <cellStyle name="Note 3 8 2 4 2" xfId="25262" xr:uid="{00000000-0005-0000-0000-00004B4E0000}"/>
    <cellStyle name="Note 3 8 2 5" xfId="25257" xr:uid="{00000000-0005-0000-0000-00004C4E0000}"/>
    <cellStyle name="Note 3 8 3" xfId="25256" xr:uid="{00000000-0005-0000-0000-00004D4E0000}"/>
    <cellStyle name="Note 3 9" xfId="15089" xr:uid="{00000000-0005-0000-0000-00004E4E0000}"/>
    <cellStyle name="Note 3 9 2" xfId="15090" xr:uid="{00000000-0005-0000-0000-00004F4E0000}"/>
    <cellStyle name="Note 3 9 2 2" xfId="15091" xr:uid="{00000000-0005-0000-0000-0000504E0000}"/>
    <cellStyle name="Note 3 9 2 2 2" xfId="25265" xr:uid="{00000000-0005-0000-0000-0000514E0000}"/>
    <cellStyle name="Note 3 9 2 3" xfId="15092" xr:uid="{00000000-0005-0000-0000-0000524E0000}"/>
    <cellStyle name="Note 3 9 2 3 2" xfId="25266" xr:uid="{00000000-0005-0000-0000-0000534E0000}"/>
    <cellStyle name="Note 3 9 2 4" xfId="25264" xr:uid="{00000000-0005-0000-0000-0000544E0000}"/>
    <cellStyle name="Note 3 9 3" xfId="15093" xr:uid="{00000000-0005-0000-0000-0000554E0000}"/>
    <cellStyle name="Note 3 9 3 2" xfId="25267" xr:uid="{00000000-0005-0000-0000-0000564E0000}"/>
    <cellStyle name="Note 3 9 4" xfId="15094" xr:uid="{00000000-0005-0000-0000-0000574E0000}"/>
    <cellStyle name="Note 3 9 4 2" xfId="25268" xr:uid="{00000000-0005-0000-0000-0000584E0000}"/>
    <cellStyle name="Note 3 9 5" xfId="25263" xr:uid="{00000000-0005-0000-0000-0000594E0000}"/>
    <cellStyle name="Note 4" xfId="2723" xr:uid="{00000000-0005-0000-0000-00005A4E0000}"/>
    <cellStyle name="Note 4 10" xfId="15096" xr:uid="{00000000-0005-0000-0000-00005B4E0000}"/>
    <cellStyle name="Note 4 10 2" xfId="25270" xr:uid="{00000000-0005-0000-0000-00005C4E0000}"/>
    <cellStyle name="Note 4 11" xfId="15095" xr:uid="{00000000-0005-0000-0000-00005D4E0000}"/>
    <cellStyle name="Note 4 12" xfId="25269" xr:uid="{00000000-0005-0000-0000-00005E4E0000}"/>
    <cellStyle name="Note 4 2" xfId="2724" xr:uid="{00000000-0005-0000-0000-00005F4E0000}"/>
    <cellStyle name="Note 4 2 10" xfId="15097" xr:uid="{00000000-0005-0000-0000-0000604E0000}"/>
    <cellStyle name="Note 4 2 11" xfId="25271" xr:uid="{00000000-0005-0000-0000-0000614E0000}"/>
    <cellStyle name="Note 4 2 2" xfId="2725" xr:uid="{00000000-0005-0000-0000-0000624E0000}"/>
    <cellStyle name="Note 4 2 2 10" xfId="25272" xr:uid="{00000000-0005-0000-0000-0000634E0000}"/>
    <cellStyle name="Note 4 2 2 2" xfId="15099" xr:uid="{00000000-0005-0000-0000-0000644E0000}"/>
    <cellStyle name="Note 4 2 2 2 2" xfId="15100" xr:uid="{00000000-0005-0000-0000-0000654E0000}"/>
    <cellStyle name="Note 4 2 2 2 2 2" xfId="15101" xr:uid="{00000000-0005-0000-0000-0000664E0000}"/>
    <cellStyle name="Note 4 2 2 2 2 2 2" xfId="15102" xr:uid="{00000000-0005-0000-0000-0000674E0000}"/>
    <cellStyle name="Note 4 2 2 2 2 2 2 2" xfId="15103" xr:uid="{00000000-0005-0000-0000-0000684E0000}"/>
    <cellStyle name="Note 4 2 2 2 2 2 2 2 2" xfId="25277" xr:uid="{00000000-0005-0000-0000-0000694E0000}"/>
    <cellStyle name="Note 4 2 2 2 2 2 2 3" xfId="15104" xr:uid="{00000000-0005-0000-0000-00006A4E0000}"/>
    <cellStyle name="Note 4 2 2 2 2 2 2 3 2" xfId="25278" xr:uid="{00000000-0005-0000-0000-00006B4E0000}"/>
    <cellStyle name="Note 4 2 2 2 2 2 2 4" xfId="25276" xr:uid="{00000000-0005-0000-0000-00006C4E0000}"/>
    <cellStyle name="Note 4 2 2 2 2 2 3" xfId="15105" xr:uid="{00000000-0005-0000-0000-00006D4E0000}"/>
    <cellStyle name="Note 4 2 2 2 2 2 3 2" xfId="25279" xr:uid="{00000000-0005-0000-0000-00006E4E0000}"/>
    <cellStyle name="Note 4 2 2 2 2 2 4" xfId="15106" xr:uid="{00000000-0005-0000-0000-00006F4E0000}"/>
    <cellStyle name="Note 4 2 2 2 2 2 4 2" xfId="25280" xr:uid="{00000000-0005-0000-0000-0000704E0000}"/>
    <cellStyle name="Note 4 2 2 2 2 2 5" xfId="25275" xr:uid="{00000000-0005-0000-0000-0000714E0000}"/>
    <cellStyle name="Note 4 2 2 2 2 3" xfId="25274" xr:uid="{00000000-0005-0000-0000-0000724E0000}"/>
    <cellStyle name="Note 4 2 2 2 3" xfId="15107" xr:uid="{00000000-0005-0000-0000-0000734E0000}"/>
    <cellStyle name="Note 4 2 2 2 3 2" xfId="15108" xr:uid="{00000000-0005-0000-0000-0000744E0000}"/>
    <cellStyle name="Note 4 2 2 2 3 2 2" xfId="15109" xr:uid="{00000000-0005-0000-0000-0000754E0000}"/>
    <cellStyle name="Note 4 2 2 2 3 2 2 2" xfId="25283" xr:uid="{00000000-0005-0000-0000-0000764E0000}"/>
    <cellStyle name="Note 4 2 2 2 3 2 3" xfId="15110" xr:uid="{00000000-0005-0000-0000-0000774E0000}"/>
    <cellStyle name="Note 4 2 2 2 3 2 3 2" xfId="25284" xr:uid="{00000000-0005-0000-0000-0000784E0000}"/>
    <cellStyle name="Note 4 2 2 2 3 2 4" xfId="25282" xr:uid="{00000000-0005-0000-0000-0000794E0000}"/>
    <cellStyle name="Note 4 2 2 2 3 3" xfId="15111" xr:uid="{00000000-0005-0000-0000-00007A4E0000}"/>
    <cellStyle name="Note 4 2 2 2 3 3 2" xfId="25285" xr:uid="{00000000-0005-0000-0000-00007B4E0000}"/>
    <cellStyle name="Note 4 2 2 2 3 4" xfId="15112" xr:uid="{00000000-0005-0000-0000-00007C4E0000}"/>
    <cellStyle name="Note 4 2 2 2 3 4 2" xfId="25286" xr:uid="{00000000-0005-0000-0000-00007D4E0000}"/>
    <cellStyle name="Note 4 2 2 2 3 5" xfId="25281" xr:uid="{00000000-0005-0000-0000-00007E4E0000}"/>
    <cellStyle name="Note 4 2 2 2 4" xfId="25273" xr:uid="{00000000-0005-0000-0000-00007F4E0000}"/>
    <cellStyle name="Note 4 2 2 3" xfId="15113" xr:uid="{00000000-0005-0000-0000-0000804E0000}"/>
    <cellStyle name="Note 4 2 2 3 2" xfId="15114" xr:uid="{00000000-0005-0000-0000-0000814E0000}"/>
    <cellStyle name="Note 4 2 2 3 2 2" xfId="15115" xr:uid="{00000000-0005-0000-0000-0000824E0000}"/>
    <cellStyle name="Note 4 2 2 3 2 2 2" xfId="15116" xr:uid="{00000000-0005-0000-0000-0000834E0000}"/>
    <cellStyle name="Note 4 2 2 3 2 2 2 2" xfId="15117" xr:uid="{00000000-0005-0000-0000-0000844E0000}"/>
    <cellStyle name="Note 4 2 2 3 2 2 2 2 2" xfId="25291" xr:uid="{00000000-0005-0000-0000-0000854E0000}"/>
    <cellStyle name="Note 4 2 2 3 2 2 2 3" xfId="15118" xr:uid="{00000000-0005-0000-0000-0000864E0000}"/>
    <cellStyle name="Note 4 2 2 3 2 2 2 3 2" xfId="25292" xr:uid="{00000000-0005-0000-0000-0000874E0000}"/>
    <cellStyle name="Note 4 2 2 3 2 2 2 4" xfId="25290" xr:uid="{00000000-0005-0000-0000-0000884E0000}"/>
    <cellStyle name="Note 4 2 2 3 2 2 3" xfId="15119" xr:uid="{00000000-0005-0000-0000-0000894E0000}"/>
    <cellStyle name="Note 4 2 2 3 2 2 3 2" xfId="25293" xr:uid="{00000000-0005-0000-0000-00008A4E0000}"/>
    <cellStyle name="Note 4 2 2 3 2 2 4" xfId="15120" xr:uid="{00000000-0005-0000-0000-00008B4E0000}"/>
    <cellStyle name="Note 4 2 2 3 2 2 4 2" xfId="25294" xr:uid="{00000000-0005-0000-0000-00008C4E0000}"/>
    <cellStyle name="Note 4 2 2 3 2 2 5" xfId="25289" xr:uid="{00000000-0005-0000-0000-00008D4E0000}"/>
    <cellStyle name="Note 4 2 2 3 2 3" xfId="25288" xr:uid="{00000000-0005-0000-0000-00008E4E0000}"/>
    <cellStyle name="Note 4 2 2 3 3" xfId="15121" xr:uid="{00000000-0005-0000-0000-00008F4E0000}"/>
    <cellStyle name="Note 4 2 2 3 3 2" xfId="15122" xr:uid="{00000000-0005-0000-0000-0000904E0000}"/>
    <cellStyle name="Note 4 2 2 3 3 2 2" xfId="15123" xr:uid="{00000000-0005-0000-0000-0000914E0000}"/>
    <cellStyle name="Note 4 2 2 3 3 2 2 2" xfId="25297" xr:uid="{00000000-0005-0000-0000-0000924E0000}"/>
    <cellStyle name="Note 4 2 2 3 3 2 3" xfId="15124" xr:uid="{00000000-0005-0000-0000-0000934E0000}"/>
    <cellStyle name="Note 4 2 2 3 3 2 3 2" xfId="25298" xr:uid="{00000000-0005-0000-0000-0000944E0000}"/>
    <cellStyle name="Note 4 2 2 3 3 2 4" xfId="25296" xr:uid="{00000000-0005-0000-0000-0000954E0000}"/>
    <cellStyle name="Note 4 2 2 3 3 3" xfId="15125" xr:uid="{00000000-0005-0000-0000-0000964E0000}"/>
    <cellStyle name="Note 4 2 2 3 3 3 2" xfId="25299" xr:uid="{00000000-0005-0000-0000-0000974E0000}"/>
    <cellStyle name="Note 4 2 2 3 3 4" xfId="15126" xr:uid="{00000000-0005-0000-0000-0000984E0000}"/>
    <cellStyle name="Note 4 2 2 3 3 4 2" xfId="25300" xr:uid="{00000000-0005-0000-0000-0000994E0000}"/>
    <cellStyle name="Note 4 2 2 3 3 5" xfId="25295" xr:uid="{00000000-0005-0000-0000-00009A4E0000}"/>
    <cellStyle name="Note 4 2 2 3 4" xfId="25287" xr:uid="{00000000-0005-0000-0000-00009B4E0000}"/>
    <cellStyle name="Note 4 2 2 4" xfId="15127" xr:uid="{00000000-0005-0000-0000-00009C4E0000}"/>
    <cellStyle name="Note 4 2 2 4 2" xfId="15128" xr:uid="{00000000-0005-0000-0000-00009D4E0000}"/>
    <cellStyle name="Note 4 2 2 4 2 2" xfId="15129" xr:uid="{00000000-0005-0000-0000-00009E4E0000}"/>
    <cellStyle name="Note 4 2 2 4 2 2 2" xfId="15130" xr:uid="{00000000-0005-0000-0000-00009F4E0000}"/>
    <cellStyle name="Note 4 2 2 4 2 2 2 2" xfId="15131" xr:uid="{00000000-0005-0000-0000-0000A04E0000}"/>
    <cellStyle name="Note 4 2 2 4 2 2 2 2 2" xfId="25305" xr:uid="{00000000-0005-0000-0000-0000A14E0000}"/>
    <cellStyle name="Note 4 2 2 4 2 2 2 3" xfId="15132" xr:uid="{00000000-0005-0000-0000-0000A24E0000}"/>
    <cellStyle name="Note 4 2 2 4 2 2 2 3 2" xfId="25306" xr:uid="{00000000-0005-0000-0000-0000A34E0000}"/>
    <cellStyle name="Note 4 2 2 4 2 2 2 4" xfId="25304" xr:uid="{00000000-0005-0000-0000-0000A44E0000}"/>
    <cellStyle name="Note 4 2 2 4 2 2 3" xfId="15133" xr:uid="{00000000-0005-0000-0000-0000A54E0000}"/>
    <cellStyle name="Note 4 2 2 4 2 2 3 2" xfId="25307" xr:uid="{00000000-0005-0000-0000-0000A64E0000}"/>
    <cellStyle name="Note 4 2 2 4 2 2 4" xfId="15134" xr:uid="{00000000-0005-0000-0000-0000A74E0000}"/>
    <cellStyle name="Note 4 2 2 4 2 2 4 2" xfId="25308" xr:uid="{00000000-0005-0000-0000-0000A84E0000}"/>
    <cellStyle name="Note 4 2 2 4 2 2 5" xfId="25303" xr:uid="{00000000-0005-0000-0000-0000A94E0000}"/>
    <cellStyle name="Note 4 2 2 4 2 3" xfId="25302" xr:uid="{00000000-0005-0000-0000-0000AA4E0000}"/>
    <cellStyle name="Note 4 2 2 4 3" xfId="15135" xr:uid="{00000000-0005-0000-0000-0000AB4E0000}"/>
    <cellStyle name="Note 4 2 2 4 3 2" xfId="15136" xr:uid="{00000000-0005-0000-0000-0000AC4E0000}"/>
    <cellStyle name="Note 4 2 2 4 3 2 2" xfId="15137" xr:uid="{00000000-0005-0000-0000-0000AD4E0000}"/>
    <cellStyle name="Note 4 2 2 4 3 2 2 2" xfId="25311" xr:uid="{00000000-0005-0000-0000-0000AE4E0000}"/>
    <cellStyle name="Note 4 2 2 4 3 2 3" xfId="15138" xr:uid="{00000000-0005-0000-0000-0000AF4E0000}"/>
    <cellStyle name="Note 4 2 2 4 3 2 3 2" xfId="25312" xr:uid="{00000000-0005-0000-0000-0000B04E0000}"/>
    <cellStyle name="Note 4 2 2 4 3 2 4" xfId="25310" xr:uid="{00000000-0005-0000-0000-0000B14E0000}"/>
    <cellStyle name="Note 4 2 2 4 3 3" xfId="15139" xr:uid="{00000000-0005-0000-0000-0000B24E0000}"/>
    <cellStyle name="Note 4 2 2 4 3 3 2" xfId="25313" xr:uid="{00000000-0005-0000-0000-0000B34E0000}"/>
    <cellStyle name="Note 4 2 2 4 3 4" xfId="15140" xr:uid="{00000000-0005-0000-0000-0000B44E0000}"/>
    <cellStyle name="Note 4 2 2 4 3 4 2" xfId="25314" xr:uid="{00000000-0005-0000-0000-0000B54E0000}"/>
    <cellStyle name="Note 4 2 2 4 3 5" xfId="25309" xr:uid="{00000000-0005-0000-0000-0000B64E0000}"/>
    <cellStyle name="Note 4 2 2 4 4" xfId="25301" xr:uid="{00000000-0005-0000-0000-0000B74E0000}"/>
    <cellStyle name="Note 4 2 2 5" xfId="15141" xr:uid="{00000000-0005-0000-0000-0000B84E0000}"/>
    <cellStyle name="Note 4 2 2 5 2" xfId="15142" xr:uid="{00000000-0005-0000-0000-0000B94E0000}"/>
    <cellStyle name="Note 4 2 2 5 2 2" xfId="15143" xr:uid="{00000000-0005-0000-0000-0000BA4E0000}"/>
    <cellStyle name="Note 4 2 2 5 2 2 2" xfId="15144" xr:uid="{00000000-0005-0000-0000-0000BB4E0000}"/>
    <cellStyle name="Note 4 2 2 5 2 2 2 2" xfId="25318" xr:uid="{00000000-0005-0000-0000-0000BC4E0000}"/>
    <cellStyle name="Note 4 2 2 5 2 2 3" xfId="15145" xr:uid="{00000000-0005-0000-0000-0000BD4E0000}"/>
    <cellStyle name="Note 4 2 2 5 2 2 3 2" xfId="25319" xr:uid="{00000000-0005-0000-0000-0000BE4E0000}"/>
    <cellStyle name="Note 4 2 2 5 2 2 4" xfId="25317" xr:uid="{00000000-0005-0000-0000-0000BF4E0000}"/>
    <cellStyle name="Note 4 2 2 5 2 3" xfId="15146" xr:uid="{00000000-0005-0000-0000-0000C04E0000}"/>
    <cellStyle name="Note 4 2 2 5 2 3 2" xfId="25320" xr:uid="{00000000-0005-0000-0000-0000C14E0000}"/>
    <cellStyle name="Note 4 2 2 5 2 4" xfId="15147" xr:uid="{00000000-0005-0000-0000-0000C24E0000}"/>
    <cellStyle name="Note 4 2 2 5 2 4 2" xfId="25321" xr:uid="{00000000-0005-0000-0000-0000C34E0000}"/>
    <cellStyle name="Note 4 2 2 5 2 5" xfId="25316" xr:uid="{00000000-0005-0000-0000-0000C44E0000}"/>
    <cellStyle name="Note 4 2 2 5 3" xfId="25315" xr:uid="{00000000-0005-0000-0000-0000C54E0000}"/>
    <cellStyle name="Note 4 2 2 6" xfId="15148" xr:uid="{00000000-0005-0000-0000-0000C64E0000}"/>
    <cellStyle name="Note 4 2 2 6 2" xfId="15149" xr:uid="{00000000-0005-0000-0000-0000C74E0000}"/>
    <cellStyle name="Note 4 2 2 6 2 2" xfId="15150" xr:uid="{00000000-0005-0000-0000-0000C84E0000}"/>
    <cellStyle name="Note 4 2 2 6 2 2 2" xfId="15151" xr:uid="{00000000-0005-0000-0000-0000C94E0000}"/>
    <cellStyle name="Note 4 2 2 6 2 2 2 2" xfId="25325" xr:uid="{00000000-0005-0000-0000-0000CA4E0000}"/>
    <cellStyle name="Note 4 2 2 6 2 2 3" xfId="15152" xr:uid="{00000000-0005-0000-0000-0000CB4E0000}"/>
    <cellStyle name="Note 4 2 2 6 2 2 3 2" xfId="25326" xr:uid="{00000000-0005-0000-0000-0000CC4E0000}"/>
    <cellStyle name="Note 4 2 2 6 2 2 4" xfId="25324" xr:uid="{00000000-0005-0000-0000-0000CD4E0000}"/>
    <cellStyle name="Note 4 2 2 6 2 3" xfId="15153" xr:uid="{00000000-0005-0000-0000-0000CE4E0000}"/>
    <cellStyle name="Note 4 2 2 6 2 3 2" xfId="25327" xr:uid="{00000000-0005-0000-0000-0000CF4E0000}"/>
    <cellStyle name="Note 4 2 2 6 2 4" xfId="15154" xr:uid="{00000000-0005-0000-0000-0000D04E0000}"/>
    <cellStyle name="Note 4 2 2 6 2 4 2" xfId="25328" xr:uid="{00000000-0005-0000-0000-0000D14E0000}"/>
    <cellStyle name="Note 4 2 2 6 2 5" xfId="25323" xr:uid="{00000000-0005-0000-0000-0000D24E0000}"/>
    <cellStyle name="Note 4 2 2 6 3" xfId="25322" xr:uid="{00000000-0005-0000-0000-0000D34E0000}"/>
    <cellStyle name="Note 4 2 2 7" xfId="15155" xr:uid="{00000000-0005-0000-0000-0000D44E0000}"/>
    <cellStyle name="Note 4 2 2 7 2" xfId="15156" xr:uid="{00000000-0005-0000-0000-0000D54E0000}"/>
    <cellStyle name="Note 4 2 2 7 2 2" xfId="15157" xr:uid="{00000000-0005-0000-0000-0000D64E0000}"/>
    <cellStyle name="Note 4 2 2 7 2 2 2" xfId="25331" xr:uid="{00000000-0005-0000-0000-0000D74E0000}"/>
    <cellStyle name="Note 4 2 2 7 2 3" xfId="15158" xr:uid="{00000000-0005-0000-0000-0000D84E0000}"/>
    <cellStyle name="Note 4 2 2 7 2 3 2" xfId="25332" xr:uid="{00000000-0005-0000-0000-0000D94E0000}"/>
    <cellStyle name="Note 4 2 2 7 2 4" xfId="25330" xr:uid="{00000000-0005-0000-0000-0000DA4E0000}"/>
    <cellStyle name="Note 4 2 2 7 3" xfId="15159" xr:uid="{00000000-0005-0000-0000-0000DB4E0000}"/>
    <cellStyle name="Note 4 2 2 7 3 2" xfId="25333" xr:uid="{00000000-0005-0000-0000-0000DC4E0000}"/>
    <cellStyle name="Note 4 2 2 7 4" xfId="15160" xr:uid="{00000000-0005-0000-0000-0000DD4E0000}"/>
    <cellStyle name="Note 4 2 2 7 4 2" xfId="25334" xr:uid="{00000000-0005-0000-0000-0000DE4E0000}"/>
    <cellStyle name="Note 4 2 2 7 5" xfId="25329" xr:uid="{00000000-0005-0000-0000-0000DF4E0000}"/>
    <cellStyle name="Note 4 2 2 8" xfId="15161" xr:uid="{00000000-0005-0000-0000-0000E04E0000}"/>
    <cellStyle name="Note 4 2 2 8 2" xfId="25335" xr:uid="{00000000-0005-0000-0000-0000E14E0000}"/>
    <cellStyle name="Note 4 2 2 9" xfId="15098" xr:uid="{00000000-0005-0000-0000-0000E24E0000}"/>
    <cellStyle name="Note 4 2 3" xfId="2726" xr:uid="{00000000-0005-0000-0000-0000E34E0000}"/>
    <cellStyle name="Note 4 2 3 2" xfId="15163" xr:uid="{00000000-0005-0000-0000-0000E44E0000}"/>
    <cellStyle name="Note 4 2 3 2 2" xfId="15164" xr:uid="{00000000-0005-0000-0000-0000E54E0000}"/>
    <cellStyle name="Note 4 2 3 2 2 2" xfId="15165" xr:uid="{00000000-0005-0000-0000-0000E64E0000}"/>
    <cellStyle name="Note 4 2 3 2 2 2 2" xfId="15166" xr:uid="{00000000-0005-0000-0000-0000E74E0000}"/>
    <cellStyle name="Note 4 2 3 2 2 2 2 2" xfId="25340" xr:uid="{00000000-0005-0000-0000-0000E84E0000}"/>
    <cellStyle name="Note 4 2 3 2 2 2 3" xfId="15167" xr:uid="{00000000-0005-0000-0000-0000E94E0000}"/>
    <cellStyle name="Note 4 2 3 2 2 2 3 2" xfId="25341" xr:uid="{00000000-0005-0000-0000-0000EA4E0000}"/>
    <cellStyle name="Note 4 2 3 2 2 2 4" xfId="25339" xr:uid="{00000000-0005-0000-0000-0000EB4E0000}"/>
    <cellStyle name="Note 4 2 3 2 2 3" xfId="15168" xr:uid="{00000000-0005-0000-0000-0000EC4E0000}"/>
    <cellStyle name="Note 4 2 3 2 2 3 2" xfId="25342" xr:uid="{00000000-0005-0000-0000-0000ED4E0000}"/>
    <cellStyle name="Note 4 2 3 2 2 4" xfId="15169" xr:uid="{00000000-0005-0000-0000-0000EE4E0000}"/>
    <cellStyle name="Note 4 2 3 2 2 4 2" xfId="25343" xr:uid="{00000000-0005-0000-0000-0000EF4E0000}"/>
    <cellStyle name="Note 4 2 3 2 2 5" xfId="25338" xr:uid="{00000000-0005-0000-0000-0000F04E0000}"/>
    <cellStyle name="Note 4 2 3 2 3" xfId="25337" xr:uid="{00000000-0005-0000-0000-0000F14E0000}"/>
    <cellStyle name="Note 4 2 3 3" xfId="15170" xr:uid="{00000000-0005-0000-0000-0000F24E0000}"/>
    <cellStyle name="Note 4 2 3 3 2" xfId="15171" xr:uid="{00000000-0005-0000-0000-0000F34E0000}"/>
    <cellStyle name="Note 4 2 3 3 2 2" xfId="15172" xr:uid="{00000000-0005-0000-0000-0000F44E0000}"/>
    <cellStyle name="Note 4 2 3 3 2 2 2" xfId="25346" xr:uid="{00000000-0005-0000-0000-0000F54E0000}"/>
    <cellStyle name="Note 4 2 3 3 2 3" xfId="15173" xr:uid="{00000000-0005-0000-0000-0000F64E0000}"/>
    <cellStyle name="Note 4 2 3 3 2 3 2" xfId="25347" xr:uid="{00000000-0005-0000-0000-0000F74E0000}"/>
    <cellStyle name="Note 4 2 3 3 2 4" xfId="25345" xr:uid="{00000000-0005-0000-0000-0000F84E0000}"/>
    <cellStyle name="Note 4 2 3 3 3" xfId="15174" xr:uid="{00000000-0005-0000-0000-0000F94E0000}"/>
    <cellStyle name="Note 4 2 3 3 3 2" xfId="25348" xr:uid="{00000000-0005-0000-0000-0000FA4E0000}"/>
    <cellStyle name="Note 4 2 3 3 4" xfId="15175" xr:uid="{00000000-0005-0000-0000-0000FB4E0000}"/>
    <cellStyle name="Note 4 2 3 3 4 2" xfId="25349" xr:uid="{00000000-0005-0000-0000-0000FC4E0000}"/>
    <cellStyle name="Note 4 2 3 3 5" xfId="25344" xr:uid="{00000000-0005-0000-0000-0000FD4E0000}"/>
    <cellStyle name="Note 4 2 3 4" xfId="15176" xr:uid="{00000000-0005-0000-0000-0000FE4E0000}"/>
    <cellStyle name="Note 4 2 3 4 2" xfId="25350" xr:uid="{00000000-0005-0000-0000-0000FF4E0000}"/>
    <cellStyle name="Note 4 2 3 5" xfId="15162" xr:uid="{00000000-0005-0000-0000-0000004F0000}"/>
    <cellStyle name="Note 4 2 3 6" xfId="25336" xr:uid="{00000000-0005-0000-0000-0000014F0000}"/>
    <cellStyle name="Note 4 2 4" xfId="2727" xr:uid="{00000000-0005-0000-0000-0000024F0000}"/>
    <cellStyle name="Note 4 2 4 2" xfId="15178" xr:uid="{00000000-0005-0000-0000-0000034F0000}"/>
    <cellStyle name="Note 4 2 4 2 2" xfId="15179" xr:uid="{00000000-0005-0000-0000-0000044F0000}"/>
    <cellStyle name="Note 4 2 4 2 2 2" xfId="15180" xr:uid="{00000000-0005-0000-0000-0000054F0000}"/>
    <cellStyle name="Note 4 2 4 2 2 2 2" xfId="15181" xr:uid="{00000000-0005-0000-0000-0000064F0000}"/>
    <cellStyle name="Note 4 2 4 2 2 2 2 2" xfId="25355" xr:uid="{00000000-0005-0000-0000-0000074F0000}"/>
    <cellStyle name="Note 4 2 4 2 2 2 3" xfId="15182" xr:uid="{00000000-0005-0000-0000-0000084F0000}"/>
    <cellStyle name="Note 4 2 4 2 2 2 3 2" xfId="25356" xr:uid="{00000000-0005-0000-0000-0000094F0000}"/>
    <cellStyle name="Note 4 2 4 2 2 2 4" xfId="25354" xr:uid="{00000000-0005-0000-0000-00000A4F0000}"/>
    <cellStyle name="Note 4 2 4 2 2 3" xfId="15183" xr:uid="{00000000-0005-0000-0000-00000B4F0000}"/>
    <cellStyle name="Note 4 2 4 2 2 3 2" xfId="25357" xr:uid="{00000000-0005-0000-0000-00000C4F0000}"/>
    <cellStyle name="Note 4 2 4 2 2 4" xfId="15184" xr:uid="{00000000-0005-0000-0000-00000D4F0000}"/>
    <cellStyle name="Note 4 2 4 2 2 4 2" xfId="25358" xr:uid="{00000000-0005-0000-0000-00000E4F0000}"/>
    <cellStyle name="Note 4 2 4 2 2 5" xfId="25353" xr:uid="{00000000-0005-0000-0000-00000F4F0000}"/>
    <cellStyle name="Note 4 2 4 2 3" xfId="25352" xr:uid="{00000000-0005-0000-0000-0000104F0000}"/>
    <cellStyle name="Note 4 2 4 3" xfId="15185" xr:uid="{00000000-0005-0000-0000-0000114F0000}"/>
    <cellStyle name="Note 4 2 4 3 2" xfId="15186" xr:uid="{00000000-0005-0000-0000-0000124F0000}"/>
    <cellStyle name="Note 4 2 4 3 2 2" xfId="15187" xr:uid="{00000000-0005-0000-0000-0000134F0000}"/>
    <cellStyle name="Note 4 2 4 3 2 2 2" xfId="25361" xr:uid="{00000000-0005-0000-0000-0000144F0000}"/>
    <cellStyle name="Note 4 2 4 3 2 3" xfId="15188" xr:uid="{00000000-0005-0000-0000-0000154F0000}"/>
    <cellStyle name="Note 4 2 4 3 2 3 2" xfId="25362" xr:uid="{00000000-0005-0000-0000-0000164F0000}"/>
    <cellStyle name="Note 4 2 4 3 2 4" xfId="25360" xr:uid="{00000000-0005-0000-0000-0000174F0000}"/>
    <cellStyle name="Note 4 2 4 3 3" xfId="15189" xr:uid="{00000000-0005-0000-0000-0000184F0000}"/>
    <cellStyle name="Note 4 2 4 3 3 2" xfId="25363" xr:uid="{00000000-0005-0000-0000-0000194F0000}"/>
    <cellStyle name="Note 4 2 4 3 4" xfId="15190" xr:uid="{00000000-0005-0000-0000-00001A4F0000}"/>
    <cellStyle name="Note 4 2 4 3 4 2" xfId="25364" xr:uid="{00000000-0005-0000-0000-00001B4F0000}"/>
    <cellStyle name="Note 4 2 4 3 5" xfId="25359" xr:uid="{00000000-0005-0000-0000-00001C4F0000}"/>
    <cellStyle name="Note 4 2 4 4" xfId="15191" xr:uid="{00000000-0005-0000-0000-00001D4F0000}"/>
    <cellStyle name="Note 4 2 4 4 2" xfId="25365" xr:uid="{00000000-0005-0000-0000-00001E4F0000}"/>
    <cellStyle name="Note 4 2 4 5" xfId="15177" xr:uid="{00000000-0005-0000-0000-00001F4F0000}"/>
    <cellStyle name="Note 4 2 4 6" xfId="25351" xr:uid="{00000000-0005-0000-0000-0000204F0000}"/>
    <cellStyle name="Note 4 2 5" xfId="15192" xr:uid="{00000000-0005-0000-0000-0000214F0000}"/>
    <cellStyle name="Note 4 2 5 2" xfId="15193" xr:uid="{00000000-0005-0000-0000-0000224F0000}"/>
    <cellStyle name="Note 4 2 5 2 2" xfId="15194" xr:uid="{00000000-0005-0000-0000-0000234F0000}"/>
    <cellStyle name="Note 4 2 5 2 2 2" xfId="15195" xr:uid="{00000000-0005-0000-0000-0000244F0000}"/>
    <cellStyle name="Note 4 2 5 2 2 2 2" xfId="15196" xr:uid="{00000000-0005-0000-0000-0000254F0000}"/>
    <cellStyle name="Note 4 2 5 2 2 2 2 2" xfId="25370" xr:uid="{00000000-0005-0000-0000-0000264F0000}"/>
    <cellStyle name="Note 4 2 5 2 2 2 3" xfId="15197" xr:uid="{00000000-0005-0000-0000-0000274F0000}"/>
    <cellStyle name="Note 4 2 5 2 2 2 3 2" xfId="25371" xr:uid="{00000000-0005-0000-0000-0000284F0000}"/>
    <cellStyle name="Note 4 2 5 2 2 2 4" xfId="25369" xr:uid="{00000000-0005-0000-0000-0000294F0000}"/>
    <cellStyle name="Note 4 2 5 2 2 3" xfId="15198" xr:uid="{00000000-0005-0000-0000-00002A4F0000}"/>
    <cellStyle name="Note 4 2 5 2 2 3 2" xfId="25372" xr:uid="{00000000-0005-0000-0000-00002B4F0000}"/>
    <cellStyle name="Note 4 2 5 2 2 4" xfId="15199" xr:uid="{00000000-0005-0000-0000-00002C4F0000}"/>
    <cellStyle name="Note 4 2 5 2 2 4 2" xfId="25373" xr:uid="{00000000-0005-0000-0000-00002D4F0000}"/>
    <cellStyle name="Note 4 2 5 2 2 5" xfId="25368" xr:uid="{00000000-0005-0000-0000-00002E4F0000}"/>
    <cellStyle name="Note 4 2 5 2 3" xfId="25367" xr:uid="{00000000-0005-0000-0000-00002F4F0000}"/>
    <cellStyle name="Note 4 2 5 3" xfId="15200" xr:uid="{00000000-0005-0000-0000-0000304F0000}"/>
    <cellStyle name="Note 4 2 5 3 2" xfId="15201" xr:uid="{00000000-0005-0000-0000-0000314F0000}"/>
    <cellStyle name="Note 4 2 5 3 2 2" xfId="15202" xr:uid="{00000000-0005-0000-0000-0000324F0000}"/>
    <cellStyle name="Note 4 2 5 3 2 2 2" xfId="25376" xr:uid="{00000000-0005-0000-0000-0000334F0000}"/>
    <cellStyle name="Note 4 2 5 3 2 3" xfId="15203" xr:uid="{00000000-0005-0000-0000-0000344F0000}"/>
    <cellStyle name="Note 4 2 5 3 2 3 2" xfId="25377" xr:uid="{00000000-0005-0000-0000-0000354F0000}"/>
    <cellStyle name="Note 4 2 5 3 2 4" xfId="25375" xr:uid="{00000000-0005-0000-0000-0000364F0000}"/>
    <cellStyle name="Note 4 2 5 3 3" xfId="15204" xr:uid="{00000000-0005-0000-0000-0000374F0000}"/>
    <cellStyle name="Note 4 2 5 3 3 2" xfId="25378" xr:uid="{00000000-0005-0000-0000-0000384F0000}"/>
    <cellStyle name="Note 4 2 5 3 4" xfId="15205" xr:uid="{00000000-0005-0000-0000-0000394F0000}"/>
    <cellStyle name="Note 4 2 5 3 4 2" xfId="25379" xr:uid="{00000000-0005-0000-0000-00003A4F0000}"/>
    <cellStyle name="Note 4 2 5 3 5" xfId="25374" xr:uid="{00000000-0005-0000-0000-00003B4F0000}"/>
    <cellStyle name="Note 4 2 5 4" xfId="25366" xr:uid="{00000000-0005-0000-0000-00003C4F0000}"/>
    <cellStyle name="Note 4 2 6" xfId="15206" xr:uid="{00000000-0005-0000-0000-00003D4F0000}"/>
    <cellStyle name="Note 4 2 6 2" xfId="15207" xr:uid="{00000000-0005-0000-0000-00003E4F0000}"/>
    <cellStyle name="Note 4 2 6 2 2" xfId="15208" xr:uid="{00000000-0005-0000-0000-00003F4F0000}"/>
    <cellStyle name="Note 4 2 6 2 2 2" xfId="15209" xr:uid="{00000000-0005-0000-0000-0000404F0000}"/>
    <cellStyle name="Note 4 2 6 2 2 2 2" xfId="25383" xr:uid="{00000000-0005-0000-0000-0000414F0000}"/>
    <cellStyle name="Note 4 2 6 2 2 3" xfId="15210" xr:uid="{00000000-0005-0000-0000-0000424F0000}"/>
    <cellStyle name="Note 4 2 6 2 2 3 2" xfId="25384" xr:uid="{00000000-0005-0000-0000-0000434F0000}"/>
    <cellStyle name="Note 4 2 6 2 2 4" xfId="25382" xr:uid="{00000000-0005-0000-0000-0000444F0000}"/>
    <cellStyle name="Note 4 2 6 2 3" xfId="15211" xr:uid="{00000000-0005-0000-0000-0000454F0000}"/>
    <cellStyle name="Note 4 2 6 2 3 2" xfId="25385" xr:uid="{00000000-0005-0000-0000-0000464F0000}"/>
    <cellStyle name="Note 4 2 6 2 4" xfId="15212" xr:uid="{00000000-0005-0000-0000-0000474F0000}"/>
    <cellStyle name="Note 4 2 6 2 4 2" xfId="25386" xr:uid="{00000000-0005-0000-0000-0000484F0000}"/>
    <cellStyle name="Note 4 2 6 2 5" xfId="25381" xr:uid="{00000000-0005-0000-0000-0000494F0000}"/>
    <cellStyle name="Note 4 2 6 3" xfId="25380" xr:uid="{00000000-0005-0000-0000-00004A4F0000}"/>
    <cellStyle name="Note 4 2 7" xfId="15213" xr:uid="{00000000-0005-0000-0000-00004B4F0000}"/>
    <cellStyle name="Note 4 2 7 2" xfId="15214" xr:uid="{00000000-0005-0000-0000-00004C4F0000}"/>
    <cellStyle name="Note 4 2 7 2 2" xfId="15215" xr:uid="{00000000-0005-0000-0000-00004D4F0000}"/>
    <cellStyle name="Note 4 2 7 2 2 2" xfId="25389" xr:uid="{00000000-0005-0000-0000-00004E4F0000}"/>
    <cellStyle name="Note 4 2 7 2 3" xfId="15216" xr:uid="{00000000-0005-0000-0000-00004F4F0000}"/>
    <cellStyle name="Note 4 2 7 2 3 2" xfId="25390" xr:uid="{00000000-0005-0000-0000-0000504F0000}"/>
    <cellStyle name="Note 4 2 7 2 4" xfId="25388" xr:uid="{00000000-0005-0000-0000-0000514F0000}"/>
    <cellStyle name="Note 4 2 7 3" xfId="15217" xr:uid="{00000000-0005-0000-0000-0000524F0000}"/>
    <cellStyle name="Note 4 2 7 3 2" xfId="25391" xr:uid="{00000000-0005-0000-0000-0000534F0000}"/>
    <cellStyle name="Note 4 2 7 4" xfId="15218" xr:uid="{00000000-0005-0000-0000-0000544F0000}"/>
    <cellStyle name="Note 4 2 7 4 2" xfId="25392" xr:uid="{00000000-0005-0000-0000-0000554F0000}"/>
    <cellStyle name="Note 4 2 7 5" xfId="25387" xr:uid="{00000000-0005-0000-0000-0000564F0000}"/>
    <cellStyle name="Note 4 2 8" xfId="15219" xr:uid="{00000000-0005-0000-0000-0000574F0000}"/>
    <cellStyle name="Note 4 2 8 2" xfId="25393" xr:uid="{00000000-0005-0000-0000-0000584F0000}"/>
    <cellStyle name="Note 4 2 9" xfId="15220" xr:uid="{00000000-0005-0000-0000-0000594F0000}"/>
    <cellStyle name="Note 4 2 9 2" xfId="25394" xr:uid="{00000000-0005-0000-0000-00005A4F0000}"/>
    <cellStyle name="Note 4 3" xfId="2728" xr:uid="{00000000-0005-0000-0000-00005B4F0000}"/>
    <cellStyle name="Note 4 3 10" xfId="25395" xr:uid="{00000000-0005-0000-0000-00005C4F0000}"/>
    <cellStyle name="Note 4 3 2" xfId="2729" xr:uid="{00000000-0005-0000-0000-00005D4F0000}"/>
    <cellStyle name="Note 4 3 2 2" xfId="15223" xr:uid="{00000000-0005-0000-0000-00005E4F0000}"/>
    <cellStyle name="Note 4 3 2 2 2" xfId="15224" xr:uid="{00000000-0005-0000-0000-00005F4F0000}"/>
    <cellStyle name="Note 4 3 2 2 2 2" xfId="15225" xr:uid="{00000000-0005-0000-0000-0000604F0000}"/>
    <cellStyle name="Note 4 3 2 2 2 2 2" xfId="15226" xr:uid="{00000000-0005-0000-0000-0000614F0000}"/>
    <cellStyle name="Note 4 3 2 2 2 2 2 2" xfId="25400" xr:uid="{00000000-0005-0000-0000-0000624F0000}"/>
    <cellStyle name="Note 4 3 2 2 2 2 3" xfId="15227" xr:uid="{00000000-0005-0000-0000-0000634F0000}"/>
    <cellStyle name="Note 4 3 2 2 2 2 3 2" xfId="25401" xr:uid="{00000000-0005-0000-0000-0000644F0000}"/>
    <cellStyle name="Note 4 3 2 2 2 2 4" xfId="25399" xr:uid="{00000000-0005-0000-0000-0000654F0000}"/>
    <cellStyle name="Note 4 3 2 2 2 3" xfId="15228" xr:uid="{00000000-0005-0000-0000-0000664F0000}"/>
    <cellStyle name="Note 4 3 2 2 2 3 2" xfId="25402" xr:uid="{00000000-0005-0000-0000-0000674F0000}"/>
    <cellStyle name="Note 4 3 2 2 2 4" xfId="15229" xr:uid="{00000000-0005-0000-0000-0000684F0000}"/>
    <cellStyle name="Note 4 3 2 2 2 4 2" xfId="25403" xr:uid="{00000000-0005-0000-0000-0000694F0000}"/>
    <cellStyle name="Note 4 3 2 2 2 5" xfId="25398" xr:uid="{00000000-0005-0000-0000-00006A4F0000}"/>
    <cellStyle name="Note 4 3 2 2 3" xfId="25397" xr:uid="{00000000-0005-0000-0000-00006B4F0000}"/>
    <cellStyle name="Note 4 3 2 3" xfId="15230" xr:uid="{00000000-0005-0000-0000-00006C4F0000}"/>
    <cellStyle name="Note 4 3 2 3 2" xfId="15231" xr:uid="{00000000-0005-0000-0000-00006D4F0000}"/>
    <cellStyle name="Note 4 3 2 3 2 2" xfId="15232" xr:uid="{00000000-0005-0000-0000-00006E4F0000}"/>
    <cellStyle name="Note 4 3 2 3 2 2 2" xfId="25406" xr:uid="{00000000-0005-0000-0000-00006F4F0000}"/>
    <cellStyle name="Note 4 3 2 3 2 3" xfId="15233" xr:uid="{00000000-0005-0000-0000-0000704F0000}"/>
    <cellStyle name="Note 4 3 2 3 2 3 2" xfId="25407" xr:uid="{00000000-0005-0000-0000-0000714F0000}"/>
    <cellStyle name="Note 4 3 2 3 2 4" xfId="25405" xr:uid="{00000000-0005-0000-0000-0000724F0000}"/>
    <cellStyle name="Note 4 3 2 3 3" xfId="15234" xr:uid="{00000000-0005-0000-0000-0000734F0000}"/>
    <cellStyle name="Note 4 3 2 3 3 2" xfId="25408" xr:uid="{00000000-0005-0000-0000-0000744F0000}"/>
    <cellStyle name="Note 4 3 2 3 4" xfId="15235" xr:uid="{00000000-0005-0000-0000-0000754F0000}"/>
    <cellStyle name="Note 4 3 2 3 4 2" xfId="25409" xr:uid="{00000000-0005-0000-0000-0000764F0000}"/>
    <cellStyle name="Note 4 3 2 3 5" xfId="25404" xr:uid="{00000000-0005-0000-0000-0000774F0000}"/>
    <cellStyle name="Note 4 3 2 4" xfId="15236" xr:uid="{00000000-0005-0000-0000-0000784F0000}"/>
    <cellStyle name="Note 4 3 2 4 2" xfId="25410" xr:uid="{00000000-0005-0000-0000-0000794F0000}"/>
    <cellStyle name="Note 4 3 2 5" xfId="15222" xr:uid="{00000000-0005-0000-0000-00007A4F0000}"/>
    <cellStyle name="Note 4 3 2 6" xfId="25396" xr:uid="{00000000-0005-0000-0000-00007B4F0000}"/>
    <cellStyle name="Note 4 3 3" xfId="2730" xr:uid="{00000000-0005-0000-0000-00007C4F0000}"/>
    <cellStyle name="Note 4 3 3 2" xfId="15238" xr:uid="{00000000-0005-0000-0000-00007D4F0000}"/>
    <cellStyle name="Note 4 3 3 2 2" xfId="15239" xr:uid="{00000000-0005-0000-0000-00007E4F0000}"/>
    <cellStyle name="Note 4 3 3 2 2 2" xfId="15240" xr:uid="{00000000-0005-0000-0000-00007F4F0000}"/>
    <cellStyle name="Note 4 3 3 2 2 2 2" xfId="15241" xr:uid="{00000000-0005-0000-0000-0000804F0000}"/>
    <cellStyle name="Note 4 3 3 2 2 2 2 2" xfId="25415" xr:uid="{00000000-0005-0000-0000-0000814F0000}"/>
    <cellStyle name="Note 4 3 3 2 2 2 3" xfId="15242" xr:uid="{00000000-0005-0000-0000-0000824F0000}"/>
    <cellStyle name="Note 4 3 3 2 2 2 3 2" xfId="25416" xr:uid="{00000000-0005-0000-0000-0000834F0000}"/>
    <cellStyle name="Note 4 3 3 2 2 2 4" xfId="25414" xr:uid="{00000000-0005-0000-0000-0000844F0000}"/>
    <cellStyle name="Note 4 3 3 2 2 3" xfId="15243" xr:uid="{00000000-0005-0000-0000-0000854F0000}"/>
    <cellStyle name="Note 4 3 3 2 2 3 2" xfId="25417" xr:uid="{00000000-0005-0000-0000-0000864F0000}"/>
    <cellStyle name="Note 4 3 3 2 2 4" xfId="15244" xr:uid="{00000000-0005-0000-0000-0000874F0000}"/>
    <cellStyle name="Note 4 3 3 2 2 4 2" xfId="25418" xr:uid="{00000000-0005-0000-0000-0000884F0000}"/>
    <cellStyle name="Note 4 3 3 2 2 5" xfId="25413" xr:uid="{00000000-0005-0000-0000-0000894F0000}"/>
    <cellStyle name="Note 4 3 3 2 3" xfId="25412" xr:uid="{00000000-0005-0000-0000-00008A4F0000}"/>
    <cellStyle name="Note 4 3 3 3" xfId="15245" xr:uid="{00000000-0005-0000-0000-00008B4F0000}"/>
    <cellStyle name="Note 4 3 3 3 2" xfId="15246" xr:uid="{00000000-0005-0000-0000-00008C4F0000}"/>
    <cellStyle name="Note 4 3 3 3 2 2" xfId="15247" xr:uid="{00000000-0005-0000-0000-00008D4F0000}"/>
    <cellStyle name="Note 4 3 3 3 2 2 2" xfId="25421" xr:uid="{00000000-0005-0000-0000-00008E4F0000}"/>
    <cellStyle name="Note 4 3 3 3 2 3" xfId="15248" xr:uid="{00000000-0005-0000-0000-00008F4F0000}"/>
    <cellStyle name="Note 4 3 3 3 2 3 2" xfId="25422" xr:uid="{00000000-0005-0000-0000-0000904F0000}"/>
    <cellStyle name="Note 4 3 3 3 2 4" xfId="25420" xr:uid="{00000000-0005-0000-0000-0000914F0000}"/>
    <cellStyle name="Note 4 3 3 3 3" xfId="15249" xr:uid="{00000000-0005-0000-0000-0000924F0000}"/>
    <cellStyle name="Note 4 3 3 3 3 2" xfId="25423" xr:uid="{00000000-0005-0000-0000-0000934F0000}"/>
    <cellStyle name="Note 4 3 3 3 4" xfId="15250" xr:uid="{00000000-0005-0000-0000-0000944F0000}"/>
    <cellStyle name="Note 4 3 3 3 4 2" xfId="25424" xr:uid="{00000000-0005-0000-0000-0000954F0000}"/>
    <cellStyle name="Note 4 3 3 3 5" xfId="25419" xr:uid="{00000000-0005-0000-0000-0000964F0000}"/>
    <cellStyle name="Note 4 3 3 4" xfId="15251" xr:uid="{00000000-0005-0000-0000-0000974F0000}"/>
    <cellStyle name="Note 4 3 3 4 2" xfId="25425" xr:uid="{00000000-0005-0000-0000-0000984F0000}"/>
    <cellStyle name="Note 4 3 3 5" xfId="15237" xr:uid="{00000000-0005-0000-0000-0000994F0000}"/>
    <cellStyle name="Note 4 3 3 6" xfId="25411" xr:uid="{00000000-0005-0000-0000-00009A4F0000}"/>
    <cellStyle name="Note 4 3 4" xfId="2731" xr:uid="{00000000-0005-0000-0000-00009B4F0000}"/>
    <cellStyle name="Note 4 3 4 2" xfId="15253" xr:uid="{00000000-0005-0000-0000-00009C4F0000}"/>
    <cellStyle name="Note 4 3 4 2 2" xfId="15254" xr:uid="{00000000-0005-0000-0000-00009D4F0000}"/>
    <cellStyle name="Note 4 3 4 2 2 2" xfId="15255" xr:uid="{00000000-0005-0000-0000-00009E4F0000}"/>
    <cellStyle name="Note 4 3 4 2 2 2 2" xfId="15256" xr:uid="{00000000-0005-0000-0000-00009F4F0000}"/>
    <cellStyle name="Note 4 3 4 2 2 2 2 2" xfId="25430" xr:uid="{00000000-0005-0000-0000-0000A04F0000}"/>
    <cellStyle name="Note 4 3 4 2 2 2 3" xfId="15257" xr:uid="{00000000-0005-0000-0000-0000A14F0000}"/>
    <cellStyle name="Note 4 3 4 2 2 2 3 2" xfId="25431" xr:uid="{00000000-0005-0000-0000-0000A24F0000}"/>
    <cellStyle name="Note 4 3 4 2 2 2 4" xfId="25429" xr:uid="{00000000-0005-0000-0000-0000A34F0000}"/>
    <cellStyle name="Note 4 3 4 2 2 3" xfId="15258" xr:uid="{00000000-0005-0000-0000-0000A44F0000}"/>
    <cellStyle name="Note 4 3 4 2 2 3 2" xfId="25432" xr:uid="{00000000-0005-0000-0000-0000A54F0000}"/>
    <cellStyle name="Note 4 3 4 2 2 4" xfId="15259" xr:uid="{00000000-0005-0000-0000-0000A64F0000}"/>
    <cellStyle name="Note 4 3 4 2 2 4 2" xfId="25433" xr:uid="{00000000-0005-0000-0000-0000A74F0000}"/>
    <cellStyle name="Note 4 3 4 2 2 5" xfId="25428" xr:uid="{00000000-0005-0000-0000-0000A84F0000}"/>
    <cellStyle name="Note 4 3 4 2 3" xfId="25427" xr:uid="{00000000-0005-0000-0000-0000A94F0000}"/>
    <cellStyle name="Note 4 3 4 3" xfId="15260" xr:uid="{00000000-0005-0000-0000-0000AA4F0000}"/>
    <cellStyle name="Note 4 3 4 3 2" xfId="15261" xr:uid="{00000000-0005-0000-0000-0000AB4F0000}"/>
    <cellStyle name="Note 4 3 4 3 2 2" xfId="15262" xr:uid="{00000000-0005-0000-0000-0000AC4F0000}"/>
    <cellStyle name="Note 4 3 4 3 2 2 2" xfId="25436" xr:uid="{00000000-0005-0000-0000-0000AD4F0000}"/>
    <cellStyle name="Note 4 3 4 3 2 3" xfId="15263" xr:uid="{00000000-0005-0000-0000-0000AE4F0000}"/>
    <cellStyle name="Note 4 3 4 3 2 3 2" xfId="25437" xr:uid="{00000000-0005-0000-0000-0000AF4F0000}"/>
    <cellStyle name="Note 4 3 4 3 2 4" xfId="25435" xr:uid="{00000000-0005-0000-0000-0000B04F0000}"/>
    <cellStyle name="Note 4 3 4 3 3" xfId="15264" xr:uid="{00000000-0005-0000-0000-0000B14F0000}"/>
    <cellStyle name="Note 4 3 4 3 3 2" xfId="25438" xr:uid="{00000000-0005-0000-0000-0000B24F0000}"/>
    <cellStyle name="Note 4 3 4 3 4" xfId="15265" xr:uid="{00000000-0005-0000-0000-0000B34F0000}"/>
    <cellStyle name="Note 4 3 4 3 4 2" xfId="25439" xr:uid="{00000000-0005-0000-0000-0000B44F0000}"/>
    <cellStyle name="Note 4 3 4 3 5" xfId="25434" xr:uid="{00000000-0005-0000-0000-0000B54F0000}"/>
    <cellStyle name="Note 4 3 4 4" xfId="15266" xr:uid="{00000000-0005-0000-0000-0000B64F0000}"/>
    <cellStyle name="Note 4 3 4 4 2" xfId="25440" xr:uid="{00000000-0005-0000-0000-0000B74F0000}"/>
    <cellStyle name="Note 4 3 4 5" xfId="15252" xr:uid="{00000000-0005-0000-0000-0000B84F0000}"/>
    <cellStyle name="Note 4 3 4 6" xfId="25426" xr:uid="{00000000-0005-0000-0000-0000B94F0000}"/>
    <cellStyle name="Note 4 3 5" xfId="15267" xr:uid="{00000000-0005-0000-0000-0000BA4F0000}"/>
    <cellStyle name="Note 4 3 5 2" xfId="15268" xr:uid="{00000000-0005-0000-0000-0000BB4F0000}"/>
    <cellStyle name="Note 4 3 5 2 2" xfId="15269" xr:uid="{00000000-0005-0000-0000-0000BC4F0000}"/>
    <cellStyle name="Note 4 3 5 2 2 2" xfId="15270" xr:uid="{00000000-0005-0000-0000-0000BD4F0000}"/>
    <cellStyle name="Note 4 3 5 2 2 2 2" xfId="25444" xr:uid="{00000000-0005-0000-0000-0000BE4F0000}"/>
    <cellStyle name="Note 4 3 5 2 2 3" xfId="15271" xr:uid="{00000000-0005-0000-0000-0000BF4F0000}"/>
    <cellStyle name="Note 4 3 5 2 2 3 2" xfId="25445" xr:uid="{00000000-0005-0000-0000-0000C04F0000}"/>
    <cellStyle name="Note 4 3 5 2 2 4" xfId="25443" xr:uid="{00000000-0005-0000-0000-0000C14F0000}"/>
    <cellStyle name="Note 4 3 5 2 3" xfId="15272" xr:uid="{00000000-0005-0000-0000-0000C24F0000}"/>
    <cellStyle name="Note 4 3 5 2 3 2" xfId="25446" xr:uid="{00000000-0005-0000-0000-0000C34F0000}"/>
    <cellStyle name="Note 4 3 5 2 4" xfId="15273" xr:uid="{00000000-0005-0000-0000-0000C44F0000}"/>
    <cellStyle name="Note 4 3 5 2 4 2" xfId="25447" xr:uid="{00000000-0005-0000-0000-0000C54F0000}"/>
    <cellStyle name="Note 4 3 5 2 5" xfId="25442" xr:uid="{00000000-0005-0000-0000-0000C64F0000}"/>
    <cellStyle name="Note 4 3 5 3" xfId="25441" xr:uid="{00000000-0005-0000-0000-0000C74F0000}"/>
    <cellStyle name="Note 4 3 6" xfId="15274" xr:uid="{00000000-0005-0000-0000-0000C84F0000}"/>
    <cellStyle name="Note 4 3 6 2" xfId="15275" xr:uid="{00000000-0005-0000-0000-0000C94F0000}"/>
    <cellStyle name="Note 4 3 6 2 2" xfId="15276" xr:uid="{00000000-0005-0000-0000-0000CA4F0000}"/>
    <cellStyle name="Note 4 3 6 2 2 2" xfId="15277" xr:uid="{00000000-0005-0000-0000-0000CB4F0000}"/>
    <cellStyle name="Note 4 3 6 2 2 2 2" xfId="25451" xr:uid="{00000000-0005-0000-0000-0000CC4F0000}"/>
    <cellStyle name="Note 4 3 6 2 2 3" xfId="15278" xr:uid="{00000000-0005-0000-0000-0000CD4F0000}"/>
    <cellStyle name="Note 4 3 6 2 2 3 2" xfId="25452" xr:uid="{00000000-0005-0000-0000-0000CE4F0000}"/>
    <cellStyle name="Note 4 3 6 2 2 4" xfId="25450" xr:uid="{00000000-0005-0000-0000-0000CF4F0000}"/>
    <cellStyle name="Note 4 3 6 2 3" xfId="15279" xr:uid="{00000000-0005-0000-0000-0000D04F0000}"/>
    <cellStyle name="Note 4 3 6 2 3 2" xfId="25453" xr:uid="{00000000-0005-0000-0000-0000D14F0000}"/>
    <cellStyle name="Note 4 3 6 2 4" xfId="15280" xr:uid="{00000000-0005-0000-0000-0000D24F0000}"/>
    <cellStyle name="Note 4 3 6 2 4 2" xfId="25454" xr:uid="{00000000-0005-0000-0000-0000D34F0000}"/>
    <cellStyle name="Note 4 3 6 2 5" xfId="25449" xr:uid="{00000000-0005-0000-0000-0000D44F0000}"/>
    <cellStyle name="Note 4 3 6 3" xfId="25448" xr:uid="{00000000-0005-0000-0000-0000D54F0000}"/>
    <cellStyle name="Note 4 3 7" xfId="15281" xr:uid="{00000000-0005-0000-0000-0000D64F0000}"/>
    <cellStyle name="Note 4 3 7 2" xfId="15282" xr:uid="{00000000-0005-0000-0000-0000D74F0000}"/>
    <cellStyle name="Note 4 3 7 2 2" xfId="15283" xr:uid="{00000000-0005-0000-0000-0000D84F0000}"/>
    <cellStyle name="Note 4 3 7 2 2 2" xfId="25457" xr:uid="{00000000-0005-0000-0000-0000D94F0000}"/>
    <cellStyle name="Note 4 3 7 2 3" xfId="15284" xr:uid="{00000000-0005-0000-0000-0000DA4F0000}"/>
    <cellStyle name="Note 4 3 7 2 3 2" xfId="25458" xr:uid="{00000000-0005-0000-0000-0000DB4F0000}"/>
    <cellStyle name="Note 4 3 7 2 4" xfId="25456" xr:uid="{00000000-0005-0000-0000-0000DC4F0000}"/>
    <cellStyle name="Note 4 3 7 3" xfId="15285" xr:uid="{00000000-0005-0000-0000-0000DD4F0000}"/>
    <cellStyle name="Note 4 3 7 3 2" xfId="25459" xr:uid="{00000000-0005-0000-0000-0000DE4F0000}"/>
    <cellStyle name="Note 4 3 7 4" xfId="15286" xr:uid="{00000000-0005-0000-0000-0000DF4F0000}"/>
    <cellStyle name="Note 4 3 7 4 2" xfId="25460" xr:uid="{00000000-0005-0000-0000-0000E04F0000}"/>
    <cellStyle name="Note 4 3 7 5" xfId="25455" xr:uid="{00000000-0005-0000-0000-0000E14F0000}"/>
    <cellStyle name="Note 4 3 8" xfId="15287" xr:uid="{00000000-0005-0000-0000-0000E24F0000}"/>
    <cellStyle name="Note 4 3 8 2" xfId="25461" xr:uid="{00000000-0005-0000-0000-0000E34F0000}"/>
    <cellStyle name="Note 4 3 9" xfId="15221" xr:uid="{00000000-0005-0000-0000-0000E44F0000}"/>
    <cellStyle name="Note 4 4" xfId="2732" xr:uid="{00000000-0005-0000-0000-0000E54F0000}"/>
    <cellStyle name="Note 4 4 2" xfId="15289" xr:uid="{00000000-0005-0000-0000-0000E64F0000}"/>
    <cellStyle name="Note 4 4 2 2" xfId="15290" xr:uid="{00000000-0005-0000-0000-0000E74F0000}"/>
    <cellStyle name="Note 4 4 2 2 2" xfId="15291" xr:uid="{00000000-0005-0000-0000-0000E84F0000}"/>
    <cellStyle name="Note 4 4 2 2 2 2" xfId="15292" xr:uid="{00000000-0005-0000-0000-0000E94F0000}"/>
    <cellStyle name="Note 4 4 2 2 2 2 2" xfId="25466" xr:uid="{00000000-0005-0000-0000-0000EA4F0000}"/>
    <cellStyle name="Note 4 4 2 2 2 3" xfId="15293" xr:uid="{00000000-0005-0000-0000-0000EB4F0000}"/>
    <cellStyle name="Note 4 4 2 2 2 3 2" xfId="25467" xr:uid="{00000000-0005-0000-0000-0000EC4F0000}"/>
    <cellStyle name="Note 4 4 2 2 2 4" xfId="25465" xr:uid="{00000000-0005-0000-0000-0000ED4F0000}"/>
    <cellStyle name="Note 4 4 2 2 3" xfId="15294" xr:uid="{00000000-0005-0000-0000-0000EE4F0000}"/>
    <cellStyle name="Note 4 4 2 2 3 2" xfId="25468" xr:uid="{00000000-0005-0000-0000-0000EF4F0000}"/>
    <cellStyle name="Note 4 4 2 2 4" xfId="15295" xr:uid="{00000000-0005-0000-0000-0000F04F0000}"/>
    <cellStyle name="Note 4 4 2 2 4 2" xfId="25469" xr:uid="{00000000-0005-0000-0000-0000F14F0000}"/>
    <cellStyle name="Note 4 4 2 2 5" xfId="25464" xr:uid="{00000000-0005-0000-0000-0000F24F0000}"/>
    <cellStyle name="Note 4 4 2 3" xfId="25463" xr:uid="{00000000-0005-0000-0000-0000F34F0000}"/>
    <cellStyle name="Note 4 4 3" xfId="15296" xr:uid="{00000000-0005-0000-0000-0000F44F0000}"/>
    <cellStyle name="Note 4 4 3 2" xfId="15297" xr:uid="{00000000-0005-0000-0000-0000F54F0000}"/>
    <cellStyle name="Note 4 4 3 2 2" xfId="15298" xr:uid="{00000000-0005-0000-0000-0000F64F0000}"/>
    <cellStyle name="Note 4 4 3 2 2 2" xfId="25472" xr:uid="{00000000-0005-0000-0000-0000F74F0000}"/>
    <cellStyle name="Note 4 4 3 2 3" xfId="15299" xr:uid="{00000000-0005-0000-0000-0000F84F0000}"/>
    <cellStyle name="Note 4 4 3 2 3 2" xfId="25473" xr:uid="{00000000-0005-0000-0000-0000F94F0000}"/>
    <cellStyle name="Note 4 4 3 2 4" xfId="25471" xr:uid="{00000000-0005-0000-0000-0000FA4F0000}"/>
    <cellStyle name="Note 4 4 3 3" xfId="15300" xr:uid="{00000000-0005-0000-0000-0000FB4F0000}"/>
    <cellStyle name="Note 4 4 3 3 2" xfId="25474" xr:uid="{00000000-0005-0000-0000-0000FC4F0000}"/>
    <cellStyle name="Note 4 4 3 4" xfId="15301" xr:uid="{00000000-0005-0000-0000-0000FD4F0000}"/>
    <cellStyle name="Note 4 4 3 4 2" xfId="25475" xr:uid="{00000000-0005-0000-0000-0000FE4F0000}"/>
    <cellStyle name="Note 4 4 3 5" xfId="25470" xr:uid="{00000000-0005-0000-0000-0000FF4F0000}"/>
    <cellStyle name="Note 4 4 4" xfId="15302" xr:uid="{00000000-0005-0000-0000-000000500000}"/>
    <cellStyle name="Note 4 4 4 2" xfId="25476" xr:uid="{00000000-0005-0000-0000-000001500000}"/>
    <cellStyle name="Note 4 4 5" xfId="15288" xr:uid="{00000000-0005-0000-0000-000002500000}"/>
    <cellStyle name="Note 4 4 6" xfId="25462" xr:uid="{00000000-0005-0000-0000-000003500000}"/>
    <cellStyle name="Note 4 5" xfId="15303" xr:uid="{00000000-0005-0000-0000-000004500000}"/>
    <cellStyle name="Note 4 5 2" xfId="15304" xr:uid="{00000000-0005-0000-0000-000005500000}"/>
    <cellStyle name="Note 4 5 2 2" xfId="15305" xr:uid="{00000000-0005-0000-0000-000006500000}"/>
    <cellStyle name="Note 4 5 2 2 2" xfId="15306" xr:uid="{00000000-0005-0000-0000-000007500000}"/>
    <cellStyle name="Note 4 5 2 2 2 2" xfId="15307" xr:uid="{00000000-0005-0000-0000-000008500000}"/>
    <cellStyle name="Note 4 5 2 2 2 2 2" xfId="25481" xr:uid="{00000000-0005-0000-0000-000009500000}"/>
    <cellStyle name="Note 4 5 2 2 2 3" xfId="15308" xr:uid="{00000000-0005-0000-0000-00000A500000}"/>
    <cellStyle name="Note 4 5 2 2 2 3 2" xfId="25482" xr:uid="{00000000-0005-0000-0000-00000B500000}"/>
    <cellStyle name="Note 4 5 2 2 2 4" xfId="25480" xr:uid="{00000000-0005-0000-0000-00000C500000}"/>
    <cellStyle name="Note 4 5 2 2 3" xfId="15309" xr:uid="{00000000-0005-0000-0000-00000D500000}"/>
    <cellStyle name="Note 4 5 2 2 3 2" xfId="25483" xr:uid="{00000000-0005-0000-0000-00000E500000}"/>
    <cellStyle name="Note 4 5 2 2 4" xfId="15310" xr:uid="{00000000-0005-0000-0000-00000F500000}"/>
    <cellStyle name="Note 4 5 2 2 4 2" xfId="25484" xr:uid="{00000000-0005-0000-0000-000010500000}"/>
    <cellStyle name="Note 4 5 2 2 5" xfId="25479" xr:uid="{00000000-0005-0000-0000-000011500000}"/>
    <cellStyle name="Note 4 5 2 3" xfId="25478" xr:uid="{00000000-0005-0000-0000-000012500000}"/>
    <cellStyle name="Note 4 5 3" xfId="15311" xr:uid="{00000000-0005-0000-0000-000013500000}"/>
    <cellStyle name="Note 4 5 3 2" xfId="15312" xr:uid="{00000000-0005-0000-0000-000014500000}"/>
    <cellStyle name="Note 4 5 3 2 2" xfId="15313" xr:uid="{00000000-0005-0000-0000-000015500000}"/>
    <cellStyle name="Note 4 5 3 2 2 2" xfId="25487" xr:uid="{00000000-0005-0000-0000-000016500000}"/>
    <cellStyle name="Note 4 5 3 2 3" xfId="15314" xr:uid="{00000000-0005-0000-0000-000017500000}"/>
    <cellStyle name="Note 4 5 3 2 3 2" xfId="25488" xr:uid="{00000000-0005-0000-0000-000018500000}"/>
    <cellStyle name="Note 4 5 3 2 4" xfId="25486" xr:uid="{00000000-0005-0000-0000-000019500000}"/>
    <cellStyle name="Note 4 5 3 3" xfId="15315" xr:uid="{00000000-0005-0000-0000-00001A500000}"/>
    <cellStyle name="Note 4 5 3 3 2" xfId="25489" xr:uid="{00000000-0005-0000-0000-00001B500000}"/>
    <cellStyle name="Note 4 5 3 4" xfId="15316" xr:uid="{00000000-0005-0000-0000-00001C500000}"/>
    <cellStyle name="Note 4 5 3 4 2" xfId="25490" xr:uid="{00000000-0005-0000-0000-00001D500000}"/>
    <cellStyle name="Note 4 5 3 5" xfId="25485" xr:uid="{00000000-0005-0000-0000-00001E500000}"/>
    <cellStyle name="Note 4 5 4" xfId="15317" xr:uid="{00000000-0005-0000-0000-00001F500000}"/>
    <cellStyle name="Note 4 5 4 2" xfId="25491" xr:uid="{00000000-0005-0000-0000-000020500000}"/>
    <cellStyle name="Note 4 5 5" xfId="25477" xr:uid="{00000000-0005-0000-0000-000021500000}"/>
    <cellStyle name="Note 4 6" xfId="15318" xr:uid="{00000000-0005-0000-0000-000022500000}"/>
    <cellStyle name="Note 4 6 2" xfId="15319" xr:uid="{00000000-0005-0000-0000-000023500000}"/>
    <cellStyle name="Note 4 6 2 2" xfId="15320" xr:uid="{00000000-0005-0000-0000-000024500000}"/>
    <cellStyle name="Note 4 6 2 2 2" xfId="15321" xr:uid="{00000000-0005-0000-0000-000025500000}"/>
    <cellStyle name="Note 4 6 2 2 2 2" xfId="15322" xr:uid="{00000000-0005-0000-0000-000026500000}"/>
    <cellStyle name="Note 4 6 2 2 2 2 2" xfId="25496" xr:uid="{00000000-0005-0000-0000-000027500000}"/>
    <cellStyle name="Note 4 6 2 2 2 3" xfId="15323" xr:uid="{00000000-0005-0000-0000-000028500000}"/>
    <cellStyle name="Note 4 6 2 2 2 3 2" xfId="25497" xr:uid="{00000000-0005-0000-0000-000029500000}"/>
    <cellStyle name="Note 4 6 2 2 2 4" xfId="25495" xr:uid="{00000000-0005-0000-0000-00002A500000}"/>
    <cellStyle name="Note 4 6 2 2 3" xfId="15324" xr:uid="{00000000-0005-0000-0000-00002B500000}"/>
    <cellStyle name="Note 4 6 2 2 3 2" xfId="25498" xr:uid="{00000000-0005-0000-0000-00002C500000}"/>
    <cellStyle name="Note 4 6 2 2 4" xfId="15325" xr:uid="{00000000-0005-0000-0000-00002D500000}"/>
    <cellStyle name="Note 4 6 2 2 4 2" xfId="25499" xr:uid="{00000000-0005-0000-0000-00002E500000}"/>
    <cellStyle name="Note 4 6 2 2 5" xfId="25494" xr:uid="{00000000-0005-0000-0000-00002F500000}"/>
    <cellStyle name="Note 4 6 2 3" xfId="25493" xr:uid="{00000000-0005-0000-0000-000030500000}"/>
    <cellStyle name="Note 4 6 3" xfId="15326" xr:uid="{00000000-0005-0000-0000-000031500000}"/>
    <cellStyle name="Note 4 6 3 2" xfId="15327" xr:uid="{00000000-0005-0000-0000-000032500000}"/>
    <cellStyle name="Note 4 6 3 2 2" xfId="15328" xr:uid="{00000000-0005-0000-0000-000033500000}"/>
    <cellStyle name="Note 4 6 3 2 2 2" xfId="25502" xr:uid="{00000000-0005-0000-0000-000034500000}"/>
    <cellStyle name="Note 4 6 3 2 3" xfId="15329" xr:uid="{00000000-0005-0000-0000-000035500000}"/>
    <cellStyle name="Note 4 6 3 2 3 2" xfId="25503" xr:uid="{00000000-0005-0000-0000-000036500000}"/>
    <cellStyle name="Note 4 6 3 2 4" xfId="25501" xr:uid="{00000000-0005-0000-0000-000037500000}"/>
    <cellStyle name="Note 4 6 3 3" xfId="15330" xr:uid="{00000000-0005-0000-0000-000038500000}"/>
    <cellStyle name="Note 4 6 3 3 2" xfId="25504" xr:uid="{00000000-0005-0000-0000-000039500000}"/>
    <cellStyle name="Note 4 6 3 4" xfId="15331" xr:uid="{00000000-0005-0000-0000-00003A500000}"/>
    <cellStyle name="Note 4 6 3 4 2" xfId="25505" xr:uid="{00000000-0005-0000-0000-00003B500000}"/>
    <cellStyle name="Note 4 6 3 5" xfId="25500" xr:uid="{00000000-0005-0000-0000-00003C500000}"/>
    <cellStyle name="Note 4 6 4" xfId="25492" xr:uid="{00000000-0005-0000-0000-00003D500000}"/>
    <cellStyle name="Note 4 7" xfId="15332" xr:uid="{00000000-0005-0000-0000-00003E500000}"/>
    <cellStyle name="Note 4 7 2" xfId="15333" xr:uid="{00000000-0005-0000-0000-00003F500000}"/>
    <cellStyle name="Note 4 7 2 2" xfId="15334" xr:uid="{00000000-0005-0000-0000-000040500000}"/>
    <cellStyle name="Note 4 7 2 2 2" xfId="15335" xr:uid="{00000000-0005-0000-0000-000041500000}"/>
    <cellStyle name="Note 4 7 2 2 2 2" xfId="25509" xr:uid="{00000000-0005-0000-0000-000042500000}"/>
    <cellStyle name="Note 4 7 2 2 3" xfId="15336" xr:uid="{00000000-0005-0000-0000-000043500000}"/>
    <cellStyle name="Note 4 7 2 2 3 2" xfId="25510" xr:uid="{00000000-0005-0000-0000-000044500000}"/>
    <cellStyle name="Note 4 7 2 2 4" xfId="25508" xr:uid="{00000000-0005-0000-0000-000045500000}"/>
    <cellStyle name="Note 4 7 2 3" xfId="15337" xr:uid="{00000000-0005-0000-0000-000046500000}"/>
    <cellStyle name="Note 4 7 2 3 2" xfId="25511" xr:uid="{00000000-0005-0000-0000-000047500000}"/>
    <cellStyle name="Note 4 7 2 4" xfId="15338" xr:uid="{00000000-0005-0000-0000-000048500000}"/>
    <cellStyle name="Note 4 7 2 4 2" xfId="25512" xr:uid="{00000000-0005-0000-0000-000049500000}"/>
    <cellStyle name="Note 4 7 2 5" xfId="25507" xr:uid="{00000000-0005-0000-0000-00004A500000}"/>
    <cellStyle name="Note 4 7 3" xfId="25506" xr:uid="{00000000-0005-0000-0000-00004B500000}"/>
    <cellStyle name="Note 4 8" xfId="15339" xr:uid="{00000000-0005-0000-0000-00004C500000}"/>
    <cellStyle name="Note 4 8 2" xfId="15340" xr:uid="{00000000-0005-0000-0000-00004D500000}"/>
    <cellStyle name="Note 4 8 2 2" xfId="15341" xr:uid="{00000000-0005-0000-0000-00004E500000}"/>
    <cellStyle name="Note 4 8 2 2 2" xfId="25515" xr:uid="{00000000-0005-0000-0000-00004F500000}"/>
    <cellStyle name="Note 4 8 2 3" xfId="15342" xr:uid="{00000000-0005-0000-0000-000050500000}"/>
    <cellStyle name="Note 4 8 2 3 2" xfId="25516" xr:uid="{00000000-0005-0000-0000-000051500000}"/>
    <cellStyle name="Note 4 8 2 4" xfId="25514" xr:uid="{00000000-0005-0000-0000-000052500000}"/>
    <cellStyle name="Note 4 8 3" xfId="15343" xr:uid="{00000000-0005-0000-0000-000053500000}"/>
    <cellStyle name="Note 4 8 3 2" xfId="25517" xr:uid="{00000000-0005-0000-0000-000054500000}"/>
    <cellStyle name="Note 4 8 4" xfId="15344" xr:uid="{00000000-0005-0000-0000-000055500000}"/>
    <cellStyle name="Note 4 8 4 2" xfId="25518" xr:uid="{00000000-0005-0000-0000-000056500000}"/>
    <cellStyle name="Note 4 8 5" xfId="25513" xr:uid="{00000000-0005-0000-0000-000057500000}"/>
    <cellStyle name="Note 4 9" xfId="15345" xr:uid="{00000000-0005-0000-0000-000058500000}"/>
    <cellStyle name="Note 4 9 2" xfId="25519" xr:uid="{00000000-0005-0000-0000-000059500000}"/>
    <cellStyle name="Note 5" xfId="2733" xr:uid="{00000000-0005-0000-0000-00005A500000}"/>
    <cellStyle name="Note 5 10" xfId="15347" xr:uid="{00000000-0005-0000-0000-00005B500000}"/>
    <cellStyle name="Note 5 10 2" xfId="25521" xr:uid="{00000000-0005-0000-0000-00005C500000}"/>
    <cellStyle name="Note 5 11" xfId="15346" xr:uid="{00000000-0005-0000-0000-00005D500000}"/>
    <cellStyle name="Note 5 12" xfId="25520" xr:uid="{00000000-0005-0000-0000-00005E500000}"/>
    <cellStyle name="Note 5 2" xfId="2734" xr:uid="{00000000-0005-0000-0000-00005F500000}"/>
    <cellStyle name="Note 5 2 10" xfId="15348" xr:uid="{00000000-0005-0000-0000-000060500000}"/>
    <cellStyle name="Note 5 2 11" xfId="25522" xr:uid="{00000000-0005-0000-0000-000061500000}"/>
    <cellStyle name="Note 5 2 2" xfId="2735" xr:uid="{00000000-0005-0000-0000-000062500000}"/>
    <cellStyle name="Note 5 2 2 10" xfId="25523" xr:uid="{00000000-0005-0000-0000-000063500000}"/>
    <cellStyle name="Note 5 2 2 2" xfId="15350" xr:uid="{00000000-0005-0000-0000-000064500000}"/>
    <cellStyle name="Note 5 2 2 2 2" xfId="15351" xr:uid="{00000000-0005-0000-0000-000065500000}"/>
    <cellStyle name="Note 5 2 2 2 2 2" xfId="15352" xr:uid="{00000000-0005-0000-0000-000066500000}"/>
    <cellStyle name="Note 5 2 2 2 2 2 2" xfId="15353" xr:uid="{00000000-0005-0000-0000-000067500000}"/>
    <cellStyle name="Note 5 2 2 2 2 2 2 2" xfId="15354" xr:uid="{00000000-0005-0000-0000-000068500000}"/>
    <cellStyle name="Note 5 2 2 2 2 2 2 2 2" xfId="25528" xr:uid="{00000000-0005-0000-0000-000069500000}"/>
    <cellStyle name="Note 5 2 2 2 2 2 2 3" xfId="15355" xr:uid="{00000000-0005-0000-0000-00006A500000}"/>
    <cellStyle name="Note 5 2 2 2 2 2 2 3 2" xfId="25529" xr:uid="{00000000-0005-0000-0000-00006B500000}"/>
    <cellStyle name="Note 5 2 2 2 2 2 2 4" xfId="25527" xr:uid="{00000000-0005-0000-0000-00006C500000}"/>
    <cellStyle name="Note 5 2 2 2 2 2 3" xfId="15356" xr:uid="{00000000-0005-0000-0000-00006D500000}"/>
    <cellStyle name="Note 5 2 2 2 2 2 3 2" xfId="25530" xr:uid="{00000000-0005-0000-0000-00006E500000}"/>
    <cellStyle name="Note 5 2 2 2 2 2 4" xfId="15357" xr:uid="{00000000-0005-0000-0000-00006F500000}"/>
    <cellStyle name="Note 5 2 2 2 2 2 4 2" xfId="25531" xr:uid="{00000000-0005-0000-0000-000070500000}"/>
    <cellStyle name="Note 5 2 2 2 2 2 5" xfId="25526" xr:uid="{00000000-0005-0000-0000-000071500000}"/>
    <cellStyle name="Note 5 2 2 2 2 3" xfId="25525" xr:uid="{00000000-0005-0000-0000-000072500000}"/>
    <cellStyle name="Note 5 2 2 2 3" xfId="15358" xr:uid="{00000000-0005-0000-0000-000073500000}"/>
    <cellStyle name="Note 5 2 2 2 3 2" xfId="15359" xr:uid="{00000000-0005-0000-0000-000074500000}"/>
    <cellStyle name="Note 5 2 2 2 3 2 2" xfId="15360" xr:uid="{00000000-0005-0000-0000-000075500000}"/>
    <cellStyle name="Note 5 2 2 2 3 2 2 2" xfId="25534" xr:uid="{00000000-0005-0000-0000-000076500000}"/>
    <cellStyle name="Note 5 2 2 2 3 2 3" xfId="15361" xr:uid="{00000000-0005-0000-0000-000077500000}"/>
    <cellStyle name="Note 5 2 2 2 3 2 3 2" xfId="25535" xr:uid="{00000000-0005-0000-0000-000078500000}"/>
    <cellStyle name="Note 5 2 2 2 3 2 4" xfId="25533" xr:uid="{00000000-0005-0000-0000-000079500000}"/>
    <cellStyle name="Note 5 2 2 2 3 3" xfId="15362" xr:uid="{00000000-0005-0000-0000-00007A500000}"/>
    <cellStyle name="Note 5 2 2 2 3 3 2" xfId="25536" xr:uid="{00000000-0005-0000-0000-00007B500000}"/>
    <cellStyle name="Note 5 2 2 2 3 4" xfId="15363" xr:uid="{00000000-0005-0000-0000-00007C500000}"/>
    <cellStyle name="Note 5 2 2 2 3 4 2" xfId="25537" xr:uid="{00000000-0005-0000-0000-00007D500000}"/>
    <cellStyle name="Note 5 2 2 2 3 5" xfId="25532" xr:uid="{00000000-0005-0000-0000-00007E500000}"/>
    <cellStyle name="Note 5 2 2 2 4" xfId="25524" xr:uid="{00000000-0005-0000-0000-00007F500000}"/>
    <cellStyle name="Note 5 2 2 3" xfId="15364" xr:uid="{00000000-0005-0000-0000-000080500000}"/>
    <cellStyle name="Note 5 2 2 3 2" xfId="15365" xr:uid="{00000000-0005-0000-0000-000081500000}"/>
    <cellStyle name="Note 5 2 2 3 2 2" xfId="15366" xr:uid="{00000000-0005-0000-0000-000082500000}"/>
    <cellStyle name="Note 5 2 2 3 2 2 2" xfId="15367" xr:uid="{00000000-0005-0000-0000-000083500000}"/>
    <cellStyle name="Note 5 2 2 3 2 2 2 2" xfId="15368" xr:uid="{00000000-0005-0000-0000-000084500000}"/>
    <cellStyle name="Note 5 2 2 3 2 2 2 2 2" xfId="25542" xr:uid="{00000000-0005-0000-0000-000085500000}"/>
    <cellStyle name="Note 5 2 2 3 2 2 2 3" xfId="15369" xr:uid="{00000000-0005-0000-0000-000086500000}"/>
    <cellStyle name="Note 5 2 2 3 2 2 2 3 2" xfId="25543" xr:uid="{00000000-0005-0000-0000-000087500000}"/>
    <cellStyle name="Note 5 2 2 3 2 2 2 4" xfId="25541" xr:uid="{00000000-0005-0000-0000-000088500000}"/>
    <cellStyle name="Note 5 2 2 3 2 2 3" xfId="15370" xr:uid="{00000000-0005-0000-0000-000089500000}"/>
    <cellStyle name="Note 5 2 2 3 2 2 3 2" xfId="25544" xr:uid="{00000000-0005-0000-0000-00008A500000}"/>
    <cellStyle name="Note 5 2 2 3 2 2 4" xfId="15371" xr:uid="{00000000-0005-0000-0000-00008B500000}"/>
    <cellStyle name="Note 5 2 2 3 2 2 4 2" xfId="25545" xr:uid="{00000000-0005-0000-0000-00008C500000}"/>
    <cellStyle name="Note 5 2 2 3 2 2 5" xfId="25540" xr:uid="{00000000-0005-0000-0000-00008D500000}"/>
    <cellStyle name="Note 5 2 2 3 2 3" xfId="25539" xr:uid="{00000000-0005-0000-0000-00008E500000}"/>
    <cellStyle name="Note 5 2 2 3 3" xfId="15372" xr:uid="{00000000-0005-0000-0000-00008F500000}"/>
    <cellStyle name="Note 5 2 2 3 3 2" xfId="15373" xr:uid="{00000000-0005-0000-0000-000090500000}"/>
    <cellStyle name="Note 5 2 2 3 3 2 2" xfId="15374" xr:uid="{00000000-0005-0000-0000-000091500000}"/>
    <cellStyle name="Note 5 2 2 3 3 2 2 2" xfId="25548" xr:uid="{00000000-0005-0000-0000-000092500000}"/>
    <cellStyle name="Note 5 2 2 3 3 2 3" xfId="15375" xr:uid="{00000000-0005-0000-0000-000093500000}"/>
    <cellStyle name="Note 5 2 2 3 3 2 3 2" xfId="25549" xr:uid="{00000000-0005-0000-0000-000094500000}"/>
    <cellStyle name="Note 5 2 2 3 3 2 4" xfId="25547" xr:uid="{00000000-0005-0000-0000-000095500000}"/>
    <cellStyle name="Note 5 2 2 3 3 3" xfId="15376" xr:uid="{00000000-0005-0000-0000-000096500000}"/>
    <cellStyle name="Note 5 2 2 3 3 3 2" xfId="25550" xr:uid="{00000000-0005-0000-0000-000097500000}"/>
    <cellStyle name="Note 5 2 2 3 3 4" xfId="15377" xr:uid="{00000000-0005-0000-0000-000098500000}"/>
    <cellStyle name="Note 5 2 2 3 3 4 2" xfId="25551" xr:uid="{00000000-0005-0000-0000-000099500000}"/>
    <cellStyle name="Note 5 2 2 3 3 5" xfId="25546" xr:uid="{00000000-0005-0000-0000-00009A500000}"/>
    <cellStyle name="Note 5 2 2 3 4" xfId="25538" xr:uid="{00000000-0005-0000-0000-00009B500000}"/>
    <cellStyle name="Note 5 2 2 4" xfId="15378" xr:uid="{00000000-0005-0000-0000-00009C500000}"/>
    <cellStyle name="Note 5 2 2 4 2" xfId="15379" xr:uid="{00000000-0005-0000-0000-00009D500000}"/>
    <cellStyle name="Note 5 2 2 4 2 2" xfId="15380" xr:uid="{00000000-0005-0000-0000-00009E500000}"/>
    <cellStyle name="Note 5 2 2 4 2 2 2" xfId="15381" xr:uid="{00000000-0005-0000-0000-00009F500000}"/>
    <cellStyle name="Note 5 2 2 4 2 2 2 2" xfId="15382" xr:uid="{00000000-0005-0000-0000-0000A0500000}"/>
    <cellStyle name="Note 5 2 2 4 2 2 2 2 2" xfId="25556" xr:uid="{00000000-0005-0000-0000-0000A1500000}"/>
    <cellStyle name="Note 5 2 2 4 2 2 2 3" xfId="15383" xr:uid="{00000000-0005-0000-0000-0000A2500000}"/>
    <cellStyle name="Note 5 2 2 4 2 2 2 3 2" xfId="25557" xr:uid="{00000000-0005-0000-0000-0000A3500000}"/>
    <cellStyle name="Note 5 2 2 4 2 2 2 4" xfId="25555" xr:uid="{00000000-0005-0000-0000-0000A4500000}"/>
    <cellStyle name="Note 5 2 2 4 2 2 3" xfId="15384" xr:uid="{00000000-0005-0000-0000-0000A5500000}"/>
    <cellStyle name="Note 5 2 2 4 2 2 3 2" xfId="25558" xr:uid="{00000000-0005-0000-0000-0000A6500000}"/>
    <cellStyle name="Note 5 2 2 4 2 2 4" xfId="15385" xr:uid="{00000000-0005-0000-0000-0000A7500000}"/>
    <cellStyle name="Note 5 2 2 4 2 2 4 2" xfId="25559" xr:uid="{00000000-0005-0000-0000-0000A8500000}"/>
    <cellStyle name="Note 5 2 2 4 2 2 5" xfId="25554" xr:uid="{00000000-0005-0000-0000-0000A9500000}"/>
    <cellStyle name="Note 5 2 2 4 2 3" xfId="25553" xr:uid="{00000000-0005-0000-0000-0000AA500000}"/>
    <cellStyle name="Note 5 2 2 4 3" xfId="15386" xr:uid="{00000000-0005-0000-0000-0000AB500000}"/>
    <cellStyle name="Note 5 2 2 4 3 2" xfId="15387" xr:uid="{00000000-0005-0000-0000-0000AC500000}"/>
    <cellStyle name="Note 5 2 2 4 3 2 2" xfId="15388" xr:uid="{00000000-0005-0000-0000-0000AD500000}"/>
    <cellStyle name="Note 5 2 2 4 3 2 2 2" xfId="25562" xr:uid="{00000000-0005-0000-0000-0000AE500000}"/>
    <cellStyle name="Note 5 2 2 4 3 2 3" xfId="15389" xr:uid="{00000000-0005-0000-0000-0000AF500000}"/>
    <cellStyle name="Note 5 2 2 4 3 2 3 2" xfId="25563" xr:uid="{00000000-0005-0000-0000-0000B0500000}"/>
    <cellStyle name="Note 5 2 2 4 3 2 4" xfId="25561" xr:uid="{00000000-0005-0000-0000-0000B1500000}"/>
    <cellStyle name="Note 5 2 2 4 3 3" xfId="15390" xr:uid="{00000000-0005-0000-0000-0000B2500000}"/>
    <cellStyle name="Note 5 2 2 4 3 3 2" xfId="25564" xr:uid="{00000000-0005-0000-0000-0000B3500000}"/>
    <cellStyle name="Note 5 2 2 4 3 4" xfId="15391" xr:uid="{00000000-0005-0000-0000-0000B4500000}"/>
    <cellStyle name="Note 5 2 2 4 3 4 2" xfId="25565" xr:uid="{00000000-0005-0000-0000-0000B5500000}"/>
    <cellStyle name="Note 5 2 2 4 3 5" xfId="25560" xr:uid="{00000000-0005-0000-0000-0000B6500000}"/>
    <cellStyle name="Note 5 2 2 4 4" xfId="25552" xr:uid="{00000000-0005-0000-0000-0000B7500000}"/>
    <cellStyle name="Note 5 2 2 5" xfId="15392" xr:uid="{00000000-0005-0000-0000-0000B8500000}"/>
    <cellStyle name="Note 5 2 2 5 2" xfId="15393" xr:uid="{00000000-0005-0000-0000-0000B9500000}"/>
    <cellStyle name="Note 5 2 2 5 2 2" xfId="15394" xr:uid="{00000000-0005-0000-0000-0000BA500000}"/>
    <cellStyle name="Note 5 2 2 5 2 2 2" xfId="15395" xr:uid="{00000000-0005-0000-0000-0000BB500000}"/>
    <cellStyle name="Note 5 2 2 5 2 2 2 2" xfId="25569" xr:uid="{00000000-0005-0000-0000-0000BC500000}"/>
    <cellStyle name="Note 5 2 2 5 2 2 3" xfId="15396" xr:uid="{00000000-0005-0000-0000-0000BD500000}"/>
    <cellStyle name="Note 5 2 2 5 2 2 3 2" xfId="25570" xr:uid="{00000000-0005-0000-0000-0000BE500000}"/>
    <cellStyle name="Note 5 2 2 5 2 2 4" xfId="25568" xr:uid="{00000000-0005-0000-0000-0000BF500000}"/>
    <cellStyle name="Note 5 2 2 5 2 3" xfId="15397" xr:uid="{00000000-0005-0000-0000-0000C0500000}"/>
    <cellStyle name="Note 5 2 2 5 2 3 2" xfId="25571" xr:uid="{00000000-0005-0000-0000-0000C1500000}"/>
    <cellStyle name="Note 5 2 2 5 2 4" xfId="15398" xr:uid="{00000000-0005-0000-0000-0000C2500000}"/>
    <cellStyle name="Note 5 2 2 5 2 4 2" xfId="25572" xr:uid="{00000000-0005-0000-0000-0000C3500000}"/>
    <cellStyle name="Note 5 2 2 5 2 5" xfId="25567" xr:uid="{00000000-0005-0000-0000-0000C4500000}"/>
    <cellStyle name="Note 5 2 2 5 3" xfId="25566" xr:uid="{00000000-0005-0000-0000-0000C5500000}"/>
    <cellStyle name="Note 5 2 2 6" xfId="15399" xr:uid="{00000000-0005-0000-0000-0000C6500000}"/>
    <cellStyle name="Note 5 2 2 6 2" xfId="15400" xr:uid="{00000000-0005-0000-0000-0000C7500000}"/>
    <cellStyle name="Note 5 2 2 6 2 2" xfId="15401" xr:uid="{00000000-0005-0000-0000-0000C8500000}"/>
    <cellStyle name="Note 5 2 2 6 2 2 2" xfId="15402" xr:uid="{00000000-0005-0000-0000-0000C9500000}"/>
    <cellStyle name="Note 5 2 2 6 2 2 2 2" xfId="25576" xr:uid="{00000000-0005-0000-0000-0000CA500000}"/>
    <cellStyle name="Note 5 2 2 6 2 2 3" xfId="15403" xr:uid="{00000000-0005-0000-0000-0000CB500000}"/>
    <cellStyle name="Note 5 2 2 6 2 2 3 2" xfId="25577" xr:uid="{00000000-0005-0000-0000-0000CC500000}"/>
    <cellStyle name="Note 5 2 2 6 2 2 4" xfId="25575" xr:uid="{00000000-0005-0000-0000-0000CD500000}"/>
    <cellStyle name="Note 5 2 2 6 2 3" xfId="15404" xr:uid="{00000000-0005-0000-0000-0000CE500000}"/>
    <cellStyle name="Note 5 2 2 6 2 3 2" xfId="25578" xr:uid="{00000000-0005-0000-0000-0000CF500000}"/>
    <cellStyle name="Note 5 2 2 6 2 4" xfId="15405" xr:uid="{00000000-0005-0000-0000-0000D0500000}"/>
    <cellStyle name="Note 5 2 2 6 2 4 2" xfId="25579" xr:uid="{00000000-0005-0000-0000-0000D1500000}"/>
    <cellStyle name="Note 5 2 2 6 2 5" xfId="25574" xr:uid="{00000000-0005-0000-0000-0000D2500000}"/>
    <cellStyle name="Note 5 2 2 6 3" xfId="25573" xr:uid="{00000000-0005-0000-0000-0000D3500000}"/>
    <cellStyle name="Note 5 2 2 7" xfId="15406" xr:uid="{00000000-0005-0000-0000-0000D4500000}"/>
    <cellStyle name="Note 5 2 2 7 2" xfId="15407" xr:uid="{00000000-0005-0000-0000-0000D5500000}"/>
    <cellStyle name="Note 5 2 2 7 2 2" xfId="15408" xr:uid="{00000000-0005-0000-0000-0000D6500000}"/>
    <cellStyle name="Note 5 2 2 7 2 2 2" xfId="25582" xr:uid="{00000000-0005-0000-0000-0000D7500000}"/>
    <cellStyle name="Note 5 2 2 7 2 3" xfId="15409" xr:uid="{00000000-0005-0000-0000-0000D8500000}"/>
    <cellStyle name="Note 5 2 2 7 2 3 2" xfId="25583" xr:uid="{00000000-0005-0000-0000-0000D9500000}"/>
    <cellStyle name="Note 5 2 2 7 2 4" xfId="25581" xr:uid="{00000000-0005-0000-0000-0000DA500000}"/>
    <cellStyle name="Note 5 2 2 7 3" xfId="15410" xr:uid="{00000000-0005-0000-0000-0000DB500000}"/>
    <cellStyle name="Note 5 2 2 7 3 2" xfId="25584" xr:uid="{00000000-0005-0000-0000-0000DC500000}"/>
    <cellStyle name="Note 5 2 2 7 4" xfId="15411" xr:uid="{00000000-0005-0000-0000-0000DD500000}"/>
    <cellStyle name="Note 5 2 2 7 4 2" xfId="25585" xr:uid="{00000000-0005-0000-0000-0000DE500000}"/>
    <cellStyle name="Note 5 2 2 7 5" xfId="25580" xr:uid="{00000000-0005-0000-0000-0000DF500000}"/>
    <cellStyle name="Note 5 2 2 8" xfId="15412" xr:uid="{00000000-0005-0000-0000-0000E0500000}"/>
    <cellStyle name="Note 5 2 2 8 2" xfId="25586" xr:uid="{00000000-0005-0000-0000-0000E1500000}"/>
    <cellStyle name="Note 5 2 2 9" xfId="15349" xr:uid="{00000000-0005-0000-0000-0000E2500000}"/>
    <cellStyle name="Note 5 2 3" xfId="2736" xr:uid="{00000000-0005-0000-0000-0000E3500000}"/>
    <cellStyle name="Note 5 2 3 2" xfId="15414" xr:uid="{00000000-0005-0000-0000-0000E4500000}"/>
    <cellStyle name="Note 5 2 3 2 2" xfId="15415" xr:uid="{00000000-0005-0000-0000-0000E5500000}"/>
    <cellStyle name="Note 5 2 3 2 2 2" xfId="15416" xr:uid="{00000000-0005-0000-0000-0000E6500000}"/>
    <cellStyle name="Note 5 2 3 2 2 2 2" xfId="15417" xr:uid="{00000000-0005-0000-0000-0000E7500000}"/>
    <cellStyle name="Note 5 2 3 2 2 2 2 2" xfId="25591" xr:uid="{00000000-0005-0000-0000-0000E8500000}"/>
    <cellStyle name="Note 5 2 3 2 2 2 3" xfId="15418" xr:uid="{00000000-0005-0000-0000-0000E9500000}"/>
    <cellStyle name="Note 5 2 3 2 2 2 3 2" xfId="25592" xr:uid="{00000000-0005-0000-0000-0000EA500000}"/>
    <cellStyle name="Note 5 2 3 2 2 2 4" xfId="25590" xr:uid="{00000000-0005-0000-0000-0000EB500000}"/>
    <cellStyle name="Note 5 2 3 2 2 3" xfId="15419" xr:uid="{00000000-0005-0000-0000-0000EC500000}"/>
    <cellStyle name="Note 5 2 3 2 2 3 2" xfId="25593" xr:uid="{00000000-0005-0000-0000-0000ED500000}"/>
    <cellStyle name="Note 5 2 3 2 2 4" xfId="15420" xr:uid="{00000000-0005-0000-0000-0000EE500000}"/>
    <cellStyle name="Note 5 2 3 2 2 4 2" xfId="25594" xr:uid="{00000000-0005-0000-0000-0000EF500000}"/>
    <cellStyle name="Note 5 2 3 2 2 5" xfId="25589" xr:uid="{00000000-0005-0000-0000-0000F0500000}"/>
    <cellStyle name="Note 5 2 3 2 3" xfId="25588" xr:uid="{00000000-0005-0000-0000-0000F1500000}"/>
    <cellStyle name="Note 5 2 3 3" xfId="15421" xr:uid="{00000000-0005-0000-0000-0000F2500000}"/>
    <cellStyle name="Note 5 2 3 3 2" xfId="15422" xr:uid="{00000000-0005-0000-0000-0000F3500000}"/>
    <cellStyle name="Note 5 2 3 3 2 2" xfId="15423" xr:uid="{00000000-0005-0000-0000-0000F4500000}"/>
    <cellStyle name="Note 5 2 3 3 2 2 2" xfId="25597" xr:uid="{00000000-0005-0000-0000-0000F5500000}"/>
    <cellStyle name="Note 5 2 3 3 2 3" xfId="15424" xr:uid="{00000000-0005-0000-0000-0000F6500000}"/>
    <cellStyle name="Note 5 2 3 3 2 3 2" xfId="25598" xr:uid="{00000000-0005-0000-0000-0000F7500000}"/>
    <cellStyle name="Note 5 2 3 3 2 4" xfId="25596" xr:uid="{00000000-0005-0000-0000-0000F8500000}"/>
    <cellStyle name="Note 5 2 3 3 3" xfId="15425" xr:uid="{00000000-0005-0000-0000-0000F9500000}"/>
    <cellStyle name="Note 5 2 3 3 3 2" xfId="25599" xr:uid="{00000000-0005-0000-0000-0000FA500000}"/>
    <cellStyle name="Note 5 2 3 3 4" xfId="15426" xr:uid="{00000000-0005-0000-0000-0000FB500000}"/>
    <cellStyle name="Note 5 2 3 3 4 2" xfId="25600" xr:uid="{00000000-0005-0000-0000-0000FC500000}"/>
    <cellStyle name="Note 5 2 3 3 5" xfId="25595" xr:uid="{00000000-0005-0000-0000-0000FD500000}"/>
    <cellStyle name="Note 5 2 3 4" xfId="15427" xr:uid="{00000000-0005-0000-0000-0000FE500000}"/>
    <cellStyle name="Note 5 2 3 4 2" xfId="25601" xr:uid="{00000000-0005-0000-0000-0000FF500000}"/>
    <cellStyle name="Note 5 2 3 5" xfId="15413" xr:uid="{00000000-0005-0000-0000-000000510000}"/>
    <cellStyle name="Note 5 2 3 6" xfId="25587" xr:uid="{00000000-0005-0000-0000-000001510000}"/>
    <cellStyle name="Note 5 2 4" xfId="15428" xr:uid="{00000000-0005-0000-0000-000002510000}"/>
    <cellStyle name="Note 5 2 4 2" xfId="15429" xr:uid="{00000000-0005-0000-0000-000003510000}"/>
    <cellStyle name="Note 5 2 4 2 2" xfId="15430" xr:uid="{00000000-0005-0000-0000-000004510000}"/>
    <cellStyle name="Note 5 2 4 2 2 2" xfId="15431" xr:uid="{00000000-0005-0000-0000-000005510000}"/>
    <cellStyle name="Note 5 2 4 2 2 2 2" xfId="15432" xr:uid="{00000000-0005-0000-0000-000006510000}"/>
    <cellStyle name="Note 5 2 4 2 2 2 2 2" xfId="25606" xr:uid="{00000000-0005-0000-0000-000007510000}"/>
    <cellStyle name="Note 5 2 4 2 2 2 3" xfId="15433" xr:uid="{00000000-0005-0000-0000-000008510000}"/>
    <cellStyle name="Note 5 2 4 2 2 2 3 2" xfId="25607" xr:uid="{00000000-0005-0000-0000-000009510000}"/>
    <cellStyle name="Note 5 2 4 2 2 2 4" xfId="25605" xr:uid="{00000000-0005-0000-0000-00000A510000}"/>
    <cellStyle name="Note 5 2 4 2 2 3" xfId="15434" xr:uid="{00000000-0005-0000-0000-00000B510000}"/>
    <cellStyle name="Note 5 2 4 2 2 3 2" xfId="25608" xr:uid="{00000000-0005-0000-0000-00000C510000}"/>
    <cellStyle name="Note 5 2 4 2 2 4" xfId="15435" xr:uid="{00000000-0005-0000-0000-00000D510000}"/>
    <cellStyle name="Note 5 2 4 2 2 4 2" xfId="25609" xr:uid="{00000000-0005-0000-0000-00000E510000}"/>
    <cellStyle name="Note 5 2 4 2 2 5" xfId="25604" xr:uid="{00000000-0005-0000-0000-00000F510000}"/>
    <cellStyle name="Note 5 2 4 2 3" xfId="25603" xr:uid="{00000000-0005-0000-0000-000010510000}"/>
    <cellStyle name="Note 5 2 4 3" xfId="15436" xr:uid="{00000000-0005-0000-0000-000011510000}"/>
    <cellStyle name="Note 5 2 4 3 2" xfId="15437" xr:uid="{00000000-0005-0000-0000-000012510000}"/>
    <cellStyle name="Note 5 2 4 3 2 2" xfId="15438" xr:uid="{00000000-0005-0000-0000-000013510000}"/>
    <cellStyle name="Note 5 2 4 3 2 2 2" xfId="25612" xr:uid="{00000000-0005-0000-0000-000014510000}"/>
    <cellStyle name="Note 5 2 4 3 2 3" xfId="15439" xr:uid="{00000000-0005-0000-0000-000015510000}"/>
    <cellStyle name="Note 5 2 4 3 2 3 2" xfId="25613" xr:uid="{00000000-0005-0000-0000-000016510000}"/>
    <cellStyle name="Note 5 2 4 3 2 4" xfId="25611" xr:uid="{00000000-0005-0000-0000-000017510000}"/>
    <cellStyle name="Note 5 2 4 3 3" xfId="15440" xr:uid="{00000000-0005-0000-0000-000018510000}"/>
    <cellStyle name="Note 5 2 4 3 3 2" xfId="25614" xr:uid="{00000000-0005-0000-0000-000019510000}"/>
    <cellStyle name="Note 5 2 4 3 4" xfId="15441" xr:uid="{00000000-0005-0000-0000-00001A510000}"/>
    <cellStyle name="Note 5 2 4 3 4 2" xfId="25615" xr:uid="{00000000-0005-0000-0000-00001B510000}"/>
    <cellStyle name="Note 5 2 4 3 5" xfId="25610" xr:uid="{00000000-0005-0000-0000-00001C510000}"/>
    <cellStyle name="Note 5 2 4 4" xfId="15442" xr:uid="{00000000-0005-0000-0000-00001D510000}"/>
    <cellStyle name="Note 5 2 4 4 2" xfId="25616" xr:uid="{00000000-0005-0000-0000-00001E510000}"/>
    <cellStyle name="Note 5 2 4 5" xfId="25602" xr:uid="{00000000-0005-0000-0000-00001F510000}"/>
    <cellStyle name="Note 5 2 5" xfId="15443" xr:uid="{00000000-0005-0000-0000-000020510000}"/>
    <cellStyle name="Note 5 2 5 2" xfId="15444" xr:uid="{00000000-0005-0000-0000-000021510000}"/>
    <cellStyle name="Note 5 2 5 2 2" xfId="15445" xr:uid="{00000000-0005-0000-0000-000022510000}"/>
    <cellStyle name="Note 5 2 5 2 2 2" xfId="15446" xr:uid="{00000000-0005-0000-0000-000023510000}"/>
    <cellStyle name="Note 5 2 5 2 2 2 2" xfId="15447" xr:uid="{00000000-0005-0000-0000-000024510000}"/>
    <cellStyle name="Note 5 2 5 2 2 2 2 2" xfId="25621" xr:uid="{00000000-0005-0000-0000-000025510000}"/>
    <cellStyle name="Note 5 2 5 2 2 2 3" xfId="15448" xr:uid="{00000000-0005-0000-0000-000026510000}"/>
    <cellStyle name="Note 5 2 5 2 2 2 3 2" xfId="25622" xr:uid="{00000000-0005-0000-0000-000027510000}"/>
    <cellStyle name="Note 5 2 5 2 2 2 4" xfId="25620" xr:uid="{00000000-0005-0000-0000-000028510000}"/>
    <cellStyle name="Note 5 2 5 2 2 3" xfId="15449" xr:uid="{00000000-0005-0000-0000-000029510000}"/>
    <cellStyle name="Note 5 2 5 2 2 3 2" xfId="25623" xr:uid="{00000000-0005-0000-0000-00002A510000}"/>
    <cellStyle name="Note 5 2 5 2 2 4" xfId="15450" xr:uid="{00000000-0005-0000-0000-00002B510000}"/>
    <cellStyle name="Note 5 2 5 2 2 4 2" xfId="25624" xr:uid="{00000000-0005-0000-0000-00002C510000}"/>
    <cellStyle name="Note 5 2 5 2 2 5" xfId="25619" xr:uid="{00000000-0005-0000-0000-00002D510000}"/>
    <cellStyle name="Note 5 2 5 2 3" xfId="25618" xr:uid="{00000000-0005-0000-0000-00002E510000}"/>
    <cellStyle name="Note 5 2 5 3" xfId="15451" xr:uid="{00000000-0005-0000-0000-00002F510000}"/>
    <cellStyle name="Note 5 2 5 3 2" xfId="15452" xr:uid="{00000000-0005-0000-0000-000030510000}"/>
    <cellStyle name="Note 5 2 5 3 2 2" xfId="15453" xr:uid="{00000000-0005-0000-0000-000031510000}"/>
    <cellStyle name="Note 5 2 5 3 2 2 2" xfId="25627" xr:uid="{00000000-0005-0000-0000-000032510000}"/>
    <cellStyle name="Note 5 2 5 3 2 3" xfId="15454" xr:uid="{00000000-0005-0000-0000-000033510000}"/>
    <cellStyle name="Note 5 2 5 3 2 3 2" xfId="25628" xr:uid="{00000000-0005-0000-0000-000034510000}"/>
    <cellStyle name="Note 5 2 5 3 2 4" xfId="25626" xr:uid="{00000000-0005-0000-0000-000035510000}"/>
    <cellStyle name="Note 5 2 5 3 3" xfId="15455" xr:uid="{00000000-0005-0000-0000-000036510000}"/>
    <cellStyle name="Note 5 2 5 3 3 2" xfId="25629" xr:uid="{00000000-0005-0000-0000-000037510000}"/>
    <cellStyle name="Note 5 2 5 3 4" xfId="15456" xr:uid="{00000000-0005-0000-0000-000038510000}"/>
    <cellStyle name="Note 5 2 5 3 4 2" xfId="25630" xr:uid="{00000000-0005-0000-0000-000039510000}"/>
    <cellStyle name="Note 5 2 5 3 5" xfId="25625" xr:uid="{00000000-0005-0000-0000-00003A510000}"/>
    <cellStyle name="Note 5 2 5 4" xfId="25617" xr:uid="{00000000-0005-0000-0000-00003B510000}"/>
    <cellStyle name="Note 5 2 6" xfId="15457" xr:uid="{00000000-0005-0000-0000-00003C510000}"/>
    <cellStyle name="Note 5 2 6 2" xfId="15458" xr:uid="{00000000-0005-0000-0000-00003D510000}"/>
    <cellStyle name="Note 5 2 6 2 2" xfId="15459" xr:uid="{00000000-0005-0000-0000-00003E510000}"/>
    <cellStyle name="Note 5 2 6 2 2 2" xfId="15460" xr:uid="{00000000-0005-0000-0000-00003F510000}"/>
    <cellStyle name="Note 5 2 6 2 2 2 2" xfId="25634" xr:uid="{00000000-0005-0000-0000-000040510000}"/>
    <cellStyle name="Note 5 2 6 2 2 3" xfId="15461" xr:uid="{00000000-0005-0000-0000-000041510000}"/>
    <cellStyle name="Note 5 2 6 2 2 3 2" xfId="25635" xr:uid="{00000000-0005-0000-0000-000042510000}"/>
    <cellStyle name="Note 5 2 6 2 2 4" xfId="25633" xr:uid="{00000000-0005-0000-0000-000043510000}"/>
    <cellStyle name="Note 5 2 6 2 3" xfId="15462" xr:uid="{00000000-0005-0000-0000-000044510000}"/>
    <cellStyle name="Note 5 2 6 2 3 2" xfId="25636" xr:uid="{00000000-0005-0000-0000-000045510000}"/>
    <cellStyle name="Note 5 2 6 2 4" xfId="15463" xr:uid="{00000000-0005-0000-0000-000046510000}"/>
    <cellStyle name="Note 5 2 6 2 4 2" xfId="25637" xr:uid="{00000000-0005-0000-0000-000047510000}"/>
    <cellStyle name="Note 5 2 6 2 5" xfId="25632" xr:uid="{00000000-0005-0000-0000-000048510000}"/>
    <cellStyle name="Note 5 2 6 3" xfId="25631" xr:uid="{00000000-0005-0000-0000-000049510000}"/>
    <cellStyle name="Note 5 2 7" xfId="15464" xr:uid="{00000000-0005-0000-0000-00004A510000}"/>
    <cellStyle name="Note 5 2 7 2" xfId="15465" xr:uid="{00000000-0005-0000-0000-00004B510000}"/>
    <cellStyle name="Note 5 2 7 2 2" xfId="15466" xr:uid="{00000000-0005-0000-0000-00004C510000}"/>
    <cellStyle name="Note 5 2 7 2 2 2" xfId="25640" xr:uid="{00000000-0005-0000-0000-00004D510000}"/>
    <cellStyle name="Note 5 2 7 2 3" xfId="15467" xr:uid="{00000000-0005-0000-0000-00004E510000}"/>
    <cellStyle name="Note 5 2 7 2 3 2" xfId="25641" xr:uid="{00000000-0005-0000-0000-00004F510000}"/>
    <cellStyle name="Note 5 2 7 2 4" xfId="25639" xr:uid="{00000000-0005-0000-0000-000050510000}"/>
    <cellStyle name="Note 5 2 7 3" xfId="15468" xr:uid="{00000000-0005-0000-0000-000051510000}"/>
    <cellStyle name="Note 5 2 7 3 2" xfId="25642" xr:uid="{00000000-0005-0000-0000-000052510000}"/>
    <cellStyle name="Note 5 2 7 4" xfId="15469" xr:uid="{00000000-0005-0000-0000-000053510000}"/>
    <cellStyle name="Note 5 2 7 4 2" xfId="25643" xr:uid="{00000000-0005-0000-0000-000054510000}"/>
    <cellStyle name="Note 5 2 7 5" xfId="25638" xr:uid="{00000000-0005-0000-0000-000055510000}"/>
    <cellStyle name="Note 5 2 8" xfId="15470" xr:uid="{00000000-0005-0000-0000-000056510000}"/>
    <cellStyle name="Note 5 2 8 2" xfId="25644" xr:uid="{00000000-0005-0000-0000-000057510000}"/>
    <cellStyle name="Note 5 2 9" xfId="15471" xr:uid="{00000000-0005-0000-0000-000058510000}"/>
    <cellStyle name="Note 5 2 9 2" xfId="25645" xr:uid="{00000000-0005-0000-0000-000059510000}"/>
    <cellStyle name="Note 5 3" xfId="2737" xr:uid="{00000000-0005-0000-0000-00005A510000}"/>
    <cellStyle name="Note 5 3 10" xfId="15472" xr:uid="{00000000-0005-0000-0000-00005B510000}"/>
    <cellStyle name="Note 5 3 11" xfId="25646" xr:uid="{00000000-0005-0000-0000-00005C510000}"/>
    <cellStyle name="Note 5 3 2" xfId="2738" xr:uid="{00000000-0005-0000-0000-00005D510000}"/>
    <cellStyle name="Note 5 3 2 2" xfId="15474" xr:uid="{00000000-0005-0000-0000-00005E510000}"/>
    <cellStyle name="Note 5 3 2 2 2" xfId="15475" xr:uid="{00000000-0005-0000-0000-00005F510000}"/>
    <cellStyle name="Note 5 3 2 2 2 2" xfId="15476" xr:uid="{00000000-0005-0000-0000-000060510000}"/>
    <cellStyle name="Note 5 3 2 2 2 2 2" xfId="15477" xr:uid="{00000000-0005-0000-0000-000061510000}"/>
    <cellStyle name="Note 5 3 2 2 2 2 2 2" xfId="25651" xr:uid="{00000000-0005-0000-0000-000062510000}"/>
    <cellStyle name="Note 5 3 2 2 2 2 3" xfId="15478" xr:uid="{00000000-0005-0000-0000-000063510000}"/>
    <cellStyle name="Note 5 3 2 2 2 2 3 2" xfId="25652" xr:uid="{00000000-0005-0000-0000-000064510000}"/>
    <cellStyle name="Note 5 3 2 2 2 2 4" xfId="25650" xr:uid="{00000000-0005-0000-0000-000065510000}"/>
    <cellStyle name="Note 5 3 2 2 2 3" xfId="15479" xr:uid="{00000000-0005-0000-0000-000066510000}"/>
    <cellStyle name="Note 5 3 2 2 2 3 2" xfId="25653" xr:uid="{00000000-0005-0000-0000-000067510000}"/>
    <cellStyle name="Note 5 3 2 2 2 4" xfId="15480" xr:uid="{00000000-0005-0000-0000-000068510000}"/>
    <cellStyle name="Note 5 3 2 2 2 4 2" xfId="25654" xr:uid="{00000000-0005-0000-0000-000069510000}"/>
    <cellStyle name="Note 5 3 2 2 2 5" xfId="25649" xr:uid="{00000000-0005-0000-0000-00006A510000}"/>
    <cellStyle name="Note 5 3 2 2 3" xfId="25648" xr:uid="{00000000-0005-0000-0000-00006B510000}"/>
    <cellStyle name="Note 5 3 2 3" xfId="15481" xr:uid="{00000000-0005-0000-0000-00006C510000}"/>
    <cellStyle name="Note 5 3 2 3 2" xfId="15482" xr:uid="{00000000-0005-0000-0000-00006D510000}"/>
    <cellStyle name="Note 5 3 2 3 2 2" xfId="15483" xr:uid="{00000000-0005-0000-0000-00006E510000}"/>
    <cellStyle name="Note 5 3 2 3 2 2 2" xfId="25657" xr:uid="{00000000-0005-0000-0000-00006F510000}"/>
    <cellStyle name="Note 5 3 2 3 2 3" xfId="15484" xr:uid="{00000000-0005-0000-0000-000070510000}"/>
    <cellStyle name="Note 5 3 2 3 2 3 2" xfId="25658" xr:uid="{00000000-0005-0000-0000-000071510000}"/>
    <cellStyle name="Note 5 3 2 3 2 4" xfId="25656" xr:uid="{00000000-0005-0000-0000-000072510000}"/>
    <cellStyle name="Note 5 3 2 3 3" xfId="15485" xr:uid="{00000000-0005-0000-0000-000073510000}"/>
    <cellStyle name="Note 5 3 2 3 3 2" xfId="25659" xr:uid="{00000000-0005-0000-0000-000074510000}"/>
    <cellStyle name="Note 5 3 2 3 4" xfId="15486" xr:uid="{00000000-0005-0000-0000-000075510000}"/>
    <cellStyle name="Note 5 3 2 3 4 2" xfId="25660" xr:uid="{00000000-0005-0000-0000-000076510000}"/>
    <cellStyle name="Note 5 3 2 3 5" xfId="25655" xr:uid="{00000000-0005-0000-0000-000077510000}"/>
    <cellStyle name="Note 5 3 2 4" xfId="15487" xr:uid="{00000000-0005-0000-0000-000078510000}"/>
    <cellStyle name="Note 5 3 2 4 2" xfId="25661" xr:uid="{00000000-0005-0000-0000-000079510000}"/>
    <cellStyle name="Note 5 3 2 5" xfId="15473" xr:uid="{00000000-0005-0000-0000-00007A510000}"/>
    <cellStyle name="Note 5 3 2 6" xfId="25647" xr:uid="{00000000-0005-0000-0000-00007B510000}"/>
    <cellStyle name="Note 5 3 3" xfId="2739" xr:uid="{00000000-0005-0000-0000-00007C510000}"/>
    <cellStyle name="Note 5 3 3 2" xfId="15489" xr:uid="{00000000-0005-0000-0000-00007D510000}"/>
    <cellStyle name="Note 5 3 3 2 2" xfId="15490" xr:uid="{00000000-0005-0000-0000-00007E510000}"/>
    <cellStyle name="Note 5 3 3 2 2 2" xfId="15491" xr:uid="{00000000-0005-0000-0000-00007F510000}"/>
    <cellStyle name="Note 5 3 3 2 2 2 2" xfId="15492" xr:uid="{00000000-0005-0000-0000-000080510000}"/>
    <cellStyle name="Note 5 3 3 2 2 2 2 2" xfId="25666" xr:uid="{00000000-0005-0000-0000-000081510000}"/>
    <cellStyle name="Note 5 3 3 2 2 2 3" xfId="15493" xr:uid="{00000000-0005-0000-0000-000082510000}"/>
    <cellStyle name="Note 5 3 3 2 2 2 3 2" xfId="25667" xr:uid="{00000000-0005-0000-0000-000083510000}"/>
    <cellStyle name="Note 5 3 3 2 2 2 4" xfId="25665" xr:uid="{00000000-0005-0000-0000-000084510000}"/>
    <cellStyle name="Note 5 3 3 2 2 3" xfId="15494" xr:uid="{00000000-0005-0000-0000-000085510000}"/>
    <cellStyle name="Note 5 3 3 2 2 3 2" xfId="25668" xr:uid="{00000000-0005-0000-0000-000086510000}"/>
    <cellStyle name="Note 5 3 3 2 2 4" xfId="15495" xr:uid="{00000000-0005-0000-0000-000087510000}"/>
    <cellStyle name="Note 5 3 3 2 2 4 2" xfId="25669" xr:uid="{00000000-0005-0000-0000-000088510000}"/>
    <cellStyle name="Note 5 3 3 2 2 5" xfId="25664" xr:uid="{00000000-0005-0000-0000-000089510000}"/>
    <cellStyle name="Note 5 3 3 2 3" xfId="25663" xr:uid="{00000000-0005-0000-0000-00008A510000}"/>
    <cellStyle name="Note 5 3 3 3" xfId="15496" xr:uid="{00000000-0005-0000-0000-00008B510000}"/>
    <cellStyle name="Note 5 3 3 3 2" xfId="15497" xr:uid="{00000000-0005-0000-0000-00008C510000}"/>
    <cellStyle name="Note 5 3 3 3 2 2" xfId="15498" xr:uid="{00000000-0005-0000-0000-00008D510000}"/>
    <cellStyle name="Note 5 3 3 3 2 2 2" xfId="25672" xr:uid="{00000000-0005-0000-0000-00008E510000}"/>
    <cellStyle name="Note 5 3 3 3 2 3" xfId="15499" xr:uid="{00000000-0005-0000-0000-00008F510000}"/>
    <cellStyle name="Note 5 3 3 3 2 3 2" xfId="25673" xr:uid="{00000000-0005-0000-0000-000090510000}"/>
    <cellStyle name="Note 5 3 3 3 2 4" xfId="25671" xr:uid="{00000000-0005-0000-0000-000091510000}"/>
    <cellStyle name="Note 5 3 3 3 3" xfId="15500" xr:uid="{00000000-0005-0000-0000-000092510000}"/>
    <cellStyle name="Note 5 3 3 3 3 2" xfId="25674" xr:uid="{00000000-0005-0000-0000-000093510000}"/>
    <cellStyle name="Note 5 3 3 3 4" xfId="15501" xr:uid="{00000000-0005-0000-0000-000094510000}"/>
    <cellStyle name="Note 5 3 3 3 4 2" xfId="25675" xr:uid="{00000000-0005-0000-0000-000095510000}"/>
    <cellStyle name="Note 5 3 3 3 5" xfId="25670" xr:uid="{00000000-0005-0000-0000-000096510000}"/>
    <cellStyle name="Note 5 3 3 4" xfId="15502" xr:uid="{00000000-0005-0000-0000-000097510000}"/>
    <cellStyle name="Note 5 3 3 4 2" xfId="25676" xr:uid="{00000000-0005-0000-0000-000098510000}"/>
    <cellStyle name="Note 5 3 3 5" xfId="15488" xr:uid="{00000000-0005-0000-0000-000099510000}"/>
    <cellStyle name="Note 5 3 3 6" xfId="25662" xr:uid="{00000000-0005-0000-0000-00009A510000}"/>
    <cellStyle name="Note 5 3 4" xfId="15503" xr:uid="{00000000-0005-0000-0000-00009B510000}"/>
    <cellStyle name="Note 5 3 4 2" xfId="15504" xr:uid="{00000000-0005-0000-0000-00009C510000}"/>
    <cellStyle name="Note 5 3 4 2 2" xfId="15505" xr:uid="{00000000-0005-0000-0000-00009D510000}"/>
    <cellStyle name="Note 5 3 4 2 2 2" xfId="15506" xr:uid="{00000000-0005-0000-0000-00009E510000}"/>
    <cellStyle name="Note 5 3 4 2 2 2 2" xfId="15507" xr:uid="{00000000-0005-0000-0000-00009F510000}"/>
    <cellStyle name="Note 5 3 4 2 2 2 2 2" xfId="25681" xr:uid="{00000000-0005-0000-0000-0000A0510000}"/>
    <cellStyle name="Note 5 3 4 2 2 2 3" xfId="15508" xr:uid="{00000000-0005-0000-0000-0000A1510000}"/>
    <cellStyle name="Note 5 3 4 2 2 2 3 2" xfId="25682" xr:uid="{00000000-0005-0000-0000-0000A2510000}"/>
    <cellStyle name="Note 5 3 4 2 2 2 4" xfId="25680" xr:uid="{00000000-0005-0000-0000-0000A3510000}"/>
    <cellStyle name="Note 5 3 4 2 2 3" xfId="15509" xr:uid="{00000000-0005-0000-0000-0000A4510000}"/>
    <cellStyle name="Note 5 3 4 2 2 3 2" xfId="25683" xr:uid="{00000000-0005-0000-0000-0000A5510000}"/>
    <cellStyle name="Note 5 3 4 2 2 4" xfId="15510" xr:uid="{00000000-0005-0000-0000-0000A6510000}"/>
    <cellStyle name="Note 5 3 4 2 2 4 2" xfId="25684" xr:uid="{00000000-0005-0000-0000-0000A7510000}"/>
    <cellStyle name="Note 5 3 4 2 2 5" xfId="25679" xr:uid="{00000000-0005-0000-0000-0000A8510000}"/>
    <cellStyle name="Note 5 3 4 2 3" xfId="25678" xr:uid="{00000000-0005-0000-0000-0000A9510000}"/>
    <cellStyle name="Note 5 3 4 3" xfId="15511" xr:uid="{00000000-0005-0000-0000-0000AA510000}"/>
    <cellStyle name="Note 5 3 4 3 2" xfId="15512" xr:uid="{00000000-0005-0000-0000-0000AB510000}"/>
    <cellStyle name="Note 5 3 4 3 2 2" xfId="15513" xr:uid="{00000000-0005-0000-0000-0000AC510000}"/>
    <cellStyle name="Note 5 3 4 3 2 2 2" xfId="25687" xr:uid="{00000000-0005-0000-0000-0000AD510000}"/>
    <cellStyle name="Note 5 3 4 3 2 3" xfId="15514" xr:uid="{00000000-0005-0000-0000-0000AE510000}"/>
    <cellStyle name="Note 5 3 4 3 2 3 2" xfId="25688" xr:uid="{00000000-0005-0000-0000-0000AF510000}"/>
    <cellStyle name="Note 5 3 4 3 2 4" xfId="25686" xr:uid="{00000000-0005-0000-0000-0000B0510000}"/>
    <cellStyle name="Note 5 3 4 3 3" xfId="15515" xr:uid="{00000000-0005-0000-0000-0000B1510000}"/>
    <cellStyle name="Note 5 3 4 3 3 2" xfId="25689" xr:uid="{00000000-0005-0000-0000-0000B2510000}"/>
    <cellStyle name="Note 5 3 4 3 4" xfId="15516" xr:uid="{00000000-0005-0000-0000-0000B3510000}"/>
    <cellStyle name="Note 5 3 4 3 4 2" xfId="25690" xr:uid="{00000000-0005-0000-0000-0000B4510000}"/>
    <cellStyle name="Note 5 3 4 3 5" xfId="25685" xr:uid="{00000000-0005-0000-0000-0000B5510000}"/>
    <cellStyle name="Note 5 3 4 4" xfId="15517" xr:uid="{00000000-0005-0000-0000-0000B6510000}"/>
    <cellStyle name="Note 5 3 4 4 2" xfId="25691" xr:uid="{00000000-0005-0000-0000-0000B7510000}"/>
    <cellStyle name="Note 5 3 4 5" xfId="25677" xr:uid="{00000000-0005-0000-0000-0000B8510000}"/>
    <cellStyle name="Note 5 3 5" xfId="15518" xr:uid="{00000000-0005-0000-0000-0000B9510000}"/>
    <cellStyle name="Note 5 3 5 2" xfId="15519" xr:uid="{00000000-0005-0000-0000-0000BA510000}"/>
    <cellStyle name="Note 5 3 5 2 2" xfId="15520" xr:uid="{00000000-0005-0000-0000-0000BB510000}"/>
    <cellStyle name="Note 5 3 5 2 2 2" xfId="15521" xr:uid="{00000000-0005-0000-0000-0000BC510000}"/>
    <cellStyle name="Note 5 3 5 2 2 2 2" xfId="25695" xr:uid="{00000000-0005-0000-0000-0000BD510000}"/>
    <cellStyle name="Note 5 3 5 2 2 3" xfId="15522" xr:uid="{00000000-0005-0000-0000-0000BE510000}"/>
    <cellStyle name="Note 5 3 5 2 2 3 2" xfId="25696" xr:uid="{00000000-0005-0000-0000-0000BF510000}"/>
    <cellStyle name="Note 5 3 5 2 2 4" xfId="25694" xr:uid="{00000000-0005-0000-0000-0000C0510000}"/>
    <cellStyle name="Note 5 3 5 2 3" xfId="15523" xr:uid="{00000000-0005-0000-0000-0000C1510000}"/>
    <cellStyle name="Note 5 3 5 2 3 2" xfId="25697" xr:uid="{00000000-0005-0000-0000-0000C2510000}"/>
    <cellStyle name="Note 5 3 5 2 4" xfId="15524" xr:uid="{00000000-0005-0000-0000-0000C3510000}"/>
    <cellStyle name="Note 5 3 5 2 4 2" xfId="25698" xr:uid="{00000000-0005-0000-0000-0000C4510000}"/>
    <cellStyle name="Note 5 3 5 2 5" xfId="25693" xr:uid="{00000000-0005-0000-0000-0000C5510000}"/>
    <cellStyle name="Note 5 3 5 3" xfId="25692" xr:uid="{00000000-0005-0000-0000-0000C6510000}"/>
    <cellStyle name="Note 5 3 6" xfId="15525" xr:uid="{00000000-0005-0000-0000-0000C7510000}"/>
    <cellStyle name="Note 5 3 6 2" xfId="15526" xr:uid="{00000000-0005-0000-0000-0000C8510000}"/>
    <cellStyle name="Note 5 3 6 2 2" xfId="15527" xr:uid="{00000000-0005-0000-0000-0000C9510000}"/>
    <cellStyle name="Note 5 3 6 2 2 2" xfId="15528" xr:uid="{00000000-0005-0000-0000-0000CA510000}"/>
    <cellStyle name="Note 5 3 6 2 2 2 2" xfId="25702" xr:uid="{00000000-0005-0000-0000-0000CB510000}"/>
    <cellStyle name="Note 5 3 6 2 2 3" xfId="15529" xr:uid="{00000000-0005-0000-0000-0000CC510000}"/>
    <cellStyle name="Note 5 3 6 2 2 3 2" xfId="25703" xr:uid="{00000000-0005-0000-0000-0000CD510000}"/>
    <cellStyle name="Note 5 3 6 2 2 4" xfId="25701" xr:uid="{00000000-0005-0000-0000-0000CE510000}"/>
    <cellStyle name="Note 5 3 6 2 3" xfId="15530" xr:uid="{00000000-0005-0000-0000-0000CF510000}"/>
    <cellStyle name="Note 5 3 6 2 3 2" xfId="25704" xr:uid="{00000000-0005-0000-0000-0000D0510000}"/>
    <cellStyle name="Note 5 3 6 2 4" xfId="15531" xr:uid="{00000000-0005-0000-0000-0000D1510000}"/>
    <cellStyle name="Note 5 3 6 2 4 2" xfId="25705" xr:uid="{00000000-0005-0000-0000-0000D2510000}"/>
    <cellStyle name="Note 5 3 6 2 5" xfId="25700" xr:uid="{00000000-0005-0000-0000-0000D3510000}"/>
    <cellStyle name="Note 5 3 6 3" xfId="25699" xr:uid="{00000000-0005-0000-0000-0000D4510000}"/>
    <cellStyle name="Note 5 3 7" xfId="15532" xr:uid="{00000000-0005-0000-0000-0000D5510000}"/>
    <cellStyle name="Note 5 3 7 2" xfId="15533" xr:uid="{00000000-0005-0000-0000-0000D6510000}"/>
    <cellStyle name="Note 5 3 7 2 2" xfId="15534" xr:uid="{00000000-0005-0000-0000-0000D7510000}"/>
    <cellStyle name="Note 5 3 7 2 2 2" xfId="25708" xr:uid="{00000000-0005-0000-0000-0000D8510000}"/>
    <cellStyle name="Note 5 3 7 2 3" xfId="15535" xr:uid="{00000000-0005-0000-0000-0000D9510000}"/>
    <cellStyle name="Note 5 3 7 2 3 2" xfId="25709" xr:uid="{00000000-0005-0000-0000-0000DA510000}"/>
    <cellStyle name="Note 5 3 7 2 4" xfId="25707" xr:uid="{00000000-0005-0000-0000-0000DB510000}"/>
    <cellStyle name="Note 5 3 7 3" xfId="15536" xr:uid="{00000000-0005-0000-0000-0000DC510000}"/>
    <cellStyle name="Note 5 3 7 3 2" xfId="25710" xr:uid="{00000000-0005-0000-0000-0000DD510000}"/>
    <cellStyle name="Note 5 3 7 4" xfId="15537" xr:uid="{00000000-0005-0000-0000-0000DE510000}"/>
    <cellStyle name="Note 5 3 7 4 2" xfId="25711" xr:uid="{00000000-0005-0000-0000-0000DF510000}"/>
    <cellStyle name="Note 5 3 7 5" xfId="25706" xr:uid="{00000000-0005-0000-0000-0000E0510000}"/>
    <cellStyle name="Note 5 3 8" xfId="15538" xr:uid="{00000000-0005-0000-0000-0000E1510000}"/>
    <cellStyle name="Note 5 3 8 2" xfId="25712" xr:uid="{00000000-0005-0000-0000-0000E2510000}"/>
    <cellStyle name="Note 5 3 9" xfId="15539" xr:uid="{00000000-0005-0000-0000-0000E3510000}"/>
    <cellStyle name="Note 5 3 9 2" xfId="25713" xr:uid="{00000000-0005-0000-0000-0000E4510000}"/>
    <cellStyle name="Note 5 4" xfId="2740" xr:uid="{00000000-0005-0000-0000-0000E5510000}"/>
    <cellStyle name="Note 5 4 2" xfId="2741" xr:uid="{00000000-0005-0000-0000-0000E6510000}"/>
    <cellStyle name="Note 5 4 2 2" xfId="15542" xr:uid="{00000000-0005-0000-0000-0000E7510000}"/>
    <cellStyle name="Note 5 4 2 2 2" xfId="15543" xr:uid="{00000000-0005-0000-0000-0000E8510000}"/>
    <cellStyle name="Note 5 4 2 2 2 2" xfId="15544" xr:uid="{00000000-0005-0000-0000-0000E9510000}"/>
    <cellStyle name="Note 5 4 2 2 2 2 2" xfId="25718" xr:uid="{00000000-0005-0000-0000-0000EA510000}"/>
    <cellStyle name="Note 5 4 2 2 2 3" xfId="15545" xr:uid="{00000000-0005-0000-0000-0000EB510000}"/>
    <cellStyle name="Note 5 4 2 2 2 3 2" xfId="25719" xr:uid="{00000000-0005-0000-0000-0000EC510000}"/>
    <cellStyle name="Note 5 4 2 2 2 4" xfId="25717" xr:uid="{00000000-0005-0000-0000-0000ED510000}"/>
    <cellStyle name="Note 5 4 2 2 3" xfId="15546" xr:uid="{00000000-0005-0000-0000-0000EE510000}"/>
    <cellStyle name="Note 5 4 2 2 3 2" xfId="25720" xr:uid="{00000000-0005-0000-0000-0000EF510000}"/>
    <cellStyle name="Note 5 4 2 2 4" xfId="15547" xr:uid="{00000000-0005-0000-0000-0000F0510000}"/>
    <cellStyle name="Note 5 4 2 2 4 2" xfId="25721" xr:uid="{00000000-0005-0000-0000-0000F1510000}"/>
    <cellStyle name="Note 5 4 2 2 5" xfId="25716" xr:uid="{00000000-0005-0000-0000-0000F2510000}"/>
    <cellStyle name="Note 5 4 2 3" xfId="15548" xr:uid="{00000000-0005-0000-0000-0000F3510000}"/>
    <cellStyle name="Note 5 4 2 3 2" xfId="25722" xr:uid="{00000000-0005-0000-0000-0000F4510000}"/>
    <cellStyle name="Note 5 4 2 4" xfId="15541" xr:uid="{00000000-0005-0000-0000-0000F5510000}"/>
    <cellStyle name="Note 5 4 2 5" xfId="25715" xr:uid="{00000000-0005-0000-0000-0000F6510000}"/>
    <cellStyle name="Note 5 4 3" xfId="2742" xr:uid="{00000000-0005-0000-0000-0000F7510000}"/>
    <cellStyle name="Note 5 4 3 2" xfId="15550" xr:uid="{00000000-0005-0000-0000-0000F8510000}"/>
    <cellStyle name="Note 5 4 3 2 2" xfId="15551" xr:uid="{00000000-0005-0000-0000-0000F9510000}"/>
    <cellStyle name="Note 5 4 3 2 2 2" xfId="25725" xr:uid="{00000000-0005-0000-0000-0000FA510000}"/>
    <cellStyle name="Note 5 4 3 2 3" xfId="15552" xr:uid="{00000000-0005-0000-0000-0000FB510000}"/>
    <cellStyle name="Note 5 4 3 2 3 2" xfId="25726" xr:uid="{00000000-0005-0000-0000-0000FC510000}"/>
    <cellStyle name="Note 5 4 3 2 4" xfId="25724" xr:uid="{00000000-0005-0000-0000-0000FD510000}"/>
    <cellStyle name="Note 5 4 3 3" xfId="15553" xr:uid="{00000000-0005-0000-0000-0000FE510000}"/>
    <cellStyle name="Note 5 4 3 3 2" xfId="25727" xr:uid="{00000000-0005-0000-0000-0000FF510000}"/>
    <cellStyle name="Note 5 4 3 4" xfId="15554" xr:uid="{00000000-0005-0000-0000-000000520000}"/>
    <cellStyle name="Note 5 4 3 4 2" xfId="25728" xr:uid="{00000000-0005-0000-0000-000001520000}"/>
    <cellStyle name="Note 5 4 3 5" xfId="15555" xr:uid="{00000000-0005-0000-0000-000002520000}"/>
    <cellStyle name="Note 5 4 3 5 2" xfId="25729" xr:uid="{00000000-0005-0000-0000-000003520000}"/>
    <cellStyle name="Note 5 4 3 6" xfId="15549" xr:uid="{00000000-0005-0000-0000-000004520000}"/>
    <cellStyle name="Note 5 4 3 7" xfId="25723" xr:uid="{00000000-0005-0000-0000-000005520000}"/>
    <cellStyle name="Note 5 4 4" xfId="15556" xr:uid="{00000000-0005-0000-0000-000006520000}"/>
    <cellStyle name="Note 5 4 4 2" xfId="15557" xr:uid="{00000000-0005-0000-0000-000007520000}"/>
    <cellStyle name="Note 5 4 4 2 2" xfId="25731" xr:uid="{00000000-0005-0000-0000-000008520000}"/>
    <cellStyle name="Note 5 4 4 3" xfId="25730" xr:uid="{00000000-0005-0000-0000-000009520000}"/>
    <cellStyle name="Note 5 4 5" xfId="15558" xr:uid="{00000000-0005-0000-0000-00000A520000}"/>
    <cellStyle name="Note 5 4 5 2" xfId="25732" xr:uid="{00000000-0005-0000-0000-00000B520000}"/>
    <cellStyle name="Note 5 4 6" xfId="15540" xr:uid="{00000000-0005-0000-0000-00000C520000}"/>
    <cellStyle name="Note 5 4 7" xfId="25714" xr:uid="{00000000-0005-0000-0000-00000D520000}"/>
    <cellStyle name="Note 5 5" xfId="15559" xr:uid="{00000000-0005-0000-0000-00000E520000}"/>
    <cellStyle name="Note 5 5 2" xfId="15560" xr:uid="{00000000-0005-0000-0000-00000F520000}"/>
    <cellStyle name="Note 5 5 2 2" xfId="15561" xr:uid="{00000000-0005-0000-0000-000010520000}"/>
    <cellStyle name="Note 5 5 2 2 2" xfId="15562" xr:uid="{00000000-0005-0000-0000-000011520000}"/>
    <cellStyle name="Note 5 5 2 2 2 2" xfId="15563" xr:uid="{00000000-0005-0000-0000-000012520000}"/>
    <cellStyle name="Note 5 5 2 2 2 2 2" xfId="25737" xr:uid="{00000000-0005-0000-0000-000013520000}"/>
    <cellStyle name="Note 5 5 2 2 2 3" xfId="15564" xr:uid="{00000000-0005-0000-0000-000014520000}"/>
    <cellStyle name="Note 5 5 2 2 2 3 2" xfId="25738" xr:uid="{00000000-0005-0000-0000-000015520000}"/>
    <cellStyle name="Note 5 5 2 2 2 4" xfId="25736" xr:uid="{00000000-0005-0000-0000-000016520000}"/>
    <cellStyle name="Note 5 5 2 2 3" xfId="15565" xr:uid="{00000000-0005-0000-0000-000017520000}"/>
    <cellStyle name="Note 5 5 2 2 3 2" xfId="25739" xr:uid="{00000000-0005-0000-0000-000018520000}"/>
    <cellStyle name="Note 5 5 2 2 4" xfId="15566" xr:uid="{00000000-0005-0000-0000-000019520000}"/>
    <cellStyle name="Note 5 5 2 2 4 2" xfId="25740" xr:uid="{00000000-0005-0000-0000-00001A520000}"/>
    <cellStyle name="Note 5 5 2 2 5" xfId="25735" xr:uid="{00000000-0005-0000-0000-00001B520000}"/>
    <cellStyle name="Note 5 5 2 3" xfId="25734" xr:uid="{00000000-0005-0000-0000-00001C520000}"/>
    <cellStyle name="Note 5 5 3" xfId="15567" xr:uid="{00000000-0005-0000-0000-00001D520000}"/>
    <cellStyle name="Note 5 5 3 2" xfId="15568" xr:uid="{00000000-0005-0000-0000-00001E520000}"/>
    <cellStyle name="Note 5 5 3 2 2" xfId="15569" xr:uid="{00000000-0005-0000-0000-00001F520000}"/>
    <cellStyle name="Note 5 5 3 2 2 2" xfId="25743" xr:uid="{00000000-0005-0000-0000-000020520000}"/>
    <cellStyle name="Note 5 5 3 2 3" xfId="15570" xr:uid="{00000000-0005-0000-0000-000021520000}"/>
    <cellStyle name="Note 5 5 3 2 3 2" xfId="25744" xr:uid="{00000000-0005-0000-0000-000022520000}"/>
    <cellStyle name="Note 5 5 3 2 4" xfId="25742" xr:uid="{00000000-0005-0000-0000-000023520000}"/>
    <cellStyle name="Note 5 5 3 3" xfId="15571" xr:uid="{00000000-0005-0000-0000-000024520000}"/>
    <cellStyle name="Note 5 5 3 3 2" xfId="25745" xr:uid="{00000000-0005-0000-0000-000025520000}"/>
    <cellStyle name="Note 5 5 3 4" xfId="15572" xr:uid="{00000000-0005-0000-0000-000026520000}"/>
    <cellStyle name="Note 5 5 3 4 2" xfId="25746" xr:uid="{00000000-0005-0000-0000-000027520000}"/>
    <cellStyle name="Note 5 5 3 5" xfId="25741" xr:uid="{00000000-0005-0000-0000-000028520000}"/>
    <cellStyle name="Note 5 5 4" xfId="25733" xr:uid="{00000000-0005-0000-0000-000029520000}"/>
    <cellStyle name="Note 5 6" xfId="15573" xr:uid="{00000000-0005-0000-0000-00002A520000}"/>
    <cellStyle name="Note 5 6 2" xfId="15574" xr:uid="{00000000-0005-0000-0000-00002B520000}"/>
    <cellStyle name="Note 5 6 2 2" xfId="15575" xr:uid="{00000000-0005-0000-0000-00002C520000}"/>
    <cellStyle name="Note 5 6 2 2 2" xfId="15576" xr:uid="{00000000-0005-0000-0000-00002D520000}"/>
    <cellStyle name="Note 5 6 2 2 2 2" xfId="15577" xr:uid="{00000000-0005-0000-0000-00002E520000}"/>
    <cellStyle name="Note 5 6 2 2 2 2 2" xfId="25751" xr:uid="{00000000-0005-0000-0000-00002F520000}"/>
    <cellStyle name="Note 5 6 2 2 2 3" xfId="15578" xr:uid="{00000000-0005-0000-0000-000030520000}"/>
    <cellStyle name="Note 5 6 2 2 2 3 2" xfId="25752" xr:uid="{00000000-0005-0000-0000-000031520000}"/>
    <cellStyle name="Note 5 6 2 2 2 4" xfId="25750" xr:uid="{00000000-0005-0000-0000-000032520000}"/>
    <cellStyle name="Note 5 6 2 2 3" xfId="15579" xr:uid="{00000000-0005-0000-0000-000033520000}"/>
    <cellStyle name="Note 5 6 2 2 3 2" xfId="25753" xr:uid="{00000000-0005-0000-0000-000034520000}"/>
    <cellStyle name="Note 5 6 2 2 4" xfId="15580" xr:uid="{00000000-0005-0000-0000-000035520000}"/>
    <cellStyle name="Note 5 6 2 2 4 2" xfId="25754" xr:uid="{00000000-0005-0000-0000-000036520000}"/>
    <cellStyle name="Note 5 6 2 2 5" xfId="25749" xr:uid="{00000000-0005-0000-0000-000037520000}"/>
    <cellStyle name="Note 5 6 2 3" xfId="25748" xr:uid="{00000000-0005-0000-0000-000038520000}"/>
    <cellStyle name="Note 5 6 3" xfId="15581" xr:uid="{00000000-0005-0000-0000-000039520000}"/>
    <cellStyle name="Note 5 6 3 2" xfId="15582" xr:uid="{00000000-0005-0000-0000-00003A520000}"/>
    <cellStyle name="Note 5 6 3 2 2" xfId="15583" xr:uid="{00000000-0005-0000-0000-00003B520000}"/>
    <cellStyle name="Note 5 6 3 2 2 2" xfId="25757" xr:uid="{00000000-0005-0000-0000-00003C520000}"/>
    <cellStyle name="Note 5 6 3 2 3" xfId="15584" xr:uid="{00000000-0005-0000-0000-00003D520000}"/>
    <cellStyle name="Note 5 6 3 2 3 2" xfId="25758" xr:uid="{00000000-0005-0000-0000-00003E520000}"/>
    <cellStyle name="Note 5 6 3 2 4" xfId="25756" xr:uid="{00000000-0005-0000-0000-00003F520000}"/>
    <cellStyle name="Note 5 6 3 3" xfId="15585" xr:uid="{00000000-0005-0000-0000-000040520000}"/>
    <cellStyle name="Note 5 6 3 3 2" xfId="25759" xr:uid="{00000000-0005-0000-0000-000041520000}"/>
    <cellStyle name="Note 5 6 3 4" xfId="15586" xr:uid="{00000000-0005-0000-0000-000042520000}"/>
    <cellStyle name="Note 5 6 3 4 2" xfId="25760" xr:uid="{00000000-0005-0000-0000-000043520000}"/>
    <cellStyle name="Note 5 6 3 5" xfId="25755" xr:uid="{00000000-0005-0000-0000-000044520000}"/>
    <cellStyle name="Note 5 6 4" xfId="25747" xr:uid="{00000000-0005-0000-0000-000045520000}"/>
    <cellStyle name="Note 5 7" xfId="15587" xr:uid="{00000000-0005-0000-0000-000046520000}"/>
    <cellStyle name="Note 5 7 2" xfId="15588" xr:uid="{00000000-0005-0000-0000-000047520000}"/>
    <cellStyle name="Note 5 7 2 2" xfId="15589" xr:uid="{00000000-0005-0000-0000-000048520000}"/>
    <cellStyle name="Note 5 7 2 2 2" xfId="15590" xr:uid="{00000000-0005-0000-0000-000049520000}"/>
    <cellStyle name="Note 5 7 2 2 2 2" xfId="25764" xr:uid="{00000000-0005-0000-0000-00004A520000}"/>
    <cellStyle name="Note 5 7 2 2 3" xfId="15591" xr:uid="{00000000-0005-0000-0000-00004B520000}"/>
    <cellStyle name="Note 5 7 2 2 3 2" xfId="25765" xr:uid="{00000000-0005-0000-0000-00004C520000}"/>
    <cellStyle name="Note 5 7 2 2 4" xfId="25763" xr:uid="{00000000-0005-0000-0000-00004D520000}"/>
    <cellStyle name="Note 5 7 2 3" xfId="15592" xr:uid="{00000000-0005-0000-0000-00004E520000}"/>
    <cellStyle name="Note 5 7 2 3 2" xfId="25766" xr:uid="{00000000-0005-0000-0000-00004F520000}"/>
    <cellStyle name="Note 5 7 2 4" xfId="15593" xr:uid="{00000000-0005-0000-0000-000050520000}"/>
    <cellStyle name="Note 5 7 2 4 2" xfId="25767" xr:uid="{00000000-0005-0000-0000-000051520000}"/>
    <cellStyle name="Note 5 7 2 5" xfId="25762" xr:uid="{00000000-0005-0000-0000-000052520000}"/>
    <cellStyle name="Note 5 7 3" xfId="25761" xr:uid="{00000000-0005-0000-0000-000053520000}"/>
    <cellStyle name="Note 5 8" xfId="15594" xr:uid="{00000000-0005-0000-0000-000054520000}"/>
    <cellStyle name="Note 5 8 2" xfId="15595" xr:uid="{00000000-0005-0000-0000-000055520000}"/>
    <cellStyle name="Note 5 8 2 2" xfId="15596" xr:uid="{00000000-0005-0000-0000-000056520000}"/>
    <cellStyle name="Note 5 8 2 2 2" xfId="25770" xr:uid="{00000000-0005-0000-0000-000057520000}"/>
    <cellStyle name="Note 5 8 2 3" xfId="15597" xr:uid="{00000000-0005-0000-0000-000058520000}"/>
    <cellStyle name="Note 5 8 2 3 2" xfId="25771" xr:uid="{00000000-0005-0000-0000-000059520000}"/>
    <cellStyle name="Note 5 8 2 4" xfId="25769" xr:uid="{00000000-0005-0000-0000-00005A520000}"/>
    <cellStyle name="Note 5 8 3" xfId="15598" xr:uid="{00000000-0005-0000-0000-00005B520000}"/>
    <cellStyle name="Note 5 8 3 2" xfId="25772" xr:uid="{00000000-0005-0000-0000-00005C520000}"/>
    <cellStyle name="Note 5 8 4" xfId="15599" xr:uid="{00000000-0005-0000-0000-00005D520000}"/>
    <cellStyle name="Note 5 8 4 2" xfId="25773" xr:uid="{00000000-0005-0000-0000-00005E520000}"/>
    <cellStyle name="Note 5 8 5" xfId="25768" xr:uid="{00000000-0005-0000-0000-00005F520000}"/>
    <cellStyle name="Note 5 9" xfId="15600" xr:uid="{00000000-0005-0000-0000-000060520000}"/>
    <cellStyle name="Note 5 9 2" xfId="25774" xr:uid="{00000000-0005-0000-0000-000061520000}"/>
    <cellStyle name="Note 6" xfId="2743" xr:uid="{00000000-0005-0000-0000-000062520000}"/>
    <cellStyle name="Note 6 10" xfId="15602" xr:uid="{00000000-0005-0000-0000-000063520000}"/>
    <cellStyle name="Note 6 10 2" xfId="25776" xr:uid="{00000000-0005-0000-0000-000064520000}"/>
    <cellStyle name="Note 6 11" xfId="15601" xr:uid="{00000000-0005-0000-0000-000065520000}"/>
    <cellStyle name="Note 6 12" xfId="25775" xr:uid="{00000000-0005-0000-0000-000066520000}"/>
    <cellStyle name="Note 6 2" xfId="2744" xr:uid="{00000000-0005-0000-0000-000067520000}"/>
    <cellStyle name="Note 6 2 10" xfId="15603" xr:uid="{00000000-0005-0000-0000-000068520000}"/>
    <cellStyle name="Note 6 2 11" xfId="25777" xr:uid="{00000000-0005-0000-0000-000069520000}"/>
    <cellStyle name="Note 6 2 2" xfId="15604" xr:uid="{00000000-0005-0000-0000-00006A520000}"/>
    <cellStyle name="Note 6 2 2 2" xfId="15605" xr:uid="{00000000-0005-0000-0000-00006B520000}"/>
    <cellStyle name="Note 6 2 2 2 2" xfId="15606" xr:uid="{00000000-0005-0000-0000-00006C520000}"/>
    <cellStyle name="Note 6 2 2 2 2 2" xfId="15607" xr:uid="{00000000-0005-0000-0000-00006D520000}"/>
    <cellStyle name="Note 6 2 2 2 2 2 2" xfId="15608" xr:uid="{00000000-0005-0000-0000-00006E520000}"/>
    <cellStyle name="Note 6 2 2 2 2 2 2 2" xfId="15609" xr:uid="{00000000-0005-0000-0000-00006F520000}"/>
    <cellStyle name="Note 6 2 2 2 2 2 2 2 2" xfId="25783" xr:uid="{00000000-0005-0000-0000-000070520000}"/>
    <cellStyle name="Note 6 2 2 2 2 2 2 3" xfId="15610" xr:uid="{00000000-0005-0000-0000-000071520000}"/>
    <cellStyle name="Note 6 2 2 2 2 2 2 3 2" xfId="25784" xr:uid="{00000000-0005-0000-0000-000072520000}"/>
    <cellStyle name="Note 6 2 2 2 2 2 2 4" xfId="25782" xr:uid="{00000000-0005-0000-0000-000073520000}"/>
    <cellStyle name="Note 6 2 2 2 2 2 3" xfId="15611" xr:uid="{00000000-0005-0000-0000-000074520000}"/>
    <cellStyle name="Note 6 2 2 2 2 2 3 2" xfId="25785" xr:uid="{00000000-0005-0000-0000-000075520000}"/>
    <cellStyle name="Note 6 2 2 2 2 2 4" xfId="15612" xr:uid="{00000000-0005-0000-0000-000076520000}"/>
    <cellStyle name="Note 6 2 2 2 2 2 4 2" xfId="25786" xr:uid="{00000000-0005-0000-0000-000077520000}"/>
    <cellStyle name="Note 6 2 2 2 2 2 5" xfId="25781" xr:uid="{00000000-0005-0000-0000-000078520000}"/>
    <cellStyle name="Note 6 2 2 2 2 3" xfId="25780" xr:uid="{00000000-0005-0000-0000-000079520000}"/>
    <cellStyle name="Note 6 2 2 2 3" xfId="15613" xr:uid="{00000000-0005-0000-0000-00007A520000}"/>
    <cellStyle name="Note 6 2 2 2 3 2" xfId="15614" xr:uid="{00000000-0005-0000-0000-00007B520000}"/>
    <cellStyle name="Note 6 2 2 2 3 2 2" xfId="15615" xr:uid="{00000000-0005-0000-0000-00007C520000}"/>
    <cellStyle name="Note 6 2 2 2 3 2 2 2" xfId="25789" xr:uid="{00000000-0005-0000-0000-00007D520000}"/>
    <cellStyle name="Note 6 2 2 2 3 2 3" xfId="15616" xr:uid="{00000000-0005-0000-0000-00007E520000}"/>
    <cellStyle name="Note 6 2 2 2 3 2 3 2" xfId="25790" xr:uid="{00000000-0005-0000-0000-00007F520000}"/>
    <cellStyle name="Note 6 2 2 2 3 2 4" xfId="25788" xr:uid="{00000000-0005-0000-0000-000080520000}"/>
    <cellStyle name="Note 6 2 2 2 3 3" xfId="15617" xr:uid="{00000000-0005-0000-0000-000081520000}"/>
    <cellStyle name="Note 6 2 2 2 3 3 2" xfId="25791" xr:uid="{00000000-0005-0000-0000-000082520000}"/>
    <cellStyle name="Note 6 2 2 2 3 4" xfId="15618" xr:uid="{00000000-0005-0000-0000-000083520000}"/>
    <cellStyle name="Note 6 2 2 2 3 4 2" xfId="25792" xr:uid="{00000000-0005-0000-0000-000084520000}"/>
    <cellStyle name="Note 6 2 2 2 3 5" xfId="25787" xr:uid="{00000000-0005-0000-0000-000085520000}"/>
    <cellStyle name="Note 6 2 2 2 4" xfId="25779" xr:uid="{00000000-0005-0000-0000-000086520000}"/>
    <cellStyle name="Note 6 2 2 3" xfId="15619" xr:uid="{00000000-0005-0000-0000-000087520000}"/>
    <cellStyle name="Note 6 2 2 3 2" xfId="15620" xr:uid="{00000000-0005-0000-0000-000088520000}"/>
    <cellStyle name="Note 6 2 2 3 2 2" xfId="15621" xr:uid="{00000000-0005-0000-0000-000089520000}"/>
    <cellStyle name="Note 6 2 2 3 2 2 2" xfId="15622" xr:uid="{00000000-0005-0000-0000-00008A520000}"/>
    <cellStyle name="Note 6 2 2 3 2 2 2 2" xfId="15623" xr:uid="{00000000-0005-0000-0000-00008B520000}"/>
    <cellStyle name="Note 6 2 2 3 2 2 2 2 2" xfId="25797" xr:uid="{00000000-0005-0000-0000-00008C520000}"/>
    <cellStyle name="Note 6 2 2 3 2 2 2 3" xfId="15624" xr:uid="{00000000-0005-0000-0000-00008D520000}"/>
    <cellStyle name="Note 6 2 2 3 2 2 2 3 2" xfId="25798" xr:uid="{00000000-0005-0000-0000-00008E520000}"/>
    <cellStyle name="Note 6 2 2 3 2 2 2 4" xfId="25796" xr:uid="{00000000-0005-0000-0000-00008F520000}"/>
    <cellStyle name="Note 6 2 2 3 2 2 3" xfId="15625" xr:uid="{00000000-0005-0000-0000-000090520000}"/>
    <cellStyle name="Note 6 2 2 3 2 2 3 2" xfId="25799" xr:uid="{00000000-0005-0000-0000-000091520000}"/>
    <cellStyle name="Note 6 2 2 3 2 2 4" xfId="15626" xr:uid="{00000000-0005-0000-0000-000092520000}"/>
    <cellStyle name="Note 6 2 2 3 2 2 4 2" xfId="25800" xr:uid="{00000000-0005-0000-0000-000093520000}"/>
    <cellStyle name="Note 6 2 2 3 2 2 5" xfId="25795" xr:uid="{00000000-0005-0000-0000-000094520000}"/>
    <cellStyle name="Note 6 2 2 3 2 3" xfId="25794" xr:uid="{00000000-0005-0000-0000-000095520000}"/>
    <cellStyle name="Note 6 2 2 3 3" xfId="15627" xr:uid="{00000000-0005-0000-0000-000096520000}"/>
    <cellStyle name="Note 6 2 2 3 3 2" xfId="15628" xr:uid="{00000000-0005-0000-0000-000097520000}"/>
    <cellStyle name="Note 6 2 2 3 3 2 2" xfId="15629" xr:uid="{00000000-0005-0000-0000-000098520000}"/>
    <cellStyle name="Note 6 2 2 3 3 2 2 2" xfId="25803" xr:uid="{00000000-0005-0000-0000-000099520000}"/>
    <cellStyle name="Note 6 2 2 3 3 2 3" xfId="15630" xr:uid="{00000000-0005-0000-0000-00009A520000}"/>
    <cellStyle name="Note 6 2 2 3 3 2 3 2" xfId="25804" xr:uid="{00000000-0005-0000-0000-00009B520000}"/>
    <cellStyle name="Note 6 2 2 3 3 2 4" xfId="25802" xr:uid="{00000000-0005-0000-0000-00009C520000}"/>
    <cellStyle name="Note 6 2 2 3 3 3" xfId="15631" xr:uid="{00000000-0005-0000-0000-00009D520000}"/>
    <cellStyle name="Note 6 2 2 3 3 3 2" xfId="25805" xr:uid="{00000000-0005-0000-0000-00009E520000}"/>
    <cellStyle name="Note 6 2 2 3 3 4" xfId="15632" xr:uid="{00000000-0005-0000-0000-00009F520000}"/>
    <cellStyle name="Note 6 2 2 3 3 4 2" xfId="25806" xr:uid="{00000000-0005-0000-0000-0000A0520000}"/>
    <cellStyle name="Note 6 2 2 3 3 5" xfId="25801" xr:uid="{00000000-0005-0000-0000-0000A1520000}"/>
    <cellStyle name="Note 6 2 2 3 4" xfId="25793" xr:uid="{00000000-0005-0000-0000-0000A2520000}"/>
    <cellStyle name="Note 6 2 2 4" xfId="15633" xr:uid="{00000000-0005-0000-0000-0000A3520000}"/>
    <cellStyle name="Note 6 2 2 4 2" xfId="15634" xr:uid="{00000000-0005-0000-0000-0000A4520000}"/>
    <cellStyle name="Note 6 2 2 4 2 2" xfId="15635" xr:uid="{00000000-0005-0000-0000-0000A5520000}"/>
    <cellStyle name="Note 6 2 2 4 2 2 2" xfId="15636" xr:uid="{00000000-0005-0000-0000-0000A6520000}"/>
    <cellStyle name="Note 6 2 2 4 2 2 2 2" xfId="15637" xr:uid="{00000000-0005-0000-0000-0000A7520000}"/>
    <cellStyle name="Note 6 2 2 4 2 2 2 2 2" xfId="25811" xr:uid="{00000000-0005-0000-0000-0000A8520000}"/>
    <cellStyle name="Note 6 2 2 4 2 2 2 3" xfId="15638" xr:uid="{00000000-0005-0000-0000-0000A9520000}"/>
    <cellStyle name="Note 6 2 2 4 2 2 2 3 2" xfId="25812" xr:uid="{00000000-0005-0000-0000-0000AA520000}"/>
    <cellStyle name="Note 6 2 2 4 2 2 2 4" xfId="25810" xr:uid="{00000000-0005-0000-0000-0000AB520000}"/>
    <cellStyle name="Note 6 2 2 4 2 2 3" xfId="15639" xr:uid="{00000000-0005-0000-0000-0000AC520000}"/>
    <cellStyle name="Note 6 2 2 4 2 2 3 2" xfId="25813" xr:uid="{00000000-0005-0000-0000-0000AD520000}"/>
    <cellStyle name="Note 6 2 2 4 2 2 4" xfId="15640" xr:uid="{00000000-0005-0000-0000-0000AE520000}"/>
    <cellStyle name="Note 6 2 2 4 2 2 4 2" xfId="25814" xr:uid="{00000000-0005-0000-0000-0000AF520000}"/>
    <cellStyle name="Note 6 2 2 4 2 2 5" xfId="25809" xr:uid="{00000000-0005-0000-0000-0000B0520000}"/>
    <cellStyle name="Note 6 2 2 4 2 3" xfId="25808" xr:uid="{00000000-0005-0000-0000-0000B1520000}"/>
    <cellStyle name="Note 6 2 2 4 3" xfId="15641" xr:uid="{00000000-0005-0000-0000-0000B2520000}"/>
    <cellStyle name="Note 6 2 2 4 3 2" xfId="15642" xr:uid="{00000000-0005-0000-0000-0000B3520000}"/>
    <cellStyle name="Note 6 2 2 4 3 2 2" xfId="15643" xr:uid="{00000000-0005-0000-0000-0000B4520000}"/>
    <cellStyle name="Note 6 2 2 4 3 2 2 2" xfId="25817" xr:uid="{00000000-0005-0000-0000-0000B5520000}"/>
    <cellStyle name="Note 6 2 2 4 3 2 3" xfId="15644" xr:uid="{00000000-0005-0000-0000-0000B6520000}"/>
    <cellStyle name="Note 6 2 2 4 3 2 3 2" xfId="25818" xr:uid="{00000000-0005-0000-0000-0000B7520000}"/>
    <cellStyle name="Note 6 2 2 4 3 2 4" xfId="25816" xr:uid="{00000000-0005-0000-0000-0000B8520000}"/>
    <cellStyle name="Note 6 2 2 4 3 3" xfId="15645" xr:uid="{00000000-0005-0000-0000-0000B9520000}"/>
    <cellStyle name="Note 6 2 2 4 3 3 2" xfId="25819" xr:uid="{00000000-0005-0000-0000-0000BA520000}"/>
    <cellStyle name="Note 6 2 2 4 3 4" xfId="15646" xr:uid="{00000000-0005-0000-0000-0000BB520000}"/>
    <cellStyle name="Note 6 2 2 4 3 4 2" xfId="25820" xr:uid="{00000000-0005-0000-0000-0000BC520000}"/>
    <cellStyle name="Note 6 2 2 4 3 5" xfId="25815" xr:uid="{00000000-0005-0000-0000-0000BD520000}"/>
    <cellStyle name="Note 6 2 2 4 4" xfId="25807" xr:uid="{00000000-0005-0000-0000-0000BE520000}"/>
    <cellStyle name="Note 6 2 2 5" xfId="15647" xr:uid="{00000000-0005-0000-0000-0000BF520000}"/>
    <cellStyle name="Note 6 2 2 5 2" xfId="15648" xr:uid="{00000000-0005-0000-0000-0000C0520000}"/>
    <cellStyle name="Note 6 2 2 5 2 2" xfId="15649" xr:uid="{00000000-0005-0000-0000-0000C1520000}"/>
    <cellStyle name="Note 6 2 2 5 2 2 2" xfId="15650" xr:uid="{00000000-0005-0000-0000-0000C2520000}"/>
    <cellStyle name="Note 6 2 2 5 2 2 2 2" xfId="25824" xr:uid="{00000000-0005-0000-0000-0000C3520000}"/>
    <cellStyle name="Note 6 2 2 5 2 2 3" xfId="15651" xr:uid="{00000000-0005-0000-0000-0000C4520000}"/>
    <cellStyle name="Note 6 2 2 5 2 2 3 2" xfId="25825" xr:uid="{00000000-0005-0000-0000-0000C5520000}"/>
    <cellStyle name="Note 6 2 2 5 2 2 4" xfId="25823" xr:uid="{00000000-0005-0000-0000-0000C6520000}"/>
    <cellStyle name="Note 6 2 2 5 2 3" xfId="15652" xr:uid="{00000000-0005-0000-0000-0000C7520000}"/>
    <cellStyle name="Note 6 2 2 5 2 3 2" xfId="25826" xr:uid="{00000000-0005-0000-0000-0000C8520000}"/>
    <cellStyle name="Note 6 2 2 5 2 4" xfId="15653" xr:uid="{00000000-0005-0000-0000-0000C9520000}"/>
    <cellStyle name="Note 6 2 2 5 2 4 2" xfId="25827" xr:uid="{00000000-0005-0000-0000-0000CA520000}"/>
    <cellStyle name="Note 6 2 2 5 2 5" xfId="25822" xr:uid="{00000000-0005-0000-0000-0000CB520000}"/>
    <cellStyle name="Note 6 2 2 5 3" xfId="25821" xr:uid="{00000000-0005-0000-0000-0000CC520000}"/>
    <cellStyle name="Note 6 2 2 6" xfId="15654" xr:uid="{00000000-0005-0000-0000-0000CD520000}"/>
    <cellStyle name="Note 6 2 2 6 2" xfId="15655" xr:uid="{00000000-0005-0000-0000-0000CE520000}"/>
    <cellStyle name="Note 6 2 2 6 2 2" xfId="15656" xr:uid="{00000000-0005-0000-0000-0000CF520000}"/>
    <cellStyle name="Note 6 2 2 6 2 2 2" xfId="15657" xr:uid="{00000000-0005-0000-0000-0000D0520000}"/>
    <cellStyle name="Note 6 2 2 6 2 2 2 2" xfId="25831" xr:uid="{00000000-0005-0000-0000-0000D1520000}"/>
    <cellStyle name="Note 6 2 2 6 2 2 3" xfId="15658" xr:uid="{00000000-0005-0000-0000-0000D2520000}"/>
    <cellStyle name="Note 6 2 2 6 2 2 3 2" xfId="25832" xr:uid="{00000000-0005-0000-0000-0000D3520000}"/>
    <cellStyle name="Note 6 2 2 6 2 2 4" xfId="25830" xr:uid="{00000000-0005-0000-0000-0000D4520000}"/>
    <cellStyle name="Note 6 2 2 6 2 3" xfId="15659" xr:uid="{00000000-0005-0000-0000-0000D5520000}"/>
    <cellStyle name="Note 6 2 2 6 2 3 2" xfId="25833" xr:uid="{00000000-0005-0000-0000-0000D6520000}"/>
    <cellStyle name="Note 6 2 2 6 2 4" xfId="15660" xr:uid="{00000000-0005-0000-0000-0000D7520000}"/>
    <cellStyle name="Note 6 2 2 6 2 4 2" xfId="25834" xr:uid="{00000000-0005-0000-0000-0000D8520000}"/>
    <cellStyle name="Note 6 2 2 6 2 5" xfId="25829" xr:uid="{00000000-0005-0000-0000-0000D9520000}"/>
    <cellStyle name="Note 6 2 2 6 3" xfId="25828" xr:uid="{00000000-0005-0000-0000-0000DA520000}"/>
    <cellStyle name="Note 6 2 2 7" xfId="15661" xr:uid="{00000000-0005-0000-0000-0000DB520000}"/>
    <cellStyle name="Note 6 2 2 7 2" xfId="15662" xr:uid="{00000000-0005-0000-0000-0000DC520000}"/>
    <cellStyle name="Note 6 2 2 7 2 2" xfId="15663" xr:uid="{00000000-0005-0000-0000-0000DD520000}"/>
    <cellStyle name="Note 6 2 2 7 2 2 2" xfId="25837" xr:uid="{00000000-0005-0000-0000-0000DE520000}"/>
    <cellStyle name="Note 6 2 2 7 2 3" xfId="15664" xr:uid="{00000000-0005-0000-0000-0000DF520000}"/>
    <cellStyle name="Note 6 2 2 7 2 3 2" xfId="25838" xr:uid="{00000000-0005-0000-0000-0000E0520000}"/>
    <cellStyle name="Note 6 2 2 7 2 4" xfId="25836" xr:uid="{00000000-0005-0000-0000-0000E1520000}"/>
    <cellStyle name="Note 6 2 2 7 3" xfId="15665" xr:uid="{00000000-0005-0000-0000-0000E2520000}"/>
    <cellStyle name="Note 6 2 2 7 3 2" xfId="25839" xr:uid="{00000000-0005-0000-0000-0000E3520000}"/>
    <cellStyle name="Note 6 2 2 7 4" xfId="15666" xr:uid="{00000000-0005-0000-0000-0000E4520000}"/>
    <cellStyle name="Note 6 2 2 7 4 2" xfId="25840" xr:uid="{00000000-0005-0000-0000-0000E5520000}"/>
    <cellStyle name="Note 6 2 2 7 5" xfId="25835" xr:uid="{00000000-0005-0000-0000-0000E6520000}"/>
    <cellStyle name="Note 6 2 2 8" xfId="25778" xr:uid="{00000000-0005-0000-0000-0000E7520000}"/>
    <cellStyle name="Note 6 2 3" xfId="15667" xr:uid="{00000000-0005-0000-0000-0000E8520000}"/>
    <cellStyle name="Note 6 2 3 2" xfId="15668" xr:uid="{00000000-0005-0000-0000-0000E9520000}"/>
    <cellStyle name="Note 6 2 3 2 2" xfId="15669" xr:uid="{00000000-0005-0000-0000-0000EA520000}"/>
    <cellStyle name="Note 6 2 3 2 2 2" xfId="15670" xr:uid="{00000000-0005-0000-0000-0000EB520000}"/>
    <cellStyle name="Note 6 2 3 2 2 2 2" xfId="15671" xr:uid="{00000000-0005-0000-0000-0000EC520000}"/>
    <cellStyle name="Note 6 2 3 2 2 2 2 2" xfId="25845" xr:uid="{00000000-0005-0000-0000-0000ED520000}"/>
    <cellStyle name="Note 6 2 3 2 2 2 3" xfId="15672" xr:uid="{00000000-0005-0000-0000-0000EE520000}"/>
    <cellStyle name="Note 6 2 3 2 2 2 3 2" xfId="25846" xr:uid="{00000000-0005-0000-0000-0000EF520000}"/>
    <cellStyle name="Note 6 2 3 2 2 2 4" xfId="25844" xr:uid="{00000000-0005-0000-0000-0000F0520000}"/>
    <cellStyle name="Note 6 2 3 2 2 3" xfId="15673" xr:uid="{00000000-0005-0000-0000-0000F1520000}"/>
    <cellStyle name="Note 6 2 3 2 2 3 2" xfId="25847" xr:uid="{00000000-0005-0000-0000-0000F2520000}"/>
    <cellStyle name="Note 6 2 3 2 2 4" xfId="15674" xr:uid="{00000000-0005-0000-0000-0000F3520000}"/>
    <cellStyle name="Note 6 2 3 2 2 4 2" xfId="25848" xr:uid="{00000000-0005-0000-0000-0000F4520000}"/>
    <cellStyle name="Note 6 2 3 2 2 5" xfId="25843" xr:uid="{00000000-0005-0000-0000-0000F5520000}"/>
    <cellStyle name="Note 6 2 3 2 3" xfId="25842" xr:uid="{00000000-0005-0000-0000-0000F6520000}"/>
    <cellStyle name="Note 6 2 3 3" xfId="15675" xr:uid="{00000000-0005-0000-0000-0000F7520000}"/>
    <cellStyle name="Note 6 2 3 3 2" xfId="15676" xr:uid="{00000000-0005-0000-0000-0000F8520000}"/>
    <cellStyle name="Note 6 2 3 3 2 2" xfId="15677" xr:uid="{00000000-0005-0000-0000-0000F9520000}"/>
    <cellStyle name="Note 6 2 3 3 2 2 2" xfId="25851" xr:uid="{00000000-0005-0000-0000-0000FA520000}"/>
    <cellStyle name="Note 6 2 3 3 2 3" xfId="15678" xr:uid="{00000000-0005-0000-0000-0000FB520000}"/>
    <cellStyle name="Note 6 2 3 3 2 3 2" xfId="25852" xr:uid="{00000000-0005-0000-0000-0000FC520000}"/>
    <cellStyle name="Note 6 2 3 3 2 4" xfId="25850" xr:uid="{00000000-0005-0000-0000-0000FD520000}"/>
    <cellStyle name="Note 6 2 3 3 3" xfId="15679" xr:uid="{00000000-0005-0000-0000-0000FE520000}"/>
    <cellStyle name="Note 6 2 3 3 3 2" xfId="25853" xr:uid="{00000000-0005-0000-0000-0000FF520000}"/>
    <cellStyle name="Note 6 2 3 3 4" xfId="15680" xr:uid="{00000000-0005-0000-0000-000000530000}"/>
    <cellStyle name="Note 6 2 3 3 4 2" xfId="25854" xr:uid="{00000000-0005-0000-0000-000001530000}"/>
    <cellStyle name="Note 6 2 3 3 5" xfId="25849" xr:uid="{00000000-0005-0000-0000-000002530000}"/>
    <cellStyle name="Note 6 2 3 4" xfId="25841" xr:uid="{00000000-0005-0000-0000-000003530000}"/>
    <cellStyle name="Note 6 2 4" xfId="15681" xr:uid="{00000000-0005-0000-0000-000004530000}"/>
    <cellStyle name="Note 6 2 4 2" xfId="15682" xr:uid="{00000000-0005-0000-0000-000005530000}"/>
    <cellStyle name="Note 6 2 4 2 2" xfId="15683" xr:uid="{00000000-0005-0000-0000-000006530000}"/>
    <cellStyle name="Note 6 2 4 2 2 2" xfId="15684" xr:uid="{00000000-0005-0000-0000-000007530000}"/>
    <cellStyle name="Note 6 2 4 2 2 2 2" xfId="15685" xr:uid="{00000000-0005-0000-0000-000008530000}"/>
    <cellStyle name="Note 6 2 4 2 2 2 2 2" xfId="25859" xr:uid="{00000000-0005-0000-0000-000009530000}"/>
    <cellStyle name="Note 6 2 4 2 2 2 3" xfId="15686" xr:uid="{00000000-0005-0000-0000-00000A530000}"/>
    <cellStyle name="Note 6 2 4 2 2 2 3 2" xfId="25860" xr:uid="{00000000-0005-0000-0000-00000B530000}"/>
    <cellStyle name="Note 6 2 4 2 2 2 4" xfId="25858" xr:uid="{00000000-0005-0000-0000-00000C530000}"/>
    <cellStyle name="Note 6 2 4 2 2 3" xfId="15687" xr:uid="{00000000-0005-0000-0000-00000D530000}"/>
    <cellStyle name="Note 6 2 4 2 2 3 2" xfId="25861" xr:uid="{00000000-0005-0000-0000-00000E530000}"/>
    <cellStyle name="Note 6 2 4 2 2 4" xfId="15688" xr:uid="{00000000-0005-0000-0000-00000F530000}"/>
    <cellStyle name="Note 6 2 4 2 2 4 2" xfId="25862" xr:uid="{00000000-0005-0000-0000-000010530000}"/>
    <cellStyle name="Note 6 2 4 2 2 5" xfId="25857" xr:uid="{00000000-0005-0000-0000-000011530000}"/>
    <cellStyle name="Note 6 2 4 2 3" xfId="25856" xr:uid="{00000000-0005-0000-0000-000012530000}"/>
    <cellStyle name="Note 6 2 4 3" xfId="15689" xr:uid="{00000000-0005-0000-0000-000013530000}"/>
    <cellStyle name="Note 6 2 4 3 2" xfId="15690" xr:uid="{00000000-0005-0000-0000-000014530000}"/>
    <cellStyle name="Note 6 2 4 3 2 2" xfId="15691" xr:uid="{00000000-0005-0000-0000-000015530000}"/>
    <cellStyle name="Note 6 2 4 3 2 2 2" xfId="25865" xr:uid="{00000000-0005-0000-0000-000016530000}"/>
    <cellStyle name="Note 6 2 4 3 2 3" xfId="15692" xr:uid="{00000000-0005-0000-0000-000017530000}"/>
    <cellStyle name="Note 6 2 4 3 2 3 2" xfId="25866" xr:uid="{00000000-0005-0000-0000-000018530000}"/>
    <cellStyle name="Note 6 2 4 3 2 4" xfId="25864" xr:uid="{00000000-0005-0000-0000-000019530000}"/>
    <cellStyle name="Note 6 2 4 3 3" xfId="15693" xr:uid="{00000000-0005-0000-0000-00001A530000}"/>
    <cellStyle name="Note 6 2 4 3 3 2" xfId="25867" xr:uid="{00000000-0005-0000-0000-00001B530000}"/>
    <cellStyle name="Note 6 2 4 3 4" xfId="15694" xr:uid="{00000000-0005-0000-0000-00001C530000}"/>
    <cellStyle name="Note 6 2 4 3 4 2" xfId="25868" xr:uid="{00000000-0005-0000-0000-00001D530000}"/>
    <cellStyle name="Note 6 2 4 3 5" xfId="25863" xr:uid="{00000000-0005-0000-0000-00001E530000}"/>
    <cellStyle name="Note 6 2 4 4" xfId="25855" xr:uid="{00000000-0005-0000-0000-00001F530000}"/>
    <cellStyle name="Note 6 2 5" xfId="15695" xr:uid="{00000000-0005-0000-0000-000020530000}"/>
    <cellStyle name="Note 6 2 5 2" xfId="15696" xr:uid="{00000000-0005-0000-0000-000021530000}"/>
    <cellStyle name="Note 6 2 5 2 2" xfId="15697" xr:uid="{00000000-0005-0000-0000-000022530000}"/>
    <cellStyle name="Note 6 2 5 2 2 2" xfId="15698" xr:uid="{00000000-0005-0000-0000-000023530000}"/>
    <cellStyle name="Note 6 2 5 2 2 2 2" xfId="15699" xr:uid="{00000000-0005-0000-0000-000024530000}"/>
    <cellStyle name="Note 6 2 5 2 2 2 2 2" xfId="25873" xr:uid="{00000000-0005-0000-0000-000025530000}"/>
    <cellStyle name="Note 6 2 5 2 2 2 3" xfId="15700" xr:uid="{00000000-0005-0000-0000-000026530000}"/>
    <cellStyle name="Note 6 2 5 2 2 2 3 2" xfId="25874" xr:uid="{00000000-0005-0000-0000-000027530000}"/>
    <cellStyle name="Note 6 2 5 2 2 2 4" xfId="25872" xr:uid="{00000000-0005-0000-0000-000028530000}"/>
    <cellStyle name="Note 6 2 5 2 2 3" xfId="15701" xr:uid="{00000000-0005-0000-0000-000029530000}"/>
    <cellStyle name="Note 6 2 5 2 2 3 2" xfId="25875" xr:uid="{00000000-0005-0000-0000-00002A530000}"/>
    <cellStyle name="Note 6 2 5 2 2 4" xfId="15702" xr:uid="{00000000-0005-0000-0000-00002B530000}"/>
    <cellStyle name="Note 6 2 5 2 2 4 2" xfId="25876" xr:uid="{00000000-0005-0000-0000-00002C530000}"/>
    <cellStyle name="Note 6 2 5 2 2 5" xfId="25871" xr:uid="{00000000-0005-0000-0000-00002D530000}"/>
    <cellStyle name="Note 6 2 5 2 3" xfId="25870" xr:uid="{00000000-0005-0000-0000-00002E530000}"/>
    <cellStyle name="Note 6 2 5 3" xfId="15703" xr:uid="{00000000-0005-0000-0000-00002F530000}"/>
    <cellStyle name="Note 6 2 5 3 2" xfId="15704" xr:uid="{00000000-0005-0000-0000-000030530000}"/>
    <cellStyle name="Note 6 2 5 3 2 2" xfId="15705" xr:uid="{00000000-0005-0000-0000-000031530000}"/>
    <cellStyle name="Note 6 2 5 3 2 2 2" xfId="25879" xr:uid="{00000000-0005-0000-0000-000032530000}"/>
    <cellStyle name="Note 6 2 5 3 2 3" xfId="15706" xr:uid="{00000000-0005-0000-0000-000033530000}"/>
    <cellStyle name="Note 6 2 5 3 2 3 2" xfId="25880" xr:uid="{00000000-0005-0000-0000-000034530000}"/>
    <cellStyle name="Note 6 2 5 3 2 4" xfId="25878" xr:uid="{00000000-0005-0000-0000-000035530000}"/>
    <cellStyle name="Note 6 2 5 3 3" xfId="15707" xr:uid="{00000000-0005-0000-0000-000036530000}"/>
    <cellStyle name="Note 6 2 5 3 3 2" xfId="25881" xr:uid="{00000000-0005-0000-0000-000037530000}"/>
    <cellStyle name="Note 6 2 5 3 4" xfId="15708" xr:uid="{00000000-0005-0000-0000-000038530000}"/>
    <cellStyle name="Note 6 2 5 3 4 2" xfId="25882" xr:uid="{00000000-0005-0000-0000-000039530000}"/>
    <cellStyle name="Note 6 2 5 3 5" xfId="25877" xr:uid="{00000000-0005-0000-0000-00003A530000}"/>
    <cellStyle name="Note 6 2 5 4" xfId="25869" xr:uid="{00000000-0005-0000-0000-00003B530000}"/>
    <cellStyle name="Note 6 2 6" xfId="15709" xr:uid="{00000000-0005-0000-0000-00003C530000}"/>
    <cellStyle name="Note 6 2 6 2" xfId="15710" xr:uid="{00000000-0005-0000-0000-00003D530000}"/>
    <cellStyle name="Note 6 2 6 2 2" xfId="15711" xr:uid="{00000000-0005-0000-0000-00003E530000}"/>
    <cellStyle name="Note 6 2 6 2 2 2" xfId="15712" xr:uid="{00000000-0005-0000-0000-00003F530000}"/>
    <cellStyle name="Note 6 2 6 2 2 2 2" xfId="25886" xr:uid="{00000000-0005-0000-0000-000040530000}"/>
    <cellStyle name="Note 6 2 6 2 2 3" xfId="15713" xr:uid="{00000000-0005-0000-0000-000041530000}"/>
    <cellStyle name="Note 6 2 6 2 2 3 2" xfId="25887" xr:uid="{00000000-0005-0000-0000-000042530000}"/>
    <cellStyle name="Note 6 2 6 2 2 4" xfId="25885" xr:uid="{00000000-0005-0000-0000-000043530000}"/>
    <cellStyle name="Note 6 2 6 2 3" xfId="15714" xr:uid="{00000000-0005-0000-0000-000044530000}"/>
    <cellStyle name="Note 6 2 6 2 3 2" xfId="25888" xr:uid="{00000000-0005-0000-0000-000045530000}"/>
    <cellStyle name="Note 6 2 6 2 4" xfId="15715" xr:uid="{00000000-0005-0000-0000-000046530000}"/>
    <cellStyle name="Note 6 2 6 2 4 2" xfId="25889" xr:uid="{00000000-0005-0000-0000-000047530000}"/>
    <cellStyle name="Note 6 2 6 2 5" xfId="25884" xr:uid="{00000000-0005-0000-0000-000048530000}"/>
    <cellStyle name="Note 6 2 6 3" xfId="25883" xr:uid="{00000000-0005-0000-0000-000049530000}"/>
    <cellStyle name="Note 6 2 7" xfId="15716" xr:uid="{00000000-0005-0000-0000-00004A530000}"/>
    <cellStyle name="Note 6 2 7 2" xfId="15717" xr:uid="{00000000-0005-0000-0000-00004B530000}"/>
    <cellStyle name="Note 6 2 7 2 2" xfId="15718" xr:uid="{00000000-0005-0000-0000-00004C530000}"/>
    <cellStyle name="Note 6 2 7 2 2 2" xfId="25892" xr:uid="{00000000-0005-0000-0000-00004D530000}"/>
    <cellStyle name="Note 6 2 7 2 3" xfId="15719" xr:uid="{00000000-0005-0000-0000-00004E530000}"/>
    <cellStyle name="Note 6 2 7 2 3 2" xfId="25893" xr:uid="{00000000-0005-0000-0000-00004F530000}"/>
    <cellStyle name="Note 6 2 7 2 4" xfId="25891" xr:uid="{00000000-0005-0000-0000-000050530000}"/>
    <cellStyle name="Note 6 2 7 3" xfId="15720" xr:uid="{00000000-0005-0000-0000-000051530000}"/>
    <cellStyle name="Note 6 2 7 3 2" xfId="25894" xr:uid="{00000000-0005-0000-0000-000052530000}"/>
    <cellStyle name="Note 6 2 7 4" xfId="15721" xr:uid="{00000000-0005-0000-0000-000053530000}"/>
    <cellStyle name="Note 6 2 7 4 2" xfId="25895" xr:uid="{00000000-0005-0000-0000-000054530000}"/>
    <cellStyle name="Note 6 2 7 5" xfId="25890" xr:uid="{00000000-0005-0000-0000-000055530000}"/>
    <cellStyle name="Note 6 2 8" xfId="15722" xr:uid="{00000000-0005-0000-0000-000056530000}"/>
    <cellStyle name="Note 6 2 8 2" xfId="25896" xr:uid="{00000000-0005-0000-0000-000057530000}"/>
    <cellStyle name="Note 6 2 9" xfId="15723" xr:uid="{00000000-0005-0000-0000-000058530000}"/>
    <cellStyle name="Note 6 2 9 2" xfId="25897" xr:uid="{00000000-0005-0000-0000-000059530000}"/>
    <cellStyle name="Note 6 3" xfId="2745" xr:uid="{00000000-0005-0000-0000-00005A530000}"/>
    <cellStyle name="Note 6 3 10" xfId="25898" xr:uid="{00000000-0005-0000-0000-00005B530000}"/>
    <cellStyle name="Note 6 3 2" xfId="15725" xr:uid="{00000000-0005-0000-0000-00005C530000}"/>
    <cellStyle name="Note 6 3 2 2" xfId="15726" xr:uid="{00000000-0005-0000-0000-00005D530000}"/>
    <cellStyle name="Note 6 3 2 2 2" xfId="15727" xr:uid="{00000000-0005-0000-0000-00005E530000}"/>
    <cellStyle name="Note 6 3 2 2 2 2" xfId="15728" xr:uid="{00000000-0005-0000-0000-00005F530000}"/>
    <cellStyle name="Note 6 3 2 2 2 2 2" xfId="15729" xr:uid="{00000000-0005-0000-0000-000060530000}"/>
    <cellStyle name="Note 6 3 2 2 2 2 2 2" xfId="25903" xr:uid="{00000000-0005-0000-0000-000061530000}"/>
    <cellStyle name="Note 6 3 2 2 2 2 3" xfId="15730" xr:uid="{00000000-0005-0000-0000-000062530000}"/>
    <cellStyle name="Note 6 3 2 2 2 2 3 2" xfId="25904" xr:uid="{00000000-0005-0000-0000-000063530000}"/>
    <cellStyle name="Note 6 3 2 2 2 2 4" xfId="25902" xr:uid="{00000000-0005-0000-0000-000064530000}"/>
    <cellStyle name="Note 6 3 2 2 2 3" xfId="15731" xr:uid="{00000000-0005-0000-0000-000065530000}"/>
    <cellStyle name="Note 6 3 2 2 2 3 2" xfId="25905" xr:uid="{00000000-0005-0000-0000-000066530000}"/>
    <cellStyle name="Note 6 3 2 2 2 4" xfId="15732" xr:uid="{00000000-0005-0000-0000-000067530000}"/>
    <cellStyle name="Note 6 3 2 2 2 4 2" xfId="25906" xr:uid="{00000000-0005-0000-0000-000068530000}"/>
    <cellStyle name="Note 6 3 2 2 2 5" xfId="25901" xr:uid="{00000000-0005-0000-0000-000069530000}"/>
    <cellStyle name="Note 6 3 2 2 3" xfId="25900" xr:uid="{00000000-0005-0000-0000-00006A530000}"/>
    <cellStyle name="Note 6 3 2 3" xfId="15733" xr:uid="{00000000-0005-0000-0000-00006B530000}"/>
    <cellStyle name="Note 6 3 2 3 2" xfId="15734" xr:uid="{00000000-0005-0000-0000-00006C530000}"/>
    <cellStyle name="Note 6 3 2 3 2 2" xfId="15735" xr:uid="{00000000-0005-0000-0000-00006D530000}"/>
    <cellStyle name="Note 6 3 2 3 2 2 2" xfId="25909" xr:uid="{00000000-0005-0000-0000-00006E530000}"/>
    <cellStyle name="Note 6 3 2 3 2 3" xfId="15736" xr:uid="{00000000-0005-0000-0000-00006F530000}"/>
    <cellStyle name="Note 6 3 2 3 2 3 2" xfId="25910" xr:uid="{00000000-0005-0000-0000-000070530000}"/>
    <cellStyle name="Note 6 3 2 3 2 4" xfId="25908" xr:uid="{00000000-0005-0000-0000-000071530000}"/>
    <cellStyle name="Note 6 3 2 3 3" xfId="15737" xr:uid="{00000000-0005-0000-0000-000072530000}"/>
    <cellStyle name="Note 6 3 2 3 3 2" xfId="25911" xr:uid="{00000000-0005-0000-0000-000073530000}"/>
    <cellStyle name="Note 6 3 2 3 4" xfId="15738" xr:uid="{00000000-0005-0000-0000-000074530000}"/>
    <cellStyle name="Note 6 3 2 3 4 2" xfId="25912" xr:uid="{00000000-0005-0000-0000-000075530000}"/>
    <cellStyle name="Note 6 3 2 3 5" xfId="25907" xr:uid="{00000000-0005-0000-0000-000076530000}"/>
    <cellStyle name="Note 6 3 2 4" xfId="25899" xr:uid="{00000000-0005-0000-0000-000077530000}"/>
    <cellStyle name="Note 6 3 3" xfId="15739" xr:uid="{00000000-0005-0000-0000-000078530000}"/>
    <cellStyle name="Note 6 3 3 2" xfId="15740" xr:uid="{00000000-0005-0000-0000-000079530000}"/>
    <cellStyle name="Note 6 3 3 2 2" xfId="15741" xr:uid="{00000000-0005-0000-0000-00007A530000}"/>
    <cellStyle name="Note 6 3 3 2 2 2" xfId="15742" xr:uid="{00000000-0005-0000-0000-00007B530000}"/>
    <cellStyle name="Note 6 3 3 2 2 2 2" xfId="15743" xr:uid="{00000000-0005-0000-0000-00007C530000}"/>
    <cellStyle name="Note 6 3 3 2 2 2 2 2" xfId="25917" xr:uid="{00000000-0005-0000-0000-00007D530000}"/>
    <cellStyle name="Note 6 3 3 2 2 2 3" xfId="15744" xr:uid="{00000000-0005-0000-0000-00007E530000}"/>
    <cellStyle name="Note 6 3 3 2 2 2 3 2" xfId="25918" xr:uid="{00000000-0005-0000-0000-00007F530000}"/>
    <cellStyle name="Note 6 3 3 2 2 2 4" xfId="25916" xr:uid="{00000000-0005-0000-0000-000080530000}"/>
    <cellStyle name="Note 6 3 3 2 2 3" xfId="15745" xr:uid="{00000000-0005-0000-0000-000081530000}"/>
    <cellStyle name="Note 6 3 3 2 2 3 2" xfId="25919" xr:uid="{00000000-0005-0000-0000-000082530000}"/>
    <cellStyle name="Note 6 3 3 2 2 4" xfId="15746" xr:uid="{00000000-0005-0000-0000-000083530000}"/>
    <cellStyle name="Note 6 3 3 2 2 4 2" xfId="25920" xr:uid="{00000000-0005-0000-0000-000084530000}"/>
    <cellStyle name="Note 6 3 3 2 2 5" xfId="25915" xr:uid="{00000000-0005-0000-0000-000085530000}"/>
    <cellStyle name="Note 6 3 3 2 3" xfId="25914" xr:uid="{00000000-0005-0000-0000-000086530000}"/>
    <cellStyle name="Note 6 3 3 3" xfId="15747" xr:uid="{00000000-0005-0000-0000-000087530000}"/>
    <cellStyle name="Note 6 3 3 3 2" xfId="15748" xr:uid="{00000000-0005-0000-0000-000088530000}"/>
    <cellStyle name="Note 6 3 3 3 2 2" xfId="15749" xr:uid="{00000000-0005-0000-0000-000089530000}"/>
    <cellStyle name="Note 6 3 3 3 2 2 2" xfId="25923" xr:uid="{00000000-0005-0000-0000-00008A530000}"/>
    <cellStyle name="Note 6 3 3 3 2 3" xfId="15750" xr:uid="{00000000-0005-0000-0000-00008B530000}"/>
    <cellStyle name="Note 6 3 3 3 2 3 2" xfId="25924" xr:uid="{00000000-0005-0000-0000-00008C530000}"/>
    <cellStyle name="Note 6 3 3 3 2 4" xfId="25922" xr:uid="{00000000-0005-0000-0000-00008D530000}"/>
    <cellStyle name="Note 6 3 3 3 3" xfId="15751" xr:uid="{00000000-0005-0000-0000-00008E530000}"/>
    <cellStyle name="Note 6 3 3 3 3 2" xfId="25925" xr:uid="{00000000-0005-0000-0000-00008F530000}"/>
    <cellStyle name="Note 6 3 3 3 4" xfId="15752" xr:uid="{00000000-0005-0000-0000-000090530000}"/>
    <cellStyle name="Note 6 3 3 3 4 2" xfId="25926" xr:uid="{00000000-0005-0000-0000-000091530000}"/>
    <cellStyle name="Note 6 3 3 3 5" xfId="25921" xr:uid="{00000000-0005-0000-0000-000092530000}"/>
    <cellStyle name="Note 6 3 3 4" xfId="25913" xr:uid="{00000000-0005-0000-0000-000093530000}"/>
    <cellStyle name="Note 6 3 4" xfId="15753" xr:uid="{00000000-0005-0000-0000-000094530000}"/>
    <cellStyle name="Note 6 3 4 2" xfId="15754" xr:uid="{00000000-0005-0000-0000-000095530000}"/>
    <cellStyle name="Note 6 3 4 2 2" xfId="15755" xr:uid="{00000000-0005-0000-0000-000096530000}"/>
    <cellStyle name="Note 6 3 4 2 2 2" xfId="15756" xr:uid="{00000000-0005-0000-0000-000097530000}"/>
    <cellStyle name="Note 6 3 4 2 2 2 2" xfId="15757" xr:uid="{00000000-0005-0000-0000-000098530000}"/>
    <cellStyle name="Note 6 3 4 2 2 2 2 2" xfId="25931" xr:uid="{00000000-0005-0000-0000-000099530000}"/>
    <cellStyle name="Note 6 3 4 2 2 2 3" xfId="15758" xr:uid="{00000000-0005-0000-0000-00009A530000}"/>
    <cellStyle name="Note 6 3 4 2 2 2 3 2" xfId="25932" xr:uid="{00000000-0005-0000-0000-00009B530000}"/>
    <cellStyle name="Note 6 3 4 2 2 2 4" xfId="25930" xr:uid="{00000000-0005-0000-0000-00009C530000}"/>
    <cellStyle name="Note 6 3 4 2 2 3" xfId="15759" xr:uid="{00000000-0005-0000-0000-00009D530000}"/>
    <cellStyle name="Note 6 3 4 2 2 3 2" xfId="25933" xr:uid="{00000000-0005-0000-0000-00009E530000}"/>
    <cellStyle name="Note 6 3 4 2 2 4" xfId="15760" xr:uid="{00000000-0005-0000-0000-00009F530000}"/>
    <cellStyle name="Note 6 3 4 2 2 4 2" xfId="25934" xr:uid="{00000000-0005-0000-0000-0000A0530000}"/>
    <cellStyle name="Note 6 3 4 2 2 5" xfId="25929" xr:uid="{00000000-0005-0000-0000-0000A1530000}"/>
    <cellStyle name="Note 6 3 4 2 3" xfId="25928" xr:uid="{00000000-0005-0000-0000-0000A2530000}"/>
    <cellStyle name="Note 6 3 4 3" xfId="15761" xr:uid="{00000000-0005-0000-0000-0000A3530000}"/>
    <cellStyle name="Note 6 3 4 3 2" xfId="15762" xr:uid="{00000000-0005-0000-0000-0000A4530000}"/>
    <cellStyle name="Note 6 3 4 3 2 2" xfId="15763" xr:uid="{00000000-0005-0000-0000-0000A5530000}"/>
    <cellStyle name="Note 6 3 4 3 2 2 2" xfId="25937" xr:uid="{00000000-0005-0000-0000-0000A6530000}"/>
    <cellStyle name="Note 6 3 4 3 2 3" xfId="15764" xr:uid="{00000000-0005-0000-0000-0000A7530000}"/>
    <cellStyle name="Note 6 3 4 3 2 3 2" xfId="25938" xr:uid="{00000000-0005-0000-0000-0000A8530000}"/>
    <cellStyle name="Note 6 3 4 3 2 4" xfId="25936" xr:uid="{00000000-0005-0000-0000-0000A9530000}"/>
    <cellStyle name="Note 6 3 4 3 3" xfId="15765" xr:uid="{00000000-0005-0000-0000-0000AA530000}"/>
    <cellStyle name="Note 6 3 4 3 3 2" xfId="25939" xr:uid="{00000000-0005-0000-0000-0000AB530000}"/>
    <cellStyle name="Note 6 3 4 3 4" xfId="15766" xr:uid="{00000000-0005-0000-0000-0000AC530000}"/>
    <cellStyle name="Note 6 3 4 3 4 2" xfId="25940" xr:uid="{00000000-0005-0000-0000-0000AD530000}"/>
    <cellStyle name="Note 6 3 4 3 5" xfId="25935" xr:uid="{00000000-0005-0000-0000-0000AE530000}"/>
    <cellStyle name="Note 6 3 4 4" xfId="25927" xr:uid="{00000000-0005-0000-0000-0000AF530000}"/>
    <cellStyle name="Note 6 3 5" xfId="15767" xr:uid="{00000000-0005-0000-0000-0000B0530000}"/>
    <cellStyle name="Note 6 3 5 2" xfId="15768" xr:uid="{00000000-0005-0000-0000-0000B1530000}"/>
    <cellStyle name="Note 6 3 5 2 2" xfId="15769" xr:uid="{00000000-0005-0000-0000-0000B2530000}"/>
    <cellStyle name="Note 6 3 5 2 2 2" xfId="15770" xr:uid="{00000000-0005-0000-0000-0000B3530000}"/>
    <cellStyle name="Note 6 3 5 2 2 2 2" xfId="25944" xr:uid="{00000000-0005-0000-0000-0000B4530000}"/>
    <cellStyle name="Note 6 3 5 2 2 3" xfId="15771" xr:uid="{00000000-0005-0000-0000-0000B5530000}"/>
    <cellStyle name="Note 6 3 5 2 2 3 2" xfId="25945" xr:uid="{00000000-0005-0000-0000-0000B6530000}"/>
    <cellStyle name="Note 6 3 5 2 2 4" xfId="25943" xr:uid="{00000000-0005-0000-0000-0000B7530000}"/>
    <cellStyle name="Note 6 3 5 2 3" xfId="15772" xr:uid="{00000000-0005-0000-0000-0000B8530000}"/>
    <cellStyle name="Note 6 3 5 2 3 2" xfId="25946" xr:uid="{00000000-0005-0000-0000-0000B9530000}"/>
    <cellStyle name="Note 6 3 5 2 4" xfId="15773" xr:uid="{00000000-0005-0000-0000-0000BA530000}"/>
    <cellStyle name="Note 6 3 5 2 4 2" xfId="25947" xr:uid="{00000000-0005-0000-0000-0000BB530000}"/>
    <cellStyle name="Note 6 3 5 2 5" xfId="25942" xr:uid="{00000000-0005-0000-0000-0000BC530000}"/>
    <cellStyle name="Note 6 3 5 3" xfId="25941" xr:uid="{00000000-0005-0000-0000-0000BD530000}"/>
    <cellStyle name="Note 6 3 6" xfId="15774" xr:uid="{00000000-0005-0000-0000-0000BE530000}"/>
    <cellStyle name="Note 6 3 6 2" xfId="15775" xr:uid="{00000000-0005-0000-0000-0000BF530000}"/>
    <cellStyle name="Note 6 3 6 2 2" xfId="15776" xr:uid="{00000000-0005-0000-0000-0000C0530000}"/>
    <cellStyle name="Note 6 3 6 2 2 2" xfId="15777" xr:uid="{00000000-0005-0000-0000-0000C1530000}"/>
    <cellStyle name="Note 6 3 6 2 2 2 2" xfId="25951" xr:uid="{00000000-0005-0000-0000-0000C2530000}"/>
    <cellStyle name="Note 6 3 6 2 2 3" xfId="15778" xr:uid="{00000000-0005-0000-0000-0000C3530000}"/>
    <cellStyle name="Note 6 3 6 2 2 3 2" xfId="25952" xr:uid="{00000000-0005-0000-0000-0000C4530000}"/>
    <cellStyle name="Note 6 3 6 2 2 4" xfId="25950" xr:uid="{00000000-0005-0000-0000-0000C5530000}"/>
    <cellStyle name="Note 6 3 6 2 3" xfId="15779" xr:uid="{00000000-0005-0000-0000-0000C6530000}"/>
    <cellStyle name="Note 6 3 6 2 3 2" xfId="25953" xr:uid="{00000000-0005-0000-0000-0000C7530000}"/>
    <cellStyle name="Note 6 3 6 2 4" xfId="15780" xr:uid="{00000000-0005-0000-0000-0000C8530000}"/>
    <cellStyle name="Note 6 3 6 2 4 2" xfId="25954" xr:uid="{00000000-0005-0000-0000-0000C9530000}"/>
    <cellStyle name="Note 6 3 6 2 5" xfId="25949" xr:uid="{00000000-0005-0000-0000-0000CA530000}"/>
    <cellStyle name="Note 6 3 6 3" xfId="25948" xr:uid="{00000000-0005-0000-0000-0000CB530000}"/>
    <cellStyle name="Note 6 3 7" xfId="15781" xr:uid="{00000000-0005-0000-0000-0000CC530000}"/>
    <cellStyle name="Note 6 3 7 2" xfId="15782" xr:uid="{00000000-0005-0000-0000-0000CD530000}"/>
    <cellStyle name="Note 6 3 7 2 2" xfId="15783" xr:uid="{00000000-0005-0000-0000-0000CE530000}"/>
    <cellStyle name="Note 6 3 7 2 2 2" xfId="25957" xr:uid="{00000000-0005-0000-0000-0000CF530000}"/>
    <cellStyle name="Note 6 3 7 2 3" xfId="15784" xr:uid="{00000000-0005-0000-0000-0000D0530000}"/>
    <cellStyle name="Note 6 3 7 2 3 2" xfId="25958" xr:uid="{00000000-0005-0000-0000-0000D1530000}"/>
    <cellStyle name="Note 6 3 7 2 4" xfId="25956" xr:uid="{00000000-0005-0000-0000-0000D2530000}"/>
    <cellStyle name="Note 6 3 7 3" xfId="15785" xr:uid="{00000000-0005-0000-0000-0000D3530000}"/>
    <cellStyle name="Note 6 3 7 3 2" xfId="25959" xr:uid="{00000000-0005-0000-0000-0000D4530000}"/>
    <cellStyle name="Note 6 3 7 4" xfId="15786" xr:uid="{00000000-0005-0000-0000-0000D5530000}"/>
    <cellStyle name="Note 6 3 7 4 2" xfId="25960" xr:uid="{00000000-0005-0000-0000-0000D6530000}"/>
    <cellStyle name="Note 6 3 7 5" xfId="25955" xr:uid="{00000000-0005-0000-0000-0000D7530000}"/>
    <cellStyle name="Note 6 3 8" xfId="15787" xr:uid="{00000000-0005-0000-0000-0000D8530000}"/>
    <cellStyle name="Note 6 3 8 2" xfId="25961" xr:uid="{00000000-0005-0000-0000-0000D9530000}"/>
    <cellStyle name="Note 6 3 9" xfId="15724" xr:uid="{00000000-0005-0000-0000-0000DA530000}"/>
    <cellStyle name="Note 6 4" xfId="2746" xr:uid="{00000000-0005-0000-0000-0000DB530000}"/>
    <cellStyle name="Note 6 4 2" xfId="15789" xr:uid="{00000000-0005-0000-0000-0000DC530000}"/>
    <cellStyle name="Note 6 4 2 2" xfId="15790" xr:uid="{00000000-0005-0000-0000-0000DD530000}"/>
    <cellStyle name="Note 6 4 2 2 2" xfId="15791" xr:uid="{00000000-0005-0000-0000-0000DE530000}"/>
    <cellStyle name="Note 6 4 2 2 2 2" xfId="15792" xr:uid="{00000000-0005-0000-0000-0000DF530000}"/>
    <cellStyle name="Note 6 4 2 2 2 2 2" xfId="25966" xr:uid="{00000000-0005-0000-0000-0000E0530000}"/>
    <cellStyle name="Note 6 4 2 2 2 3" xfId="15793" xr:uid="{00000000-0005-0000-0000-0000E1530000}"/>
    <cellStyle name="Note 6 4 2 2 2 3 2" xfId="25967" xr:uid="{00000000-0005-0000-0000-0000E2530000}"/>
    <cellStyle name="Note 6 4 2 2 2 4" xfId="25965" xr:uid="{00000000-0005-0000-0000-0000E3530000}"/>
    <cellStyle name="Note 6 4 2 2 3" xfId="15794" xr:uid="{00000000-0005-0000-0000-0000E4530000}"/>
    <cellStyle name="Note 6 4 2 2 3 2" xfId="25968" xr:uid="{00000000-0005-0000-0000-0000E5530000}"/>
    <cellStyle name="Note 6 4 2 2 4" xfId="15795" xr:uid="{00000000-0005-0000-0000-0000E6530000}"/>
    <cellStyle name="Note 6 4 2 2 4 2" xfId="25969" xr:uid="{00000000-0005-0000-0000-0000E7530000}"/>
    <cellStyle name="Note 6 4 2 2 5" xfId="25964" xr:uid="{00000000-0005-0000-0000-0000E8530000}"/>
    <cellStyle name="Note 6 4 2 3" xfId="25963" xr:uid="{00000000-0005-0000-0000-0000E9530000}"/>
    <cellStyle name="Note 6 4 3" xfId="15796" xr:uid="{00000000-0005-0000-0000-0000EA530000}"/>
    <cellStyle name="Note 6 4 3 2" xfId="15797" xr:uid="{00000000-0005-0000-0000-0000EB530000}"/>
    <cellStyle name="Note 6 4 3 2 2" xfId="15798" xr:uid="{00000000-0005-0000-0000-0000EC530000}"/>
    <cellStyle name="Note 6 4 3 2 2 2" xfId="25972" xr:uid="{00000000-0005-0000-0000-0000ED530000}"/>
    <cellStyle name="Note 6 4 3 2 3" xfId="15799" xr:uid="{00000000-0005-0000-0000-0000EE530000}"/>
    <cellStyle name="Note 6 4 3 2 3 2" xfId="25973" xr:uid="{00000000-0005-0000-0000-0000EF530000}"/>
    <cellStyle name="Note 6 4 3 2 4" xfId="25971" xr:uid="{00000000-0005-0000-0000-0000F0530000}"/>
    <cellStyle name="Note 6 4 3 3" xfId="15800" xr:uid="{00000000-0005-0000-0000-0000F1530000}"/>
    <cellStyle name="Note 6 4 3 3 2" xfId="25974" xr:uid="{00000000-0005-0000-0000-0000F2530000}"/>
    <cellStyle name="Note 6 4 3 4" xfId="15801" xr:uid="{00000000-0005-0000-0000-0000F3530000}"/>
    <cellStyle name="Note 6 4 3 4 2" xfId="25975" xr:uid="{00000000-0005-0000-0000-0000F4530000}"/>
    <cellStyle name="Note 6 4 3 5" xfId="25970" xr:uid="{00000000-0005-0000-0000-0000F5530000}"/>
    <cellStyle name="Note 6 4 4" xfId="15802" xr:uid="{00000000-0005-0000-0000-0000F6530000}"/>
    <cellStyle name="Note 6 4 4 2" xfId="25976" xr:uid="{00000000-0005-0000-0000-0000F7530000}"/>
    <cellStyle name="Note 6 4 5" xfId="15788" xr:uid="{00000000-0005-0000-0000-0000F8530000}"/>
    <cellStyle name="Note 6 4 6" xfId="25962" xr:uid="{00000000-0005-0000-0000-0000F9530000}"/>
    <cellStyle name="Note 6 5" xfId="15803" xr:uid="{00000000-0005-0000-0000-0000FA530000}"/>
    <cellStyle name="Note 6 5 2" xfId="15804" xr:uid="{00000000-0005-0000-0000-0000FB530000}"/>
    <cellStyle name="Note 6 5 2 2" xfId="15805" xr:uid="{00000000-0005-0000-0000-0000FC530000}"/>
    <cellStyle name="Note 6 5 2 2 2" xfId="15806" xr:uid="{00000000-0005-0000-0000-0000FD530000}"/>
    <cellStyle name="Note 6 5 2 2 2 2" xfId="15807" xr:uid="{00000000-0005-0000-0000-0000FE530000}"/>
    <cellStyle name="Note 6 5 2 2 2 2 2" xfId="25981" xr:uid="{00000000-0005-0000-0000-0000FF530000}"/>
    <cellStyle name="Note 6 5 2 2 2 3" xfId="15808" xr:uid="{00000000-0005-0000-0000-000000540000}"/>
    <cellStyle name="Note 6 5 2 2 2 3 2" xfId="25982" xr:uid="{00000000-0005-0000-0000-000001540000}"/>
    <cellStyle name="Note 6 5 2 2 2 4" xfId="25980" xr:uid="{00000000-0005-0000-0000-000002540000}"/>
    <cellStyle name="Note 6 5 2 2 3" xfId="15809" xr:uid="{00000000-0005-0000-0000-000003540000}"/>
    <cellStyle name="Note 6 5 2 2 3 2" xfId="25983" xr:uid="{00000000-0005-0000-0000-000004540000}"/>
    <cellStyle name="Note 6 5 2 2 4" xfId="15810" xr:uid="{00000000-0005-0000-0000-000005540000}"/>
    <cellStyle name="Note 6 5 2 2 4 2" xfId="25984" xr:uid="{00000000-0005-0000-0000-000006540000}"/>
    <cellStyle name="Note 6 5 2 2 5" xfId="25979" xr:uid="{00000000-0005-0000-0000-000007540000}"/>
    <cellStyle name="Note 6 5 2 3" xfId="25978" xr:uid="{00000000-0005-0000-0000-000008540000}"/>
    <cellStyle name="Note 6 5 3" xfId="15811" xr:uid="{00000000-0005-0000-0000-000009540000}"/>
    <cellStyle name="Note 6 5 3 2" xfId="15812" xr:uid="{00000000-0005-0000-0000-00000A540000}"/>
    <cellStyle name="Note 6 5 3 2 2" xfId="15813" xr:uid="{00000000-0005-0000-0000-00000B540000}"/>
    <cellStyle name="Note 6 5 3 2 2 2" xfId="25987" xr:uid="{00000000-0005-0000-0000-00000C540000}"/>
    <cellStyle name="Note 6 5 3 2 3" xfId="15814" xr:uid="{00000000-0005-0000-0000-00000D540000}"/>
    <cellStyle name="Note 6 5 3 2 3 2" xfId="25988" xr:uid="{00000000-0005-0000-0000-00000E540000}"/>
    <cellStyle name="Note 6 5 3 2 4" xfId="25986" xr:uid="{00000000-0005-0000-0000-00000F540000}"/>
    <cellStyle name="Note 6 5 3 3" xfId="15815" xr:uid="{00000000-0005-0000-0000-000010540000}"/>
    <cellStyle name="Note 6 5 3 3 2" xfId="25989" xr:uid="{00000000-0005-0000-0000-000011540000}"/>
    <cellStyle name="Note 6 5 3 4" xfId="15816" xr:uid="{00000000-0005-0000-0000-000012540000}"/>
    <cellStyle name="Note 6 5 3 4 2" xfId="25990" xr:uid="{00000000-0005-0000-0000-000013540000}"/>
    <cellStyle name="Note 6 5 3 5" xfId="25985" xr:uid="{00000000-0005-0000-0000-000014540000}"/>
    <cellStyle name="Note 6 5 4" xfId="15817" xr:uid="{00000000-0005-0000-0000-000015540000}"/>
    <cellStyle name="Note 6 5 4 2" xfId="25991" xr:uid="{00000000-0005-0000-0000-000016540000}"/>
    <cellStyle name="Note 6 5 5" xfId="25977" xr:uid="{00000000-0005-0000-0000-000017540000}"/>
    <cellStyle name="Note 6 6" xfId="15818" xr:uid="{00000000-0005-0000-0000-000018540000}"/>
    <cellStyle name="Note 6 6 2" xfId="15819" xr:uid="{00000000-0005-0000-0000-000019540000}"/>
    <cellStyle name="Note 6 6 2 2" xfId="15820" xr:uid="{00000000-0005-0000-0000-00001A540000}"/>
    <cellStyle name="Note 6 6 2 2 2" xfId="15821" xr:uid="{00000000-0005-0000-0000-00001B540000}"/>
    <cellStyle name="Note 6 6 2 2 2 2" xfId="15822" xr:uid="{00000000-0005-0000-0000-00001C540000}"/>
    <cellStyle name="Note 6 6 2 2 2 2 2" xfId="25996" xr:uid="{00000000-0005-0000-0000-00001D540000}"/>
    <cellStyle name="Note 6 6 2 2 2 3" xfId="15823" xr:uid="{00000000-0005-0000-0000-00001E540000}"/>
    <cellStyle name="Note 6 6 2 2 2 3 2" xfId="25997" xr:uid="{00000000-0005-0000-0000-00001F540000}"/>
    <cellStyle name="Note 6 6 2 2 2 4" xfId="25995" xr:uid="{00000000-0005-0000-0000-000020540000}"/>
    <cellStyle name="Note 6 6 2 2 3" xfId="15824" xr:uid="{00000000-0005-0000-0000-000021540000}"/>
    <cellStyle name="Note 6 6 2 2 3 2" xfId="25998" xr:uid="{00000000-0005-0000-0000-000022540000}"/>
    <cellStyle name="Note 6 6 2 2 4" xfId="15825" xr:uid="{00000000-0005-0000-0000-000023540000}"/>
    <cellStyle name="Note 6 6 2 2 4 2" xfId="25999" xr:uid="{00000000-0005-0000-0000-000024540000}"/>
    <cellStyle name="Note 6 6 2 2 5" xfId="25994" xr:uid="{00000000-0005-0000-0000-000025540000}"/>
    <cellStyle name="Note 6 6 2 3" xfId="25993" xr:uid="{00000000-0005-0000-0000-000026540000}"/>
    <cellStyle name="Note 6 6 3" xfId="15826" xr:uid="{00000000-0005-0000-0000-000027540000}"/>
    <cellStyle name="Note 6 6 3 2" xfId="15827" xr:uid="{00000000-0005-0000-0000-000028540000}"/>
    <cellStyle name="Note 6 6 3 2 2" xfId="15828" xr:uid="{00000000-0005-0000-0000-000029540000}"/>
    <cellStyle name="Note 6 6 3 2 2 2" xfId="26002" xr:uid="{00000000-0005-0000-0000-00002A540000}"/>
    <cellStyle name="Note 6 6 3 2 3" xfId="15829" xr:uid="{00000000-0005-0000-0000-00002B540000}"/>
    <cellStyle name="Note 6 6 3 2 3 2" xfId="26003" xr:uid="{00000000-0005-0000-0000-00002C540000}"/>
    <cellStyle name="Note 6 6 3 2 4" xfId="26001" xr:uid="{00000000-0005-0000-0000-00002D540000}"/>
    <cellStyle name="Note 6 6 3 3" xfId="15830" xr:uid="{00000000-0005-0000-0000-00002E540000}"/>
    <cellStyle name="Note 6 6 3 3 2" xfId="26004" xr:uid="{00000000-0005-0000-0000-00002F540000}"/>
    <cellStyle name="Note 6 6 3 4" xfId="15831" xr:uid="{00000000-0005-0000-0000-000030540000}"/>
    <cellStyle name="Note 6 6 3 4 2" xfId="26005" xr:uid="{00000000-0005-0000-0000-000031540000}"/>
    <cellStyle name="Note 6 6 3 5" xfId="26000" xr:uid="{00000000-0005-0000-0000-000032540000}"/>
    <cellStyle name="Note 6 6 4" xfId="25992" xr:uid="{00000000-0005-0000-0000-000033540000}"/>
    <cellStyle name="Note 6 7" xfId="15832" xr:uid="{00000000-0005-0000-0000-000034540000}"/>
    <cellStyle name="Note 6 7 2" xfId="15833" xr:uid="{00000000-0005-0000-0000-000035540000}"/>
    <cellStyle name="Note 6 7 2 2" xfId="15834" xr:uid="{00000000-0005-0000-0000-000036540000}"/>
    <cellStyle name="Note 6 7 2 2 2" xfId="15835" xr:uid="{00000000-0005-0000-0000-000037540000}"/>
    <cellStyle name="Note 6 7 2 2 2 2" xfId="26009" xr:uid="{00000000-0005-0000-0000-000038540000}"/>
    <cellStyle name="Note 6 7 2 2 3" xfId="15836" xr:uid="{00000000-0005-0000-0000-000039540000}"/>
    <cellStyle name="Note 6 7 2 2 3 2" xfId="26010" xr:uid="{00000000-0005-0000-0000-00003A540000}"/>
    <cellStyle name="Note 6 7 2 2 4" xfId="26008" xr:uid="{00000000-0005-0000-0000-00003B540000}"/>
    <cellStyle name="Note 6 7 2 3" xfId="15837" xr:uid="{00000000-0005-0000-0000-00003C540000}"/>
    <cellStyle name="Note 6 7 2 3 2" xfId="26011" xr:uid="{00000000-0005-0000-0000-00003D540000}"/>
    <cellStyle name="Note 6 7 2 4" xfId="15838" xr:uid="{00000000-0005-0000-0000-00003E540000}"/>
    <cellStyle name="Note 6 7 2 4 2" xfId="26012" xr:uid="{00000000-0005-0000-0000-00003F540000}"/>
    <cellStyle name="Note 6 7 2 5" xfId="26007" xr:uid="{00000000-0005-0000-0000-000040540000}"/>
    <cellStyle name="Note 6 7 3" xfId="26006" xr:uid="{00000000-0005-0000-0000-000041540000}"/>
    <cellStyle name="Note 6 8" xfId="15839" xr:uid="{00000000-0005-0000-0000-000042540000}"/>
    <cellStyle name="Note 6 8 2" xfId="15840" xr:uid="{00000000-0005-0000-0000-000043540000}"/>
    <cellStyle name="Note 6 8 2 2" xfId="15841" xr:uid="{00000000-0005-0000-0000-000044540000}"/>
    <cellStyle name="Note 6 8 2 2 2" xfId="26015" xr:uid="{00000000-0005-0000-0000-000045540000}"/>
    <cellStyle name="Note 6 8 2 3" xfId="15842" xr:uid="{00000000-0005-0000-0000-000046540000}"/>
    <cellStyle name="Note 6 8 2 3 2" xfId="26016" xr:uid="{00000000-0005-0000-0000-000047540000}"/>
    <cellStyle name="Note 6 8 2 4" xfId="26014" xr:uid="{00000000-0005-0000-0000-000048540000}"/>
    <cellStyle name="Note 6 8 3" xfId="15843" xr:uid="{00000000-0005-0000-0000-000049540000}"/>
    <cellStyle name="Note 6 8 3 2" xfId="26017" xr:uid="{00000000-0005-0000-0000-00004A540000}"/>
    <cellStyle name="Note 6 8 4" xfId="15844" xr:uid="{00000000-0005-0000-0000-00004B540000}"/>
    <cellStyle name="Note 6 8 4 2" xfId="26018" xr:uid="{00000000-0005-0000-0000-00004C540000}"/>
    <cellStyle name="Note 6 8 5" xfId="26013" xr:uid="{00000000-0005-0000-0000-00004D540000}"/>
    <cellStyle name="Note 6 9" xfId="15845" xr:uid="{00000000-0005-0000-0000-00004E540000}"/>
    <cellStyle name="Note 6 9 2" xfId="26019" xr:uid="{00000000-0005-0000-0000-00004F540000}"/>
    <cellStyle name="Note 7" xfId="2747" xr:uid="{00000000-0005-0000-0000-000050540000}"/>
    <cellStyle name="Note 7 10" xfId="15847" xr:uid="{00000000-0005-0000-0000-000051540000}"/>
    <cellStyle name="Note 7 10 2" xfId="26021" xr:uid="{00000000-0005-0000-0000-000052540000}"/>
    <cellStyle name="Note 7 11" xfId="15846" xr:uid="{00000000-0005-0000-0000-000053540000}"/>
    <cellStyle name="Note 7 12" xfId="26020" xr:uid="{00000000-0005-0000-0000-000054540000}"/>
    <cellStyle name="Note 7 2" xfId="2748" xr:uid="{00000000-0005-0000-0000-000055540000}"/>
    <cellStyle name="Note 7 2 10" xfId="15848" xr:uid="{00000000-0005-0000-0000-000056540000}"/>
    <cellStyle name="Note 7 2 11" xfId="26022" xr:uid="{00000000-0005-0000-0000-000057540000}"/>
    <cellStyle name="Note 7 2 2" xfId="15849" xr:uid="{00000000-0005-0000-0000-000058540000}"/>
    <cellStyle name="Note 7 2 2 2" xfId="15850" xr:uid="{00000000-0005-0000-0000-000059540000}"/>
    <cellStyle name="Note 7 2 2 2 2" xfId="15851" xr:uid="{00000000-0005-0000-0000-00005A540000}"/>
    <cellStyle name="Note 7 2 2 2 2 2" xfId="15852" xr:uid="{00000000-0005-0000-0000-00005B540000}"/>
    <cellStyle name="Note 7 2 2 2 2 2 2" xfId="15853" xr:uid="{00000000-0005-0000-0000-00005C540000}"/>
    <cellStyle name="Note 7 2 2 2 2 2 2 2" xfId="15854" xr:uid="{00000000-0005-0000-0000-00005D540000}"/>
    <cellStyle name="Note 7 2 2 2 2 2 2 2 2" xfId="26028" xr:uid="{00000000-0005-0000-0000-00005E540000}"/>
    <cellStyle name="Note 7 2 2 2 2 2 2 3" xfId="15855" xr:uid="{00000000-0005-0000-0000-00005F540000}"/>
    <cellStyle name="Note 7 2 2 2 2 2 2 3 2" xfId="26029" xr:uid="{00000000-0005-0000-0000-000060540000}"/>
    <cellStyle name="Note 7 2 2 2 2 2 2 4" xfId="26027" xr:uid="{00000000-0005-0000-0000-000061540000}"/>
    <cellStyle name="Note 7 2 2 2 2 2 3" xfId="15856" xr:uid="{00000000-0005-0000-0000-000062540000}"/>
    <cellStyle name="Note 7 2 2 2 2 2 3 2" xfId="26030" xr:uid="{00000000-0005-0000-0000-000063540000}"/>
    <cellStyle name="Note 7 2 2 2 2 2 4" xfId="15857" xr:uid="{00000000-0005-0000-0000-000064540000}"/>
    <cellStyle name="Note 7 2 2 2 2 2 4 2" xfId="26031" xr:uid="{00000000-0005-0000-0000-000065540000}"/>
    <cellStyle name="Note 7 2 2 2 2 2 5" xfId="26026" xr:uid="{00000000-0005-0000-0000-000066540000}"/>
    <cellStyle name="Note 7 2 2 2 2 3" xfId="26025" xr:uid="{00000000-0005-0000-0000-000067540000}"/>
    <cellStyle name="Note 7 2 2 2 3" xfId="15858" xr:uid="{00000000-0005-0000-0000-000068540000}"/>
    <cellStyle name="Note 7 2 2 2 3 2" xfId="15859" xr:uid="{00000000-0005-0000-0000-000069540000}"/>
    <cellStyle name="Note 7 2 2 2 3 2 2" xfId="15860" xr:uid="{00000000-0005-0000-0000-00006A540000}"/>
    <cellStyle name="Note 7 2 2 2 3 2 2 2" xfId="26034" xr:uid="{00000000-0005-0000-0000-00006B540000}"/>
    <cellStyle name="Note 7 2 2 2 3 2 3" xfId="15861" xr:uid="{00000000-0005-0000-0000-00006C540000}"/>
    <cellStyle name="Note 7 2 2 2 3 2 3 2" xfId="26035" xr:uid="{00000000-0005-0000-0000-00006D540000}"/>
    <cellStyle name="Note 7 2 2 2 3 2 4" xfId="26033" xr:uid="{00000000-0005-0000-0000-00006E540000}"/>
    <cellStyle name="Note 7 2 2 2 3 3" xfId="15862" xr:uid="{00000000-0005-0000-0000-00006F540000}"/>
    <cellStyle name="Note 7 2 2 2 3 3 2" xfId="26036" xr:uid="{00000000-0005-0000-0000-000070540000}"/>
    <cellStyle name="Note 7 2 2 2 3 4" xfId="15863" xr:uid="{00000000-0005-0000-0000-000071540000}"/>
    <cellStyle name="Note 7 2 2 2 3 4 2" xfId="26037" xr:uid="{00000000-0005-0000-0000-000072540000}"/>
    <cellStyle name="Note 7 2 2 2 3 5" xfId="26032" xr:uid="{00000000-0005-0000-0000-000073540000}"/>
    <cellStyle name="Note 7 2 2 2 4" xfId="26024" xr:uid="{00000000-0005-0000-0000-000074540000}"/>
    <cellStyle name="Note 7 2 2 3" xfId="15864" xr:uid="{00000000-0005-0000-0000-000075540000}"/>
    <cellStyle name="Note 7 2 2 3 2" xfId="15865" xr:uid="{00000000-0005-0000-0000-000076540000}"/>
    <cellStyle name="Note 7 2 2 3 2 2" xfId="15866" xr:uid="{00000000-0005-0000-0000-000077540000}"/>
    <cellStyle name="Note 7 2 2 3 2 2 2" xfId="15867" xr:uid="{00000000-0005-0000-0000-000078540000}"/>
    <cellStyle name="Note 7 2 2 3 2 2 2 2" xfId="15868" xr:uid="{00000000-0005-0000-0000-000079540000}"/>
    <cellStyle name="Note 7 2 2 3 2 2 2 2 2" xfId="26042" xr:uid="{00000000-0005-0000-0000-00007A540000}"/>
    <cellStyle name="Note 7 2 2 3 2 2 2 3" xfId="15869" xr:uid="{00000000-0005-0000-0000-00007B540000}"/>
    <cellStyle name="Note 7 2 2 3 2 2 2 3 2" xfId="26043" xr:uid="{00000000-0005-0000-0000-00007C540000}"/>
    <cellStyle name="Note 7 2 2 3 2 2 2 4" xfId="26041" xr:uid="{00000000-0005-0000-0000-00007D540000}"/>
    <cellStyle name="Note 7 2 2 3 2 2 3" xfId="15870" xr:uid="{00000000-0005-0000-0000-00007E540000}"/>
    <cellStyle name="Note 7 2 2 3 2 2 3 2" xfId="26044" xr:uid="{00000000-0005-0000-0000-00007F540000}"/>
    <cellStyle name="Note 7 2 2 3 2 2 4" xfId="15871" xr:uid="{00000000-0005-0000-0000-000080540000}"/>
    <cellStyle name="Note 7 2 2 3 2 2 4 2" xfId="26045" xr:uid="{00000000-0005-0000-0000-000081540000}"/>
    <cellStyle name="Note 7 2 2 3 2 2 5" xfId="26040" xr:uid="{00000000-0005-0000-0000-000082540000}"/>
    <cellStyle name="Note 7 2 2 3 2 3" xfId="26039" xr:uid="{00000000-0005-0000-0000-000083540000}"/>
    <cellStyle name="Note 7 2 2 3 3" xfId="15872" xr:uid="{00000000-0005-0000-0000-000084540000}"/>
    <cellStyle name="Note 7 2 2 3 3 2" xfId="15873" xr:uid="{00000000-0005-0000-0000-000085540000}"/>
    <cellStyle name="Note 7 2 2 3 3 2 2" xfId="15874" xr:uid="{00000000-0005-0000-0000-000086540000}"/>
    <cellStyle name="Note 7 2 2 3 3 2 2 2" xfId="26048" xr:uid="{00000000-0005-0000-0000-000087540000}"/>
    <cellStyle name="Note 7 2 2 3 3 2 3" xfId="15875" xr:uid="{00000000-0005-0000-0000-000088540000}"/>
    <cellStyle name="Note 7 2 2 3 3 2 3 2" xfId="26049" xr:uid="{00000000-0005-0000-0000-000089540000}"/>
    <cellStyle name="Note 7 2 2 3 3 2 4" xfId="26047" xr:uid="{00000000-0005-0000-0000-00008A540000}"/>
    <cellStyle name="Note 7 2 2 3 3 3" xfId="15876" xr:uid="{00000000-0005-0000-0000-00008B540000}"/>
    <cellStyle name="Note 7 2 2 3 3 3 2" xfId="26050" xr:uid="{00000000-0005-0000-0000-00008C540000}"/>
    <cellStyle name="Note 7 2 2 3 3 4" xfId="15877" xr:uid="{00000000-0005-0000-0000-00008D540000}"/>
    <cellStyle name="Note 7 2 2 3 3 4 2" xfId="26051" xr:uid="{00000000-0005-0000-0000-00008E540000}"/>
    <cellStyle name="Note 7 2 2 3 3 5" xfId="26046" xr:uid="{00000000-0005-0000-0000-00008F540000}"/>
    <cellStyle name="Note 7 2 2 3 4" xfId="26038" xr:uid="{00000000-0005-0000-0000-000090540000}"/>
    <cellStyle name="Note 7 2 2 4" xfId="15878" xr:uid="{00000000-0005-0000-0000-000091540000}"/>
    <cellStyle name="Note 7 2 2 4 2" xfId="15879" xr:uid="{00000000-0005-0000-0000-000092540000}"/>
    <cellStyle name="Note 7 2 2 4 2 2" xfId="15880" xr:uid="{00000000-0005-0000-0000-000093540000}"/>
    <cellStyle name="Note 7 2 2 4 2 2 2" xfId="15881" xr:uid="{00000000-0005-0000-0000-000094540000}"/>
    <cellStyle name="Note 7 2 2 4 2 2 2 2" xfId="15882" xr:uid="{00000000-0005-0000-0000-000095540000}"/>
    <cellStyle name="Note 7 2 2 4 2 2 2 2 2" xfId="26056" xr:uid="{00000000-0005-0000-0000-000096540000}"/>
    <cellStyle name="Note 7 2 2 4 2 2 2 3" xfId="15883" xr:uid="{00000000-0005-0000-0000-000097540000}"/>
    <cellStyle name="Note 7 2 2 4 2 2 2 3 2" xfId="26057" xr:uid="{00000000-0005-0000-0000-000098540000}"/>
    <cellStyle name="Note 7 2 2 4 2 2 2 4" xfId="26055" xr:uid="{00000000-0005-0000-0000-000099540000}"/>
    <cellStyle name="Note 7 2 2 4 2 2 3" xfId="15884" xr:uid="{00000000-0005-0000-0000-00009A540000}"/>
    <cellStyle name="Note 7 2 2 4 2 2 3 2" xfId="26058" xr:uid="{00000000-0005-0000-0000-00009B540000}"/>
    <cellStyle name="Note 7 2 2 4 2 2 4" xfId="15885" xr:uid="{00000000-0005-0000-0000-00009C540000}"/>
    <cellStyle name="Note 7 2 2 4 2 2 4 2" xfId="26059" xr:uid="{00000000-0005-0000-0000-00009D540000}"/>
    <cellStyle name="Note 7 2 2 4 2 2 5" xfId="26054" xr:uid="{00000000-0005-0000-0000-00009E540000}"/>
    <cellStyle name="Note 7 2 2 4 2 3" xfId="26053" xr:uid="{00000000-0005-0000-0000-00009F540000}"/>
    <cellStyle name="Note 7 2 2 4 3" xfId="15886" xr:uid="{00000000-0005-0000-0000-0000A0540000}"/>
    <cellStyle name="Note 7 2 2 4 3 2" xfId="15887" xr:uid="{00000000-0005-0000-0000-0000A1540000}"/>
    <cellStyle name="Note 7 2 2 4 3 2 2" xfId="15888" xr:uid="{00000000-0005-0000-0000-0000A2540000}"/>
    <cellStyle name="Note 7 2 2 4 3 2 2 2" xfId="26062" xr:uid="{00000000-0005-0000-0000-0000A3540000}"/>
    <cellStyle name="Note 7 2 2 4 3 2 3" xfId="15889" xr:uid="{00000000-0005-0000-0000-0000A4540000}"/>
    <cellStyle name="Note 7 2 2 4 3 2 3 2" xfId="26063" xr:uid="{00000000-0005-0000-0000-0000A5540000}"/>
    <cellStyle name="Note 7 2 2 4 3 2 4" xfId="26061" xr:uid="{00000000-0005-0000-0000-0000A6540000}"/>
    <cellStyle name="Note 7 2 2 4 3 3" xfId="15890" xr:uid="{00000000-0005-0000-0000-0000A7540000}"/>
    <cellStyle name="Note 7 2 2 4 3 3 2" xfId="26064" xr:uid="{00000000-0005-0000-0000-0000A8540000}"/>
    <cellStyle name="Note 7 2 2 4 3 4" xfId="15891" xr:uid="{00000000-0005-0000-0000-0000A9540000}"/>
    <cellStyle name="Note 7 2 2 4 3 4 2" xfId="26065" xr:uid="{00000000-0005-0000-0000-0000AA540000}"/>
    <cellStyle name="Note 7 2 2 4 3 5" xfId="26060" xr:uid="{00000000-0005-0000-0000-0000AB540000}"/>
    <cellStyle name="Note 7 2 2 4 4" xfId="26052" xr:uid="{00000000-0005-0000-0000-0000AC540000}"/>
    <cellStyle name="Note 7 2 2 5" xfId="15892" xr:uid="{00000000-0005-0000-0000-0000AD540000}"/>
    <cellStyle name="Note 7 2 2 5 2" xfId="15893" xr:uid="{00000000-0005-0000-0000-0000AE540000}"/>
    <cellStyle name="Note 7 2 2 5 2 2" xfId="15894" xr:uid="{00000000-0005-0000-0000-0000AF540000}"/>
    <cellStyle name="Note 7 2 2 5 2 2 2" xfId="15895" xr:uid="{00000000-0005-0000-0000-0000B0540000}"/>
    <cellStyle name="Note 7 2 2 5 2 2 2 2" xfId="26069" xr:uid="{00000000-0005-0000-0000-0000B1540000}"/>
    <cellStyle name="Note 7 2 2 5 2 2 3" xfId="15896" xr:uid="{00000000-0005-0000-0000-0000B2540000}"/>
    <cellStyle name="Note 7 2 2 5 2 2 3 2" xfId="26070" xr:uid="{00000000-0005-0000-0000-0000B3540000}"/>
    <cellStyle name="Note 7 2 2 5 2 2 4" xfId="26068" xr:uid="{00000000-0005-0000-0000-0000B4540000}"/>
    <cellStyle name="Note 7 2 2 5 2 3" xfId="15897" xr:uid="{00000000-0005-0000-0000-0000B5540000}"/>
    <cellStyle name="Note 7 2 2 5 2 3 2" xfId="26071" xr:uid="{00000000-0005-0000-0000-0000B6540000}"/>
    <cellStyle name="Note 7 2 2 5 2 4" xfId="15898" xr:uid="{00000000-0005-0000-0000-0000B7540000}"/>
    <cellStyle name="Note 7 2 2 5 2 4 2" xfId="26072" xr:uid="{00000000-0005-0000-0000-0000B8540000}"/>
    <cellStyle name="Note 7 2 2 5 2 5" xfId="26067" xr:uid="{00000000-0005-0000-0000-0000B9540000}"/>
    <cellStyle name="Note 7 2 2 5 3" xfId="26066" xr:uid="{00000000-0005-0000-0000-0000BA540000}"/>
    <cellStyle name="Note 7 2 2 6" xfId="15899" xr:uid="{00000000-0005-0000-0000-0000BB540000}"/>
    <cellStyle name="Note 7 2 2 6 2" xfId="15900" xr:uid="{00000000-0005-0000-0000-0000BC540000}"/>
    <cellStyle name="Note 7 2 2 6 2 2" xfId="15901" xr:uid="{00000000-0005-0000-0000-0000BD540000}"/>
    <cellStyle name="Note 7 2 2 6 2 2 2" xfId="15902" xr:uid="{00000000-0005-0000-0000-0000BE540000}"/>
    <cellStyle name="Note 7 2 2 6 2 2 2 2" xfId="26076" xr:uid="{00000000-0005-0000-0000-0000BF540000}"/>
    <cellStyle name="Note 7 2 2 6 2 2 3" xfId="15903" xr:uid="{00000000-0005-0000-0000-0000C0540000}"/>
    <cellStyle name="Note 7 2 2 6 2 2 3 2" xfId="26077" xr:uid="{00000000-0005-0000-0000-0000C1540000}"/>
    <cellStyle name="Note 7 2 2 6 2 2 4" xfId="26075" xr:uid="{00000000-0005-0000-0000-0000C2540000}"/>
    <cellStyle name="Note 7 2 2 6 2 3" xfId="15904" xr:uid="{00000000-0005-0000-0000-0000C3540000}"/>
    <cellStyle name="Note 7 2 2 6 2 3 2" xfId="26078" xr:uid="{00000000-0005-0000-0000-0000C4540000}"/>
    <cellStyle name="Note 7 2 2 6 2 4" xfId="15905" xr:uid="{00000000-0005-0000-0000-0000C5540000}"/>
    <cellStyle name="Note 7 2 2 6 2 4 2" xfId="26079" xr:uid="{00000000-0005-0000-0000-0000C6540000}"/>
    <cellStyle name="Note 7 2 2 6 2 5" xfId="26074" xr:uid="{00000000-0005-0000-0000-0000C7540000}"/>
    <cellStyle name="Note 7 2 2 6 3" xfId="26073" xr:uid="{00000000-0005-0000-0000-0000C8540000}"/>
    <cellStyle name="Note 7 2 2 7" xfId="15906" xr:uid="{00000000-0005-0000-0000-0000C9540000}"/>
    <cellStyle name="Note 7 2 2 7 2" xfId="15907" xr:uid="{00000000-0005-0000-0000-0000CA540000}"/>
    <cellStyle name="Note 7 2 2 7 2 2" xfId="15908" xr:uid="{00000000-0005-0000-0000-0000CB540000}"/>
    <cellStyle name="Note 7 2 2 7 2 2 2" xfId="26082" xr:uid="{00000000-0005-0000-0000-0000CC540000}"/>
    <cellStyle name="Note 7 2 2 7 2 3" xfId="15909" xr:uid="{00000000-0005-0000-0000-0000CD540000}"/>
    <cellStyle name="Note 7 2 2 7 2 3 2" xfId="26083" xr:uid="{00000000-0005-0000-0000-0000CE540000}"/>
    <cellStyle name="Note 7 2 2 7 2 4" xfId="26081" xr:uid="{00000000-0005-0000-0000-0000CF540000}"/>
    <cellStyle name="Note 7 2 2 7 3" xfId="15910" xr:uid="{00000000-0005-0000-0000-0000D0540000}"/>
    <cellStyle name="Note 7 2 2 7 3 2" xfId="26084" xr:uid="{00000000-0005-0000-0000-0000D1540000}"/>
    <cellStyle name="Note 7 2 2 7 4" xfId="15911" xr:uid="{00000000-0005-0000-0000-0000D2540000}"/>
    <cellStyle name="Note 7 2 2 7 4 2" xfId="26085" xr:uid="{00000000-0005-0000-0000-0000D3540000}"/>
    <cellStyle name="Note 7 2 2 7 5" xfId="26080" xr:uid="{00000000-0005-0000-0000-0000D4540000}"/>
    <cellStyle name="Note 7 2 2 8" xfId="26023" xr:uid="{00000000-0005-0000-0000-0000D5540000}"/>
    <cellStyle name="Note 7 2 3" xfId="15912" xr:uid="{00000000-0005-0000-0000-0000D6540000}"/>
    <cellStyle name="Note 7 2 3 2" xfId="15913" xr:uid="{00000000-0005-0000-0000-0000D7540000}"/>
    <cellStyle name="Note 7 2 3 2 2" xfId="15914" xr:uid="{00000000-0005-0000-0000-0000D8540000}"/>
    <cellStyle name="Note 7 2 3 2 2 2" xfId="15915" xr:uid="{00000000-0005-0000-0000-0000D9540000}"/>
    <cellStyle name="Note 7 2 3 2 2 2 2" xfId="15916" xr:uid="{00000000-0005-0000-0000-0000DA540000}"/>
    <cellStyle name="Note 7 2 3 2 2 2 2 2" xfId="26090" xr:uid="{00000000-0005-0000-0000-0000DB540000}"/>
    <cellStyle name="Note 7 2 3 2 2 2 3" xfId="15917" xr:uid="{00000000-0005-0000-0000-0000DC540000}"/>
    <cellStyle name="Note 7 2 3 2 2 2 3 2" xfId="26091" xr:uid="{00000000-0005-0000-0000-0000DD540000}"/>
    <cellStyle name="Note 7 2 3 2 2 2 4" xfId="26089" xr:uid="{00000000-0005-0000-0000-0000DE540000}"/>
    <cellStyle name="Note 7 2 3 2 2 3" xfId="15918" xr:uid="{00000000-0005-0000-0000-0000DF540000}"/>
    <cellStyle name="Note 7 2 3 2 2 3 2" xfId="26092" xr:uid="{00000000-0005-0000-0000-0000E0540000}"/>
    <cellStyle name="Note 7 2 3 2 2 4" xfId="15919" xr:uid="{00000000-0005-0000-0000-0000E1540000}"/>
    <cellStyle name="Note 7 2 3 2 2 4 2" xfId="26093" xr:uid="{00000000-0005-0000-0000-0000E2540000}"/>
    <cellStyle name="Note 7 2 3 2 2 5" xfId="26088" xr:uid="{00000000-0005-0000-0000-0000E3540000}"/>
    <cellStyle name="Note 7 2 3 2 3" xfId="26087" xr:uid="{00000000-0005-0000-0000-0000E4540000}"/>
    <cellStyle name="Note 7 2 3 3" xfId="15920" xr:uid="{00000000-0005-0000-0000-0000E5540000}"/>
    <cellStyle name="Note 7 2 3 3 2" xfId="15921" xr:uid="{00000000-0005-0000-0000-0000E6540000}"/>
    <cellStyle name="Note 7 2 3 3 2 2" xfId="15922" xr:uid="{00000000-0005-0000-0000-0000E7540000}"/>
    <cellStyle name="Note 7 2 3 3 2 2 2" xfId="26096" xr:uid="{00000000-0005-0000-0000-0000E8540000}"/>
    <cellStyle name="Note 7 2 3 3 2 3" xfId="15923" xr:uid="{00000000-0005-0000-0000-0000E9540000}"/>
    <cellStyle name="Note 7 2 3 3 2 3 2" xfId="26097" xr:uid="{00000000-0005-0000-0000-0000EA540000}"/>
    <cellStyle name="Note 7 2 3 3 2 4" xfId="26095" xr:uid="{00000000-0005-0000-0000-0000EB540000}"/>
    <cellStyle name="Note 7 2 3 3 3" xfId="15924" xr:uid="{00000000-0005-0000-0000-0000EC540000}"/>
    <cellStyle name="Note 7 2 3 3 3 2" xfId="26098" xr:uid="{00000000-0005-0000-0000-0000ED540000}"/>
    <cellStyle name="Note 7 2 3 3 4" xfId="15925" xr:uid="{00000000-0005-0000-0000-0000EE540000}"/>
    <cellStyle name="Note 7 2 3 3 4 2" xfId="26099" xr:uid="{00000000-0005-0000-0000-0000EF540000}"/>
    <cellStyle name="Note 7 2 3 3 5" xfId="26094" xr:uid="{00000000-0005-0000-0000-0000F0540000}"/>
    <cellStyle name="Note 7 2 3 4" xfId="26086" xr:uid="{00000000-0005-0000-0000-0000F1540000}"/>
    <cellStyle name="Note 7 2 4" xfId="15926" xr:uid="{00000000-0005-0000-0000-0000F2540000}"/>
    <cellStyle name="Note 7 2 4 2" xfId="15927" xr:uid="{00000000-0005-0000-0000-0000F3540000}"/>
    <cellStyle name="Note 7 2 4 2 2" xfId="15928" xr:uid="{00000000-0005-0000-0000-0000F4540000}"/>
    <cellStyle name="Note 7 2 4 2 2 2" xfId="15929" xr:uid="{00000000-0005-0000-0000-0000F5540000}"/>
    <cellStyle name="Note 7 2 4 2 2 2 2" xfId="15930" xr:uid="{00000000-0005-0000-0000-0000F6540000}"/>
    <cellStyle name="Note 7 2 4 2 2 2 2 2" xfId="26104" xr:uid="{00000000-0005-0000-0000-0000F7540000}"/>
    <cellStyle name="Note 7 2 4 2 2 2 3" xfId="15931" xr:uid="{00000000-0005-0000-0000-0000F8540000}"/>
    <cellStyle name="Note 7 2 4 2 2 2 3 2" xfId="26105" xr:uid="{00000000-0005-0000-0000-0000F9540000}"/>
    <cellStyle name="Note 7 2 4 2 2 2 4" xfId="26103" xr:uid="{00000000-0005-0000-0000-0000FA540000}"/>
    <cellStyle name="Note 7 2 4 2 2 3" xfId="15932" xr:uid="{00000000-0005-0000-0000-0000FB540000}"/>
    <cellStyle name="Note 7 2 4 2 2 3 2" xfId="26106" xr:uid="{00000000-0005-0000-0000-0000FC540000}"/>
    <cellStyle name="Note 7 2 4 2 2 4" xfId="15933" xr:uid="{00000000-0005-0000-0000-0000FD540000}"/>
    <cellStyle name="Note 7 2 4 2 2 4 2" xfId="26107" xr:uid="{00000000-0005-0000-0000-0000FE540000}"/>
    <cellStyle name="Note 7 2 4 2 2 5" xfId="26102" xr:uid="{00000000-0005-0000-0000-0000FF540000}"/>
    <cellStyle name="Note 7 2 4 2 3" xfId="26101" xr:uid="{00000000-0005-0000-0000-000000550000}"/>
    <cellStyle name="Note 7 2 4 3" xfId="15934" xr:uid="{00000000-0005-0000-0000-000001550000}"/>
    <cellStyle name="Note 7 2 4 3 2" xfId="15935" xr:uid="{00000000-0005-0000-0000-000002550000}"/>
    <cellStyle name="Note 7 2 4 3 2 2" xfId="15936" xr:uid="{00000000-0005-0000-0000-000003550000}"/>
    <cellStyle name="Note 7 2 4 3 2 2 2" xfId="26110" xr:uid="{00000000-0005-0000-0000-000004550000}"/>
    <cellStyle name="Note 7 2 4 3 2 3" xfId="15937" xr:uid="{00000000-0005-0000-0000-000005550000}"/>
    <cellStyle name="Note 7 2 4 3 2 3 2" xfId="26111" xr:uid="{00000000-0005-0000-0000-000006550000}"/>
    <cellStyle name="Note 7 2 4 3 2 4" xfId="26109" xr:uid="{00000000-0005-0000-0000-000007550000}"/>
    <cellStyle name="Note 7 2 4 3 3" xfId="15938" xr:uid="{00000000-0005-0000-0000-000008550000}"/>
    <cellStyle name="Note 7 2 4 3 3 2" xfId="26112" xr:uid="{00000000-0005-0000-0000-000009550000}"/>
    <cellStyle name="Note 7 2 4 3 4" xfId="15939" xr:uid="{00000000-0005-0000-0000-00000A550000}"/>
    <cellStyle name="Note 7 2 4 3 4 2" xfId="26113" xr:uid="{00000000-0005-0000-0000-00000B550000}"/>
    <cellStyle name="Note 7 2 4 3 5" xfId="26108" xr:uid="{00000000-0005-0000-0000-00000C550000}"/>
    <cellStyle name="Note 7 2 4 4" xfId="26100" xr:uid="{00000000-0005-0000-0000-00000D550000}"/>
    <cellStyle name="Note 7 2 5" xfId="15940" xr:uid="{00000000-0005-0000-0000-00000E550000}"/>
    <cellStyle name="Note 7 2 5 2" xfId="15941" xr:uid="{00000000-0005-0000-0000-00000F550000}"/>
    <cellStyle name="Note 7 2 5 2 2" xfId="15942" xr:uid="{00000000-0005-0000-0000-000010550000}"/>
    <cellStyle name="Note 7 2 5 2 2 2" xfId="15943" xr:uid="{00000000-0005-0000-0000-000011550000}"/>
    <cellStyle name="Note 7 2 5 2 2 2 2" xfId="15944" xr:uid="{00000000-0005-0000-0000-000012550000}"/>
    <cellStyle name="Note 7 2 5 2 2 2 2 2" xfId="26118" xr:uid="{00000000-0005-0000-0000-000013550000}"/>
    <cellStyle name="Note 7 2 5 2 2 2 3" xfId="15945" xr:uid="{00000000-0005-0000-0000-000014550000}"/>
    <cellStyle name="Note 7 2 5 2 2 2 3 2" xfId="26119" xr:uid="{00000000-0005-0000-0000-000015550000}"/>
    <cellStyle name="Note 7 2 5 2 2 2 4" xfId="26117" xr:uid="{00000000-0005-0000-0000-000016550000}"/>
    <cellStyle name="Note 7 2 5 2 2 3" xfId="15946" xr:uid="{00000000-0005-0000-0000-000017550000}"/>
    <cellStyle name="Note 7 2 5 2 2 3 2" xfId="26120" xr:uid="{00000000-0005-0000-0000-000018550000}"/>
    <cellStyle name="Note 7 2 5 2 2 4" xfId="15947" xr:uid="{00000000-0005-0000-0000-000019550000}"/>
    <cellStyle name="Note 7 2 5 2 2 4 2" xfId="26121" xr:uid="{00000000-0005-0000-0000-00001A550000}"/>
    <cellStyle name="Note 7 2 5 2 2 5" xfId="26116" xr:uid="{00000000-0005-0000-0000-00001B550000}"/>
    <cellStyle name="Note 7 2 5 2 3" xfId="26115" xr:uid="{00000000-0005-0000-0000-00001C550000}"/>
    <cellStyle name="Note 7 2 5 3" xfId="15948" xr:uid="{00000000-0005-0000-0000-00001D550000}"/>
    <cellStyle name="Note 7 2 5 3 2" xfId="15949" xr:uid="{00000000-0005-0000-0000-00001E550000}"/>
    <cellStyle name="Note 7 2 5 3 2 2" xfId="15950" xr:uid="{00000000-0005-0000-0000-00001F550000}"/>
    <cellStyle name="Note 7 2 5 3 2 2 2" xfId="26124" xr:uid="{00000000-0005-0000-0000-000020550000}"/>
    <cellStyle name="Note 7 2 5 3 2 3" xfId="15951" xr:uid="{00000000-0005-0000-0000-000021550000}"/>
    <cellStyle name="Note 7 2 5 3 2 3 2" xfId="26125" xr:uid="{00000000-0005-0000-0000-000022550000}"/>
    <cellStyle name="Note 7 2 5 3 2 4" xfId="26123" xr:uid="{00000000-0005-0000-0000-000023550000}"/>
    <cellStyle name="Note 7 2 5 3 3" xfId="15952" xr:uid="{00000000-0005-0000-0000-000024550000}"/>
    <cellStyle name="Note 7 2 5 3 3 2" xfId="26126" xr:uid="{00000000-0005-0000-0000-000025550000}"/>
    <cellStyle name="Note 7 2 5 3 4" xfId="15953" xr:uid="{00000000-0005-0000-0000-000026550000}"/>
    <cellStyle name="Note 7 2 5 3 4 2" xfId="26127" xr:uid="{00000000-0005-0000-0000-000027550000}"/>
    <cellStyle name="Note 7 2 5 3 5" xfId="26122" xr:uid="{00000000-0005-0000-0000-000028550000}"/>
    <cellStyle name="Note 7 2 5 4" xfId="26114" xr:uid="{00000000-0005-0000-0000-000029550000}"/>
    <cellStyle name="Note 7 2 6" xfId="15954" xr:uid="{00000000-0005-0000-0000-00002A550000}"/>
    <cellStyle name="Note 7 2 6 2" xfId="15955" xr:uid="{00000000-0005-0000-0000-00002B550000}"/>
    <cellStyle name="Note 7 2 6 2 2" xfId="15956" xr:uid="{00000000-0005-0000-0000-00002C550000}"/>
    <cellStyle name="Note 7 2 6 2 2 2" xfId="15957" xr:uid="{00000000-0005-0000-0000-00002D550000}"/>
    <cellStyle name="Note 7 2 6 2 2 2 2" xfId="26131" xr:uid="{00000000-0005-0000-0000-00002E550000}"/>
    <cellStyle name="Note 7 2 6 2 2 3" xfId="15958" xr:uid="{00000000-0005-0000-0000-00002F550000}"/>
    <cellStyle name="Note 7 2 6 2 2 3 2" xfId="26132" xr:uid="{00000000-0005-0000-0000-000030550000}"/>
    <cellStyle name="Note 7 2 6 2 2 4" xfId="26130" xr:uid="{00000000-0005-0000-0000-000031550000}"/>
    <cellStyle name="Note 7 2 6 2 3" xfId="15959" xr:uid="{00000000-0005-0000-0000-000032550000}"/>
    <cellStyle name="Note 7 2 6 2 3 2" xfId="26133" xr:uid="{00000000-0005-0000-0000-000033550000}"/>
    <cellStyle name="Note 7 2 6 2 4" xfId="15960" xr:uid="{00000000-0005-0000-0000-000034550000}"/>
    <cellStyle name="Note 7 2 6 2 4 2" xfId="26134" xr:uid="{00000000-0005-0000-0000-000035550000}"/>
    <cellStyle name="Note 7 2 6 2 5" xfId="26129" xr:uid="{00000000-0005-0000-0000-000036550000}"/>
    <cellStyle name="Note 7 2 6 3" xfId="26128" xr:uid="{00000000-0005-0000-0000-000037550000}"/>
    <cellStyle name="Note 7 2 7" xfId="15961" xr:uid="{00000000-0005-0000-0000-000038550000}"/>
    <cellStyle name="Note 7 2 7 2" xfId="15962" xr:uid="{00000000-0005-0000-0000-000039550000}"/>
    <cellStyle name="Note 7 2 7 2 2" xfId="15963" xr:uid="{00000000-0005-0000-0000-00003A550000}"/>
    <cellStyle name="Note 7 2 7 2 2 2" xfId="26137" xr:uid="{00000000-0005-0000-0000-00003B550000}"/>
    <cellStyle name="Note 7 2 7 2 3" xfId="15964" xr:uid="{00000000-0005-0000-0000-00003C550000}"/>
    <cellStyle name="Note 7 2 7 2 3 2" xfId="26138" xr:uid="{00000000-0005-0000-0000-00003D550000}"/>
    <cellStyle name="Note 7 2 7 2 4" xfId="26136" xr:uid="{00000000-0005-0000-0000-00003E550000}"/>
    <cellStyle name="Note 7 2 7 3" xfId="15965" xr:uid="{00000000-0005-0000-0000-00003F550000}"/>
    <cellStyle name="Note 7 2 7 3 2" xfId="26139" xr:uid="{00000000-0005-0000-0000-000040550000}"/>
    <cellStyle name="Note 7 2 7 4" xfId="15966" xr:uid="{00000000-0005-0000-0000-000041550000}"/>
    <cellStyle name="Note 7 2 7 4 2" xfId="26140" xr:uid="{00000000-0005-0000-0000-000042550000}"/>
    <cellStyle name="Note 7 2 7 5" xfId="26135" xr:uid="{00000000-0005-0000-0000-000043550000}"/>
    <cellStyle name="Note 7 2 8" xfId="15967" xr:uid="{00000000-0005-0000-0000-000044550000}"/>
    <cellStyle name="Note 7 2 8 2" xfId="26141" xr:uid="{00000000-0005-0000-0000-000045550000}"/>
    <cellStyle name="Note 7 2 9" xfId="15968" xr:uid="{00000000-0005-0000-0000-000046550000}"/>
    <cellStyle name="Note 7 2 9 2" xfId="26142" xr:uid="{00000000-0005-0000-0000-000047550000}"/>
    <cellStyle name="Note 7 3" xfId="2749" xr:uid="{00000000-0005-0000-0000-000048550000}"/>
    <cellStyle name="Note 7 3 10" xfId="26143" xr:uid="{00000000-0005-0000-0000-000049550000}"/>
    <cellStyle name="Note 7 3 2" xfId="15970" xr:uid="{00000000-0005-0000-0000-00004A550000}"/>
    <cellStyle name="Note 7 3 2 2" xfId="15971" xr:uid="{00000000-0005-0000-0000-00004B550000}"/>
    <cellStyle name="Note 7 3 2 2 2" xfId="15972" xr:uid="{00000000-0005-0000-0000-00004C550000}"/>
    <cellStyle name="Note 7 3 2 2 2 2" xfId="15973" xr:uid="{00000000-0005-0000-0000-00004D550000}"/>
    <cellStyle name="Note 7 3 2 2 2 2 2" xfId="15974" xr:uid="{00000000-0005-0000-0000-00004E550000}"/>
    <cellStyle name="Note 7 3 2 2 2 2 2 2" xfId="26148" xr:uid="{00000000-0005-0000-0000-00004F550000}"/>
    <cellStyle name="Note 7 3 2 2 2 2 3" xfId="15975" xr:uid="{00000000-0005-0000-0000-000050550000}"/>
    <cellStyle name="Note 7 3 2 2 2 2 3 2" xfId="26149" xr:uid="{00000000-0005-0000-0000-000051550000}"/>
    <cellStyle name="Note 7 3 2 2 2 2 4" xfId="26147" xr:uid="{00000000-0005-0000-0000-000052550000}"/>
    <cellStyle name="Note 7 3 2 2 2 3" xfId="15976" xr:uid="{00000000-0005-0000-0000-000053550000}"/>
    <cellStyle name="Note 7 3 2 2 2 3 2" xfId="26150" xr:uid="{00000000-0005-0000-0000-000054550000}"/>
    <cellStyle name="Note 7 3 2 2 2 4" xfId="15977" xr:uid="{00000000-0005-0000-0000-000055550000}"/>
    <cellStyle name="Note 7 3 2 2 2 4 2" xfId="26151" xr:uid="{00000000-0005-0000-0000-000056550000}"/>
    <cellStyle name="Note 7 3 2 2 2 5" xfId="26146" xr:uid="{00000000-0005-0000-0000-000057550000}"/>
    <cellStyle name="Note 7 3 2 2 3" xfId="26145" xr:uid="{00000000-0005-0000-0000-000058550000}"/>
    <cellStyle name="Note 7 3 2 3" xfId="15978" xr:uid="{00000000-0005-0000-0000-000059550000}"/>
    <cellStyle name="Note 7 3 2 3 2" xfId="15979" xr:uid="{00000000-0005-0000-0000-00005A550000}"/>
    <cellStyle name="Note 7 3 2 3 2 2" xfId="15980" xr:uid="{00000000-0005-0000-0000-00005B550000}"/>
    <cellStyle name="Note 7 3 2 3 2 2 2" xfId="26154" xr:uid="{00000000-0005-0000-0000-00005C550000}"/>
    <cellStyle name="Note 7 3 2 3 2 3" xfId="15981" xr:uid="{00000000-0005-0000-0000-00005D550000}"/>
    <cellStyle name="Note 7 3 2 3 2 3 2" xfId="26155" xr:uid="{00000000-0005-0000-0000-00005E550000}"/>
    <cellStyle name="Note 7 3 2 3 2 4" xfId="26153" xr:uid="{00000000-0005-0000-0000-00005F550000}"/>
    <cellStyle name="Note 7 3 2 3 3" xfId="15982" xr:uid="{00000000-0005-0000-0000-000060550000}"/>
    <cellStyle name="Note 7 3 2 3 3 2" xfId="26156" xr:uid="{00000000-0005-0000-0000-000061550000}"/>
    <cellStyle name="Note 7 3 2 3 4" xfId="15983" xr:uid="{00000000-0005-0000-0000-000062550000}"/>
    <cellStyle name="Note 7 3 2 3 4 2" xfId="26157" xr:uid="{00000000-0005-0000-0000-000063550000}"/>
    <cellStyle name="Note 7 3 2 3 5" xfId="26152" xr:uid="{00000000-0005-0000-0000-000064550000}"/>
    <cellStyle name="Note 7 3 2 4" xfId="26144" xr:uid="{00000000-0005-0000-0000-000065550000}"/>
    <cellStyle name="Note 7 3 3" xfId="15984" xr:uid="{00000000-0005-0000-0000-000066550000}"/>
    <cellStyle name="Note 7 3 3 2" xfId="15985" xr:uid="{00000000-0005-0000-0000-000067550000}"/>
    <cellStyle name="Note 7 3 3 2 2" xfId="15986" xr:uid="{00000000-0005-0000-0000-000068550000}"/>
    <cellStyle name="Note 7 3 3 2 2 2" xfId="15987" xr:uid="{00000000-0005-0000-0000-000069550000}"/>
    <cellStyle name="Note 7 3 3 2 2 2 2" xfId="15988" xr:uid="{00000000-0005-0000-0000-00006A550000}"/>
    <cellStyle name="Note 7 3 3 2 2 2 2 2" xfId="26162" xr:uid="{00000000-0005-0000-0000-00006B550000}"/>
    <cellStyle name="Note 7 3 3 2 2 2 3" xfId="15989" xr:uid="{00000000-0005-0000-0000-00006C550000}"/>
    <cellStyle name="Note 7 3 3 2 2 2 3 2" xfId="26163" xr:uid="{00000000-0005-0000-0000-00006D550000}"/>
    <cellStyle name="Note 7 3 3 2 2 2 4" xfId="26161" xr:uid="{00000000-0005-0000-0000-00006E550000}"/>
    <cellStyle name="Note 7 3 3 2 2 3" xfId="15990" xr:uid="{00000000-0005-0000-0000-00006F550000}"/>
    <cellStyle name="Note 7 3 3 2 2 3 2" xfId="26164" xr:uid="{00000000-0005-0000-0000-000070550000}"/>
    <cellStyle name="Note 7 3 3 2 2 4" xfId="15991" xr:uid="{00000000-0005-0000-0000-000071550000}"/>
    <cellStyle name="Note 7 3 3 2 2 4 2" xfId="26165" xr:uid="{00000000-0005-0000-0000-000072550000}"/>
    <cellStyle name="Note 7 3 3 2 2 5" xfId="26160" xr:uid="{00000000-0005-0000-0000-000073550000}"/>
    <cellStyle name="Note 7 3 3 2 3" xfId="26159" xr:uid="{00000000-0005-0000-0000-000074550000}"/>
    <cellStyle name="Note 7 3 3 3" xfId="15992" xr:uid="{00000000-0005-0000-0000-000075550000}"/>
    <cellStyle name="Note 7 3 3 3 2" xfId="15993" xr:uid="{00000000-0005-0000-0000-000076550000}"/>
    <cellStyle name="Note 7 3 3 3 2 2" xfId="15994" xr:uid="{00000000-0005-0000-0000-000077550000}"/>
    <cellStyle name="Note 7 3 3 3 2 2 2" xfId="26168" xr:uid="{00000000-0005-0000-0000-000078550000}"/>
    <cellStyle name="Note 7 3 3 3 2 3" xfId="15995" xr:uid="{00000000-0005-0000-0000-000079550000}"/>
    <cellStyle name="Note 7 3 3 3 2 3 2" xfId="26169" xr:uid="{00000000-0005-0000-0000-00007A550000}"/>
    <cellStyle name="Note 7 3 3 3 2 4" xfId="26167" xr:uid="{00000000-0005-0000-0000-00007B550000}"/>
    <cellStyle name="Note 7 3 3 3 3" xfId="15996" xr:uid="{00000000-0005-0000-0000-00007C550000}"/>
    <cellStyle name="Note 7 3 3 3 3 2" xfId="26170" xr:uid="{00000000-0005-0000-0000-00007D550000}"/>
    <cellStyle name="Note 7 3 3 3 4" xfId="15997" xr:uid="{00000000-0005-0000-0000-00007E550000}"/>
    <cellStyle name="Note 7 3 3 3 4 2" xfId="26171" xr:uid="{00000000-0005-0000-0000-00007F550000}"/>
    <cellStyle name="Note 7 3 3 3 5" xfId="26166" xr:uid="{00000000-0005-0000-0000-000080550000}"/>
    <cellStyle name="Note 7 3 3 4" xfId="26158" xr:uid="{00000000-0005-0000-0000-000081550000}"/>
    <cellStyle name="Note 7 3 4" xfId="15998" xr:uid="{00000000-0005-0000-0000-000082550000}"/>
    <cellStyle name="Note 7 3 4 2" xfId="15999" xr:uid="{00000000-0005-0000-0000-000083550000}"/>
    <cellStyle name="Note 7 3 4 2 2" xfId="16000" xr:uid="{00000000-0005-0000-0000-000084550000}"/>
    <cellStyle name="Note 7 3 4 2 2 2" xfId="16001" xr:uid="{00000000-0005-0000-0000-000085550000}"/>
    <cellStyle name="Note 7 3 4 2 2 2 2" xfId="16002" xr:uid="{00000000-0005-0000-0000-000086550000}"/>
    <cellStyle name="Note 7 3 4 2 2 2 2 2" xfId="26176" xr:uid="{00000000-0005-0000-0000-000087550000}"/>
    <cellStyle name="Note 7 3 4 2 2 2 3" xfId="16003" xr:uid="{00000000-0005-0000-0000-000088550000}"/>
    <cellStyle name="Note 7 3 4 2 2 2 3 2" xfId="26177" xr:uid="{00000000-0005-0000-0000-000089550000}"/>
    <cellStyle name="Note 7 3 4 2 2 2 4" xfId="26175" xr:uid="{00000000-0005-0000-0000-00008A550000}"/>
    <cellStyle name="Note 7 3 4 2 2 3" xfId="16004" xr:uid="{00000000-0005-0000-0000-00008B550000}"/>
    <cellStyle name="Note 7 3 4 2 2 3 2" xfId="26178" xr:uid="{00000000-0005-0000-0000-00008C550000}"/>
    <cellStyle name="Note 7 3 4 2 2 4" xfId="16005" xr:uid="{00000000-0005-0000-0000-00008D550000}"/>
    <cellStyle name="Note 7 3 4 2 2 4 2" xfId="26179" xr:uid="{00000000-0005-0000-0000-00008E550000}"/>
    <cellStyle name="Note 7 3 4 2 2 5" xfId="26174" xr:uid="{00000000-0005-0000-0000-00008F550000}"/>
    <cellStyle name="Note 7 3 4 2 3" xfId="26173" xr:uid="{00000000-0005-0000-0000-000090550000}"/>
    <cellStyle name="Note 7 3 4 3" xfId="16006" xr:uid="{00000000-0005-0000-0000-000091550000}"/>
    <cellStyle name="Note 7 3 4 3 2" xfId="16007" xr:uid="{00000000-0005-0000-0000-000092550000}"/>
    <cellStyle name="Note 7 3 4 3 2 2" xfId="16008" xr:uid="{00000000-0005-0000-0000-000093550000}"/>
    <cellStyle name="Note 7 3 4 3 2 2 2" xfId="26182" xr:uid="{00000000-0005-0000-0000-000094550000}"/>
    <cellStyle name="Note 7 3 4 3 2 3" xfId="16009" xr:uid="{00000000-0005-0000-0000-000095550000}"/>
    <cellStyle name="Note 7 3 4 3 2 3 2" xfId="26183" xr:uid="{00000000-0005-0000-0000-000096550000}"/>
    <cellStyle name="Note 7 3 4 3 2 4" xfId="26181" xr:uid="{00000000-0005-0000-0000-000097550000}"/>
    <cellStyle name="Note 7 3 4 3 3" xfId="16010" xr:uid="{00000000-0005-0000-0000-000098550000}"/>
    <cellStyle name="Note 7 3 4 3 3 2" xfId="26184" xr:uid="{00000000-0005-0000-0000-000099550000}"/>
    <cellStyle name="Note 7 3 4 3 4" xfId="16011" xr:uid="{00000000-0005-0000-0000-00009A550000}"/>
    <cellStyle name="Note 7 3 4 3 4 2" xfId="26185" xr:uid="{00000000-0005-0000-0000-00009B550000}"/>
    <cellStyle name="Note 7 3 4 3 5" xfId="26180" xr:uid="{00000000-0005-0000-0000-00009C550000}"/>
    <cellStyle name="Note 7 3 4 4" xfId="26172" xr:uid="{00000000-0005-0000-0000-00009D550000}"/>
    <cellStyle name="Note 7 3 5" xfId="16012" xr:uid="{00000000-0005-0000-0000-00009E550000}"/>
    <cellStyle name="Note 7 3 5 2" xfId="16013" xr:uid="{00000000-0005-0000-0000-00009F550000}"/>
    <cellStyle name="Note 7 3 5 2 2" xfId="16014" xr:uid="{00000000-0005-0000-0000-0000A0550000}"/>
    <cellStyle name="Note 7 3 5 2 2 2" xfId="16015" xr:uid="{00000000-0005-0000-0000-0000A1550000}"/>
    <cellStyle name="Note 7 3 5 2 2 2 2" xfId="26189" xr:uid="{00000000-0005-0000-0000-0000A2550000}"/>
    <cellStyle name="Note 7 3 5 2 2 3" xfId="16016" xr:uid="{00000000-0005-0000-0000-0000A3550000}"/>
    <cellStyle name="Note 7 3 5 2 2 3 2" xfId="26190" xr:uid="{00000000-0005-0000-0000-0000A4550000}"/>
    <cellStyle name="Note 7 3 5 2 2 4" xfId="26188" xr:uid="{00000000-0005-0000-0000-0000A5550000}"/>
    <cellStyle name="Note 7 3 5 2 3" xfId="16017" xr:uid="{00000000-0005-0000-0000-0000A6550000}"/>
    <cellStyle name="Note 7 3 5 2 3 2" xfId="26191" xr:uid="{00000000-0005-0000-0000-0000A7550000}"/>
    <cellStyle name="Note 7 3 5 2 4" xfId="16018" xr:uid="{00000000-0005-0000-0000-0000A8550000}"/>
    <cellStyle name="Note 7 3 5 2 4 2" xfId="26192" xr:uid="{00000000-0005-0000-0000-0000A9550000}"/>
    <cellStyle name="Note 7 3 5 2 5" xfId="26187" xr:uid="{00000000-0005-0000-0000-0000AA550000}"/>
    <cellStyle name="Note 7 3 5 3" xfId="26186" xr:uid="{00000000-0005-0000-0000-0000AB550000}"/>
    <cellStyle name="Note 7 3 6" xfId="16019" xr:uid="{00000000-0005-0000-0000-0000AC550000}"/>
    <cellStyle name="Note 7 3 6 2" xfId="16020" xr:uid="{00000000-0005-0000-0000-0000AD550000}"/>
    <cellStyle name="Note 7 3 6 2 2" xfId="16021" xr:uid="{00000000-0005-0000-0000-0000AE550000}"/>
    <cellStyle name="Note 7 3 6 2 2 2" xfId="16022" xr:uid="{00000000-0005-0000-0000-0000AF550000}"/>
    <cellStyle name="Note 7 3 6 2 2 2 2" xfId="26196" xr:uid="{00000000-0005-0000-0000-0000B0550000}"/>
    <cellStyle name="Note 7 3 6 2 2 3" xfId="16023" xr:uid="{00000000-0005-0000-0000-0000B1550000}"/>
    <cellStyle name="Note 7 3 6 2 2 3 2" xfId="26197" xr:uid="{00000000-0005-0000-0000-0000B2550000}"/>
    <cellStyle name="Note 7 3 6 2 2 4" xfId="26195" xr:uid="{00000000-0005-0000-0000-0000B3550000}"/>
    <cellStyle name="Note 7 3 6 2 3" xfId="16024" xr:uid="{00000000-0005-0000-0000-0000B4550000}"/>
    <cellStyle name="Note 7 3 6 2 3 2" xfId="26198" xr:uid="{00000000-0005-0000-0000-0000B5550000}"/>
    <cellStyle name="Note 7 3 6 2 4" xfId="16025" xr:uid="{00000000-0005-0000-0000-0000B6550000}"/>
    <cellStyle name="Note 7 3 6 2 4 2" xfId="26199" xr:uid="{00000000-0005-0000-0000-0000B7550000}"/>
    <cellStyle name="Note 7 3 6 2 5" xfId="26194" xr:uid="{00000000-0005-0000-0000-0000B8550000}"/>
    <cellStyle name="Note 7 3 6 3" xfId="26193" xr:uid="{00000000-0005-0000-0000-0000B9550000}"/>
    <cellStyle name="Note 7 3 7" xfId="16026" xr:uid="{00000000-0005-0000-0000-0000BA550000}"/>
    <cellStyle name="Note 7 3 7 2" xfId="16027" xr:uid="{00000000-0005-0000-0000-0000BB550000}"/>
    <cellStyle name="Note 7 3 7 2 2" xfId="16028" xr:uid="{00000000-0005-0000-0000-0000BC550000}"/>
    <cellStyle name="Note 7 3 7 2 2 2" xfId="26202" xr:uid="{00000000-0005-0000-0000-0000BD550000}"/>
    <cellStyle name="Note 7 3 7 2 3" xfId="16029" xr:uid="{00000000-0005-0000-0000-0000BE550000}"/>
    <cellStyle name="Note 7 3 7 2 3 2" xfId="26203" xr:uid="{00000000-0005-0000-0000-0000BF550000}"/>
    <cellStyle name="Note 7 3 7 2 4" xfId="26201" xr:uid="{00000000-0005-0000-0000-0000C0550000}"/>
    <cellStyle name="Note 7 3 7 3" xfId="16030" xr:uid="{00000000-0005-0000-0000-0000C1550000}"/>
    <cellStyle name="Note 7 3 7 3 2" xfId="26204" xr:uid="{00000000-0005-0000-0000-0000C2550000}"/>
    <cellStyle name="Note 7 3 7 4" xfId="16031" xr:uid="{00000000-0005-0000-0000-0000C3550000}"/>
    <cellStyle name="Note 7 3 7 4 2" xfId="26205" xr:uid="{00000000-0005-0000-0000-0000C4550000}"/>
    <cellStyle name="Note 7 3 7 5" xfId="26200" xr:uid="{00000000-0005-0000-0000-0000C5550000}"/>
    <cellStyle name="Note 7 3 8" xfId="16032" xr:uid="{00000000-0005-0000-0000-0000C6550000}"/>
    <cellStyle name="Note 7 3 8 2" xfId="26206" xr:uid="{00000000-0005-0000-0000-0000C7550000}"/>
    <cellStyle name="Note 7 3 9" xfId="15969" xr:uid="{00000000-0005-0000-0000-0000C8550000}"/>
    <cellStyle name="Note 7 4" xfId="16033" xr:uid="{00000000-0005-0000-0000-0000C9550000}"/>
    <cellStyle name="Note 7 4 2" xfId="16034" xr:uid="{00000000-0005-0000-0000-0000CA550000}"/>
    <cellStyle name="Note 7 4 2 2" xfId="16035" xr:uid="{00000000-0005-0000-0000-0000CB550000}"/>
    <cellStyle name="Note 7 4 2 2 2" xfId="16036" xr:uid="{00000000-0005-0000-0000-0000CC550000}"/>
    <cellStyle name="Note 7 4 2 2 2 2" xfId="16037" xr:uid="{00000000-0005-0000-0000-0000CD550000}"/>
    <cellStyle name="Note 7 4 2 2 2 2 2" xfId="26211" xr:uid="{00000000-0005-0000-0000-0000CE550000}"/>
    <cellStyle name="Note 7 4 2 2 2 3" xfId="16038" xr:uid="{00000000-0005-0000-0000-0000CF550000}"/>
    <cellStyle name="Note 7 4 2 2 2 3 2" xfId="26212" xr:uid="{00000000-0005-0000-0000-0000D0550000}"/>
    <cellStyle name="Note 7 4 2 2 2 4" xfId="26210" xr:uid="{00000000-0005-0000-0000-0000D1550000}"/>
    <cellStyle name="Note 7 4 2 2 3" xfId="16039" xr:uid="{00000000-0005-0000-0000-0000D2550000}"/>
    <cellStyle name="Note 7 4 2 2 3 2" xfId="26213" xr:uid="{00000000-0005-0000-0000-0000D3550000}"/>
    <cellStyle name="Note 7 4 2 2 4" xfId="16040" xr:uid="{00000000-0005-0000-0000-0000D4550000}"/>
    <cellStyle name="Note 7 4 2 2 4 2" xfId="26214" xr:uid="{00000000-0005-0000-0000-0000D5550000}"/>
    <cellStyle name="Note 7 4 2 2 5" xfId="26209" xr:uid="{00000000-0005-0000-0000-0000D6550000}"/>
    <cellStyle name="Note 7 4 2 3" xfId="26208" xr:uid="{00000000-0005-0000-0000-0000D7550000}"/>
    <cellStyle name="Note 7 4 3" xfId="16041" xr:uid="{00000000-0005-0000-0000-0000D8550000}"/>
    <cellStyle name="Note 7 4 3 2" xfId="16042" xr:uid="{00000000-0005-0000-0000-0000D9550000}"/>
    <cellStyle name="Note 7 4 3 2 2" xfId="16043" xr:uid="{00000000-0005-0000-0000-0000DA550000}"/>
    <cellStyle name="Note 7 4 3 2 2 2" xfId="26217" xr:uid="{00000000-0005-0000-0000-0000DB550000}"/>
    <cellStyle name="Note 7 4 3 2 3" xfId="16044" xr:uid="{00000000-0005-0000-0000-0000DC550000}"/>
    <cellStyle name="Note 7 4 3 2 3 2" xfId="26218" xr:uid="{00000000-0005-0000-0000-0000DD550000}"/>
    <cellStyle name="Note 7 4 3 2 4" xfId="26216" xr:uid="{00000000-0005-0000-0000-0000DE550000}"/>
    <cellStyle name="Note 7 4 3 3" xfId="16045" xr:uid="{00000000-0005-0000-0000-0000DF550000}"/>
    <cellStyle name="Note 7 4 3 3 2" xfId="26219" xr:uid="{00000000-0005-0000-0000-0000E0550000}"/>
    <cellStyle name="Note 7 4 3 4" xfId="16046" xr:uid="{00000000-0005-0000-0000-0000E1550000}"/>
    <cellStyle name="Note 7 4 3 4 2" xfId="26220" xr:uid="{00000000-0005-0000-0000-0000E2550000}"/>
    <cellStyle name="Note 7 4 3 5" xfId="26215" xr:uid="{00000000-0005-0000-0000-0000E3550000}"/>
    <cellStyle name="Note 7 4 4" xfId="26207" xr:uid="{00000000-0005-0000-0000-0000E4550000}"/>
    <cellStyle name="Note 7 5" xfId="16047" xr:uid="{00000000-0005-0000-0000-0000E5550000}"/>
    <cellStyle name="Note 7 5 2" xfId="16048" xr:uid="{00000000-0005-0000-0000-0000E6550000}"/>
    <cellStyle name="Note 7 5 2 2" xfId="16049" xr:uid="{00000000-0005-0000-0000-0000E7550000}"/>
    <cellStyle name="Note 7 5 2 2 2" xfId="16050" xr:uid="{00000000-0005-0000-0000-0000E8550000}"/>
    <cellStyle name="Note 7 5 2 2 2 2" xfId="16051" xr:uid="{00000000-0005-0000-0000-0000E9550000}"/>
    <cellStyle name="Note 7 5 2 2 2 2 2" xfId="26225" xr:uid="{00000000-0005-0000-0000-0000EA550000}"/>
    <cellStyle name="Note 7 5 2 2 2 3" xfId="16052" xr:uid="{00000000-0005-0000-0000-0000EB550000}"/>
    <cellStyle name="Note 7 5 2 2 2 3 2" xfId="26226" xr:uid="{00000000-0005-0000-0000-0000EC550000}"/>
    <cellStyle name="Note 7 5 2 2 2 4" xfId="26224" xr:uid="{00000000-0005-0000-0000-0000ED550000}"/>
    <cellStyle name="Note 7 5 2 2 3" xfId="16053" xr:uid="{00000000-0005-0000-0000-0000EE550000}"/>
    <cellStyle name="Note 7 5 2 2 3 2" xfId="26227" xr:uid="{00000000-0005-0000-0000-0000EF550000}"/>
    <cellStyle name="Note 7 5 2 2 4" xfId="16054" xr:uid="{00000000-0005-0000-0000-0000F0550000}"/>
    <cellStyle name="Note 7 5 2 2 4 2" xfId="26228" xr:uid="{00000000-0005-0000-0000-0000F1550000}"/>
    <cellStyle name="Note 7 5 2 2 5" xfId="26223" xr:uid="{00000000-0005-0000-0000-0000F2550000}"/>
    <cellStyle name="Note 7 5 2 3" xfId="26222" xr:uid="{00000000-0005-0000-0000-0000F3550000}"/>
    <cellStyle name="Note 7 5 3" xfId="16055" xr:uid="{00000000-0005-0000-0000-0000F4550000}"/>
    <cellStyle name="Note 7 5 3 2" xfId="16056" xr:uid="{00000000-0005-0000-0000-0000F5550000}"/>
    <cellStyle name="Note 7 5 3 2 2" xfId="16057" xr:uid="{00000000-0005-0000-0000-0000F6550000}"/>
    <cellStyle name="Note 7 5 3 2 2 2" xfId="26231" xr:uid="{00000000-0005-0000-0000-0000F7550000}"/>
    <cellStyle name="Note 7 5 3 2 3" xfId="16058" xr:uid="{00000000-0005-0000-0000-0000F8550000}"/>
    <cellStyle name="Note 7 5 3 2 3 2" xfId="26232" xr:uid="{00000000-0005-0000-0000-0000F9550000}"/>
    <cellStyle name="Note 7 5 3 2 4" xfId="26230" xr:uid="{00000000-0005-0000-0000-0000FA550000}"/>
    <cellStyle name="Note 7 5 3 3" xfId="16059" xr:uid="{00000000-0005-0000-0000-0000FB550000}"/>
    <cellStyle name="Note 7 5 3 3 2" xfId="26233" xr:uid="{00000000-0005-0000-0000-0000FC550000}"/>
    <cellStyle name="Note 7 5 3 4" xfId="16060" xr:uid="{00000000-0005-0000-0000-0000FD550000}"/>
    <cellStyle name="Note 7 5 3 4 2" xfId="26234" xr:uid="{00000000-0005-0000-0000-0000FE550000}"/>
    <cellStyle name="Note 7 5 3 5" xfId="26229" xr:uid="{00000000-0005-0000-0000-0000FF550000}"/>
    <cellStyle name="Note 7 5 4" xfId="26221" xr:uid="{00000000-0005-0000-0000-000000560000}"/>
    <cellStyle name="Note 7 6" xfId="16061" xr:uid="{00000000-0005-0000-0000-000001560000}"/>
    <cellStyle name="Note 7 6 2" xfId="16062" xr:uid="{00000000-0005-0000-0000-000002560000}"/>
    <cellStyle name="Note 7 6 2 2" xfId="16063" xr:uid="{00000000-0005-0000-0000-000003560000}"/>
    <cellStyle name="Note 7 6 2 2 2" xfId="16064" xr:uid="{00000000-0005-0000-0000-000004560000}"/>
    <cellStyle name="Note 7 6 2 2 2 2" xfId="16065" xr:uid="{00000000-0005-0000-0000-000005560000}"/>
    <cellStyle name="Note 7 6 2 2 2 2 2" xfId="26239" xr:uid="{00000000-0005-0000-0000-000006560000}"/>
    <cellStyle name="Note 7 6 2 2 2 3" xfId="16066" xr:uid="{00000000-0005-0000-0000-000007560000}"/>
    <cellStyle name="Note 7 6 2 2 2 3 2" xfId="26240" xr:uid="{00000000-0005-0000-0000-000008560000}"/>
    <cellStyle name="Note 7 6 2 2 2 4" xfId="26238" xr:uid="{00000000-0005-0000-0000-000009560000}"/>
    <cellStyle name="Note 7 6 2 2 3" xfId="16067" xr:uid="{00000000-0005-0000-0000-00000A560000}"/>
    <cellStyle name="Note 7 6 2 2 3 2" xfId="26241" xr:uid="{00000000-0005-0000-0000-00000B560000}"/>
    <cellStyle name="Note 7 6 2 2 4" xfId="16068" xr:uid="{00000000-0005-0000-0000-00000C560000}"/>
    <cellStyle name="Note 7 6 2 2 4 2" xfId="26242" xr:uid="{00000000-0005-0000-0000-00000D560000}"/>
    <cellStyle name="Note 7 6 2 2 5" xfId="26237" xr:uid="{00000000-0005-0000-0000-00000E560000}"/>
    <cellStyle name="Note 7 6 2 3" xfId="26236" xr:uid="{00000000-0005-0000-0000-00000F560000}"/>
    <cellStyle name="Note 7 6 3" xfId="16069" xr:uid="{00000000-0005-0000-0000-000010560000}"/>
    <cellStyle name="Note 7 6 3 2" xfId="16070" xr:uid="{00000000-0005-0000-0000-000011560000}"/>
    <cellStyle name="Note 7 6 3 2 2" xfId="16071" xr:uid="{00000000-0005-0000-0000-000012560000}"/>
    <cellStyle name="Note 7 6 3 2 2 2" xfId="26245" xr:uid="{00000000-0005-0000-0000-000013560000}"/>
    <cellStyle name="Note 7 6 3 2 3" xfId="16072" xr:uid="{00000000-0005-0000-0000-000014560000}"/>
    <cellStyle name="Note 7 6 3 2 3 2" xfId="26246" xr:uid="{00000000-0005-0000-0000-000015560000}"/>
    <cellStyle name="Note 7 6 3 2 4" xfId="26244" xr:uid="{00000000-0005-0000-0000-000016560000}"/>
    <cellStyle name="Note 7 6 3 3" xfId="16073" xr:uid="{00000000-0005-0000-0000-000017560000}"/>
    <cellStyle name="Note 7 6 3 3 2" xfId="26247" xr:uid="{00000000-0005-0000-0000-000018560000}"/>
    <cellStyle name="Note 7 6 3 4" xfId="16074" xr:uid="{00000000-0005-0000-0000-000019560000}"/>
    <cellStyle name="Note 7 6 3 4 2" xfId="26248" xr:uid="{00000000-0005-0000-0000-00001A560000}"/>
    <cellStyle name="Note 7 6 3 5" xfId="26243" xr:uid="{00000000-0005-0000-0000-00001B560000}"/>
    <cellStyle name="Note 7 6 4" xfId="26235" xr:uid="{00000000-0005-0000-0000-00001C560000}"/>
    <cellStyle name="Note 7 7" xfId="16075" xr:uid="{00000000-0005-0000-0000-00001D560000}"/>
    <cellStyle name="Note 7 7 2" xfId="16076" xr:uid="{00000000-0005-0000-0000-00001E560000}"/>
    <cellStyle name="Note 7 7 2 2" xfId="16077" xr:uid="{00000000-0005-0000-0000-00001F560000}"/>
    <cellStyle name="Note 7 7 2 2 2" xfId="16078" xr:uid="{00000000-0005-0000-0000-000020560000}"/>
    <cellStyle name="Note 7 7 2 2 2 2" xfId="26252" xr:uid="{00000000-0005-0000-0000-000021560000}"/>
    <cellStyle name="Note 7 7 2 2 3" xfId="16079" xr:uid="{00000000-0005-0000-0000-000022560000}"/>
    <cellStyle name="Note 7 7 2 2 3 2" xfId="26253" xr:uid="{00000000-0005-0000-0000-000023560000}"/>
    <cellStyle name="Note 7 7 2 2 4" xfId="26251" xr:uid="{00000000-0005-0000-0000-000024560000}"/>
    <cellStyle name="Note 7 7 2 3" xfId="16080" xr:uid="{00000000-0005-0000-0000-000025560000}"/>
    <cellStyle name="Note 7 7 2 3 2" xfId="26254" xr:uid="{00000000-0005-0000-0000-000026560000}"/>
    <cellStyle name="Note 7 7 2 4" xfId="16081" xr:uid="{00000000-0005-0000-0000-000027560000}"/>
    <cellStyle name="Note 7 7 2 4 2" xfId="26255" xr:uid="{00000000-0005-0000-0000-000028560000}"/>
    <cellStyle name="Note 7 7 2 5" xfId="26250" xr:uid="{00000000-0005-0000-0000-000029560000}"/>
    <cellStyle name="Note 7 7 3" xfId="26249" xr:uid="{00000000-0005-0000-0000-00002A560000}"/>
    <cellStyle name="Note 7 8" xfId="16082" xr:uid="{00000000-0005-0000-0000-00002B560000}"/>
    <cellStyle name="Note 7 8 2" xfId="16083" xr:uid="{00000000-0005-0000-0000-00002C560000}"/>
    <cellStyle name="Note 7 8 2 2" xfId="16084" xr:uid="{00000000-0005-0000-0000-00002D560000}"/>
    <cellStyle name="Note 7 8 2 2 2" xfId="26258" xr:uid="{00000000-0005-0000-0000-00002E560000}"/>
    <cellStyle name="Note 7 8 2 3" xfId="16085" xr:uid="{00000000-0005-0000-0000-00002F560000}"/>
    <cellStyle name="Note 7 8 2 3 2" xfId="26259" xr:uid="{00000000-0005-0000-0000-000030560000}"/>
    <cellStyle name="Note 7 8 2 4" xfId="26257" xr:uid="{00000000-0005-0000-0000-000031560000}"/>
    <cellStyle name="Note 7 8 3" xfId="16086" xr:uid="{00000000-0005-0000-0000-000032560000}"/>
    <cellStyle name="Note 7 8 3 2" xfId="26260" xr:uid="{00000000-0005-0000-0000-000033560000}"/>
    <cellStyle name="Note 7 8 4" xfId="16087" xr:uid="{00000000-0005-0000-0000-000034560000}"/>
    <cellStyle name="Note 7 8 4 2" xfId="26261" xr:uid="{00000000-0005-0000-0000-000035560000}"/>
    <cellStyle name="Note 7 8 5" xfId="26256" xr:uid="{00000000-0005-0000-0000-000036560000}"/>
    <cellStyle name="Note 7 9" xfId="16088" xr:uid="{00000000-0005-0000-0000-000037560000}"/>
    <cellStyle name="Note 7 9 2" xfId="26262" xr:uid="{00000000-0005-0000-0000-000038560000}"/>
    <cellStyle name="Note 8" xfId="2750" xr:uid="{00000000-0005-0000-0000-000039560000}"/>
    <cellStyle name="Note 8 10" xfId="16090" xr:uid="{00000000-0005-0000-0000-00003A560000}"/>
    <cellStyle name="Note 8 10 2" xfId="26264" xr:uid="{00000000-0005-0000-0000-00003B560000}"/>
    <cellStyle name="Note 8 11" xfId="16089" xr:uid="{00000000-0005-0000-0000-00003C560000}"/>
    <cellStyle name="Note 8 12" xfId="26263" xr:uid="{00000000-0005-0000-0000-00003D560000}"/>
    <cellStyle name="Note 8 2" xfId="2751" xr:uid="{00000000-0005-0000-0000-00003E560000}"/>
    <cellStyle name="Note 8 2 10" xfId="16091" xr:uid="{00000000-0005-0000-0000-00003F560000}"/>
    <cellStyle name="Note 8 2 11" xfId="26265" xr:uid="{00000000-0005-0000-0000-000040560000}"/>
    <cellStyle name="Note 8 2 2" xfId="16092" xr:uid="{00000000-0005-0000-0000-000041560000}"/>
    <cellStyle name="Note 8 2 2 2" xfId="16093" xr:uid="{00000000-0005-0000-0000-000042560000}"/>
    <cellStyle name="Note 8 2 2 2 2" xfId="16094" xr:uid="{00000000-0005-0000-0000-000043560000}"/>
    <cellStyle name="Note 8 2 2 2 2 2" xfId="16095" xr:uid="{00000000-0005-0000-0000-000044560000}"/>
    <cellStyle name="Note 8 2 2 2 2 2 2" xfId="16096" xr:uid="{00000000-0005-0000-0000-000045560000}"/>
    <cellStyle name="Note 8 2 2 2 2 2 2 2" xfId="16097" xr:uid="{00000000-0005-0000-0000-000046560000}"/>
    <cellStyle name="Note 8 2 2 2 2 2 2 2 2" xfId="26271" xr:uid="{00000000-0005-0000-0000-000047560000}"/>
    <cellStyle name="Note 8 2 2 2 2 2 2 3" xfId="16098" xr:uid="{00000000-0005-0000-0000-000048560000}"/>
    <cellStyle name="Note 8 2 2 2 2 2 2 3 2" xfId="26272" xr:uid="{00000000-0005-0000-0000-000049560000}"/>
    <cellStyle name="Note 8 2 2 2 2 2 2 4" xfId="26270" xr:uid="{00000000-0005-0000-0000-00004A560000}"/>
    <cellStyle name="Note 8 2 2 2 2 2 3" xfId="16099" xr:uid="{00000000-0005-0000-0000-00004B560000}"/>
    <cellStyle name="Note 8 2 2 2 2 2 3 2" xfId="26273" xr:uid="{00000000-0005-0000-0000-00004C560000}"/>
    <cellStyle name="Note 8 2 2 2 2 2 4" xfId="16100" xr:uid="{00000000-0005-0000-0000-00004D560000}"/>
    <cellStyle name="Note 8 2 2 2 2 2 4 2" xfId="26274" xr:uid="{00000000-0005-0000-0000-00004E560000}"/>
    <cellStyle name="Note 8 2 2 2 2 2 5" xfId="26269" xr:uid="{00000000-0005-0000-0000-00004F560000}"/>
    <cellStyle name="Note 8 2 2 2 2 3" xfId="26268" xr:uid="{00000000-0005-0000-0000-000050560000}"/>
    <cellStyle name="Note 8 2 2 2 3" xfId="16101" xr:uid="{00000000-0005-0000-0000-000051560000}"/>
    <cellStyle name="Note 8 2 2 2 3 2" xfId="16102" xr:uid="{00000000-0005-0000-0000-000052560000}"/>
    <cellStyle name="Note 8 2 2 2 3 2 2" xfId="16103" xr:uid="{00000000-0005-0000-0000-000053560000}"/>
    <cellStyle name="Note 8 2 2 2 3 2 2 2" xfId="26277" xr:uid="{00000000-0005-0000-0000-000054560000}"/>
    <cellStyle name="Note 8 2 2 2 3 2 3" xfId="16104" xr:uid="{00000000-0005-0000-0000-000055560000}"/>
    <cellStyle name="Note 8 2 2 2 3 2 3 2" xfId="26278" xr:uid="{00000000-0005-0000-0000-000056560000}"/>
    <cellStyle name="Note 8 2 2 2 3 2 4" xfId="26276" xr:uid="{00000000-0005-0000-0000-000057560000}"/>
    <cellStyle name="Note 8 2 2 2 3 3" xfId="16105" xr:uid="{00000000-0005-0000-0000-000058560000}"/>
    <cellStyle name="Note 8 2 2 2 3 3 2" xfId="26279" xr:uid="{00000000-0005-0000-0000-000059560000}"/>
    <cellStyle name="Note 8 2 2 2 3 4" xfId="16106" xr:uid="{00000000-0005-0000-0000-00005A560000}"/>
    <cellStyle name="Note 8 2 2 2 3 4 2" xfId="26280" xr:uid="{00000000-0005-0000-0000-00005B560000}"/>
    <cellStyle name="Note 8 2 2 2 3 5" xfId="26275" xr:uid="{00000000-0005-0000-0000-00005C560000}"/>
    <cellStyle name="Note 8 2 2 2 4" xfId="26267" xr:uid="{00000000-0005-0000-0000-00005D560000}"/>
    <cellStyle name="Note 8 2 2 3" xfId="16107" xr:uid="{00000000-0005-0000-0000-00005E560000}"/>
    <cellStyle name="Note 8 2 2 3 2" xfId="16108" xr:uid="{00000000-0005-0000-0000-00005F560000}"/>
    <cellStyle name="Note 8 2 2 3 2 2" xfId="16109" xr:uid="{00000000-0005-0000-0000-000060560000}"/>
    <cellStyle name="Note 8 2 2 3 2 2 2" xfId="16110" xr:uid="{00000000-0005-0000-0000-000061560000}"/>
    <cellStyle name="Note 8 2 2 3 2 2 2 2" xfId="16111" xr:uid="{00000000-0005-0000-0000-000062560000}"/>
    <cellStyle name="Note 8 2 2 3 2 2 2 2 2" xfId="26285" xr:uid="{00000000-0005-0000-0000-000063560000}"/>
    <cellStyle name="Note 8 2 2 3 2 2 2 3" xfId="16112" xr:uid="{00000000-0005-0000-0000-000064560000}"/>
    <cellStyle name="Note 8 2 2 3 2 2 2 3 2" xfId="26286" xr:uid="{00000000-0005-0000-0000-000065560000}"/>
    <cellStyle name="Note 8 2 2 3 2 2 2 4" xfId="26284" xr:uid="{00000000-0005-0000-0000-000066560000}"/>
    <cellStyle name="Note 8 2 2 3 2 2 3" xfId="16113" xr:uid="{00000000-0005-0000-0000-000067560000}"/>
    <cellStyle name="Note 8 2 2 3 2 2 3 2" xfId="26287" xr:uid="{00000000-0005-0000-0000-000068560000}"/>
    <cellStyle name="Note 8 2 2 3 2 2 4" xfId="16114" xr:uid="{00000000-0005-0000-0000-000069560000}"/>
    <cellStyle name="Note 8 2 2 3 2 2 4 2" xfId="26288" xr:uid="{00000000-0005-0000-0000-00006A560000}"/>
    <cellStyle name="Note 8 2 2 3 2 2 5" xfId="26283" xr:uid="{00000000-0005-0000-0000-00006B560000}"/>
    <cellStyle name="Note 8 2 2 3 2 3" xfId="26282" xr:uid="{00000000-0005-0000-0000-00006C560000}"/>
    <cellStyle name="Note 8 2 2 3 3" xfId="16115" xr:uid="{00000000-0005-0000-0000-00006D560000}"/>
    <cellStyle name="Note 8 2 2 3 3 2" xfId="16116" xr:uid="{00000000-0005-0000-0000-00006E560000}"/>
    <cellStyle name="Note 8 2 2 3 3 2 2" xfId="16117" xr:uid="{00000000-0005-0000-0000-00006F560000}"/>
    <cellStyle name="Note 8 2 2 3 3 2 2 2" xfId="26291" xr:uid="{00000000-0005-0000-0000-000070560000}"/>
    <cellStyle name="Note 8 2 2 3 3 2 3" xfId="16118" xr:uid="{00000000-0005-0000-0000-000071560000}"/>
    <cellStyle name="Note 8 2 2 3 3 2 3 2" xfId="26292" xr:uid="{00000000-0005-0000-0000-000072560000}"/>
    <cellStyle name="Note 8 2 2 3 3 2 4" xfId="26290" xr:uid="{00000000-0005-0000-0000-000073560000}"/>
    <cellStyle name="Note 8 2 2 3 3 3" xfId="16119" xr:uid="{00000000-0005-0000-0000-000074560000}"/>
    <cellStyle name="Note 8 2 2 3 3 3 2" xfId="26293" xr:uid="{00000000-0005-0000-0000-000075560000}"/>
    <cellStyle name="Note 8 2 2 3 3 4" xfId="16120" xr:uid="{00000000-0005-0000-0000-000076560000}"/>
    <cellStyle name="Note 8 2 2 3 3 4 2" xfId="26294" xr:uid="{00000000-0005-0000-0000-000077560000}"/>
    <cellStyle name="Note 8 2 2 3 3 5" xfId="26289" xr:uid="{00000000-0005-0000-0000-000078560000}"/>
    <cellStyle name="Note 8 2 2 3 4" xfId="26281" xr:uid="{00000000-0005-0000-0000-000079560000}"/>
    <cellStyle name="Note 8 2 2 4" xfId="16121" xr:uid="{00000000-0005-0000-0000-00007A560000}"/>
    <cellStyle name="Note 8 2 2 4 2" xfId="16122" xr:uid="{00000000-0005-0000-0000-00007B560000}"/>
    <cellStyle name="Note 8 2 2 4 2 2" xfId="16123" xr:uid="{00000000-0005-0000-0000-00007C560000}"/>
    <cellStyle name="Note 8 2 2 4 2 2 2" xfId="16124" xr:uid="{00000000-0005-0000-0000-00007D560000}"/>
    <cellStyle name="Note 8 2 2 4 2 2 2 2" xfId="16125" xr:uid="{00000000-0005-0000-0000-00007E560000}"/>
    <cellStyle name="Note 8 2 2 4 2 2 2 2 2" xfId="26299" xr:uid="{00000000-0005-0000-0000-00007F560000}"/>
    <cellStyle name="Note 8 2 2 4 2 2 2 3" xfId="16126" xr:uid="{00000000-0005-0000-0000-000080560000}"/>
    <cellStyle name="Note 8 2 2 4 2 2 2 3 2" xfId="26300" xr:uid="{00000000-0005-0000-0000-000081560000}"/>
    <cellStyle name="Note 8 2 2 4 2 2 2 4" xfId="26298" xr:uid="{00000000-0005-0000-0000-000082560000}"/>
    <cellStyle name="Note 8 2 2 4 2 2 3" xfId="16127" xr:uid="{00000000-0005-0000-0000-000083560000}"/>
    <cellStyle name="Note 8 2 2 4 2 2 3 2" xfId="26301" xr:uid="{00000000-0005-0000-0000-000084560000}"/>
    <cellStyle name="Note 8 2 2 4 2 2 4" xfId="16128" xr:uid="{00000000-0005-0000-0000-000085560000}"/>
    <cellStyle name="Note 8 2 2 4 2 2 4 2" xfId="26302" xr:uid="{00000000-0005-0000-0000-000086560000}"/>
    <cellStyle name="Note 8 2 2 4 2 2 5" xfId="26297" xr:uid="{00000000-0005-0000-0000-000087560000}"/>
    <cellStyle name="Note 8 2 2 4 2 3" xfId="26296" xr:uid="{00000000-0005-0000-0000-000088560000}"/>
    <cellStyle name="Note 8 2 2 4 3" xfId="16129" xr:uid="{00000000-0005-0000-0000-000089560000}"/>
    <cellStyle name="Note 8 2 2 4 3 2" xfId="16130" xr:uid="{00000000-0005-0000-0000-00008A560000}"/>
    <cellStyle name="Note 8 2 2 4 3 2 2" xfId="16131" xr:uid="{00000000-0005-0000-0000-00008B560000}"/>
    <cellStyle name="Note 8 2 2 4 3 2 2 2" xfId="26305" xr:uid="{00000000-0005-0000-0000-00008C560000}"/>
    <cellStyle name="Note 8 2 2 4 3 2 3" xfId="16132" xr:uid="{00000000-0005-0000-0000-00008D560000}"/>
    <cellStyle name="Note 8 2 2 4 3 2 3 2" xfId="26306" xr:uid="{00000000-0005-0000-0000-00008E560000}"/>
    <cellStyle name="Note 8 2 2 4 3 2 4" xfId="26304" xr:uid="{00000000-0005-0000-0000-00008F560000}"/>
    <cellStyle name="Note 8 2 2 4 3 3" xfId="16133" xr:uid="{00000000-0005-0000-0000-000090560000}"/>
    <cellStyle name="Note 8 2 2 4 3 3 2" xfId="26307" xr:uid="{00000000-0005-0000-0000-000091560000}"/>
    <cellStyle name="Note 8 2 2 4 3 4" xfId="16134" xr:uid="{00000000-0005-0000-0000-000092560000}"/>
    <cellStyle name="Note 8 2 2 4 3 4 2" xfId="26308" xr:uid="{00000000-0005-0000-0000-000093560000}"/>
    <cellStyle name="Note 8 2 2 4 3 5" xfId="26303" xr:uid="{00000000-0005-0000-0000-000094560000}"/>
    <cellStyle name="Note 8 2 2 4 4" xfId="26295" xr:uid="{00000000-0005-0000-0000-000095560000}"/>
    <cellStyle name="Note 8 2 2 5" xfId="16135" xr:uid="{00000000-0005-0000-0000-000096560000}"/>
    <cellStyle name="Note 8 2 2 5 2" xfId="16136" xr:uid="{00000000-0005-0000-0000-000097560000}"/>
    <cellStyle name="Note 8 2 2 5 2 2" xfId="16137" xr:uid="{00000000-0005-0000-0000-000098560000}"/>
    <cellStyle name="Note 8 2 2 5 2 2 2" xfId="16138" xr:uid="{00000000-0005-0000-0000-000099560000}"/>
    <cellStyle name="Note 8 2 2 5 2 2 2 2" xfId="26312" xr:uid="{00000000-0005-0000-0000-00009A560000}"/>
    <cellStyle name="Note 8 2 2 5 2 2 3" xfId="16139" xr:uid="{00000000-0005-0000-0000-00009B560000}"/>
    <cellStyle name="Note 8 2 2 5 2 2 3 2" xfId="26313" xr:uid="{00000000-0005-0000-0000-00009C560000}"/>
    <cellStyle name="Note 8 2 2 5 2 2 4" xfId="26311" xr:uid="{00000000-0005-0000-0000-00009D560000}"/>
    <cellStyle name="Note 8 2 2 5 2 3" xfId="16140" xr:uid="{00000000-0005-0000-0000-00009E560000}"/>
    <cellStyle name="Note 8 2 2 5 2 3 2" xfId="26314" xr:uid="{00000000-0005-0000-0000-00009F560000}"/>
    <cellStyle name="Note 8 2 2 5 2 4" xfId="16141" xr:uid="{00000000-0005-0000-0000-0000A0560000}"/>
    <cellStyle name="Note 8 2 2 5 2 4 2" xfId="26315" xr:uid="{00000000-0005-0000-0000-0000A1560000}"/>
    <cellStyle name="Note 8 2 2 5 2 5" xfId="26310" xr:uid="{00000000-0005-0000-0000-0000A2560000}"/>
    <cellStyle name="Note 8 2 2 5 3" xfId="26309" xr:uid="{00000000-0005-0000-0000-0000A3560000}"/>
    <cellStyle name="Note 8 2 2 6" xfId="16142" xr:uid="{00000000-0005-0000-0000-0000A4560000}"/>
    <cellStyle name="Note 8 2 2 6 2" xfId="16143" xr:uid="{00000000-0005-0000-0000-0000A5560000}"/>
    <cellStyle name="Note 8 2 2 6 2 2" xfId="16144" xr:uid="{00000000-0005-0000-0000-0000A6560000}"/>
    <cellStyle name="Note 8 2 2 6 2 2 2" xfId="16145" xr:uid="{00000000-0005-0000-0000-0000A7560000}"/>
    <cellStyle name="Note 8 2 2 6 2 2 2 2" xfId="26319" xr:uid="{00000000-0005-0000-0000-0000A8560000}"/>
    <cellStyle name="Note 8 2 2 6 2 2 3" xfId="16146" xr:uid="{00000000-0005-0000-0000-0000A9560000}"/>
    <cellStyle name="Note 8 2 2 6 2 2 3 2" xfId="26320" xr:uid="{00000000-0005-0000-0000-0000AA560000}"/>
    <cellStyle name="Note 8 2 2 6 2 2 4" xfId="26318" xr:uid="{00000000-0005-0000-0000-0000AB560000}"/>
    <cellStyle name="Note 8 2 2 6 2 3" xfId="16147" xr:uid="{00000000-0005-0000-0000-0000AC560000}"/>
    <cellStyle name="Note 8 2 2 6 2 3 2" xfId="26321" xr:uid="{00000000-0005-0000-0000-0000AD560000}"/>
    <cellStyle name="Note 8 2 2 6 2 4" xfId="16148" xr:uid="{00000000-0005-0000-0000-0000AE560000}"/>
    <cellStyle name="Note 8 2 2 6 2 4 2" xfId="26322" xr:uid="{00000000-0005-0000-0000-0000AF560000}"/>
    <cellStyle name="Note 8 2 2 6 2 5" xfId="26317" xr:uid="{00000000-0005-0000-0000-0000B0560000}"/>
    <cellStyle name="Note 8 2 2 6 3" xfId="26316" xr:uid="{00000000-0005-0000-0000-0000B1560000}"/>
    <cellStyle name="Note 8 2 2 7" xfId="16149" xr:uid="{00000000-0005-0000-0000-0000B2560000}"/>
    <cellStyle name="Note 8 2 2 7 2" xfId="16150" xr:uid="{00000000-0005-0000-0000-0000B3560000}"/>
    <cellStyle name="Note 8 2 2 7 2 2" xfId="16151" xr:uid="{00000000-0005-0000-0000-0000B4560000}"/>
    <cellStyle name="Note 8 2 2 7 2 2 2" xfId="26325" xr:uid="{00000000-0005-0000-0000-0000B5560000}"/>
    <cellStyle name="Note 8 2 2 7 2 3" xfId="16152" xr:uid="{00000000-0005-0000-0000-0000B6560000}"/>
    <cellStyle name="Note 8 2 2 7 2 3 2" xfId="26326" xr:uid="{00000000-0005-0000-0000-0000B7560000}"/>
    <cellStyle name="Note 8 2 2 7 2 4" xfId="26324" xr:uid="{00000000-0005-0000-0000-0000B8560000}"/>
    <cellStyle name="Note 8 2 2 7 3" xfId="16153" xr:uid="{00000000-0005-0000-0000-0000B9560000}"/>
    <cellStyle name="Note 8 2 2 7 3 2" xfId="26327" xr:uid="{00000000-0005-0000-0000-0000BA560000}"/>
    <cellStyle name="Note 8 2 2 7 4" xfId="16154" xr:uid="{00000000-0005-0000-0000-0000BB560000}"/>
    <cellStyle name="Note 8 2 2 7 4 2" xfId="26328" xr:uid="{00000000-0005-0000-0000-0000BC560000}"/>
    <cellStyle name="Note 8 2 2 7 5" xfId="26323" xr:uid="{00000000-0005-0000-0000-0000BD560000}"/>
    <cellStyle name="Note 8 2 2 8" xfId="26266" xr:uid="{00000000-0005-0000-0000-0000BE560000}"/>
    <cellStyle name="Note 8 2 3" xfId="16155" xr:uid="{00000000-0005-0000-0000-0000BF560000}"/>
    <cellStyle name="Note 8 2 3 2" xfId="16156" xr:uid="{00000000-0005-0000-0000-0000C0560000}"/>
    <cellStyle name="Note 8 2 3 2 2" xfId="16157" xr:uid="{00000000-0005-0000-0000-0000C1560000}"/>
    <cellStyle name="Note 8 2 3 2 2 2" xfId="16158" xr:uid="{00000000-0005-0000-0000-0000C2560000}"/>
    <cellStyle name="Note 8 2 3 2 2 2 2" xfId="16159" xr:uid="{00000000-0005-0000-0000-0000C3560000}"/>
    <cellStyle name="Note 8 2 3 2 2 2 2 2" xfId="26333" xr:uid="{00000000-0005-0000-0000-0000C4560000}"/>
    <cellStyle name="Note 8 2 3 2 2 2 3" xfId="16160" xr:uid="{00000000-0005-0000-0000-0000C5560000}"/>
    <cellStyle name="Note 8 2 3 2 2 2 3 2" xfId="26334" xr:uid="{00000000-0005-0000-0000-0000C6560000}"/>
    <cellStyle name="Note 8 2 3 2 2 2 4" xfId="26332" xr:uid="{00000000-0005-0000-0000-0000C7560000}"/>
    <cellStyle name="Note 8 2 3 2 2 3" xfId="16161" xr:uid="{00000000-0005-0000-0000-0000C8560000}"/>
    <cellStyle name="Note 8 2 3 2 2 3 2" xfId="26335" xr:uid="{00000000-0005-0000-0000-0000C9560000}"/>
    <cellStyle name="Note 8 2 3 2 2 4" xfId="16162" xr:uid="{00000000-0005-0000-0000-0000CA560000}"/>
    <cellStyle name="Note 8 2 3 2 2 4 2" xfId="26336" xr:uid="{00000000-0005-0000-0000-0000CB560000}"/>
    <cellStyle name="Note 8 2 3 2 2 5" xfId="26331" xr:uid="{00000000-0005-0000-0000-0000CC560000}"/>
    <cellStyle name="Note 8 2 3 2 3" xfId="26330" xr:uid="{00000000-0005-0000-0000-0000CD560000}"/>
    <cellStyle name="Note 8 2 3 3" xfId="16163" xr:uid="{00000000-0005-0000-0000-0000CE560000}"/>
    <cellStyle name="Note 8 2 3 3 2" xfId="16164" xr:uid="{00000000-0005-0000-0000-0000CF560000}"/>
    <cellStyle name="Note 8 2 3 3 2 2" xfId="16165" xr:uid="{00000000-0005-0000-0000-0000D0560000}"/>
    <cellStyle name="Note 8 2 3 3 2 2 2" xfId="26339" xr:uid="{00000000-0005-0000-0000-0000D1560000}"/>
    <cellStyle name="Note 8 2 3 3 2 3" xfId="16166" xr:uid="{00000000-0005-0000-0000-0000D2560000}"/>
    <cellStyle name="Note 8 2 3 3 2 3 2" xfId="26340" xr:uid="{00000000-0005-0000-0000-0000D3560000}"/>
    <cellStyle name="Note 8 2 3 3 2 4" xfId="26338" xr:uid="{00000000-0005-0000-0000-0000D4560000}"/>
    <cellStyle name="Note 8 2 3 3 3" xfId="16167" xr:uid="{00000000-0005-0000-0000-0000D5560000}"/>
    <cellStyle name="Note 8 2 3 3 3 2" xfId="26341" xr:uid="{00000000-0005-0000-0000-0000D6560000}"/>
    <cellStyle name="Note 8 2 3 3 4" xfId="16168" xr:uid="{00000000-0005-0000-0000-0000D7560000}"/>
    <cellStyle name="Note 8 2 3 3 4 2" xfId="26342" xr:uid="{00000000-0005-0000-0000-0000D8560000}"/>
    <cellStyle name="Note 8 2 3 3 5" xfId="26337" xr:uid="{00000000-0005-0000-0000-0000D9560000}"/>
    <cellStyle name="Note 8 2 3 4" xfId="26329" xr:uid="{00000000-0005-0000-0000-0000DA560000}"/>
    <cellStyle name="Note 8 2 4" xfId="16169" xr:uid="{00000000-0005-0000-0000-0000DB560000}"/>
    <cellStyle name="Note 8 2 4 2" xfId="16170" xr:uid="{00000000-0005-0000-0000-0000DC560000}"/>
    <cellStyle name="Note 8 2 4 2 2" xfId="16171" xr:uid="{00000000-0005-0000-0000-0000DD560000}"/>
    <cellStyle name="Note 8 2 4 2 2 2" xfId="16172" xr:uid="{00000000-0005-0000-0000-0000DE560000}"/>
    <cellStyle name="Note 8 2 4 2 2 2 2" xfId="16173" xr:uid="{00000000-0005-0000-0000-0000DF560000}"/>
    <cellStyle name="Note 8 2 4 2 2 2 2 2" xfId="26347" xr:uid="{00000000-0005-0000-0000-0000E0560000}"/>
    <cellStyle name="Note 8 2 4 2 2 2 3" xfId="16174" xr:uid="{00000000-0005-0000-0000-0000E1560000}"/>
    <cellStyle name="Note 8 2 4 2 2 2 3 2" xfId="26348" xr:uid="{00000000-0005-0000-0000-0000E2560000}"/>
    <cellStyle name="Note 8 2 4 2 2 2 4" xfId="26346" xr:uid="{00000000-0005-0000-0000-0000E3560000}"/>
    <cellStyle name="Note 8 2 4 2 2 3" xfId="16175" xr:uid="{00000000-0005-0000-0000-0000E4560000}"/>
    <cellStyle name="Note 8 2 4 2 2 3 2" xfId="26349" xr:uid="{00000000-0005-0000-0000-0000E5560000}"/>
    <cellStyle name="Note 8 2 4 2 2 4" xfId="16176" xr:uid="{00000000-0005-0000-0000-0000E6560000}"/>
    <cellStyle name="Note 8 2 4 2 2 4 2" xfId="26350" xr:uid="{00000000-0005-0000-0000-0000E7560000}"/>
    <cellStyle name="Note 8 2 4 2 2 5" xfId="26345" xr:uid="{00000000-0005-0000-0000-0000E8560000}"/>
    <cellStyle name="Note 8 2 4 2 3" xfId="26344" xr:uid="{00000000-0005-0000-0000-0000E9560000}"/>
    <cellStyle name="Note 8 2 4 3" xfId="16177" xr:uid="{00000000-0005-0000-0000-0000EA560000}"/>
    <cellStyle name="Note 8 2 4 3 2" xfId="16178" xr:uid="{00000000-0005-0000-0000-0000EB560000}"/>
    <cellStyle name="Note 8 2 4 3 2 2" xfId="16179" xr:uid="{00000000-0005-0000-0000-0000EC560000}"/>
    <cellStyle name="Note 8 2 4 3 2 2 2" xfId="26353" xr:uid="{00000000-0005-0000-0000-0000ED560000}"/>
    <cellStyle name="Note 8 2 4 3 2 3" xfId="16180" xr:uid="{00000000-0005-0000-0000-0000EE560000}"/>
    <cellStyle name="Note 8 2 4 3 2 3 2" xfId="26354" xr:uid="{00000000-0005-0000-0000-0000EF560000}"/>
    <cellStyle name="Note 8 2 4 3 2 4" xfId="26352" xr:uid="{00000000-0005-0000-0000-0000F0560000}"/>
    <cellStyle name="Note 8 2 4 3 3" xfId="16181" xr:uid="{00000000-0005-0000-0000-0000F1560000}"/>
    <cellStyle name="Note 8 2 4 3 3 2" xfId="26355" xr:uid="{00000000-0005-0000-0000-0000F2560000}"/>
    <cellStyle name="Note 8 2 4 3 4" xfId="16182" xr:uid="{00000000-0005-0000-0000-0000F3560000}"/>
    <cellStyle name="Note 8 2 4 3 4 2" xfId="26356" xr:uid="{00000000-0005-0000-0000-0000F4560000}"/>
    <cellStyle name="Note 8 2 4 3 5" xfId="26351" xr:uid="{00000000-0005-0000-0000-0000F5560000}"/>
    <cellStyle name="Note 8 2 4 4" xfId="26343" xr:uid="{00000000-0005-0000-0000-0000F6560000}"/>
    <cellStyle name="Note 8 2 5" xfId="16183" xr:uid="{00000000-0005-0000-0000-0000F7560000}"/>
    <cellStyle name="Note 8 2 5 2" xfId="16184" xr:uid="{00000000-0005-0000-0000-0000F8560000}"/>
    <cellStyle name="Note 8 2 5 2 2" xfId="16185" xr:uid="{00000000-0005-0000-0000-0000F9560000}"/>
    <cellStyle name="Note 8 2 5 2 2 2" xfId="16186" xr:uid="{00000000-0005-0000-0000-0000FA560000}"/>
    <cellStyle name="Note 8 2 5 2 2 2 2" xfId="16187" xr:uid="{00000000-0005-0000-0000-0000FB560000}"/>
    <cellStyle name="Note 8 2 5 2 2 2 2 2" xfId="26361" xr:uid="{00000000-0005-0000-0000-0000FC560000}"/>
    <cellStyle name="Note 8 2 5 2 2 2 3" xfId="16188" xr:uid="{00000000-0005-0000-0000-0000FD560000}"/>
    <cellStyle name="Note 8 2 5 2 2 2 3 2" xfId="26362" xr:uid="{00000000-0005-0000-0000-0000FE560000}"/>
    <cellStyle name="Note 8 2 5 2 2 2 4" xfId="26360" xr:uid="{00000000-0005-0000-0000-0000FF560000}"/>
    <cellStyle name="Note 8 2 5 2 2 3" xfId="16189" xr:uid="{00000000-0005-0000-0000-000000570000}"/>
    <cellStyle name="Note 8 2 5 2 2 3 2" xfId="26363" xr:uid="{00000000-0005-0000-0000-000001570000}"/>
    <cellStyle name="Note 8 2 5 2 2 4" xfId="16190" xr:uid="{00000000-0005-0000-0000-000002570000}"/>
    <cellStyle name="Note 8 2 5 2 2 4 2" xfId="26364" xr:uid="{00000000-0005-0000-0000-000003570000}"/>
    <cellStyle name="Note 8 2 5 2 2 5" xfId="26359" xr:uid="{00000000-0005-0000-0000-000004570000}"/>
    <cellStyle name="Note 8 2 5 2 3" xfId="26358" xr:uid="{00000000-0005-0000-0000-000005570000}"/>
    <cellStyle name="Note 8 2 5 3" xfId="16191" xr:uid="{00000000-0005-0000-0000-000006570000}"/>
    <cellStyle name="Note 8 2 5 3 2" xfId="16192" xr:uid="{00000000-0005-0000-0000-000007570000}"/>
    <cellStyle name="Note 8 2 5 3 2 2" xfId="16193" xr:uid="{00000000-0005-0000-0000-000008570000}"/>
    <cellStyle name="Note 8 2 5 3 2 2 2" xfId="26367" xr:uid="{00000000-0005-0000-0000-000009570000}"/>
    <cellStyle name="Note 8 2 5 3 2 3" xfId="16194" xr:uid="{00000000-0005-0000-0000-00000A570000}"/>
    <cellStyle name="Note 8 2 5 3 2 3 2" xfId="26368" xr:uid="{00000000-0005-0000-0000-00000B570000}"/>
    <cellStyle name="Note 8 2 5 3 2 4" xfId="26366" xr:uid="{00000000-0005-0000-0000-00000C570000}"/>
    <cellStyle name="Note 8 2 5 3 3" xfId="16195" xr:uid="{00000000-0005-0000-0000-00000D570000}"/>
    <cellStyle name="Note 8 2 5 3 3 2" xfId="26369" xr:uid="{00000000-0005-0000-0000-00000E570000}"/>
    <cellStyle name="Note 8 2 5 3 4" xfId="16196" xr:uid="{00000000-0005-0000-0000-00000F570000}"/>
    <cellStyle name="Note 8 2 5 3 4 2" xfId="26370" xr:uid="{00000000-0005-0000-0000-000010570000}"/>
    <cellStyle name="Note 8 2 5 3 5" xfId="26365" xr:uid="{00000000-0005-0000-0000-000011570000}"/>
    <cellStyle name="Note 8 2 5 4" xfId="26357" xr:uid="{00000000-0005-0000-0000-000012570000}"/>
    <cellStyle name="Note 8 2 6" xfId="16197" xr:uid="{00000000-0005-0000-0000-000013570000}"/>
    <cellStyle name="Note 8 2 6 2" xfId="16198" xr:uid="{00000000-0005-0000-0000-000014570000}"/>
    <cellStyle name="Note 8 2 6 2 2" xfId="16199" xr:uid="{00000000-0005-0000-0000-000015570000}"/>
    <cellStyle name="Note 8 2 6 2 2 2" xfId="16200" xr:uid="{00000000-0005-0000-0000-000016570000}"/>
    <cellStyle name="Note 8 2 6 2 2 2 2" xfId="26374" xr:uid="{00000000-0005-0000-0000-000017570000}"/>
    <cellStyle name="Note 8 2 6 2 2 3" xfId="16201" xr:uid="{00000000-0005-0000-0000-000018570000}"/>
    <cellStyle name="Note 8 2 6 2 2 3 2" xfId="26375" xr:uid="{00000000-0005-0000-0000-000019570000}"/>
    <cellStyle name="Note 8 2 6 2 2 4" xfId="26373" xr:uid="{00000000-0005-0000-0000-00001A570000}"/>
    <cellStyle name="Note 8 2 6 2 3" xfId="16202" xr:uid="{00000000-0005-0000-0000-00001B570000}"/>
    <cellStyle name="Note 8 2 6 2 3 2" xfId="26376" xr:uid="{00000000-0005-0000-0000-00001C570000}"/>
    <cellStyle name="Note 8 2 6 2 4" xfId="16203" xr:uid="{00000000-0005-0000-0000-00001D570000}"/>
    <cellStyle name="Note 8 2 6 2 4 2" xfId="26377" xr:uid="{00000000-0005-0000-0000-00001E570000}"/>
    <cellStyle name="Note 8 2 6 2 5" xfId="26372" xr:uid="{00000000-0005-0000-0000-00001F570000}"/>
    <cellStyle name="Note 8 2 6 3" xfId="26371" xr:uid="{00000000-0005-0000-0000-000020570000}"/>
    <cellStyle name="Note 8 2 7" xfId="16204" xr:uid="{00000000-0005-0000-0000-000021570000}"/>
    <cellStyle name="Note 8 2 7 2" xfId="16205" xr:uid="{00000000-0005-0000-0000-000022570000}"/>
    <cellStyle name="Note 8 2 7 2 2" xfId="16206" xr:uid="{00000000-0005-0000-0000-000023570000}"/>
    <cellStyle name="Note 8 2 7 2 2 2" xfId="26380" xr:uid="{00000000-0005-0000-0000-000024570000}"/>
    <cellStyle name="Note 8 2 7 2 3" xfId="16207" xr:uid="{00000000-0005-0000-0000-000025570000}"/>
    <cellStyle name="Note 8 2 7 2 3 2" xfId="26381" xr:uid="{00000000-0005-0000-0000-000026570000}"/>
    <cellStyle name="Note 8 2 7 2 4" xfId="26379" xr:uid="{00000000-0005-0000-0000-000027570000}"/>
    <cellStyle name="Note 8 2 7 3" xfId="16208" xr:uid="{00000000-0005-0000-0000-000028570000}"/>
    <cellStyle name="Note 8 2 7 3 2" xfId="26382" xr:uid="{00000000-0005-0000-0000-000029570000}"/>
    <cellStyle name="Note 8 2 7 4" xfId="16209" xr:uid="{00000000-0005-0000-0000-00002A570000}"/>
    <cellStyle name="Note 8 2 7 4 2" xfId="26383" xr:uid="{00000000-0005-0000-0000-00002B570000}"/>
    <cellStyle name="Note 8 2 7 5" xfId="26378" xr:uid="{00000000-0005-0000-0000-00002C570000}"/>
    <cellStyle name="Note 8 2 8" xfId="16210" xr:uid="{00000000-0005-0000-0000-00002D570000}"/>
    <cellStyle name="Note 8 2 8 2" xfId="26384" xr:uid="{00000000-0005-0000-0000-00002E570000}"/>
    <cellStyle name="Note 8 2 9" xfId="16211" xr:uid="{00000000-0005-0000-0000-00002F570000}"/>
    <cellStyle name="Note 8 2 9 2" xfId="26385" xr:uid="{00000000-0005-0000-0000-000030570000}"/>
    <cellStyle name="Note 8 3" xfId="16212" xr:uid="{00000000-0005-0000-0000-000031570000}"/>
    <cellStyle name="Note 8 3 2" xfId="16213" xr:uid="{00000000-0005-0000-0000-000032570000}"/>
    <cellStyle name="Note 8 3 2 2" xfId="16214" xr:uid="{00000000-0005-0000-0000-000033570000}"/>
    <cellStyle name="Note 8 3 2 2 2" xfId="16215" xr:uid="{00000000-0005-0000-0000-000034570000}"/>
    <cellStyle name="Note 8 3 2 2 2 2" xfId="16216" xr:uid="{00000000-0005-0000-0000-000035570000}"/>
    <cellStyle name="Note 8 3 2 2 2 2 2" xfId="16217" xr:uid="{00000000-0005-0000-0000-000036570000}"/>
    <cellStyle name="Note 8 3 2 2 2 2 2 2" xfId="26391" xr:uid="{00000000-0005-0000-0000-000037570000}"/>
    <cellStyle name="Note 8 3 2 2 2 2 3" xfId="16218" xr:uid="{00000000-0005-0000-0000-000038570000}"/>
    <cellStyle name="Note 8 3 2 2 2 2 3 2" xfId="26392" xr:uid="{00000000-0005-0000-0000-000039570000}"/>
    <cellStyle name="Note 8 3 2 2 2 2 4" xfId="26390" xr:uid="{00000000-0005-0000-0000-00003A570000}"/>
    <cellStyle name="Note 8 3 2 2 2 3" xfId="16219" xr:uid="{00000000-0005-0000-0000-00003B570000}"/>
    <cellStyle name="Note 8 3 2 2 2 3 2" xfId="26393" xr:uid="{00000000-0005-0000-0000-00003C570000}"/>
    <cellStyle name="Note 8 3 2 2 2 4" xfId="16220" xr:uid="{00000000-0005-0000-0000-00003D570000}"/>
    <cellStyle name="Note 8 3 2 2 2 4 2" xfId="26394" xr:uid="{00000000-0005-0000-0000-00003E570000}"/>
    <cellStyle name="Note 8 3 2 2 2 5" xfId="26389" xr:uid="{00000000-0005-0000-0000-00003F570000}"/>
    <cellStyle name="Note 8 3 2 2 3" xfId="26388" xr:uid="{00000000-0005-0000-0000-000040570000}"/>
    <cellStyle name="Note 8 3 2 3" xfId="16221" xr:uid="{00000000-0005-0000-0000-000041570000}"/>
    <cellStyle name="Note 8 3 2 3 2" xfId="16222" xr:uid="{00000000-0005-0000-0000-000042570000}"/>
    <cellStyle name="Note 8 3 2 3 2 2" xfId="16223" xr:uid="{00000000-0005-0000-0000-000043570000}"/>
    <cellStyle name="Note 8 3 2 3 2 2 2" xfId="26397" xr:uid="{00000000-0005-0000-0000-000044570000}"/>
    <cellStyle name="Note 8 3 2 3 2 3" xfId="16224" xr:uid="{00000000-0005-0000-0000-000045570000}"/>
    <cellStyle name="Note 8 3 2 3 2 3 2" xfId="26398" xr:uid="{00000000-0005-0000-0000-000046570000}"/>
    <cellStyle name="Note 8 3 2 3 2 4" xfId="26396" xr:uid="{00000000-0005-0000-0000-000047570000}"/>
    <cellStyle name="Note 8 3 2 3 3" xfId="16225" xr:uid="{00000000-0005-0000-0000-000048570000}"/>
    <cellStyle name="Note 8 3 2 3 3 2" xfId="26399" xr:uid="{00000000-0005-0000-0000-000049570000}"/>
    <cellStyle name="Note 8 3 2 3 4" xfId="16226" xr:uid="{00000000-0005-0000-0000-00004A570000}"/>
    <cellStyle name="Note 8 3 2 3 4 2" xfId="26400" xr:uid="{00000000-0005-0000-0000-00004B570000}"/>
    <cellStyle name="Note 8 3 2 3 5" xfId="26395" xr:uid="{00000000-0005-0000-0000-00004C570000}"/>
    <cellStyle name="Note 8 3 2 4" xfId="26387" xr:uid="{00000000-0005-0000-0000-00004D570000}"/>
    <cellStyle name="Note 8 3 3" xfId="16227" xr:uid="{00000000-0005-0000-0000-00004E570000}"/>
    <cellStyle name="Note 8 3 3 2" xfId="16228" xr:uid="{00000000-0005-0000-0000-00004F570000}"/>
    <cellStyle name="Note 8 3 3 2 2" xfId="16229" xr:uid="{00000000-0005-0000-0000-000050570000}"/>
    <cellStyle name="Note 8 3 3 2 2 2" xfId="16230" xr:uid="{00000000-0005-0000-0000-000051570000}"/>
    <cellStyle name="Note 8 3 3 2 2 2 2" xfId="16231" xr:uid="{00000000-0005-0000-0000-000052570000}"/>
    <cellStyle name="Note 8 3 3 2 2 2 2 2" xfId="26405" xr:uid="{00000000-0005-0000-0000-000053570000}"/>
    <cellStyle name="Note 8 3 3 2 2 2 3" xfId="16232" xr:uid="{00000000-0005-0000-0000-000054570000}"/>
    <cellStyle name="Note 8 3 3 2 2 2 3 2" xfId="26406" xr:uid="{00000000-0005-0000-0000-000055570000}"/>
    <cellStyle name="Note 8 3 3 2 2 2 4" xfId="26404" xr:uid="{00000000-0005-0000-0000-000056570000}"/>
    <cellStyle name="Note 8 3 3 2 2 3" xfId="16233" xr:uid="{00000000-0005-0000-0000-000057570000}"/>
    <cellStyle name="Note 8 3 3 2 2 3 2" xfId="26407" xr:uid="{00000000-0005-0000-0000-000058570000}"/>
    <cellStyle name="Note 8 3 3 2 2 4" xfId="16234" xr:uid="{00000000-0005-0000-0000-000059570000}"/>
    <cellStyle name="Note 8 3 3 2 2 4 2" xfId="26408" xr:uid="{00000000-0005-0000-0000-00005A570000}"/>
    <cellStyle name="Note 8 3 3 2 2 5" xfId="26403" xr:uid="{00000000-0005-0000-0000-00005B570000}"/>
    <cellStyle name="Note 8 3 3 2 3" xfId="26402" xr:uid="{00000000-0005-0000-0000-00005C570000}"/>
    <cellStyle name="Note 8 3 3 3" xfId="16235" xr:uid="{00000000-0005-0000-0000-00005D570000}"/>
    <cellStyle name="Note 8 3 3 3 2" xfId="16236" xr:uid="{00000000-0005-0000-0000-00005E570000}"/>
    <cellStyle name="Note 8 3 3 3 2 2" xfId="16237" xr:uid="{00000000-0005-0000-0000-00005F570000}"/>
    <cellStyle name="Note 8 3 3 3 2 2 2" xfId="26411" xr:uid="{00000000-0005-0000-0000-000060570000}"/>
    <cellStyle name="Note 8 3 3 3 2 3" xfId="16238" xr:uid="{00000000-0005-0000-0000-000061570000}"/>
    <cellStyle name="Note 8 3 3 3 2 3 2" xfId="26412" xr:uid="{00000000-0005-0000-0000-000062570000}"/>
    <cellStyle name="Note 8 3 3 3 2 4" xfId="26410" xr:uid="{00000000-0005-0000-0000-000063570000}"/>
    <cellStyle name="Note 8 3 3 3 3" xfId="16239" xr:uid="{00000000-0005-0000-0000-000064570000}"/>
    <cellStyle name="Note 8 3 3 3 3 2" xfId="26413" xr:uid="{00000000-0005-0000-0000-000065570000}"/>
    <cellStyle name="Note 8 3 3 3 4" xfId="16240" xr:uid="{00000000-0005-0000-0000-000066570000}"/>
    <cellStyle name="Note 8 3 3 3 4 2" xfId="26414" xr:uid="{00000000-0005-0000-0000-000067570000}"/>
    <cellStyle name="Note 8 3 3 3 5" xfId="26409" xr:uid="{00000000-0005-0000-0000-000068570000}"/>
    <cellStyle name="Note 8 3 3 4" xfId="26401" xr:uid="{00000000-0005-0000-0000-000069570000}"/>
    <cellStyle name="Note 8 3 4" xfId="16241" xr:uid="{00000000-0005-0000-0000-00006A570000}"/>
    <cellStyle name="Note 8 3 4 2" xfId="16242" xr:uid="{00000000-0005-0000-0000-00006B570000}"/>
    <cellStyle name="Note 8 3 4 2 2" xfId="16243" xr:uid="{00000000-0005-0000-0000-00006C570000}"/>
    <cellStyle name="Note 8 3 4 2 2 2" xfId="16244" xr:uid="{00000000-0005-0000-0000-00006D570000}"/>
    <cellStyle name="Note 8 3 4 2 2 2 2" xfId="16245" xr:uid="{00000000-0005-0000-0000-00006E570000}"/>
    <cellStyle name="Note 8 3 4 2 2 2 2 2" xfId="26419" xr:uid="{00000000-0005-0000-0000-00006F570000}"/>
    <cellStyle name="Note 8 3 4 2 2 2 3" xfId="16246" xr:uid="{00000000-0005-0000-0000-000070570000}"/>
    <cellStyle name="Note 8 3 4 2 2 2 3 2" xfId="26420" xr:uid="{00000000-0005-0000-0000-000071570000}"/>
    <cellStyle name="Note 8 3 4 2 2 2 4" xfId="26418" xr:uid="{00000000-0005-0000-0000-000072570000}"/>
    <cellStyle name="Note 8 3 4 2 2 3" xfId="16247" xr:uid="{00000000-0005-0000-0000-000073570000}"/>
    <cellStyle name="Note 8 3 4 2 2 3 2" xfId="26421" xr:uid="{00000000-0005-0000-0000-000074570000}"/>
    <cellStyle name="Note 8 3 4 2 2 4" xfId="16248" xr:uid="{00000000-0005-0000-0000-000075570000}"/>
    <cellStyle name="Note 8 3 4 2 2 4 2" xfId="26422" xr:uid="{00000000-0005-0000-0000-000076570000}"/>
    <cellStyle name="Note 8 3 4 2 2 5" xfId="26417" xr:uid="{00000000-0005-0000-0000-000077570000}"/>
    <cellStyle name="Note 8 3 4 2 3" xfId="26416" xr:uid="{00000000-0005-0000-0000-000078570000}"/>
    <cellStyle name="Note 8 3 4 3" xfId="16249" xr:uid="{00000000-0005-0000-0000-000079570000}"/>
    <cellStyle name="Note 8 3 4 3 2" xfId="16250" xr:uid="{00000000-0005-0000-0000-00007A570000}"/>
    <cellStyle name="Note 8 3 4 3 2 2" xfId="16251" xr:uid="{00000000-0005-0000-0000-00007B570000}"/>
    <cellStyle name="Note 8 3 4 3 2 2 2" xfId="26425" xr:uid="{00000000-0005-0000-0000-00007C570000}"/>
    <cellStyle name="Note 8 3 4 3 2 3" xfId="16252" xr:uid="{00000000-0005-0000-0000-00007D570000}"/>
    <cellStyle name="Note 8 3 4 3 2 3 2" xfId="26426" xr:uid="{00000000-0005-0000-0000-00007E570000}"/>
    <cellStyle name="Note 8 3 4 3 2 4" xfId="26424" xr:uid="{00000000-0005-0000-0000-00007F570000}"/>
    <cellStyle name="Note 8 3 4 3 3" xfId="16253" xr:uid="{00000000-0005-0000-0000-000080570000}"/>
    <cellStyle name="Note 8 3 4 3 3 2" xfId="26427" xr:uid="{00000000-0005-0000-0000-000081570000}"/>
    <cellStyle name="Note 8 3 4 3 4" xfId="16254" xr:uid="{00000000-0005-0000-0000-000082570000}"/>
    <cellStyle name="Note 8 3 4 3 4 2" xfId="26428" xr:uid="{00000000-0005-0000-0000-000083570000}"/>
    <cellStyle name="Note 8 3 4 3 5" xfId="26423" xr:uid="{00000000-0005-0000-0000-000084570000}"/>
    <cellStyle name="Note 8 3 4 4" xfId="26415" xr:uid="{00000000-0005-0000-0000-000085570000}"/>
    <cellStyle name="Note 8 3 5" xfId="16255" xr:uid="{00000000-0005-0000-0000-000086570000}"/>
    <cellStyle name="Note 8 3 5 2" xfId="16256" xr:uid="{00000000-0005-0000-0000-000087570000}"/>
    <cellStyle name="Note 8 3 5 2 2" xfId="16257" xr:uid="{00000000-0005-0000-0000-000088570000}"/>
    <cellStyle name="Note 8 3 5 2 2 2" xfId="16258" xr:uid="{00000000-0005-0000-0000-000089570000}"/>
    <cellStyle name="Note 8 3 5 2 2 2 2" xfId="26432" xr:uid="{00000000-0005-0000-0000-00008A570000}"/>
    <cellStyle name="Note 8 3 5 2 2 3" xfId="16259" xr:uid="{00000000-0005-0000-0000-00008B570000}"/>
    <cellStyle name="Note 8 3 5 2 2 3 2" xfId="26433" xr:uid="{00000000-0005-0000-0000-00008C570000}"/>
    <cellStyle name="Note 8 3 5 2 2 4" xfId="26431" xr:uid="{00000000-0005-0000-0000-00008D570000}"/>
    <cellStyle name="Note 8 3 5 2 3" xfId="16260" xr:uid="{00000000-0005-0000-0000-00008E570000}"/>
    <cellStyle name="Note 8 3 5 2 3 2" xfId="26434" xr:uid="{00000000-0005-0000-0000-00008F570000}"/>
    <cellStyle name="Note 8 3 5 2 4" xfId="16261" xr:uid="{00000000-0005-0000-0000-000090570000}"/>
    <cellStyle name="Note 8 3 5 2 4 2" xfId="26435" xr:uid="{00000000-0005-0000-0000-000091570000}"/>
    <cellStyle name="Note 8 3 5 2 5" xfId="26430" xr:uid="{00000000-0005-0000-0000-000092570000}"/>
    <cellStyle name="Note 8 3 5 3" xfId="26429" xr:uid="{00000000-0005-0000-0000-000093570000}"/>
    <cellStyle name="Note 8 3 6" xfId="16262" xr:uid="{00000000-0005-0000-0000-000094570000}"/>
    <cellStyle name="Note 8 3 6 2" xfId="16263" xr:uid="{00000000-0005-0000-0000-000095570000}"/>
    <cellStyle name="Note 8 3 6 2 2" xfId="16264" xr:uid="{00000000-0005-0000-0000-000096570000}"/>
    <cellStyle name="Note 8 3 6 2 2 2" xfId="16265" xr:uid="{00000000-0005-0000-0000-000097570000}"/>
    <cellStyle name="Note 8 3 6 2 2 2 2" xfId="26439" xr:uid="{00000000-0005-0000-0000-000098570000}"/>
    <cellStyle name="Note 8 3 6 2 2 3" xfId="16266" xr:uid="{00000000-0005-0000-0000-000099570000}"/>
    <cellStyle name="Note 8 3 6 2 2 3 2" xfId="26440" xr:uid="{00000000-0005-0000-0000-00009A570000}"/>
    <cellStyle name="Note 8 3 6 2 2 4" xfId="26438" xr:uid="{00000000-0005-0000-0000-00009B570000}"/>
    <cellStyle name="Note 8 3 6 2 3" xfId="16267" xr:uid="{00000000-0005-0000-0000-00009C570000}"/>
    <cellStyle name="Note 8 3 6 2 3 2" xfId="26441" xr:uid="{00000000-0005-0000-0000-00009D570000}"/>
    <cellStyle name="Note 8 3 6 2 4" xfId="16268" xr:uid="{00000000-0005-0000-0000-00009E570000}"/>
    <cellStyle name="Note 8 3 6 2 4 2" xfId="26442" xr:uid="{00000000-0005-0000-0000-00009F570000}"/>
    <cellStyle name="Note 8 3 6 2 5" xfId="26437" xr:uid="{00000000-0005-0000-0000-0000A0570000}"/>
    <cellStyle name="Note 8 3 6 3" xfId="26436" xr:uid="{00000000-0005-0000-0000-0000A1570000}"/>
    <cellStyle name="Note 8 3 7" xfId="16269" xr:uid="{00000000-0005-0000-0000-0000A2570000}"/>
    <cellStyle name="Note 8 3 7 2" xfId="16270" xr:uid="{00000000-0005-0000-0000-0000A3570000}"/>
    <cellStyle name="Note 8 3 7 2 2" xfId="16271" xr:uid="{00000000-0005-0000-0000-0000A4570000}"/>
    <cellStyle name="Note 8 3 7 2 2 2" xfId="26445" xr:uid="{00000000-0005-0000-0000-0000A5570000}"/>
    <cellStyle name="Note 8 3 7 2 3" xfId="16272" xr:uid="{00000000-0005-0000-0000-0000A6570000}"/>
    <cellStyle name="Note 8 3 7 2 3 2" xfId="26446" xr:uid="{00000000-0005-0000-0000-0000A7570000}"/>
    <cellStyle name="Note 8 3 7 2 4" xfId="26444" xr:uid="{00000000-0005-0000-0000-0000A8570000}"/>
    <cellStyle name="Note 8 3 7 3" xfId="16273" xr:uid="{00000000-0005-0000-0000-0000A9570000}"/>
    <cellStyle name="Note 8 3 7 3 2" xfId="26447" xr:uid="{00000000-0005-0000-0000-0000AA570000}"/>
    <cellStyle name="Note 8 3 7 4" xfId="16274" xr:uid="{00000000-0005-0000-0000-0000AB570000}"/>
    <cellStyle name="Note 8 3 7 4 2" xfId="26448" xr:uid="{00000000-0005-0000-0000-0000AC570000}"/>
    <cellStyle name="Note 8 3 7 5" xfId="26443" xr:uid="{00000000-0005-0000-0000-0000AD570000}"/>
    <cellStyle name="Note 8 3 8" xfId="26386" xr:uid="{00000000-0005-0000-0000-0000AE570000}"/>
    <cellStyle name="Note 8 4" xfId="16275" xr:uid="{00000000-0005-0000-0000-0000AF570000}"/>
    <cellStyle name="Note 8 4 2" xfId="16276" xr:uid="{00000000-0005-0000-0000-0000B0570000}"/>
    <cellStyle name="Note 8 4 2 2" xfId="16277" xr:uid="{00000000-0005-0000-0000-0000B1570000}"/>
    <cellStyle name="Note 8 4 2 2 2" xfId="16278" xr:uid="{00000000-0005-0000-0000-0000B2570000}"/>
    <cellStyle name="Note 8 4 2 2 2 2" xfId="16279" xr:uid="{00000000-0005-0000-0000-0000B3570000}"/>
    <cellStyle name="Note 8 4 2 2 2 2 2" xfId="26453" xr:uid="{00000000-0005-0000-0000-0000B4570000}"/>
    <cellStyle name="Note 8 4 2 2 2 3" xfId="16280" xr:uid="{00000000-0005-0000-0000-0000B5570000}"/>
    <cellStyle name="Note 8 4 2 2 2 3 2" xfId="26454" xr:uid="{00000000-0005-0000-0000-0000B6570000}"/>
    <cellStyle name="Note 8 4 2 2 2 4" xfId="26452" xr:uid="{00000000-0005-0000-0000-0000B7570000}"/>
    <cellStyle name="Note 8 4 2 2 3" xfId="16281" xr:uid="{00000000-0005-0000-0000-0000B8570000}"/>
    <cellStyle name="Note 8 4 2 2 3 2" xfId="26455" xr:uid="{00000000-0005-0000-0000-0000B9570000}"/>
    <cellStyle name="Note 8 4 2 2 4" xfId="16282" xr:uid="{00000000-0005-0000-0000-0000BA570000}"/>
    <cellStyle name="Note 8 4 2 2 4 2" xfId="26456" xr:uid="{00000000-0005-0000-0000-0000BB570000}"/>
    <cellStyle name="Note 8 4 2 2 5" xfId="26451" xr:uid="{00000000-0005-0000-0000-0000BC570000}"/>
    <cellStyle name="Note 8 4 2 3" xfId="26450" xr:uid="{00000000-0005-0000-0000-0000BD570000}"/>
    <cellStyle name="Note 8 4 3" xfId="16283" xr:uid="{00000000-0005-0000-0000-0000BE570000}"/>
    <cellStyle name="Note 8 4 3 2" xfId="16284" xr:uid="{00000000-0005-0000-0000-0000BF570000}"/>
    <cellStyle name="Note 8 4 3 2 2" xfId="16285" xr:uid="{00000000-0005-0000-0000-0000C0570000}"/>
    <cellStyle name="Note 8 4 3 2 2 2" xfId="26459" xr:uid="{00000000-0005-0000-0000-0000C1570000}"/>
    <cellStyle name="Note 8 4 3 2 3" xfId="16286" xr:uid="{00000000-0005-0000-0000-0000C2570000}"/>
    <cellStyle name="Note 8 4 3 2 3 2" xfId="26460" xr:uid="{00000000-0005-0000-0000-0000C3570000}"/>
    <cellStyle name="Note 8 4 3 2 4" xfId="26458" xr:uid="{00000000-0005-0000-0000-0000C4570000}"/>
    <cellStyle name="Note 8 4 3 3" xfId="16287" xr:uid="{00000000-0005-0000-0000-0000C5570000}"/>
    <cellStyle name="Note 8 4 3 3 2" xfId="26461" xr:uid="{00000000-0005-0000-0000-0000C6570000}"/>
    <cellStyle name="Note 8 4 3 4" xfId="16288" xr:uid="{00000000-0005-0000-0000-0000C7570000}"/>
    <cellStyle name="Note 8 4 3 4 2" xfId="26462" xr:uid="{00000000-0005-0000-0000-0000C8570000}"/>
    <cellStyle name="Note 8 4 3 5" xfId="26457" xr:uid="{00000000-0005-0000-0000-0000C9570000}"/>
    <cellStyle name="Note 8 4 4" xfId="26449" xr:uid="{00000000-0005-0000-0000-0000CA570000}"/>
    <cellStyle name="Note 8 5" xfId="16289" xr:uid="{00000000-0005-0000-0000-0000CB570000}"/>
    <cellStyle name="Note 8 5 2" xfId="16290" xr:uid="{00000000-0005-0000-0000-0000CC570000}"/>
    <cellStyle name="Note 8 5 2 2" xfId="16291" xr:uid="{00000000-0005-0000-0000-0000CD570000}"/>
    <cellStyle name="Note 8 5 2 2 2" xfId="16292" xr:uid="{00000000-0005-0000-0000-0000CE570000}"/>
    <cellStyle name="Note 8 5 2 2 2 2" xfId="16293" xr:uid="{00000000-0005-0000-0000-0000CF570000}"/>
    <cellStyle name="Note 8 5 2 2 2 2 2" xfId="26467" xr:uid="{00000000-0005-0000-0000-0000D0570000}"/>
    <cellStyle name="Note 8 5 2 2 2 3" xfId="16294" xr:uid="{00000000-0005-0000-0000-0000D1570000}"/>
    <cellStyle name="Note 8 5 2 2 2 3 2" xfId="26468" xr:uid="{00000000-0005-0000-0000-0000D2570000}"/>
    <cellStyle name="Note 8 5 2 2 2 4" xfId="26466" xr:uid="{00000000-0005-0000-0000-0000D3570000}"/>
    <cellStyle name="Note 8 5 2 2 3" xfId="16295" xr:uid="{00000000-0005-0000-0000-0000D4570000}"/>
    <cellStyle name="Note 8 5 2 2 3 2" xfId="26469" xr:uid="{00000000-0005-0000-0000-0000D5570000}"/>
    <cellStyle name="Note 8 5 2 2 4" xfId="16296" xr:uid="{00000000-0005-0000-0000-0000D6570000}"/>
    <cellStyle name="Note 8 5 2 2 4 2" xfId="26470" xr:uid="{00000000-0005-0000-0000-0000D7570000}"/>
    <cellStyle name="Note 8 5 2 2 5" xfId="26465" xr:uid="{00000000-0005-0000-0000-0000D8570000}"/>
    <cellStyle name="Note 8 5 2 3" xfId="26464" xr:uid="{00000000-0005-0000-0000-0000D9570000}"/>
    <cellStyle name="Note 8 5 3" xfId="16297" xr:uid="{00000000-0005-0000-0000-0000DA570000}"/>
    <cellStyle name="Note 8 5 3 2" xfId="16298" xr:uid="{00000000-0005-0000-0000-0000DB570000}"/>
    <cellStyle name="Note 8 5 3 2 2" xfId="16299" xr:uid="{00000000-0005-0000-0000-0000DC570000}"/>
    <cellStyle name="Note 8 5 3 2 2 2" xfId="26473" xr:uid="{00000000-0005-0000-0000-0000DD570000}"/>
    <cellStyle name="Note 8 5 3 2 3" xfId="16300" xr:uid="{00000000-0005-0000-0000-0000DE570000}"/>
    <cellStyle name="Note 8 5 3 2 3 2" xfId="26474" xr:uid="{00000000-0005-0000-0000-0000DF570000}"/>
    <cellStyle name="Note 8 5 3 2 4" xfId="26472" xr:uid="{00000000-0005-0000-0000-0000E0570000}"/>
    <cellStyle name="Note 8 5 3 3" xfId="16301" xr:uid="{00000000-0005-0000-0000-0000E1570000}"/>
    <cellStyle name="Note 8 5 3 3 2" xfId="26475" xr:uid="{00000000-0005-0000-0000-0000E2570000}"/>
    <cellStyle name="Note 8 5 3 4" xfId="16302" xr:uid="{00000000-0005-0000-0000-0000E3570000}"/>
    <cellStyle name="Note 8 5 3 4 2" xfId="26476" xr:uid="{00000000-0005-0000-0000-0000E4570000}"/>
    <cellStyle name="Note 8 5 3 5" xfId="26471" xr:uid="{00000000-0005-0000-0000-0000E5570000}"/>
    <cellStyle name="Note 8 5 4" xfId="26463" xr:uid="{00000000-0005-0000-0000-0000E6570000}"/>
    <cellStyle name="Note 8 6" xfId="16303" xr:uid="{00000000-0005-0000-0000-0000E7570000}"/>
    <cellStyle name="Note 8 6 2" xfId="16304" xr:uid="{00000000-0005-0000-0000-0000E8570000}"/>
    <cellStyle name="Note 8 6 2 2" xfId="16305" xr:uid="{00000000-0005-0000-0000-0000E9570000}"/>
    <cellStyle name="Note 8 6 2 2 2" xfId="16306" xr:uid="{00000000-0005-0000-0000-0000EA570000}"/>
    <cellStyle name="Note 8 6 2 2 2 2" xfId="16307" xr:uid="{00000000-0005-0000-0000-0000EB570000}"/>
    <cellStyle name="Note 8 6 2 2 2 2 2" xfId="26481" xr:uid="{00000000-0005-0000-0000-0000EC570000}"/>
    <cellStyle name="Note 8 6 2 2 2 3" xfId="16308" xr:uid="{00000000-0005-0000-0000-0000ED570000}"/>
    <cellStyle name="Note 8 6 2 2 2 3 2" xfId="26482" xr:uid="{00000000-0005-0000-0000-0000EE570000}"/>
    <cellStyle name="Note 8 6 2 2 2 4" xfId="26480" xr:uid="{00000000-0005-0000-0000-0000EF570000}"/>
    <cellStyle name="Note 8 6 2 2 3" xfId="16309" xr:uid="{00000000-0005-0000-0000-0000F0570000}"/>
    <cellStyle name="Note 8 6 2 2 3 2" xfId="26483" xr:uid="{00000000-0005-0000-0000-0000F1570000}"/>
    <cellStyle name="Note 8 6 2 2 4" xfId="16310" xr:uid="{00000000-0005-0000-0000-0000F2570000}"/>
    <cellStyle name="Note 8 6 2 2 4 2" xfId="26484" xr:uid="{00000000-0005-0000-0000-0000F3570000}"/>
    <cellStyle name="Note 8 6 2 2 5" xfId="26479" xr:uid="{00000000-0005-0000-0000-0000F4570000}"/>
    <cellStyle name="Note 8 6 2 3" xfId="26478" xr:uid="{00000000-0005-0000-0000-0000F5570000}"/>
    <cellStyle name="Note 8 6 3" xfId="16311" xr:uid="{00000000-0005-0000-0000-0000F6570000}"/>
    <cellStyle name="Note 8 6 3 2" xfId="16312" xr:uid="{00000000-0005-0000-0000-0000F7570000}"/>
    <cellStyle name="Note 8 6 3 2 2" xfId="16313" xr:uid="{00000000-0005-0000-0000-0000F8570000}"/>
    <cellStyle name="Note 8 6 3 2 2 2" xfId="26487" xr:uid="{00000000-0005-0000-0000-0000F9570000}"/>
    <cellStyle name="Note 8 6 3 2 3" xfId="16314" xr:uid="{00000000-0005-0000-0000-0000FA570000}"/>
    <cellStyle name="Note 8 6 3 2 3 2" xfId="26488" xr:uid="{00000000-0005-0000-0000-0000FB570000}"/>
    <cellStyle name="Note 8 6 3 2 4" xfId="26486" xr:uid="{00000000-0005-0000-0000-0000FC570000}"/>
    <cellStyle name="Note 8 6 3 3" xfId="16315" xr:uid="{00000000-0005-0000-0000-0000FD570000}"/>
    <cellStyle name="Note 8 6 3 3 2" xfId="26489" xr:uid="{00000000-0005-0000-0000-0000FE570000}"/>
    <cellStyle name="Note 8 6 3 4" xfId="16316" xr:uid="{00000000-0005-0000-0000-0000FF570000}"/>
    <cellStyle name="Note 8 6 3 4 2" xfId="26490" xr:uid="{00000000-0005-0000-0000-000000580000}"/>
    <cellStyle name="Note 8 6 3 5" xfId="26485" xr:uid="{00000000-0005-0000-0000-000001580000}"/>
    <cellStyle name="Note 8 6 4" xfId="26477" xr:uid="{00000000-0005-0000-0000-000002580000}"/>
    <cellStyle name="Note 8 7" xfId="16317" xr:uid="{00000000-0005-0000-0000-000003580000}"/>
    <cellStyle name="Note 8 7 2" xfId="16318" xr:uid="{00000000-0005-0000-0000-000004580000}"/>
    <cellStyle name="Note 8 7 2 2" xfId="16319" xr:uid="{00000000-0005-0000-0000-000005580000}"/>
    <cellStyle name="Note 8 7 2 2 2" xfId="16320" xr:uid="{00000000-0005-0000-0000-000006580000}"/>
    <cellStyle name="Note 8 7 2 2 2 2" xfId="26494" xr:uid="{00000000-0005-0000-0000-000007580000}"/>
    <cellStyle name="Note 8 7 2 2 3" xfId="16321" xr:uid="{00000000-0005-0000-0000-000008580000}"/>
    <cellStyle name="Note 8 7 2 2 3 2" xfId="26495" xr:uid="{00000000-0005-0000-0000-000009580000}"/>
    <cellStyle name="Note 8 7 2 2 4" xfId="26493" xr:uid="{00000000-0005-0000-0000-00000A580000}"/>
    <cellStyle name="Note 8 7 2 3" xfId="16322" xr:uid="{00000000-0005-0000-0000-00000B580000}"/>
    <cellStyle name="Note 8 7 2 3 2" xfId="26496" xr:uid="{00000000-0005-0000-0000-00000C580000}"/>
    <cellStyle name="Note 8 7 2 4" xfId="16323" xr:uid="{00000000-0005-0000-0000-00000D580000}"/>
    <cellStyle name="Note 8 7 2 4 2" xfId="26497" xr:uid="{00000000-0005-0000-0000-00000E580000}"/>
    <cellStyle name="Note 8 7 2 5" xfId="26492" xr:uid="{00000000-0005-0000-0000-00000F580000}"/>
    <cellStyle name="Note 8 7 3" xfId="26491" xr:uid="{00000000-0005-0000-0000-000010580000}"/>
    <cellStyle name="Note 8 8" xfId="16324" xr:uid="{00000000-0005-0000-0000-000011580000}"/>
    <cellStyle name="Note 8 8 2" xfId="16325" xr:uid="{00000000-0005-0000-0000-000012580000}"/>
    <cellStyle name="Note 8 8 2 2" xfId="16326" xr:uid="{00000000-0005-0000-0000-000013580000}"/>
    <cellStyle name="Note 8 8 2 2 2" xfId="26500" xr:uid="{00000000-0005-0000-0000-000014580000}"/>
    <cellStyle name="Note 8 8 2 3" xfId="16327" xr:uid="{00000000-0005-0000-0000-000015580000}"/>
    <cellStyle name="Note 8 8 2 3 2" xfId="26501" xr:uid="{00000000-0005-0000-0000-000016580000}"/>
    <cellStyle name="Note 8 8 2 4" xfId="26499" xr:uid="{00000000-0005-0000-0000-000017580000}"/>
    <cellStyle name="Note 8 8 3" xfId="16328" xr:uid="{00000000-0005-0000-0000-000018580000}"/>
    <cellStyle name="Note 8 8 3 2" xfId="26502" xr:uid="{00000000-0005-0000-0000-000019580000}"/>
    <cellStyle name="Note 8 8 4" xfId="16329" xr:uid="{00000000-0005-0000-0000-00001A580000}"/>
    <cellStyle name="Note 8 8 4 2" xfId="26503" xr:uid="{00000000-0005-0000-0000-00001B580000}"/>
    <cellStyle name="Note 8 8 5" xfId="26498" xr:uid="{00000000-0005-0000-0000-00001C580000}"/>
    <cellStyle name="Note 8 9" xfId="16330" xr:uid="{00000000-0005-0000-0000-00001D580000}"/>
    <cellStyle name="Note 8 9 2" xfId="26504" xr:uid="{00000000-0005-0000-0000-00001E580000}"/>
    <cellStyle name="Note 9" xfId="2752" xr:uid="{00000000-0005-0000-0000-00001F580000}"/>
    <cellStyle name="Note 9 10" xfId="16332" xr:uid="{00000000-0005-0000-0000-000020580000}"/>
    <cellStyle name="Note 9 10 2" xfId="26506" xr:uid="{00000000-0005-0000-0000-000021580000}"/>
    <cellStyle name="Note 9 11" xfId="16331" xr:uid="{00000000-0005-0000-0000-000022580000}"/>
    <cellStyle name="Note 9 12" xfId="26505" xr:uid="{00000000-0005-0000-0000-000023580000}"/>
    <cellStyle name="Note 9 2" xfId="2753" xr:uid="{00000000-0005-0000-0000-000024580000}"/>
    <cellStyle name="Note 9 2 10" xfId="26507" xr:uid="{00000000-0005-0000-0000-000025580000}"/>
    <cellStyle name="Note 9 2 2" xfId="16334" xr:uid="{00000000-0005-0000-0000-000026580000}"/>
    <cellStyle name="Note 9 2 2 2" xfId="16335" xr:uid="{00000000-0005-0000-0000-000027580000}"/>
    <cellStyle name="Note 9 2 2 2 2" xfId="16336" xr:uid="{00000000-0005-0000-0000-000028580000}"/>
    <cellStyle name="Note 9 2 2 2 2 2" xfId="16337" xr:uid="{00000000-0005-0000-0000-000029580000}"/>
    <cellStyle name="Note 9 2 2 2 2 2 2" xfId="16338" xr:uid="{00000000-0005-0000-0000-00002A580000}"/>
    <cellStyle name="Note 9 2 2 2 2 2 2 2" xfId="16339" xr:uid="{00000000-0005-0000-0000-00002B580000}"/>
    <cellStyle name="Note 9 2 2 2 2 2 2 2 2" xfId="26513" xr:uid="{00000000-0005-0000-0000-00002C580000}"/>
    <cellStyle name="Note 9 2 2 2 2 2 2 3" xfId="16340" xr:uid="{00000000-0005-0000-0000-00002D580000}"/>
    <cellStyle name="Note 9 2 2 2 2 2 2 3 2" xfId="26514" xr:uid="{00000000-0005-0000-0000-00002E580000}"/>
    <cellStyle name="Note 9 2 2 2 2 2 2 4" xfId="26512" xr:uid="{00000000-0005-0000-0000-00002F580000}"/>
    <cellStyle name="Note 9 2 2 2 2 2 3" xfId="16341" xr:uid="{00000000-0005-0000-0000-000030580000}"/>
    <cellStyle name="Note 9 2 2 2 2 2 3 2" xfId="26515" xr:uid="{00000000-0005-0000-0000-000031580000}"/>
    <cellStyle name="Note 9 2 2 2 2 2 4" xfId="16342" xr:uid="{00000000-0005-0000-0000-000032580000}"/>
    <cellStyle name="Note 9 2 2 2 2 2 4 2" xfId="26516" xr:uid="{00000000-0005-0000-0000-000033580000}"/>
    <cellStyle name="Note 9 2 2 2 2 2 5" xfId="26511" xr:uid="{00000000-0005-0000-0000-000034580000}"/>
    <cellStyle name="Note 9 2 2 2 2 3" xfId="26510" xr:uid="{00000000-0005-0000-0000-000035580000}"/>
    <cellStyle name="Note 9 2 2 2 3" xfId="16343" xr:uid="{00000000-0005-0000-0000-000036580000}"/>
    <cellStyle name="Note 9 2 2 2 3 2" xfId="16344" xr:uid="{00000000-0005-0000-0000-000037580000}"/>
    <cellStyle name="Note 9 2 2 2 3 2 2" xfId="16345" xr:uid="{00000000-0005-0000-0000-000038580000}"/>
    <cellStyle name="Note 9 2 2 2 3 2 2 2" xfId="26519" xr:uid="{00000000-0005-0000-0000-000039580000}"/>
    <cellStyle name="Note 9 2 2 2 3 2 3" xfId="16346" xr:uid="{00000000-0005-0000-0000-00003A580000}"/>
    <cellStyle name="Note 9 2 2 2 3 2 3 2" xfId="26520" xr:uid="{00000000-0005-0000-0000-00003B580000}"/>
    <cellStyle name="Note 9 2 2 2 3 2 4" xfId="26518" xr:uid="{00000000-0005-0000-0000-00003C580000}"/>
    <cellStyle name="Note 9 2 2 2 3 3" xfId="16347" xr:uid="{00000000-0005-0000-0000-00003D580000}"/>
    <cellStyle name="Note 9 2 2 2 3 3 2" xfId="26521" xr:uid="{00000000-0005-0000-0000-00003E580000}"/>
    <cellStyle name="Note 9 2 2 2 3 4" xfId="16348" xr:uid="{00000000-0005-0000-0000-00003F580000}"/>
    <cellStyle name="Note 9 2 2 2 3 4 2" xfId="26522" xr:uid="{00000000-0005-0000-0000-000040580000}"/>
    <cellStyle name="Note 9 2 2 2 3 5" xfId="26517" xr:uid="{00000000-0005-0000-0000-000041580000}"/>
    <cellStyle name="Note 9 2 2 2 4" xfId="26509" xr:uid="{00000000-0005-0000-0000-000042580000}"/>
    <cellStyle name="Note 9 2 2 3" xfId="16349" xr:uid="{00000000-0005-0000-0000-000043580000}"/>
    <cellStyle name="Note 9 2 2 3 2" xfId="16350" xr:uid="{00000000-0005-0000-0000-000044580000}"/>
    <cellStyle name="Note 9 2 2 3 2 2" xfId="16351" xr:uid="{00000000-0005-0000-0000-000045580000}"/>
    <cellStyle name="Note 9 2 2 3 2 2 2" xfId="16352" xr:uid="{00000000-0005-0000-0000-000046580000}"/>
    <cellStyle name="Note 9 2 2 3 2 2 2 2" xfId="16353" xr:uid="{00000000-0005-0000-0000-000047580000}"/>
    <cellStyle name="Note 9 2 2 3 2 2 2 2 2" xfId="26527" xr:uid="{00000000-0005-0000-0000-000048580000}"/>
    <cellStyle name="Note 9 2 2 3 2 2 2 3" xfId="16354" xr:uid="{00000000-0005-0000-0000-000049580000}"/>
    <cellStyle name="Note 9 2 2 3 2 2 2 3 2" xfId="26528" xr:uid="{00000000-0005-0000-0000-00004A580000}"/>
    <cellStyle name="Note 9 2 2 3 2 2 2 4" xfId="26526" xr:uid="{00000000-0005-0000-0000-00004B580000}"/>
    <cellStyle name="Note 9 2 2 3 2 2 3" xfId="16355" xr:uid="{00000000-0005-0000-0000-00004C580000}"/>
    <cellStyle name="Note 9 2 2 3 2 2 3 2" xfId="26529" xr:uid="{00000000-0005-0000-0000-00004D580000}"/>
    <cellStyle name="Note 9 2 2 3 2 2 4" xfId="16356" xr:uid="{00000000-0005-0000-0000-00004E580000}"/>
    <cellStyle name="Note 9 2 2 3 2 2 4 2" xfId="26530" xr:uid="{00000000-0005-0000-0000-00004F580000}"/>
    <cellStyle name="Note 9 2 2 3 2 2 5" xfId="26525" xr:uid="{00000000-0005-0000-0000-000050580000}"/>
    <cellStyle name="Note 9 2 2 3 2 3" xfId="26524" xr:uid="{00000000-0005-0000-0000-000051580000}"/>
    <cellStyle name="Note 9 2 2 3 3" xfId="16357" xr:uid="{00000000-0005-0000-0000-000052580000}"/>
    <cellStyle name="Note 9 2 2 3 3 2" xfId="16358" xr:uid="{00000000-0005-0000-0000-000053580000}"/>
    <cellStyle name="Note 9 2 2 3 3 2 2" xfId="16359" xr:uid="{00000000-0005-0000-0000-000054580000}"/>
    <cellStyle name="Note 9 2 2 3 3 2 2 2" xfId="26533" xr:uid="{00000000-0005-0000-0000-000055580000}"/>
    <cellStyle name="Note 9 2 2 3 3 2 3" xfId="16360" xr:uid="{00000000-0005-0000-0000-000056580000}"/>
    <cellStyle name="Note 9 2 2 3 3 2 3 2" xfId="26534" xr:uid="{00000000-0005-0000-0000-000057580000}"/>
    <cellStyle name="Note 9 2 2 3 3 2 4" xfId="26532" xr:uid="{00000000-0005-0000-0000-000058580000}"/>
    <cellStyle name="Note 9 2 2 3 3 3" xfId="16361" xr:uid="{00000000-0005-0000-0000-000059580000}"/>
    <cellStyle name="Note 9 2 2 3 3 3 2" xfId="26535" xr:uid="{00000000-0005-0000-0000-00005A580000}"/>
    <cellStyle name="Note 9 2 2 3 3 4" xfId="16362" xr:uid="{00000000-0005-0000-0000-00005B580000}"/>
    <cellStyle name="Note 9 2 2 3 3 4 2" xfId="26536" xr:uid="{00000000-0005-0000-0000-00005C580000}"/>
    <cellStyle name="Note 9 2 2 3 3 5" xfId="26531" xr:uid="{00000000-0005-0000-0000-00005D580000}"/>
    <cellStyle name="Note 9 2 2 3 4" xfId="26523" xr:uid="{00000000-0005-0000-0000-00005E580000}"/>
    <cellStyle name="Note 9 2 2 4" xfId="16363" xr:uid="{00000000-0005-0000-0000-00005F580000}"/>
    <cellStyle name="Note 9 2 2 4 2" xfId="16364" xr:uid="{00000000-0005-0000-0000-000060580000}"/>
    <cellStyle name="Note 9 2 2 4 2 2" xfId="16365" xr:uid="{00000000-0005-0000-0000-000061580000}"/>
    <cellStyle name="Note 9 2 2 4 2 2 2" xfId="16366" xr:uid="{00000000-0005-0000-0000-000062580000}"/>
    <cellStyle name="Note 9 2 2 4 2 2 2 2" xfId="16367" xr:uid="{00000000-0005-0000-0000-000063580000}"/>
    <cellStyle name="Note 9 2 2 4 2 2 2 2 2" xfId="26541" xr:uid="{00000000-0005-0000-0000-000064580000}"/>
    <cellStyle name="Note 9 2 2 4 2 2 2 3" xfId="16368" xr:uid="{00000000-0005-0000-0000-000065580000}"/>
    <cellStyle name="Note 9 2 2 4 2 2 2 3 2" xfId="26542" xr:uid="{00000000-0005-0000-0000-000066580000}"/>
    <cellStyle name="Note 9 2 2 4 2 2 2 4" xfId="26540" xr:uid="{00000000-0005-0000-0000-000067580000}"/>
    <cellStyle name="Note 9 2 2 4 2 2 3" xfId="16369" xr:uid="{00000000-0005-0000-0000-000068580000}"/>
    <cellStyle name="Note 9 2 2 4 2 2 3 2" xfId="26543" xr:uid="{00000000-0005-0000-0000-000069580000}"/>
    <cellStyle name="Note 9 2 2 4 2 2 4" xfId="16370" xr:uid="{00000000-0005-0000-0000-00006A580000}"/>
    <cellStyle name="Note 9 2 2 4 2 2 4 2" xfId="26544" xr:uid="{00000000-0005-0000-0000-00006B580000}"/>
    <cellStyle name="Note 9 2 2 4 2 2 5" xfId="26539" xr:uid="{00000000-0005-0000-0000-00006C580000}"/>
    <cellStyle name="Note 9 2 2 4 2 3" xfId="26538" xr:uid="{00000000-0005-0000-0000-00006D580000}"/>
    <cellStyle name="Note 9 2 2 4 3" xfId="16371" xr:uid="{00000000-0005-0000-0000-00006E580000}"/>
    <cellStyle name="Note 9 2 2 4 3 2" xfId="16372" xr:uid="{00000000-0005-0000-0000-00006F580000}"/>
    <cellStyle name="Note 9 2 2 4 3 2 2" xfId="16373" xr:uid="{00000000-0005-0000-0000-000070580000}"/>
    <cellStyle name="Note 9 2 2 4 3 2 2 2" xfId="26547" xr:uid="{00000000-0005-0000-0000-000071580000}"/>
    <cellStyle name="Note 9 2 2 4 3 2 3" xfId="16374" xr:uid="{00000000-0005-0000-0000-000072580000}"/>
    <cellStyle name="Note 9 2 2 4 3 2 3 2" xfId="26548" xr:uid="{00000000-0005-0000-0000-000073580000}"/>
    <cellStyle name="Note 9 2 2 4 3 2 4" xfId="26546" xr:uid="{00000000-0005-0000-0000-000074580000}"/>
    <cellStyle name="Note 9 2 2 4 3 3" xfId="16375" xr:uid="{00000000-0005-0000-0000-000075580000}"/>
    <cellStyle name="Note 9 2 2 4 3 3 2" xfId="26549" xr:uid="{00000000-0005-0000-0000-000076580000}"/>
    <cellStyle name="Note 9 2 2 4 3 4" xfId="16376" xr:uid="{00000000-0005-0000-0000-000077580000}"/>
    <cellStyle name="Note 9 2 2 4 3 4 2" xfId="26550" xr:uid="{00000000-0005-0000-0000-000078580000}"/>
    <cellStyle name="Note 9 2 2 4 3 5" xfId="26545" xr:uid="{00000000-0005-0000-0000-000079580000}"/>
    <cellStyle name="Note 9 2 2 4 4" xfId="26537" xr:uid="{00000000-0005-0000-0000-00007A580000}"/>
    <cellStyle name="Note 9 2 2 5" xfId="16377" xr:uid="{00000000-0005-0000-0000-00007B580000}"/>
    <cellStyle name="Note 9 2 2 5 2" xfId="16378" xr:uid="{00000000-0005-0000-0000-00007C580000}"/>
    <cellStyle name="Note 9 2 2 5 2 2" xfId="16379" xr:uid="{00000000-0005-0000-0000-00007D580000}"/>
    <cellStyle name="Note 9 2 2 5 2 2 2" xfId="16380" xr:uid="{00000000-0005-0000-0000-00007E580000}"/>
    <cellStyle name="Note 9 2 2 5 2 2 2 2" xfId="26554" xr:uid="{00000000-0005-0000-0000-00007F580000}"/>
    <cellStyle name="Note 9 2 2 5 2 2 3" xfId="16381" xr:uid="{00000000-0005-0000-0000-000080580000}"/>
    <cellStyle name="Note 9 2 2 5 2 2 3 2" xfId="26555" xr:uid="{00000000-0005-0000-0000-000081580000}"/>
    <cellStyle name="Note 9 2 2 5 2 2 4" xfId="26553" xr:uid="{00000000-0005-0000-0000-000082580000}"/>
    <cellStyle name="Note 9 2 2 5 2 3" xfId="16382" xr:uid="{00000000-0005-0000-0000-000083580000}"/>
    <cellStyle name="Note 9 2 2 5 2 3 2" xfId="26556" xr:uid="{00000000-0005-0000-0000-000084580000}"/>
    <cellStyle name="Note 9 2 2 5 2 4" xfId="16383" xr:uid="{00000000-0005-0000-0000-000085580000}"/>
    <cellStyle name="Note 9 2 2 5 2 4 2" xfId="26557" xr:uid="{00000000-0005-0000-0000-000086580000}"/>
    <cellStyle name="Note 9 2 2 5 2 5" xfId="26552" xr:uid="{00000000-0005-0000-0000-000087580000}"/>
    <cellStyle name="Note 9 2 2 5 3" xfId="26551" xr:uid="{00000000-0005-0000-0000-000088580000}"/>
    <cellStyle name="Note 9 2 2 6" xfId="16384" xr:uid="{00000000-0005-0000-0000-000089580000}"/>
    <cellStyle name="Note 9 2 2 6 2" xfId="16385" xr:uid="{00000000-0005-0000-0000-00008A580000}"/>
    <cellStyle name="Note 9 2 2 6 2 2" xfId="16386" xr:uid="{00000000-0005-0000-0000-00008B580000}"/>
    <cellStyle name="Note 9 2 2 6 2 2 2" xfId="26560" xr:uid="{00000000-0005-0000-0000-00008C580000}"/>
    <cellStyle name="Note 9 2 2 6 2 3" xfId="16387" xr:uid="{00000000-0005-0000-0000-00008D580000}"/>
    <cellStyle name="Note 9 2 2 6 2 3 2" xfId="26561" xr:uid="{00000000-0005-0000-0000-00008E580000}"/>
    <cellStyle name="Note 9 2 2 6 2 4" xfId="26559" xr:uid="{00000000-0005-0000-0000-00008F580000}"/>
    <cellStyle name="Note 9 2 2 6 3" xfId="16388" xr:uid="{00000000-0005-0000-0000-000090580000}"/>
    <cellStyle name="Note 9 2 2 6 3 2" xfId="26562" xr:uid="{00000000-0005-0000-0000-000091580000}"/>
    <cellStyle name="Note 9 2 2 6 4" xfId="16389" xr:uid="{00000000-0005-0000-0000-000092580000}"/>
    <cellStyle name="Note 9 2 2 6 4 2" xfId="26563" xr:uid="{00000000-0005-0000-0000-000093580000}"/>
    <cellStyle name="Note 9 2 2 6 5" xfId="26558" xr:uid="{00000000-0005-0000-0000-000094580000}"/>
    <cellStyle name="Note 9 2 2 7" xfId="26508" xr:uid="{00000000-0005-0000-0000-000095580000}"/>
    <cellStyle name="Note 9 2 3" xfId="16390" xr:uid="{00000000-0005-0000-0000-000096580000}"/>
    <cellStyle name="Note 9 2 3 2" xfId="16391" xr:uid="{00000000-0005-0000-0000-000097580000}"/>
    <cellStyle name="Note 9 2 3 2 2" xfId="16392" xr:uid="{00000000-0005-0000-0000-000098580000}"/>
    <cellStyle name="Note 9 2 3 2 2 2" xfId="16393" xr:uid="{00000000-0005-0000-0000-000099580000}"/>
    <cellStyle name="Note 9 2 3 2 2 2 2" xfId="16394" xr:uid="{00000000-0005-0000-0000-00009A580000}"/>
    <cellStyle name="Note 9 2 3 2 2 2 2 2" xfId="26568" xr:uid="{00000000-0005-0000-0000-00009B580000}"/>
    <cellStyle name="Note 9 2 3 2 2 2 3" xfId="16395" xr:uid="{00000000-0005-0000-0000-00009C580000}"/>
    <cellStyle name="Note 9 2 3 2 2 2 3 2" xfId="26569" xr:uid="{00000000-0005-0000-0000-00009D580000}"/>
    <cellStyle name="Note 9 2 3 2 2 2 4" xfId="26567" xr:uid="{00000000-0005-0000-0000-00009E580000}"/>
    <cellStyle name="Note 9 2 3 2 2 3" xfId="16396" xr:uid="{00000000-0005-0000-0000-00009F580000}"/>
    <cellStyle name="Note 9 2 3 2 2 3 2" xfId="26570" xr:uid="{00000000-0005-0000-0000-0000A0580000}"/>
    <cellStyle name="Note 9 2 3 2 2 4" xfId="16397" xr:uid="{00000000-0005-0000-0000-0000A1580000}"/>
    <cellStyle name="Note 9 2 3 2 2 4 2" xfId="26571" xr:uid="{00000000-0005-0000-0000-0000A2580000}"/>
    <cellStyle name="Note 9 2 3 2 2 5" xfId="26566" xr:uid="{00000000-0005-0000-0000-0000A3580000}"/>
    <cellStyle name="Note 9 2 3 2 3" xfId="26565" xr:uid="{00000000-0005-0000-0000-0000A4580000}"/>
    <cellStyle name="Note 9 2 3 3" xfId="16398" xr:uid="{00000000-0005-0000-0000-0000A5580000}"/>
    <cellStyle name="Note 9 2 3 3 2" xfId="16399" xr:uid="{00000000-0005-0000-0000-0000A6580000}"/>
    <cellStyle name="Note 9 2 3 3 2 2" xfId="16400" xr:uid="{00000000-0005-0000-0000-0000A7580000}"/>
    <cellStyle name="Note 9 2 3 3 2 2 2" xfId="26574" xr:uid="{00000000-0005-0000-0000-0000A8580000}"/>
    <cellStyle name="Note 9 2 3 3 2 3" xfId="16401" xr:uid="{00000000-0005-0000-0000-0000A9580000}"/>
    <cellStyle name="Note 9 2 3 3 2 3 2" xfId="26575" xr:uid="{00000000-0005-0000-0000-0000AA580000}"/>
    <cellStyle name="Note 9 2 3 3 2 4" xfId="26573" xr:uid="{00000000-0005-0000-0000-0000AB580000}"/>
    <cellStyle name="Note 9 2 3 3 3" xfId="16402" xr:uid="{00000000-0005-0000-0000-0000AC580000}"/>
    <cellStyle name="Note 9 2 3 3 3 2" xfId="26576" xr:uid="{00000000-0005-0000-0000-0000AD580000}"/>
    <cellStyle name="Note 9 2 3 3 4" xfId="16403" xr:uid="{00000000-0005-0000-0000-0000AE580000}"/>
    <cellStyle name="Note 9 2 3 3 4 2" xfId="26577" xr:uid="{00000000-0005-0000-0000-0000AF580000}"/>
    <cellStyle name="Note 9 2 3 3 5" xfId="26572" xr:uid="{00000000-0005-0000-0000-0000B0580000}"/>
    <cellStyle name="Note 9 2 3 4" xfId="26564" xr:uid="{00000000-0005-0000-0000-0000B1580000}"/>
    <cellStyle name="Note 9 2 4" xfId="16404" xr:uid="{00000000-0005-0000-0000-0000B2580000}"/>
    <cellStyle name="Note 9 2 4 2" xfId="16405" xr:uid="{00000000-0005-0000-0000-0000B3580000}"/>
    <cellStyle name="Note 9 2 4 2 2" xfId="16406" xr:uid="{00000000-0005-0000-0000-0000B4580000}"/>
    <cellStyle name="Note 9 2 4 2 2 2" xfId="16407" xr:uid="{00000000-0005-0000-0000-0000B5580000}"/>
    <cellStyle name="Note 9 2 4 2 2 2 2" xfId="16408" xr:uid="{00000000-0005-0000-0000-0000B6580000}"/>
    <cellStyle name="Note 9 2 4 2 2 2 2 2" xfId="26582" xr:uid="{00000000-0005-0000-0000-0000B7580000}"/>
    <cellStyle name="Note 9 2 4 2 2 2 3" xfId="16409" xr:uid="{00000000-0005-0000-0000-0000B8580000}"/>
    <cellStyle name="Note 9 2 4 2 2 2 3 2" xfId="26583" xr:uid="{00000000-0005-0000-0000-0000B9580000}"/>
    <cellStyle name="Note 9 2 4 2 2 2 4" xfId="26581" xr:uid="{00000000-0005-0000-0000-0000BA580000}"/>
    <cellStyle name="Note 9 2 4 2 2 3" xfId="16410" xr:uid="{00000000-0005-0000-0000-0000BB580000}"/>
    <cellStyle name="Note 9 2 4 2 2 3 2" xfId="26584" xr:uid="{00000000-0005-0000-0000-0000BC580000}"/>
    <cellStyle name="Note 9 2 4 2 2 4" xfId="16411" xr:uid="{00000000-0005-0000-0000-0000BD580000}"/>
    <cellStyle name="Note 9 2 4 2 2 4 2" xfId="26585" xr:uid="{00000000-0005-0000-0000-0000BE580000}"/>
    <cellStyle name="Note 9 2 4 2 2 5" xfId="26580" xr:uid="{00000000-0005-0000-0000-0000BF580000}"/>
    <cellStyle name="Note 9 2 4 2 3" xfId="26579" xr:uid="{00000000-0005-0000-0000-0000C0580000}"/>
    <cellStyle name="Note 9 2 4 3" xfId="16412" xr:uid="{00000000-0005-0000-0000-0000C1580000}"/>
    <cellStyle name="Note 9 2 4 3 2" xfId="16413" xr:uid="{00000000-0005-0000-0000-0000C2580000}"/>
    <cellStyle name="Note 9 2 4 3 2 2" xfId="16414" xr:uid="{00000000-0005-0000-0000-0000C3580000}"/>
    <cellStyle name="Note 9 2 4 3 2 2 2" xfId="26588" xr:uid="{00000000-0005-0000-0000-0000C4580000}"/>
    <cellStyle name="Note 9 2 4 3 2 3" xfId="16415" xr:uid="{00000000-0005-0000-0000-0000C5580000}"/>
    <cellStyle name="Note 9 2 4 3 2 3 2" xfId="26589" xr:uid="{00000000-0005-0000-0000-0000C6580000}"/>
    <cellStyle name="Note 9 2 4 3 2 4" xfId="26587" xr:uid="{00000000-0005-0000-0000-0000C7580000}"/>
    <cellStyle name="Note 9 2 4 3 3" xfId="16416" xr:uid="{00000000-0005-0000-0000-0000C8580000}"/>
    <cellStyle name="Note 9 2 4 3 3 2" xfId="26590" xr:uid="{00000000-0005-0000-0000-0000C9580000}"/>
    <cellStyle name="Note 9 2 4 3 4" xfId="16417" xr:uid="{00000000-0005-0000-0000-0000CA580000}"/>
    <cellStyle name="Note 9 2 4 3 4 2" xfId="26591" xr:uid="{00000000-0005-0000-0000-0000CB580000}"/>
    <cellStyle name="Note 9 2 4 3 5" xfId="26586" xr:uid="{00000000-0005-0000-0000-0000CC580000}"/>
    <cellStyle name="Note 9 2 4 4" xfId="26578" xr:uid="{00000000-0005-0000-0000-0000CD580000}"/>
    <cellStyle name="Note 9 2 5" xfId="16418" xr:uid="{00000000-0005-0000-0000-0000CE580000}"/>
    <cellStyle name="Note 9 2 5 2" xfId="16419" xr:uid="{00000000-0005-0000-0000-0000CF580000}"/>
    <cellStyle name="Note 9 2 5 2 2" xfId="16420" xr:uid="{00000000-0005-0000-0000-0000D0580000}"/>
    <cellStyle name="Note 9 2 5 2 2 2" xfId="16421" xr:uid="{00000000-0005-0000-0000-0000D1580000}"/>
    <cellStyle name="Note 9 2 5 2 2 2 2" xfId="16422" xr:uid="{00000000-0005-0000-0000-0000D2580000}"/>
    <cellStyle name="Note 9 2 5 2 2 2 2 2" xfId="26596" xr:uid="{00000000-0005-0000-0000-0000D3580000}"/>
    <cellStyle name="Note 9 2 5 2 2 2 3" xfId="16423" xr:uid="{00000000-0005-0000-0000-0000D4580000}"/>
    <cellStyle name="Note 9 2 5 2 2 2 3 2" xfId="26597" xr:uid="{00000000-0005-0000-0000-0000D5580000}"/>
    <cellStyle name="Note 9 2 5 2 2 2 4" xfId="26595" xr:uid="{00000000-0005-0000-0000-0000D6580000}"/>
    <cellStyle name="Note 9 2 5 2 2 3" xfId="16424" xr:uid="{00000000-0005-0000-0000-0000D7580000}"/>
    <cellStyle name="Note 9 2 5 2 2 3 2" xfId="26598" xr:uid="{00000000-0005-0000-0000-0000D8580000}"/>
    <cellStyle name="Note 9 2 5 2 2 4" xfId="16425" xr:uid="{00000000-0005-0000-0000-0000D9580000}"/>
    <cellStyle name="Note 9 2 5 2 2 4 2" xfId="26599" xr:uid="{00000000-0005-0000-0000-0000DA580000}"/>
    <cellStyle name="Note 9 2 5 2 2 5" xfId="26594" xr:uid="{00000000-0005-0000-0000-0000DB580000}"/>
    <cellStyle name="Note 9 2 5 2 3" xfId="26593" xr:uid="{00000000-0005-0000-0000-0000DC580000}"/>
    <cellStyle name="Note 9 2 5 3" xfId="16426" xr:uid="{00000000-0005-0000-0000-0000DD580000}"/>
    <cellStyle name="Note 9 2 5 3 2" xfId="16427" xr:uid="{00000000-0005-0000-0000-0000DE580000}"/>
    <cellStyle name="Note 9 2 5 3 2 2" xfId="16428" xr:uid="{00000000-0005-0000-0000-0000DF580000}"/>
    <cellStyle name="Note 9 2 5 3 2 2 2" xfId="26602" xr:uid="{00000000-0005-0000-0000-0000E0580000}"/>
    <cellStyle name="Note 9 2 5 3 2 3" xfId="16429" xr:uid="{00000000-0005-0000-0000-0000E1580000}"/>
    <cellStyle name="Note 9 2 5 3 2 3 2" xfId="26603" xr:uid="{00000000-0005-0000-0000-0000E2580000}"/>
    <cellStyle name="Note 9 2 5 3 2 4" xfId="26601" xr:uid="{00000000-0005-0000-0000-0000E3580000}"/>
    <cellStyle name="Note 9 2 5 3 3" xfId="16430" xr:uid="{00000000-0005-0000-0000-0000E4580000}"/>
    <cellStyle name="Note 9 2 5 3 3 2" xfId="26604" xr:uid="{00000000-0005-0000-0000-0000E5580000}"/>
    <cellStyle name="Note 9 2 5 3 4" xfId="16431" xr:uid="{00000000-0005-0000-0000-0000E6580000}"/>
    <cellStyle name="Note 9 2 5 3 4 2" xfId="26605" xr:uid="{00000000-0005-0000-0000-0000E7580000}"/>
    <cellStyle name="Note 9 2 5 3 5" xfId="26600" xr:uid="{00000000-0005-0000-0000-0000E8580000}"/>
    <cellStyle name="Note 9 2 5 4" xfId="26592" xr:uid="{00000000-0005-0000-0000-0000E9580000}"/>
    <cellStyle name="Note 9 2 6" xfId="16432" xr:uid="{00000000-0005-0000-0000-0000EA580000}"/>
    <cellStyle name="Note 9 2 6 2" xfId="16433" xr:uid="{00000000-0005-0000-0000-0000EB580000}"/>
    <cellStyle name="Note 9 2 6 2 2" xfId="16434" xr:uid="{00000000-0005-0000-0000-0000EC580000}"/>
    <cellStyle name="Note 9 2 6 2 2 2" xfId="16435" xr:uid="{00000000-0005-0000-0000-0000ED580000}"/>
    <cellStyle name="Note 9 2 6 2 2 2 2" xfId="26609" xr:uid="{00000000-0005-0000-0000-0000EE580000}"/>
    <cellStyle name="Note 9 2 6 2 2 3" xfId="16436" xr:uid="{00000000-0005-0000-0000-0000EF580000}"/>
    <cellStyle name="Note 9 2 6 2 2 3 2" xfId="26610" xr:uid="{00000000-0005-0000-0000-0000F0580000}"/>
    <cellStyle name="Note 9 2 6 2 2 4" xfId="26608" xr:uid="{00000000-0005-0000-0000-0000F1580000}"/>
    <cellStyle name="Note 9 2 6 2 3" xfId="16437" xr:uid="{00000000-0005-0000-0000-0000F2580000}"/>
    <cellStyle name="Note 9 2 6 2 3 2" xfId="26611" xr:uid="{00000000-0005-0000-0000-0000F3580000}"/>
    <cellStyle name="Note 9 2 6 2 4" xfId="16438" xr:uid="{00000000-0005-0000-0000-0000F4580000}"/>
    <cellStyle name="Note 9 2 6 2 4 2" xfId="26612" xr:uid="{00000000-0005-0000-0000-0000F5580000}"/>
    <cellStyle name="Note 9 2 6 2 5" xfId="26607" xr:uid="{00000000-0005-0000-0000-0000F6580000}"/>
    <cellStyle name="Note 9 2 6 3" xfId="26606" xr:uid="{00000000-0005-0000-0000-0000F7580000}"/>
    <cellStyle name="Note 9 2 7" xfId="16439" xr:uid="{00000000-0005-0000-0000-0000F8580000}"/>
    <cellStyle name="Note 9 2 7 2" xfId="16440" xr:uid="{00000000-0005-0000-0000-0000F9580000}"/>
    <cellStyle name="Note 9 2 7 2 2" xfId="16441" xr:uid="{00000000-0005-0000-0000-0000FA580000}"/>
    <cellStyle name="Note 9 2 7 2 2 2" xfId="26615" xr:uid="{00000000-0005-0000-0000-0000FB580000}"/>
    <cellStyle name="Note 9 2 7 2 3" xfId="16442" xr:uid="{00000000-0005-0000-0000-0000FC580000}"/>
    <cellStyle name="Note 9 2 7 2 3 2" xfId="26616" xr:uid="{00000000-0005-0000-0000-0000FD580000}"/>
    <cellStyle name="Note 9 2 7 2 4" xfId="26614" xr:uid="{00000000-0005-0000-0000-0000FE580000}"/>
    <cellStyle name="Note 9 2 7 3" xfId="16443" xr:uid="{00000000-0005-0000-0000-0000FF580000}"/>
    <cellStyle name="Note 9 2 7 3 2" xfId="26617" xr:uid="{00000000-0005-0000-0000-000000590000}"/>
    <cellStyle name="Note 9 2 7 4" xfId="16444" xr:uid="{00000000-0005-0000-0000-000001590000}"/>
    <cellStyle name="Note 9 2 7 4 2" xfId="26618" xr:uid="{00000000-0005-0000-0000-000002590000}"/>
    <cellStyle name="Note 9 2 7 5" xfId="26613" xr:uid="{00000000-0005-0000-0000-000003590000}"/>
    <cellStyle name="Note 9 2 8" xfId="16445" xr:uid="{00000000-0005-0000-0000-000004590000}"/>
    <cellStyle name="Note 9 2 8 2" xfId="26619" xr:uid="{00000000-0005-0000-0000-000005590000}"/>
    <cellStyle name="Note 9 2 9" xfId="16333" xr:uid="{00000000-0005-0000-0000-000006590000}"/>
    <cellStyle name="Note 9 3" xfId="2754" xr:uid="{00000000-0005-0000-0000-000007590000}"/>
    <cellStyle name="Note 9 3 2" xfId="16447" xr:uid="{00000000-0005-0000-0000-000008590000}"/>
    <cellStyle name="Note 9 3 2 2" xfId="16448" xr:uid="{00000000-0005-0000-0000-000009590000}"/>
    <cellStyle name="Note 9 3 2 2 2" xfId="16449" xr:uid="{00000000-0005-0000-0000-00000A590000}"/>
    <cellStyle name="Note 9 3 2 2 2 2" xfId="16450" xr:uid="{00000000-0005-0000-0000-00000B590000}"/>
    <cellStyle name="Note 9 3 2 2 2 2 2" xfId="16451" xr:uid="{00000000-0005-0000-0000-00000C590000}"/>
    <cellStyle name="Note 9 3 2 2 2 2 2 2" xfId="26625" xr:uid="{00000000-0005-0000-0000-00000D590000}"/>
    <cellStyle name="Note 9 3 2 2 2 2 3" xfId="16452" xr:uid="{00000000-0005-0000-0000-00000E590000}"/>
    <cellStyle name="Note 9 3 2 2 2 2 3 2" xfId="26626" xr:uid="{00000000-0005-0000-0000-00000F590000}"/>
    <cellStyle name="Note 9 3 2 2 2 2 4" xfId="26624" xr:uid="{00000000-0005-0000-0000-000010590000}"/>
    <cellStyle name="Note 9 3 2 2 2 3" xfId="16453" xr:uid="{00000000-0005-0000-0000-000011590000}"/>
    <cellStyle name="Note 9 3 2 2 2 3 2" xfId="26627" xr:uid="{00000000-0005-0000-0000-000012590000}"/>
    <cellStyle name="Note 9 3 2 2 2 4" xfId="16454" xr:uid="{00000000-0005-0000-0000-000013590000}"/>
    <cellStyle name="Note 9 3 2 2 2 4 2" xfId="26628" xr:uid="{00000000-0005-0000-0000-000014590000}"/>
    <cellStyle name="Note 9 3 2 2 2 5" xfId="26623" xr:uid="{00000000-0005-0000-0000-000015590000}"/>
    <cellStyle name="Note 9 3 2 2 3" xfId="26622" xr:uid="{00000000-0005-0000-0000-000016590000}"/>
    <cellStyle name="Note 9 3 2 3" xfId="16455" xr:uid="{00000000-0005-0000-0000-000017590000}"/>
    <cellStyle name="Note 9 3 2 3 2" xfId="16456" xr:uid="{00000000-0005-0000-0000-000018590000}"/>
    <cellStyle name="Note 9 3 2 3 2 2" xfId="16457" xr:uid="{00000000-0005-0000-0000-000019590000}"/>
    <cellStyle name="Note 9 3 2 3 2 2 2" xfId="26631" xr:uid="{00000000-0005-0000-0000-00001A590000}"/>
    <cellStyle name="Note 9 3 2 3 2 3" xfId="16458" xr:uid="{00000000-0005-0000-0000-00001B590000}"/>
    <cellStyle name="Note 9 3 2 3 2 3 2" xfId="26632" xr:uid="{00000000-0005-0000-0000-00001C590000}"/>
    <cellStyle name="Note 9 3 2 3 2 4" xfId="26630" xr:uid="{00000000-0005-0000-0000-00001D590000}"/>
    <cellStyle name="Note 9 3 2 3 3" xfId="16459" xr:uid="{00000000-0005-0000-0000-00001E590000}"/>
    <cellStyle name="Note 9 3 2 3 3 2" xfId="26633" xr:uid="{00000000-0005-0000-0000-00001F590000}"/>
    <cellStyle name="Note 9 3 2 3 4" xfId="16460" xr:uid="{00000000-0005-0000-0000-000020590000}"/>
    <cellStyle name="Note 9 3 2 3 4 2" xfId="26634" xr:uid="{00000000-0005-0000-0000-000021590000}"/>
    <cellStyle name="Note 9 3 2 3 5" xfId="26629" xr:uid="{00000000-0005-0000-0000-000022590000}"/>
    <cellStyle name="Note 9 3 2 4" xfId="26621" xr:uid="{00000000-0005-0000-0000-000023590000}"/>
    <cellStyle name="Note 9 3 3" xfId="16461" xr:uid="{00000000-0005-0000-0000-000024590000}"/>
    <cellStyle name="Note 9 3 3 2" xfId="16462" xr:uid="{00000000-0005-0000-0000-000025590000}"/>
    <cellStyle name="Note 9 3 3 2 2" xfId="16463" xr:uid="{00000000-0005-0000-0000-000026590000}"/>
    <cellStyle name="Note 9 3 3 2 2 2" xfId="16464" xr:uid="{00000000-0005-0000-0000-000027590000}"/>
    <cellStyle name="Note 9 3 3 2 2 2 2" xfId="16465" xr:uid="{00000000-0005-0000-0000-000028590000}"/>
    <cellStyle name="Note 9 3 3 2 2 2 2 2" xfId="26639" xr:uid="{00000000-0005-0000-0000-000029590000}"/>
    <cellStyle name="Note 9 3 3 2 2 2 3" xfId="16466" xr:uid="{00000000-0005-0000-0000-00002A590000}"/>
    <cellStyle name="Note 9 3 3 2 2 2 3 2" xfId="26640" xr:uid="{00000000-0005-0000-0000-00002B590000}"/>
    <cellStyle name="Note 9 3 3 2 2 2 4" xfId="26638" xr:uid="{00000000-0005-0000-0000-00002C590000}"/>
    <cellStyle name="Note 9 3 3 2 2 3" xfId="16467" xr:uid="{00000000-0005-0000-0000-00002D590000}"/>
    <cellStyle name="Note 9 3 3 2 2 3 2" xfId="26641" xr:uid="{00000000-0005-0000-0000-00002E590000}"/>
    <cellStyle name="Note 9 3 3 2 2 4" xfId="16468" xr:uid="{00000000-0005-0000-0000-00002F590000}"/>
    <cellStyle name="Note 9 3 3 2 2 4 2" xfId="26642" xr:uid="{00000000-0005-0000-0000-000030590000}"/>
    <cellStyle name="Note 9 3 3 2 2 5" xfId="26637" xr:uid="{00000000-0005-0000-0000-000031590000}"/>
    <cellStyle name="Note 9 3 3 2 3" xfId="26636" xr:uid="{00000000-0005-0000-0000-000032590000}"/>
    <cellStyle name="Note 9 3 3 3" xfId="16469" xr:uid="{00000000-0005-0000-0000-000033590000}"/>
    <cellStyle name="Note 9 3 3 3 2" xfId="16470" xr:uid="{00000000-0005-0000-0000-000034590000}"/>
    <cellStyle name="Note 9 3 3 3 2 2" xfId="16471" xr:uid="{00000000-0005-0000-0000-000035590000}"/>
    <cellStyle name="Note 9 3 3 3 2 2 2" xfId="26645" xr:uid="{00000000-0005-0000-0000-000036590000}"/>
    <cellStyle name="Note 9 3 3 3 2 3" xfId="16472" xr:uid="{00000000-0005-0000-0000-000037590000}"/>
    <cellStyle name="Note 9 3 3 3 2 3 2" xfId="26646" xr:uid="{00000000-0005-0000-0000-000038590000}"/>
    <cellStyle name="Note 9 3 3 3 2 4" xfId="26644" xr:uid="{00000000-0005-0000-0000-000039590000}"/>
    <cellStyle name="Note 9 3 3 3 3" xfId="16473" xr:uid="{00000000-0005-0000-0000-00003A590000}"/>
    <cellStyle name="Note 9 3 3 3 3 2" xfId="26647" xr:uid="{00000000-0005-0000-0000-00003B590000}"/>
    <cellStyle name="Note 9 3 3 3 4" xfId="16474" xr:uid="{00000000-0005-0000-0000-00003C590000}"/>
    <cellStyle name="Note 9 3 3 3 4 2" xfId="26648" xr:uid="{00000000-0005-0000-0000-00003D590000}"/>
    <cellStyle name="Note 9 3 3 3 5" xfId="26643" xr:uid="{00000000-0005-0000-0000-00003E590000}"/>
    <cellStyle name="Note 9 3 3 4" xfId="26635" xr:uid="{00000000-0005-0000-0000-00003F590000}"/>
    <cellStyle name="Note 9 3 4" xfId="16475" xr:uid="{00000000-0005-0000-0000-000040590000}"/>
    <cellStyle name="Note 9 3 4 2" xfId="16476" xr:uid="{00000000-0005-0000-0000-000041590000}"/>
    <cellStyle name="Note 9 3 4 2 2" xfId="16477" xr:uid="{00000000-0005-0000-0000-000042590000}"/>
    <cellStyle name="Note 9 3 4 2 2 2" xfId="16478" xr:uid="{00000000-0005-0000-0000-000043590000}"/>
    <cellStyle name="Note 9 3 4 2 2 2 2" xfId="16479" xr:uid="{00000000-0005-0000-0000-000044590000}"/>
    <cellStyle name="Note 9 3 4 2 2 2 2 2" xfId="26653" xr:uid="{00000000-0005-0000-0000-000045590000}"/>
    <cellStyle name="Note 9 3 4 2 2 2 3" xfId="16480" xr:uid="{00000000-0005-0000-0000-000046590000}"/>
    <cellStyle name="Note 9 3 4 2 2 2 3 2" xfId="26654" xr:uid="{00000000-0005-0000-0000-000047590000}"/>
    <cellStyle name="Note 9 3 4 2 2 2 4" xfId="26652" xr:uid="{00000000-0005-0000-0000-000048590000}"/>
    <cellStyle name="Note 9 3 4 2 2 3" xfId="16481" xr:uid="{00000000-0005-0000-0000-000049590000}"/>
    <cellStyle name="Note 9 3 4 2 2 3 2" xfId="26655" xr:uid="{00000000-0005-0000-0000-00004A590000}"/>
    <cellStyle name="Note 9 3 4 2 2 4" xfId="16482" xr:uid="{00000000-0005-0000-0000-00004B590000}"/>
    <cellStyle name="Note 9 3 4 2 2 4 2" xfId="26656" xr:uid="{00000000-0005-0000-0000-00004C590000}"/>
    <cellStyle name="Note 9 3 4 2 2 5" xfId="26651" xr:uid="{00000000-0005-0000-0000-00004D590000}"/>
    <cellStyle name="Note 9 3 4 2 3" xfId="26650" xr:uid="{00000000-0005-0000-0000-00004E590000}"/>
    <cellStyle name="Note 9 3 4 3" xfId="16483" xr:uid="{00000000-0005-0000-0000-00004F590000}"/>
    <cellStyle name="Note 9 3 4 3 2" xfId="16484" xr:uid="{00000000-0005-0000-0000-000050590000}"/>
    <cellStyle name="Note 9 3 4 3 2 2" xfId="16485" xr:uid="{00000000-0005-0000-0000-000051590000}"/>
    <cellStyle name="Note 9 3 4 3 2 2 2" xfId="26659" xr:uid="{00000000-0005-0000-0000-000052590000}"/>
    <cellStyle name="Note 9 3 4 3 2 3" xfId="16486" xr:uid="{00000000-0005-0000-0000-000053590000}"/>
    <cellStyle name="Note 9 3 4 3 2 3 2" xfId="26660" xr:uid="{00000000-0005-0000-0000-000054590000}"/>
    <cellStyle name="Note 9 3 4 3 2 4" xfId="26658" xr:uid="{00000000-0005-0000-0000-000055590000}"/>
    <cellStyle name="Note 9 3 4 3 3" xfId="16487" xr:uid="{00000000-0005-0000-0000-000056590000}"/>
    <cellStyle name="Note 9 3 4 3 3 2" xfId="26661" xr:uid="{00000000-0005-0000-0000-000057590000}"/>
    <cellStyle name="Note 9 3 4 3 4" xfId="16488" xr:uid="{00000000-0005-0000-0000-000058590000}"/>
    <cellStyle name="Note 9 3 4 3 4 2" xfId="26662" xr:uid="{00000000-0005-0000-0000-000059590000}"/>
    <cellStyle name="Note 9 3 4 3 5" xfId="26657" xr:uid="{00000000-0005-0000-0000-00005A590000}"/>
    <cellStyle name="Note 9 3 4 4" xfId="26649" xr:uid="{00000000-0005-0000-0000-00005B590000}"/>
    <cellStyle name="Note 9 3 5" xfId="16489" xr:uid="{00000000-0005-0000-0000-00005C590000}"/>
    <cellStyle name="Note 9 3 5 2" xfId="16490" xr:uid="{00000000-0005-0000-0000-00005D590000}"/>
    <cellStyle name="Note 9 3 5 2 2" xfId="16491" xr:uid="{00000000-0005-0000-0000-00005E590000}"/>
    <cellStyle name="Note 9 3 5 2 2 2" xfId="16492" xr:uid="{00000000-0005-0000-0000-00005F590000}"/>
    <cellStyle name="Note 9 3 5 2 2 2 2" xfId="26666" xr:uid="{00000000-0005-0000-0000-000060590000}"/>
    <cellStyle name="Note 9 3 5 2 2 3" xfId="16493" xr:uid="{00000000-0005-0000-0000-000061590000}"/>
    <cellStyle name="Note 9 3 5 2 2 3 2" xfId="26667" xr:uid="{00000000-0005-0000-0000-000062590000}"/>
    <cellStyle name="Note 9 3 5 2 2 4" xfId="26665" xr:uid="{00000000-0005-0000-0000-000063590000}"/>
    <cellStyle name="Note 9 3 5 2 3" xfId="16494" xr:uid="{00000000-0005-0000-0000-000064590000}"/>
    <cellStyle name="Note 9 3 5 2 3 2" xfId="26668" xr:uid="{00000000-0005-0000-0000-000065590000}"/>
    <cellStyle name="Note 9 3 5 2 4" xfId="16495" xr:uid="{00000000-0005-0000-0000-000066590000}"/>
    <cellStyle name="Note 9 3 5 2 4 2" xfId="26669" xr:uid="{00000000-0005-0000-0000-000067590000}"/>
    <cellStyle name="Note 9 3 5 2 5" xfId="26664" xr:uid="{00000000-0005-0000-0000-000068590000}"/>
    <cellStyle name="Note 9 3 5 3" xfId="26663" xr:uid="{00000000-0005-0000-0000-000069590000}"/>
    <cellStyle name="Note 9 3 6" xfId="16496" xr:uid="{00000000-0005-0000-0000-00006A590000}"/>
    <cellStyle name="Note 9 3 6 2" xfId="16497" xr:uid="{00000000-0005-0000-0000-00006B590000}"/>
    <cellStyle name="Note 9 3 6 2 2" xfId="16498" xr:uid="{00000000-0005-0000-0000-00006C590000}"/>
    <cellStyle name="Note 9 3 6 2 2 2" xfId="26672" xr:uid="{00000000-0005-0000-0000-00006D590000}"/>
    <cellStyle name="Note 9 3 6 2 3" xfId="16499" xr:uid="{00000000-0005-0000-0000-00006E590000}"/>
    <cellStyle name="Note 9 3 6 2 3 2" xfId="26673" xr:uid="{00000000-0005-0000-0000-00006F590000}"/>
    <cellStyle name="Note 9 3 6 2 4" xfId="26671" xr:uid="{00000000-0005-0000-0000-000070590000}"/>
    <cellStyle name="Note 9 3 6 3" xfId="16500" xr:uid="{00000000-0005-0000-0000-000071590000}"/>
    <cellStyle name="Note 9 3 6 3 2" xfId="26674" xr:uid="{00000000-0005-0000-0000-000072590000}"/>
    <cellStyle name="Note 9 3 6 4" xfId="16501" xr:uid="{00000000-0005-0000-0000-000073590000}"/>
    <cellStyle name="Note 9 3 6 4 2" xfId="26675" xr:uid="{00000000-0005-0000-0000-000074590000}"/>
    <cellStyle name="Note 9 3 6 5" xfId="26670" xr:uid="{00000000-0005-0000-0000-000075590000}"/>
    <cellStyle name="Note 9 3 7" xfId="16502" xr:uid="{00000000-0005-0000-0000-000076590000}"/>
    <cellStyle name="Note 9 3 7 2" xfId="26676" xr:uid="{00000000-0005-0000-0000-000077590000}"/>
    <cellStyle name="Note 9 3 8" xfId="16446" xr:uid="{00000000-0005-0000-0000-000078590000}"/>
    <cellStyle name="Note 9 3 9" xfId="26620" xr:uid="{00000000-0005-0000-0000-000079590000}"/>
    <cellStyle name="Note 9 4" xfId="2755" xr:uid="{00000000-0005-0000-0000-00007A590000}"/>
    <cellStyle name="Note 9 4 2" xfId="16504" xr:uid="{00000000-0005-0000-0000-00007B590000}"/>
    <cellStyle name="Note 9 4 2 2" xfId="16505" xr:uid="{00000000-0005-0000-0000-00007C590000}"/>
    <cellStyle name="Note 9 4 2 2 2" xfId="16506" xr:uid="{00000000-0005-0000-0000-00007D590000}"/>
    <cellStyle name="Note 9 4 2 2 2 2" xfId="16507" xr:uid="{00000000-0005-0000-0000-00007E590000}"/>
    <cellStyle name="Note 9 4 2 2 2 2 2" xfId="26681" xr:uid="{00000000-0005-0000-0000-00007F590000}"/>
    <cellStyle name="Note 9 4 2 2 2 3" xfId="16508" xr:uid="{00000000-0005-0000-0000-000080590000}"/>
    <cellStyle name="Note 9 4 2 2 2 3 2" xfId="26682" xr:uid="{00000000-0005-0000-0000-000081590000}"/>
    <cellStyle name="Note 9 4 2 2 2 4" xfId="26680" xr:uid="{00000000-0005-0000-0000-000082590000}"/>
    <cellStyle name="Note 9 4 2 2 3" xfId="16509" xr:uid="{00000000-0005-0000-0000-000083590000}"/>
    <cellStyle name="Note 9 4 2 2 3 2" xfId="26683" xr:uid="{00000000-0005-0000-0000-000084590000}"/>
    <cellStyle name="Note 9 4 2 2 4" xfId="16510" xr:uid="{00000000-0005-0000-0000-000085590000}"/>
    <cellStyle name="Note 9 4 2 2 4 2" xfId="26684" xr:uid="{00000000-0005-0000-0000-000086590000}"/>
    <cellStyle name="Note 9 4 2 2 5" xfId="26679" xr:uid="{00000000-0005-0000-0000-000087590000}"/>
    <cellStyle name="Note 9 4 2 3" xfId="26678" xr:uid="{00000000-0005-0000-0000-000088590000}"/>
    <cellStyle name="Note 9 4 3" xfId="16511" xr:uid="{00000000-0005-0000-0000-000089590000}"/>
    <cellStyle name="Note 9 4 3 2" xfId="16512" xr:uid="{00000000-0005-0000-0000-00008A590000}"/>
    <cellStyle name="Note 9 4 3 2 2" xfId="16513" xr:uid="{00000000-0005-0000-0000-00008B590000}"/>
    <cellStyle name="Note 9 4 3 2 2 2" xfId="26687" xr:uid="{00000000-0005-0000-0000-00008C590000}"/>
    <cellStyle name="Note 9 4 3 2 3" xfId="16514" xr:uid="{00000000-0005-0000-0000-00008D590000}"/>
    <cellStyle name="Note 9 4 3 2 3 2" xfId="26688" xr:uid="{00000000-0005-0000-0000-00008E590000}"/>
    <cellStyle name="Note 9 4 3 2 4" xfId="26686" xr:uid="{00000000-0005-0000-0000-00008F590000}"/>
    <cellStyle name="Note 9 4 3 3" xfId="16515" xr:uid="{00000000-0005-0000-0000-000090590000}"/>
    <cellStyle name="Note 9 4 3 3 2" xfId="26689" xr:uid="{00000000-0005-0000-0000-000091590000}"/>
    <cellStyle name="Note 9 4 3 4" xfId="16516" xr:uid="{00000000-0005-0000-0000-000092590000}"/>
    <cellStyle name="Note 9 4 3 4 2" xfId="26690" xr:uid="{00000000-0005-0000-0000-000093590000}"/>
    <cellStyle name="Note 9 4 3 5" xfId="26685" xr:uid="{00000000-0005-0000-0000-000094590000}"/>
    <cellStyle name="Note 9 4 4" xfId="16517" xr:uid="{00000000-0005-0000-0000-000095590000}"/>
    <cellStyle name="Note 9 4 4 2" xfId="26691" xr:uid="{00000000-0005-0000-0000-000096590000}"/>
    <cellStyle name="Note 9 4 5" xfId="16503" xr:uid="{00000000-0005-0000-0000-000097590000}"/>
    <cellStyle name="Note 9 4 6" xfId="26677" xr:uid="{00000000-0005-0000-0000-000098590000}"/>
    <cellStyle name="Note 9 5" xfId="16518" xr:uid="{00000000-0005-0000-0000-000099590000}"/>
    <cellStyle name="Note 9 5 2" xfId="16519" xr:uid="{00000000-0005-0000-0000-00009A590000}"/>
    <cellStyle name="Note 9 5 2 2" xfId="16520" xr:uid="{00000000-0005-0000-0000-00009B590000}"/>
    <cellStyle name="Note 9 5 2 2 2" xfId="16521" xr:uid="{00000000-0005-0000-0000-00009C590000}"/>
    <cellStyle name="Note 9 5 2 2 2 2" xfId="16522" xr:uid="{00000000-0005-0000-0000-00009D590000}"/>
    <cellStyle name="Note 9 5 2 2 2 2 2" xfId="26696" xr:uid="{00000000-0005-0000-0000-00009E590000}"/>
    <cellStyle name="Note 9 5 2 2 2 3" xfId="16523" xr:uid="{00000000-0005-0000-0000-00009F590000}"/>
    <cellStyle name="Note 9 5 2 2 2 3 2" xfId="26697" xr:uid="{00000000-0005-0000-0000-0000A0590000}"/>
    <cellStyle name="Note 9 5 2 2 2 4" xfId="26695" xr:uid="{00000000-0005-0000-0000-0000A1590000}"/>
    <cellStyle name="Note 9 5 2 2 3" xfId="16524" xr:uid="{00000000-0005-0000-0000-0000A2590000}"/>
    <cellStyle name="Note 9 5 2 2 3 2" xfId="26698" xr:uid="{00000000-0005-0000-0000-0000A3590000}"/>
    <cellStyle name="Note 9 5 2 2 4" xfId="16525" xr:uid="{00000000-0005-0000-0000-0000A4590000}"/>
    <cellStyle name="Note 9 5 2 2 4 2" xfId="26699" xr:uid="{00000000-0005-0000-0000-0000A5590000}"/>
    <cellStyle name="Note 9 5 2 2 5" xfId="26694" xr:uid="{00000000-0005-0000-0000-0000A6590000}"/>
    <cellStyle name="Note 9 5 2 3" xfId="26693" xr:uid="{00000000-0005-0000-0000-0000A7590000}"/>
    <cellStyle name="Note 9 5 3" xfId="16526" xr:uid="{00000000-0005-0000-0000-0000A8590000}"/>
    <cellStyle name="Note 9 5 3 2" xfId="16527" xr:uid="{00000000-0005-0000-0000-0000A9590000}"/>
    <cellStyle name="Note 9 5 3 2 2" xfId="16528" xr:uid="{00000000-0005-0000-0000-0000AA590000}"/>
    <cellStyle name="Note 9 5 3 2 2 2" xfId="26702" xr:uid="{00000000-0005-0000-0000-0000AB590000}"/>
    <cellStyle name="Note 9 5 3 2 3" xfId="16529" xr:uid="{00000000-0005-0000-0000-0000AC590000}"/>
    <cellStyle name="Note 9 5 3 2 3 2" xfId="26703" xr:uid="{00000000-0005-0000-0000-0000AD590000}"/>
    <cellStyle name="Note 9 5 3 2 4" xfId="26701" xr:uid="{00000000-0005-0000-0000-0000AE590000}"/>
    <cellStyle name="Note 9 5 3 3" xfId="16530" xr:uid="{00000000-0005-0000-0000-0000AF590000}"/>
    <cellStyle name="Note 9 5 3 3 2" xfId="26704" xr:uid="{00000000-0005-0000-0000-0000B0590000}"/>
    <cellStyle name="Note 9 5 3 4" xfId="16531" xr:uid="{00000000-0005-0000-0000-0000B1590000}"/>
    <cellStyle name="Note 9 5 3 4 2" xfId="26705" xr:uid="{00000000-0005-0000-0000-0000B2590000}"/>
    <cellStyle name="Note 9 5 3 5" xfId="26700" xr:uid="{00000000-0005-0000-0000-0000B3590000}"/>
    <cellStyle name="Note 9 5 4" xfId="16532" xr:uid="{00000000-0005-0000-0000-0000B4590000}"/>
    <cellStyle name="Note 9 5 4 2" xfId="26706" xr:uid="{00000000-0005-0000-0000-0000B5590000}"/>
    <cellStyle name="Note 9 5 5" xfId="26692" xr:uid="{00000000-0005-0000-0000-0000B6590000}"/>
    <cellStyle name="Note 9 6" xfId="16533" xr:uid="{00000000-0005-0000-0000-0000B7590000}"/>
    <cellStyle name="Note 9 6 2" xfId="16534" xr:uid="{00000000-0005-0000-0000-0000B8590000}"/>
    <cellStyle name="Note 9 6 2 2" xfId="16535" xr:uid="{00000000-0005-0000-0000-0000B9590000}"/>
    <cellStyle name="Note 9 6 2 2 2" xfId="16536" xr:uid="{00000000-0005-0000-0000-0000BA590000}"/>
    <cellStyle name="Note 9 6 2 2 2 2" xfId="16537" xr:uid="{00000000-0005-0000-0000-0000BB590000}"/>
    <cellStyle name="Note 9 6 2 2 2 2 2" xfId="26711" xr:uid="{00000000-0005-0000-0000-0000BC590000}"/>
    <cellStyle name="Note 9 6 2 2 2 3" xfId="16538" xr:uid="{00000000-0005-0000-0000-0000BD590000}"/>
    <cellStyle name="Note 9 6 2 2 2 3 2" xfId="26712" xr:uid="{00000000-0005-0000-0000-0000BE590000}"/>
    <cellStyle name="Note 9 6 2 2 2 4" xfId="26710" xr:uid="{00000000-0005-0000-0000-0000BF590000}"/>
    <cellStyle name="Note 9 6 2 2 3" xfId="16539" xr:uid="{00000000-0005-0000-0000-0000C0590000}"/>
    <cellStyle name="Note 9 6 2 2 3 2" xfId="26713" xr:uid="{00000000-0005-0000-0000-0000C1590000}"/>
    <cellStyle name="Note 9 6 2 2 4" xfId="16540" xr:uid="{00000000-0005-0000-0000-0000C2590000}"/>
    <cellStyle name="Note 9 6 2 2 4 2" xfId="26714" xr:uid="{00000000-0005-0000-0000-0000C3590000}"/>
    <cellStyle name="Note 9 6 2 2 5" xfId="26709" xr:uid="{00000000-0005-0000-0000-0000C4590000}"/>
    <cellStyle name="Note 9 6 2 3" xfId="26708" xr:uid="{00000000-0005-0000-0000-0000C5590000}"/>
    <cellStyle name="Note 9 6 3" xfId="16541" xr:uid="{00000000-0005-0000-0000-0000C6590000}"/>
    <cellStyle name="Note 9 6 3 2" xfId="16542" xr:uid="{00000000-0005-0000-0000-0000C7590000}"/>
    <cellStyle name="Note 9 6 3 2 2" xfId="16543" xr:uid="{00000000-0005-0000-0000-0000C8590000}"/>
    <cellStyle name="Note 9 6 3 2 2 2" xfId="26717" xr:uid="{00000000-0005-0000-0000-0000C9590000}"/>
    <cellStyle name="Note 9 6 3 2 3" xfId="16544" xr:uid="{00000000-0005-0000-0000-0000CA590000}"/>
    <cellStyle name="Note 9 6 3 2 3 2" xfId="26718" xr:uid="{00000000-0005-0000-0000-0000CB590000}"/>
    <cellStyle name="Note 9 6 3 2 4" xfId="26716" xr:uid="{00000000-0005-0000-0000-0000CC590000}"/>
    <cellStyle name="Note 9 6 3 3" xfId="16545" xr:uid="{00000000-0005-0000-0000-0000CD590000}"/>
    <cellStyle name="Note 9 6 3 3 2" xfId="26719" xr:uid="{00000000-0005-0000-0000-0000CE590000}"/>
    <cellStyle name="Note 9 6 3 4" xfId="16546" xr:uid="{00000000-0005-0000-0000-0000CF590000}"/>
    <cellStyle name="Note 9 6 3 4 2" xfId="26720" xr:uid="{00000000-0005-0000-0000-0000D0590000}"/>
    <cellStyle name="Note 9 6 3 5" xfId="26715" xr:uid="{00000000-0005-0000-0000-0000D1590000}"/>
    <cellStyle name="Note 9 6 4" xfId="26707" xr:uid="{00000000-0005-0000-0000-0000D2590000}"/>
    <cellStyle name="Note 9 7" xfId="16547" xr:uid="{00000000-0005-0000-0000-0000D3590000}"/>
    <cellStyle name="Note 9 7 2" xfId="16548" xr:uid="{00000000-0005-0000-0000-0000D4590000}"/>
    <cellStyle name="Note 9 7 2 2" xfId="16549" xr:uid="{00000000-0005-0000-0000-0000D5590000}"/>
    <cellStyle name="Note 9 7 2 2 2" xfId="16550" xr:uid="{00000000-0005-0000-0000-0000D6590000}"/>
    <cellStyle name="Note 9 7 2 2 2 2" xfId="26724" xr:uid="{00000000-0005-0000-0000-0000D7590000}"/>
    <cellStyle name="Note 9 7 2 2 3" xfId="16551" xr:uid="{00000000-0005-0000-0000-0000D8590000}"/>
    <cellStyle name="Note 9 7 2 2 3 2" xfId="26725" xr:uid="{00000000-0005-0000-0000-0000D9590000}"/>
    <cellStyle name="Note 9 7 2 2 4" xfId="26723" xr:uid="{00000000-0005-0000-0000-0000DA590000}"/>
    <cellStyle name="Note 9 7 2 3" xfId="16552" xr:uid="{00000000-0005-0000-0000-0000DB590000}"/>
    <cellStyle name="Note 9 7 2 3 2" xfId="26726" xr:uid="{00000000-0005-0000-0000-0000DC590000}"/>
    <cellStyle name="Note 9 7 2 4" xfId="16553" xr:uid="{00000000-0005-0000-0000-0000DD590000}"/>
    <cellStyle name="Note 9 7 2 4 2" xfId="26727" xr:uid="{00000000-0005-0000-0000-0000DE590000}"/>
    <cellStyle name="Note 9 7 2 5" xfId="26722" xr:uid="{00000000-0005-0000-0000-0000DF590000}"/>
    <cellStyle name="Note 9 7 3" xfId="26721" xr:uid="{00000000-0005-0000-0000-0000E0590000}"/>
    <cellStyle name="Note 9 8" xfId="16554" xr:uid="{00000000-0005-0000-0000-0000E1590000}"/>
    <cellStyle name="Note 9 8 2" xfId="16555" xr:uid="{00000000-0005-0000-0000-0000E2590000}"/>
    <cellStyle name="Note 9 8 2 2" xfId="16556" xr:uid="{00000000-0005-0000-0000-0000E3590000}"/>
    <cellStyle name="Note 9 8 2 2 2" xfId="26730" xr:uid="{00000000-0005-0000-0000-0000E4590000}"/>
    <cellStyle name="Note 9 8 2 3" xfId="16557" xr:uid="{00000000-0005-0000-0000-0000E5590000}"/>
    <cellStyle name="Note 9 8 2 3 2" xfId="26731" xr:uid="{00000000-0005-0000-0000-0000E6590000}"/>
    <cellStyle name="Note 9 8 2 4" xfId="26729" xr:uid="{00000000-0005-0000-0000-0000E7590000}"/>
    <cellStyle name="Note 9 8 3" xfId="16558" xr:uid="{00000000-0005-0000-0000-0000E8590000}"/>
    <cellStyle name="Note 9 8 3 2" xfId="26732" xr:uid="{00000000-0005-0000-0000-0000E9590000}"/>
    <cellStyle name="Note 9 8 4" xfId="16559" xr:uid="{00000000-0005-0000-0000-0000EA590000}"/>
    <cellStyle name="Note 9 8 4 2" xfId="26733" xr:uid="{00000000-0005-0000-0000-0000EB590000}"/>
    <cellStyle name="Note 9 8 5" xfId="26728" xr:uid="{00000000-0005-0000-0000-0000EC590000}"/>
    <cellStyle name="Note 9 9" xfId="16560" xr:uid="{00000000-0005-0000-0000-0000ED590000}"/>
    <cellStyle name="Note 9 9 2" xfId="26734" xr:uid="{00000000-0005-0000-0000-0000EE590000}"/>
    <cellStyle name="Output" xfId="2756" builtinId="21" customBuiltin="1"/>
    <cellStyle name="Output 10" xfId="2757" xr:uid="{00000000-0005-0000-0000-0000F0590000}"/>
    <cellStyle name="Output 10 10" xfId="26736" xr:uid="{00000000-0005-0000-0000-0000F1590000}"/>
    <cellStyle name="Output 10 2" xfId="2758" xr:uid="{00000000-0005-0000-0000-0000F2590000}"/>
    <cellStyle name="Output 10 2 10" xfId="26737" xr:uid="{00000000-0005-0000-0000-0000F3590000}"/>
    <cellStyle name="Output 10 2 2" xfId="16564" xr:uid="{00000000-0005-0000-0000-0000F4590000}"/>
    <cellStyle name="Output 10 2 2 2" xfId="16565" xr:uid="{00000000-0005-0000-0000-0000F5590000}"/>
    <cellStyle name="Output 10 2 2 2 2" xfId="16566" xr:uid="{00000000-0005-0000-0000-0000F6590000}"/>
    <cellStyle name="Output 10 2 2 2 2 2" xfId="16567" xr:uid="{00000000-0005-0000-0000-0000F7590000}"/>
    <cellStyle name="Output 10 2 2 2 2 2 2" xfId="16568" xr:uid="{00000000-0005-0000-0000-0000F8590000}"/>
    <cellStyle name="Output 10 2 2 2 2 2 2 2" xfId="26742" xr:uid="{00000000-0005-0000-0000-0000F9590000}"/>
    <cellStyle name="Output 10 2 2 2 2 2 3" xfId="16569" xr:uid="{00000000-0005-0000-0000-0000FA590000}"/>
    <cellStyle name="Output 10 2 2 2 2 2 3 2" xfId="26743" xr:uid="{00000000-0005-0000-0000-0000FB590000}"/>
    <cellStyle name="Output 10 2 2 2 2 2 4" xfId="26741" xr:uid="{00000000-0005-0000-0000-0000FC590000}"/>
    <cellStyle name="Output 10 2 2 2 2 3" xfId="16570" xr:uid="{00000000-0005-0000-0000-0000FD590000}"/>
    <cellStyle name="Output 10 2 2 2 2 3 2" xfId="26744" xr:uid="{00000000-0005-0000-0000-0000FE590000}"/>
    <cellStyle name="Output 10 2 2 2 2 4" xfId="16571" xr:uid="{00000000-0005-0000-0000-0000FF590000}"/>
    <cellStyle name="Output 10 2 2 2 2 4 2" xfId="26745" xr:uid="{00000000-0005-0000-0000-0000005A0000}"/>
    <cellStyle name="Output 10 2 2 2 2 5" xfId="26740" xr:uid="{00000000-0005-0000-0000-0000015A0000}"/>
    <cellStyle name="Output 10 2 2 2 3" xfId="26739" xr:uid="{00000000-0005-0000-0000-0000025A0000}"/>
    <cellStyle name="Output 10 2 2 3" xfId="16572" xr:uid="{00000000-0005-0000-0000-0000035A0000}"/>
    <cellStyle name="Output 10 2 2 3 2" xfId="16573" xr:uid="{00000000-0005-0000-0000-0000045A0000}"/>
    <cellStyle name="Output 10 2 2 3 2 2" xfId="16574" xr:uid="{00000000-0005-0000-0000-0000055A0000}"/>
    <cellStyle name="Output 10 2 2 3 2 2 2" xfId="26748" xr:uid="{00000000-0005-0000-0000-0000065A0000}"/>
    <cellStyle name="Output 10 2 2 3 2 3" xfId="16575" xr:uid="{00000000-0005-0000-0000-0000075A0000}"/>
    <cellStyle name="Output 10 2 2 3 2 3 2" xfId="26749" xr:uid="{00000000-0005-0000-0000-0000085A0000}"/>
    <cellStyle name="Output 10 2 2 3 2 4" xfId="26747" xr:uid="{00000000-0005-0000-0000-0000095A0000}"/>
    <cellStyle name="Output 10 2 2 3 3" xfId="16576" xr:uid="{00000000-0005-0000-0000-00000A5A0000}"/>
    <cellStyle name="Output 10 2 2 3 3 2" xfId="26750" xr:uid="{00000000-0005-0000-0000-00000B5A0000}"/>
    <cellStyle name="Output 10 2 2 3 4" xfId="16577" xr:uid="{00000000-0005-0000-0000-00000C5A0000}"/>
    <cellStyle name="Output 10 2 2 3 4 2" xfId="26751" xr:uid="{00000000-0005-0000-0000-00000D5A0000}"/>
    <cellStyle name="Output 10 2 2 3 5" xfId="26746" xr:uid="{00000000-0005-0000-0000-00000E5A0000}"/>
    <cellStyle name="Output 10 2 2 4" xfId="26738" xr:uid="{00000000-0005-0000-0000-00000F5A0000}"/>
    <cellStyle name="Output 10 2 3" xfId="16578" xr:uid="{00000000-0005-0000-0000-0000105A0000}"/>
    <cellStyle name="Output 10 2 3 2" xfId="16579" xr:uid="{00000000-0005-0000-0000-0000115A0000}"/>
    <cellStyle name="Output 10 2 3 2 2" xfId="16580" xr:uid="{00000000-0005-0000-0000-0000125A0000}"/>
    <cellStyle name="Output 10 2 3 2 2 2" xfId="16581" xr:uid="{00000000-0005-0000-0000-0000135A0000}"/>
    <cellStyle name="Output 10 2 3 2 2 2 2" xfId="16582" xr:uid="{00000000-0005-0000-0000-0000145A0000}"/>
    <cellStyle name="Output 10 2 3 2 2 2 2 2" xfId="26756" xr:uid="{00000000-0005-0000-0000-0000155A0000}"/>
    <cellStyle name="Output 10 2 3 2 2 2 3" xfId="16583" xr:uid="{00000000-0005-0000-0000-0000165A0000}"/>
    <cellStyle name="Output 10 2 3 2 2 2 3 2" xfId="26757" xr:uid="{00000000-0005-0000-0000-0000175A0000}"/>
    <cellStyle name="Output 10 2 3 2 2 2 4" xfId="26755" xr:uid="{00000000-0005-0000-0000-0000185A0000}"/>
    <cellStyle name="Output 10 2 3 2 2 3" xfId="16584" xr:uid="{00000000-0005-0000-0000-0000195A0000}"/>
    <cellStyle name="Output 10 2 3 2 2 3 2" xfId="26758" xr:uid="{00000000-0005-0000-0000-00001A5A0000}"/>
    <cellStyle name="Output 10 2 3 2 2 4" xfId="16585" xr:uid="{00000000-0005-0000-0000-00001B5A0000}"/>
    <cellStyle name="Output 10 2 3 2 2 4 2" xfId="26759" xr:uid="{00000000-0005-0000-0000-00001C5A0000}"/>
    <cellStyle name="Output 10 2 3 2 2 5" xfId="26754" xr:uid="{00000000-0005-0000-0000-00001D5A0000}"/>
    <cellStyle name="Output 10 2 3 2 3" xfId="26753" xr:uid="{00000000-0005-0000-0000-00001E5A0000}"/>
    <cellStyle name="Output 10 2 3 3" xfId="16586" xr:uid="{00000000-0005-0000-0000-00001F5A0000}"/>
    <cellStyle name="Output 10 2 3 3 2" xfId="16587" xr:uid="{00000000-0005-0000-0000-0000205A0000}"/>
    <cellStyle name="Output 10 2 3 3 2 2" xfId="16588" xr:uid="{00000000-0005-0000-0000-0000215A0000}"/>
    <cellStyle name="Output 10 2 3 3 2 2 2" xfId="26762" xr:uid="{00000000-0005-0000-0000-0000225A0000}"/>
    <cellStyle name="Output 10 2 3 3 2 3" xfId="16589" xr:uid="{00000000-0005-0000-0000-0000235A0000}"/>
    <cellStyle name="Output 10 2 3 3 2 3 2" xfId="26763" xr:uid="{00000000-0005-0000-0000-0000245A0000}"/>
    <cellStyle name="Output 10 2 3 3 2 4" xfId="26761" xr:uid="{00000000-0005-0000-0000-0000255A0000}"/>
    <cellStyle name="Output 10 2 3 3 3" xfId="16590" xr:uid="{00000000-0005-0000-0000-0000265A0000}"/>
    <cellStyle name="Output 10 2 3 3 3 2" xfId="26764" xr:uid="{00000000-0005-0000-0000-0000275A0000}"/>
    <cellStyle name="Output 10 2 3 3 4" xfId="16591" xr:uid="{00000000-0005-0000-0000-0000285A0000}"/>
    <cellStyle name="Output 10 2 3 3 4 2" xfId="26765" xr:uid="{00000000-0005-0000-0000-0000295A0000}"/>
    <cellStyle name="Output 10 2 3 3 5" xfId="26760" xr:uid="{00000000-0005-0000-0000-00002A5A0000}"/>
    <cellStyle name="Output 10 2 3 4" xfId="26752" xr:uid="{00000000-0005-0000-0000-00002B5A0000}"/>
    <cellStyle name="Output 10 2 4" xfId="16592" xr:uid="{00000000-0005-0000-0000-00002C5A0000}"/>
    <cellStyle name="Output 10 2 4 2" xfId="16593" xr:uid="{00000000-0005-0000-0000-00002D5A0000}"/>
    <cellStyle name="Output 10 2 4 2 2" xfId="16594" xr:uid="{00000000-0005-0000-0000-00002E5A0000}"/>
    <cellStyle name="Output 10 2 4 2 2 2" xfId="16595" xr:uid="{00000000-0005-0000-0000-00002F5A0000}"/>
    <cellStyle name="Output 10 2 4 2 2 2 2" xfId="16596" xr:uid="{00000000-0005-0000-0000-0000305A0000}"/>
    <cellStyle name="Output 10 2 4 2 2 2 2 2" xfId="26770" xr:uid="{00000000-0005-0000-0000-0000315A0000}"/>
    <cellStyle name="Output 10 2 4 2 2 2 3" xfId="16597" xr:uid="{00000000-0005-0000-0000-0000325A0000}"/>
    <cellStyle name="Output 10 2 4 2 2 2 3 2" xfId="26771" xr:uid="{00000000-0005-0000-0000-0000335A0000}"/>
    <cellStyle name="Output 10 2 4 2 2 2 4" xfId="26769" xr:uid="{00000000-0005-0000-0000-0000345A0000}"/>
    <cellStyle name="Output 10 2 4 2 2 3" xfId="16598" xr:uid="{00000000-0005-0000-0000-0000355A0000}"/>
    <cellStyle name="Output 10 2 4 2 2 3 2" xfId="26772" xr:uid="{00000000-0005-0000-0000-0000365A0000}"/>
    <cellStyle name="Output 10 2 4 2 2 4" xfId="16599" xr:uid="{00000000-0005-0000-0000-0000375A0000}"/>
    <cellStyle name="Output 10 2 4 2 2 4 2" xfId="26773" xr:uid="{00000000-0005-0000-0000-0000385A0000}"/>
    <cellStyle name="Output 10 2 4 2 2 5" xfId="26768" xr:uid="{00000000-0005-0000-0000-0000395A0000}"/>
    <cellStyle name="Output 10 2 4 2 3" xfId="26767" xr:uid="{00000000-0005-0000-0000-00003A5A0000}"/>
    <cellStyle name="Output 10 2 4 3" xfId="16600" xr:uid="{00000000-0005-0000-0000-00003B5A0000}"/>
    <cellStyle name="Output 10 2 4 3 2" xfId="16601" xr:uid="{00000000-0005-0000-0000-00003C5A0000}"/>
    <cellStyle name="Output 10 2 4 3 2 2" xfId="16602" xr:uid="{00000000-0005-0000-0000-00003D5A0000}"/>
    <cellStyle name="Output 10 2 4 3 2 2 2" xfId="26776" xr:uid="{00000000-0005-0000-0000-00003E5A0000}"/>
    <cellStyle name="Output 10 2 4 3 2 3" xfId="16603" xr:uid="{00000000-0005-0000-0000-00003F5A0000}"/>
    <cellStyle name="Output 10 2 4 3 2 3 2" xfId="26777" xr:uid="{00000000-0005-0000-0000-0000405A0000}"/>
    <cellStyle name="Output 10 2 4 3 2 4" xfId="26775" xr:uid="{00000000-0005-0000-0000-0000415A0000}"/>
    <cellStyle name="Output 10 2 4 3 3" xfId="16604" xr:uid="{00000000-0005-0000-0000-0000425A0000}"/>
    <cellStyle name="Output 10 2 4 3 3 2" xfId="26778" xr:uid="{00000000-0005-0000-0000-0000435A0000}"/>
    <cellStyle name="Output 10 2 4 3 4" xfId="16605" xr:uid="{00000000-0005-0000-0000-0000445A0000}"/>
    <cellStyle name="Output 10 2 4 3 4 2" xfId="26779" xr:uid="{00000000-0005-0000-0000-0000455A0000}"/>
    <cellStyle name="Output 10 2 4 3 5" xfId="26774" xr:uid="{00000000-0005-0000-0000-0000465A0000}"/>
    <cellStyle name="Output 10 2 4 4" xfId="26766" xr:uid="{00000000-0005-0000-0000-0000475A0000}"/>
    <cellStyle name="Output 10 2 5" xfId="16606" xr:uid="{00000000-0005-0000-0000-0000485A0000}"/>
    <cellStyle name="Output 10 2 5 2" xfId="16607" xr:uid="{00000000-0005-0000-0000-0000495A0000}"/>
    <cellStyle name="Output 10 2 5 2 2" xfId="16608" xr:uid="{00000000-0005-0000-0000-00004A5A0000}"/>
    <cellStyle name="Output 10 2 5 2 2 2" xfId="16609" xr:uid="{00000000-0005-0000-0000-00004B5A0000}"/>
    <cellStyle name="Output 10 2 5 2 2 2 2" xfId="26783" xr:uid="{00000000-0005-0000-0000-00004C5A0000}"/>
    <cellStyle name="Output 10 2 5 2 2 3" xfId="16610" xr:uid="{00000000-0005-0000-0000-00004D5A0000}"/>
    <cellStyle name="Output 10 2 5 2 2 3 2" xfId="26784" xr:uid="{00000000-0005-0000-0000-00004E5A0000}"/>
    <cellStyle name="Output 10 2 5 2 2 4" xfId="26782" xr:uid="{00000000-0005-0000-0000-00004F5A0000}"/>
    <cellStyle name="Output 10 2 5 2 3" xfId="16611" xr:uid="{00000000-0005-0000-0000-0000505A0000}"/>
    <cellStyle name="Output 10 2 5 2 3 2" xfId="26785" xr:uid="{00000000-0005-0000-0000-0000515A0000}"/>
    <cellStyle name="Output 10 2 5 2 4" xfId="16612" xr:uid="{00000000-0005-0000-0000-0000525A0000}"/>
    <cellStyle name="Output 10 2 5 2 4 2" xfId="26786" xr:uid="{00000000-0005-0000-0000-0000535A0000}"/>
    <cellStyle name="Output 10 2 5 2 5" xfId="26781" xr:uid="{00000000-0005-0000-0000-0000545A0000}"/>
    <cellStyle name="Output 10 2 5 3" xfId="26780" xr:uid="{00000000-0005-0000-0000-0000555A0000}"/>
    <cellStyle name="Output 10 2 6" xfId="16613" xr:uid="{00000000-0005-0000-0000-0000565A0000}"/>
    <cellStyle name="Output 10 2 6 2" xfId="16614" xr:uid="{00000000-0005-0000-0000-0000575A0000}"/>
    <cellStyle name="Output 10 2 6 2 2" xfId="16615" xr:uid="{00000000-0005-0000-0000-0000585A0000}"/>
    <cellStyle name="Output 10 2 6 2 2 2" xfId="16616" xr:uid="{00000000-0005-0000-0000-0000595A0000}"/>
    <cellStyle name="Output 10 2 6 2 2 2 2" xfId="26790" xr:uid="{00000000-0005-0000-0000-00005A5A0000}"/>
    <cellStyle name="Output 10 2 6 2 2 3" xfId="16617" xr:uid="{00000000-0005-0000-0000-00005B5A0000}"/>
    <cellStyle name="Output 10 2 6 2 2 3 2" xfId="26791" xr:uid="{00000000-0005-0000-0000-00005C5A0000}"/>
    <cellStyle name="Output 10 2 6 2 2 4" xfId="26789" xr:uid="{00000000-0005-0000-0000-00005D5A0000}"/>
    <cellStyle name="Output 10 2 6 2 3" xfId="16618" xr:uid="{00000000-0005-0000-0000-00005E5A0000}"/>
    <cellStyle name="Output 10 2 6 2 3 2" xfId="26792" xr:uid="{00000000-0005-0000-0000-00005F5A0000}"/>
    <cellStyle name="Output 10 2 6 2 4" xfId="16619" xr:uid="{00000000-0005-0000-0000-0000605A0000}"/>
    <cellStyle name="Output 10 2 6 2 4 2" xfId="26793" xr:uid="{00000000-0005-0000-0000-0000615A0000}"/>
    <cellStyle name="Output 10 2 6 2 5" xfId="26788" xr:uid="{00000000-0005-0000-0000-0000625A0000}"/>
    <cellStyle name="Output 10 2 6 3" xfId="26787" xr:uid="{00000000-0005-0000-0000-0000635A0000}"/>
    <cellStyle name="Output 10 2 7" xfId="16620" xr:uid="{00000000-0005-0000-0000-0000645A0000}"/>
    <cellStyle name="Output 10 2 7 2" xfId="16621" xr:uid="{00000000-0005-0000-0000-0000655A0000}"/>
    <cellStyle name="Output 10 2 7 2 2" xfId="16622" xr:uid="{00000000-0005-0000-0000-0000665A0000}"/>
    <cellStyle name="Output 10 2 7 2 2 2" xfId="26796" xr:uid="{00000000-0005-0000-0000-0000675A0000}"/>
    <cellStyle name="Output 10 2 7 2 3" xfId="16623" xr:uid="{00000000-0005-0000-0000-0000685A0000}"/>
    <cellStyle name="Output 10 2 7 2 3 2" xfId="26797" xr:uid="{00000000-0005-0000-0000-0000695A0000}"/>
    <cellStyle name="Output 10 2 7 2 4" xfId="26795" xr:uid="{00000000-0005-0000-0000-00006A5A0000}"/>
    <cellStyle name="Output 10 2 7 3" xfId="16624" xr:uid="{00000000-0005-0000-0000-00006B5A0000}"/>
    <cellStyle name="Output 10 2 7 3 2" xfId="26798" xr:uid="{00000000-0005-0000-0000-00006C5A0000}"/>
    <cellStyle name="Output 10 2 7 4" xfId="16625" xr:uid="{00000000-0005-0000-0000-00006D5A0000}"/>
    <cellStyle name="Output 10 2 7 4 2" xfId="26799" xr:uid="{00000000-0005-0000-0000-00006E5A0000}"/>
    <cellStyle name="Output 10 2 7 5" xfId="26794" xr:uid="{00000000-0005-0000-0000-00006F5A0000}"/>
    <cellStyle name="Output 10 2 8" xfId="16626" xr:uid="{00000000-0005-0000-0000-0000705A0000}"/>
    <cellStyle name="Output 10 2 8 2" xfId="26800" xr:uid="{00000000-0005-0000-0000-0000715A0000}"/>
    <cellStyle name="Output 10 2 9" xfId="16563" xr:uid="{00000000-0005-0000-0000-0000725A0000}"/>
    <cellStyle name="Output 10 3" xfId="2759" xr:uid="{00000000-0005-0000-0000-0000735A0000}"/>
    <cellStyle name="Output 10 3 2" xfId="16628" xr:uid="{00000000-0005-0000-0000-0000745A0000}"/>
    <cellStyle name="Output 10 3 2 2" xfId="16629" xr:uid="{00000000-0005-0000-0000-0000755A0000}"/>
    <cellStyle name="Output 10 3 2 2 2" xfId="16630" xr:uid="{00000000-0005-0000-0000-0000765A0000}"/>
    <cellStyle name="Output 10 3 2 2 2 2" xfId="16631" xr:uid="{00000000-0005-0000-0000-0000775A0000}"/>
    <cellStyle name="Output 10 3 2 2 2 2 2" xfId="26805" xr:uid="{00000000-0005-0000-0000-0000785A0000}"/>
    <cellStyle name="Output 10 3 2 2 2 3" xfId="16632" xr:uid="{00000000-0005-0000-0000-0000795A0000}"/>
    <cellStyle name="Output 10 3 2 2 2 3 2" xfId="26806" xr:uid="{00000000-0005-0000-0000-00007A5A0000}"/>
    <cellStyle name="Output 10 3 2 2 2 4" xfId="26804" xr:uid="{00000000-0005-0000-0000-00007B5A0000}"/>
    <cellStyle name="Output 10 3 2 2 3" xfId="16633" xr:uid="{00000000-0005-0000-0000-00007C5A0000}"/>
    <cellStyle name="Output 10 3 2 2 3 2" xfId="26807" xr:uid="{00000000-0005-0000-0000-00007D5A0000}"/>
    <cellStyle name="Output 10 3 2 2 4" xfId="16634" xr:uid="{00000000-0005-0000-0000-00007E5A0000}"/>
    <cellStyle name="Output 10 3 2 2 4 2" xfId="26808" xr:uid="{00000000-0005-0000-0000-00007F5A0000}"/>
    <cellStyle name="Output 10 3 2 2 5" xfId="26803" xr:uid="{00000000-0005-0000-0000-0000805A0000}"/>
    <cellStyle name="Output 10 3 2 3" xfId="26802" xr:uid="{00000000-0005-0000-0000-0000815A0000}"/>
    <cellStyle name="Output 10 3 3" xfId="16635" xr:uid="{00000000-0005-0000-0000-0000825A0000}"/>
    <cellStyle name="Output 10 3 3 2" xfId="16636" xr:uid="{00000000-0005-0000-0000-0000835A0000}"/>
    <cellStyle name="Output 10 3 3 2 2" xfId="16637" xr:uid="{00000000-0005-0000-0000-0000845A0000}"/>
    <cellStyle name="Output 10 3 3 2 2 2" xfId="26811" xr:uid="{00000000-0005-0000-0000-0000855A0000}"/>
    <cellStyle name="Output 10 3 3 2 3" xfId="16638" xr:uid="{00000000-0005-0000-0000-0000865A0000}"/>
    <cellStyle name="Output 10 3 3 2 3 2" xfId="26812" xr:uid="{00000000-0005-0000-0000-0000875A0000}"/>
    <cellStyle name="Output 10 3 3 2 4" xfId="26810" xr:uid="{00000000-0005-0000-0000-0000885A0000}"/>
    <cellStyle name="Output 10 3 3 3" xfId="16639" xr:uid="{00000000-0005-0000-0000-0000895A0000}"/>
    <cellStyle name="Output 10 3 3 3 2" xfId="26813" xr:uid="{00000000-0005-0000-0000-00008A5A0000}"/>
    <cellStyle name="Output 10 3 3 4" xfId="16640" xr:uid="{00000000-0005-0000-0000-00008B5A0000}"/>
    <cellStyle name="Output 10 3 3 4 2" xfId="26814" xr:uid="{00000000-0005-0000-0000-00008C5A0000}"/>
    <cellStyle name="Output 10 3 3 5" xfId="26809" xr:uid="{00000000-0005-0000-0000-00008D5A0000}"/>
    <cellStyle name="Output 10 3 4" xfId="16627" xr:uid="{00000000-0005-0000-0000-00008E5A0000}"/>
    <cellStyle name="Output 10 3 5" xfId="26801" xr:uid="{00000000-0005-0000-0000-00008F5A0000}"/>
    <cellStyle name="Output 10 4" xfId="16641" xr:uid="{00000000-0005-0000-0000-0000905A0000}"/>
    <cellStyle name="Output 10 4 2" xfId="16642" xr:uid="{00000000-0005-0000-0000-0000915A0000}"/>
    <cellStyle name="Output 10 4 2 2" xfId="16643" xr:uid="{00000000-0005-0000-0000-0000925A0000}"/>
    <cellStyle name="Output 10 4 2 2 2" xfId="16644" xr:uid="{00000000-0005-0000-0000-0000935A0000}"/>
    <cellStyle name="Output 10 4 2 2 2 2" xfId="16645" xr:uid="{00000000-0005-0000-0000-0000945A0000}"/>
    <cellStyle name="Output 10 4 2 2 2 2 2" xfId="26819" xr:uid="{00000000-0005-0000-0000-0000955A0000}"/>
    <cellStyle name="Output 10 4 2 2 2 3" xfId="16646" xr:uid="{00000000-0005-0000-0000-0000965A0000}"/>
    <cellStyle name="Output 10 4 2 2 2 3 2" xfId="26820" xr:uid="{00000000-0005-0000-0000-0000975A0000}"/>
    <cellStyle name="Output 10 4 2 2 2 4" xfId="26818" xr:uid="{00000000-0005-0000-0000-0000985A0000}"/>
    <cellStyle name="Output 10 4 2 2 3" xfId="16647" xr:uid="{00000000-0005-0000-0000-0000995A0000}"/>
    <cellStyle name="Output 10 4 2 2 3 2" xfId="26821" xr:uid="{00000000-0005-0000-0000-00009A5A0000}"/>
    <cellStyle name="Output 10 4 2 2 4" xfId="16648" xr:uid="{00000000-0005-0000-0000-00009B5A0000}"/>
    <cellStyle name="Output 10 4 2 2 4 2" xfId="26822" xr:uid="{00000000-0005-0000-0000-00009C5A0000}"/>
    <cellStyle name="Output 10 4 2 2 5" xfId="26817" xr:uid="{00000000-0005-0000-0000-00009D5A0000}"/>
    <cellStyle name="Output 10 4 2 3" xfId="26816" xr:uid="{00000000-0005-0000-0000-00009E5A0000}"/>
    <cellStyle name="Output 10 4 3" xfId="16649" xr:uid="{00000000-0005-0000-0000-00009F5A0000}"/>
    <cellStyle name="Output 10 4 3 2" xfId="16650" xr:uid="{00000000-0005-0000-0000-0000A05A0000}"/>
    <cellStyle name="Output 10 4 3 2 2" xfId="16651" xr:uid="{00000000-0005-0000-0000-0000A15A0000}"/>
    <cellStyle name="Output 10 4 3 2 2 2" xfId="26825" xr:uid="{00000000-0005-0000-0000-0000A25A0000}"/>
    <cellStyle name="Output 10 4 3 2 3" xfId="16652" xr:uid="{00000000-0005-0000-0000-0000A35A0000}"/>
    <cellStyle name="Output 10 4 3 2 3 2" xfId="26826" xr:uid="{00000000-0005-0000-0000-0000A45A0000}"/>
    <cellStyle name="Output 10 4 3 2 4" xfId="26824" xr:uid="{00000000-0005-0000-0000-0000A55A0000}"/>
    <cellStyle name="Output 10 4 3 3" xfId="16653" xr:uid="{00000000-0005-0000-0000-0000A65A0000}"/>
    <cellStyle name="Output 10 4 3 3 2" xfId="26827" xr:uid="{00000000-0005-0000-0000-0000A75A0000}"/>
    <cellStyle name="Output 10 4 3 4" xfId="16654" xr:uid="{00000000-0005-0000-0000-0000A85A0000}"/>
    <cellStyle name="Output 10 4 3 4 2" xfId="26828" xr:uid="{00000000-0005-0000-0000-0000A95A0000}"/>
    <cellStyle name="Output 10 4 3 5" xfId="26823" xr:uid="{00000000-0005-0000-0000-0000AA5A0000}"/>
    <cellStyle name="Output 10 4 4" xfId="16655" xr:uid="{00000000-0005-0000-0000-0000AB5A0000}"/>
    <cellStyle name="Output 10 4 4 2" xfId="26829" xr:uid="{00000000-0005-0000-0000-0000AC5A0000}"/>
    <cellStyle name="Output 10 4 5" xfId="26815" xr:uid="{00000000-0005-0000-0000-0000AD5A0000}"/>
    <cellStyle name="Output 10 5" xfId="16656" xr:uid="{00000000-0005-0000-0000-0000AE5A0000}"/>
    <cellStyle name="Output 10 5 2" xfId="16657" xr:uid="{00000000-0005-0000-0000-0000AF5A0000}"/>
    <cellStyle name="Output 10 5 2 2" xfId="16658" xr:uid="{00000000-0005-0000-0000-0000B05A0000}"/>
    <cellStyle name="Output 10 5 2 2 2" xfId="16659" xr:uid="{00000000-0005-0000-0000-0000B15A0000}"/>
    <cellStyle name="Output 10 5 2 2 2 2" xfId="16660" xr:uid="{00000000-0005-0000-0000-0000B25A0000}"/>
    <cellStyle name="Output 10 5 2 2 2 2 2" xfId="26834" xr:uid="{00000000-0005-0000-0000-0000B35A0000}"/>
    <cellStyle name="Output 10 5 2 2 2 3" xfId="16661" xr:uid="{00000000-0005-0000-0000-0000B45A0000}"/>
    <cellStyle name="Output 10 5 2 2 2 3 2" xfId="26835" xr:uid="{00000000-0005-0000-0000-0000B55A0000}"/>
    <cellStyle name="Output 10 5 2 2 2 4" xfId="26833" xr:uid="{00000000-0005-0000-0000-0000B65A0000}"/>
    <cellStyle name="Output 10 5 2 2 3" xfId="16662" xr:uid="{00000000-0005-0000-0000-0000B75A0000}"/>
    <cellStyle name="Output 10 5 2 2 3 2" xfId="26836" xr:uid="{00000000-0005-0000-0000-0000B85A0000}"/>
    <cellStyle name="Output 10 5 2 2 4" xfId="16663" xr:uid="{00000000-0005-0000-0000-0000B95A0000}"/>
    <cellStyle name="Output 10 5 2 2 4 2" xfId="26837" xr:uid="{00000000-0005-0000-0000-0000BA5A0000}"/>
    <cellStyle name="Output 10 5 2 2 5" xfId="26832" xr:uid="{00000000-0005-0000-0000-0000BB5A0000}"/>
    <cellStyle name="Output 10 5 2 3" xfId="26831" xr:uid="{00000000-0005-0000-0000-0000BC5A0000}"/>
    <cellStyle name="Output 10 5 3" xfId="16664" xr:uid="{00000000-0005-0000-0000-0000BD5A0000}"/>
    <cellStyle name="Output 10 5 3 2" xfId="16665" xr:uid="{00000000-0005-0000-0000-0000BE5A0000}"/>
    <cellStyle name="Output 10 5 3 2 2" xfId="16666" xr:uid="{00000000-0005-0000-0000-0000BF5A0000}"/>
    <cellStyle name="Output 10 5 3 2 2 2" xfId="26840" xr:uid="{00000000-0005-0000-0000-0000C05A0000}"/>
    <cellStyle name="Output 10 5 3 2 3" xfId="16667" xr:uid="{00000000-0005-0000-0000-0000C15A0000}"/>
    <cellStyle name="Output 10 5 3 2 3 2" xfId="26841" xr:uid="{00000000-0005-0000-0000-0000C25A0000}"/>
    <cellStyle name="Output 10 5 3 2 4" xfId="26839" xr:uid="{00000000-0005-0000-0000-0000C35A0000}"/>
    <cellStyle name="Output 10 5 3 3" xfId="16668" xr:uid="{00000000-0005-0000-0000-0000C45A0000}"/>
    <cellStyle name="Output 10 5 3 3 2" xfId="26842" xr:uid="{00000000-0005-0000-0000-0000C55A0000}"/>
    <cellStyle name="Output 10 5 3 4" xfId="16669" xr:uid="{00000000-0005-0000-0000-0000C65A0000}"/>
    <cellStyle name="Output 10 5 3 4 2" xfId="26843" xr:uid="{00000000-0005-0000-0000-0000C75A0000}"/>
    <cellStyle name="Output 10 5 3 5" xfId="26838" xr:uid="{00000000-0005-0000-0000-0000C85A0000}"/>
    <cellStyle name="Output 10 5 4" xfId="26830" xr:uid="{00000000-0005-0000-0000-0000C95A0000}"/>
    <cellStyle name="Output 10 6" xfId="16670" xr:uid="{00000000-0005-0000-0000-0000CA5A0000}"/>
    <cellStyle name="Output 10 6 2" xfId="16671" xr:uid="{00000000-0005-0000-0000-0000CB5A0000}"/>
    <cellStyle name="Output 10 6 2 2" xfId="16672" xr:uid="{00000000-0005-0000-0000-0000CC5A0000}"/>
    <cellStyle name="Output 10 6 2 2 2" xfId="16673" xr:uid="{00000000-0005-0000-0000-0000CD5A0000}"/>
    <cellStyle name="Output 10 6 2 2 2 2" xfId="26847" xr:uid="{00000000-0005-0000-0000-0000CE5A0000}"/>
    <cellStyle name="Output 10 6 2 2 3" xfId="16674" xr:uid="{00000000-0005-0000-0000-0000CF5A0000}"/>
    <cellStyle name="Output 10 6 2 2 3 2" xfId="26848" xr:uid="{00000000-0005-0000-0000-0000D05A0000}"/>
    <cellStyle name="Output 10 6 2 2 4" xfId="26846" xr:uid="{00000000-0005-0000-0000-0000D15A0000}"/>
    <cellStyle name="Output 10 6 2 3" xfId="16675" xr:uid="{00000000-0005-0000-0000-0000D25A0000}"/>
    <cellStyle name="Output 10 6 2 3 2" xfId="26849" xr:uid="{00000000-0005-0000-0000-0000D35A0000}"/>
    <cellStyle name="Output 10 6 2 4" xfId="16676" xr:uid="{00000000-0005-0000-0000-0000D45A0000}"/>
    <cellStyle name="Output 10 6 2 4 2" xfId="26850" xr:uid="{00000000-0005-0000-0000-0000D55A0000}"/>
    <cellStyle name="Output 10 6 2 5" xfId="26845" xr:uid="{00000000-0005-0000-0000-0000D65A0000}"/>
    <cellStyle name="Output 10 6 3" xfId="26844" xr:uid="{00000000-0005-0000-0000-0000D75A0000}"/>
    <cellStyle name="Output 10 7" xfId="16677" xr:uid="{00000000-0005-0000-0000-0000D85A0000}"/>
    <cellStyle name="Output 10 7 2" xfId="16678" xr:uid="{00000000-0005-0000-0000-0000D95A0000}"/>
    <cellStyle name="Output 10 7 2 2" xfId="16679" xr:uid="{00000000-0005-0000-0000-0000DA5A0000}"/>
    <cellStyle name="Output 10 7 2 2 2" xfId="26853" xr:uid="{00000000-0005-0000-0000-0000DB5A0000}"/>
    <cellStyle name="Output 10 7 2 3" xfId="16680" xr:uid="{00000000-0005-0000-0000-0000DC5A0000}"/>
    <cellStyle name="Output 10 7 2 3 2" xfId="26854" xr:uid="{00000000-0005-0000-0000-0000DD5A0000}"/>
    <cellStyle name="Output 10 7 2 4" xfId="26852" xr:uid="{00000000-0005-0000-0000-0000DE5A0000}"/>
    <cellStyle name="Output 10 7 3" xfId="16681" xr:uid="{00000000-0005-0000-0000-0000DF5A0000}"/>
    <cellStyle name="Output 10 7 3 2" xfId="26855" xr:uid="{00000000-0005-0000-0000-0000E05A0000}"/>
    <cellStyle name="Output 10 7 4" xfId="16682" xr:uid="{00000000-0005-0000-0000-0000E15A0000}"/>
    <cellStyle name="Output 10 7 4 2" xfId="26856" xr:uid="{00000000-0005-0000-0000-0000E25A0000}"/>
    <cellStyle name="Output 10 7 5" xfId="26851" xr:uid="{00000000-0005-0000-0000-0000E35A0000}"/>
    <cellStyle name="Output 10 8" xfId="16683" xr:uid="{00000000-0005-0000-0000-0000E45A0000}"/>
    <cellStyle name="Output 10 8 2" xfId="26857" xr:uid="{00000000-0005-0000-0000-0000E55A0000}"/>
    <cellStyle name="Output 10 9" xfId="16562" xr:uid="{00000000-0005-0000-0000-0000E65A0000}"/>
    <cellStyle name="Output 11" xfId="2760" xr:uid="{00000000-0005-0000-0000-0000E75A0000}"/>
    <cellStyle name="Output 11 10" xfId="16684" xr:uid="{00000000-0005-0000-0000-0000E85A0000}"/>
    <cellStyle name="Output 11 11" xfId="26858" xr:uid="{00000000-0005-0000-0000-0000E95A0000}"/>
    <cellStyle name="Output 11 2" xfId="16685" xr:uid="{00000000-0005-0000-0000-0000EA5A0000}"/>
    <cellStyle name="Output 11 2 2" xfId="16686" xr:uid="{00000000-0005-0000-0000-0000EB5A0000}"/>
    <cellStyle name="Output 11 2 2 2" xfId="16687" xr:uid="{00000000-0005-0000-0000-0000EC5A0000}"/>
    <cellStyle name="Output 11 2 2 2 2" xfId="16688" xr:uid="{00000000-0005-0000-0000-0000ED5A0000}"/>
    <cellStyle name="Output 11 2 2 2 2 2" xfId="16689" xr:uid="{00000000-0005-0000-0000-0000EE5A0000}"/>
    <cellStyle name="Output 11 2 2 2 2 2 2" xfId="16690" xr:uid="{00000000-0005-0000-0000-0000EF5A0000}"/>
    <cellStyle name="Output 11 2 2 2 2 2 2 2" xfId="26864" xr:uid="{00000000-0005-0000-0000-0000F05A0000}"/>
    <cellStyle name="Output 11 2 2 2 2 2 3" xfId="16691" xr:uid="{00000000-0005-0000-0000-0000F15A0000}"/>
    <cellStyle name="Output 11 2 2 2 2 2 3 2" xfId="26865" xr:uid="{00000000-0005-0000-0000-0000F25A0000}"/>
    <cellStyle name="Output 11 2 2 2 2 2 4" xfId="26863" xr:uid="{00000000-0005-0000-0000-0000F35A0000}"/>
    <cellStyle name="Output 11 2 2 2 2 3" xfId="16692" xr:uid="{00000000-0005-0000-0000-0000F45A0000}"/>
    <cellStyle name="Output 11 2 2 2 2 3 2" xfId="26866" xr:uid="{00000000-0005-0000-0000-0000F55A0000}"/>
    <cellStyle name="Output 11 2 2 2 2 4" xfId="16693" xr:uid="{00000000-0005-0000-0000-0000F65A0000}"/>
    <cellStyle name="Output 11 2 2 2 2 4 2" xfId="26867" xr:uid="{00000000-0005-0000-0000-0000F75A0000}"/>
    <cellStyle name="Output 11 2 2 2 2 5" xfId="26862" xr:uid="{00000000-0005-0000-0000-0000F85A0000}"/>
    <cellStyle name="Output 11 2 2 2 3" xfId="26861" xr:uid="{00000000-0005-0000-0000-0000F95A0000}"/>
    <cellStyle name="Output 11 2 2 3" xfId="16694" xr:uid="{00000000-0005-0000-0000-0000FA5A0000}"/>
    <cellStyle name="Output 11 2 2 3 2" xfId="16695" xr:uid="{00000000-0005-0000-0000-0000FB5A0000}"/>
    <cellStyle name="Output 11 2 2 3 2 2" xfId="16696" xr:uid="{00000000-0005-0000-0000-0000FC5A0000}"/>
    <cellStyle name="Output 11 2 2 3 2 2 2" xfId="26870" xr:uid="{00000000-0005-0000-0000-0000FD5A0000}"/>
    <cellStyle name="Output 11 2 2 3 2 3" xfId="16697" xr:uid="{00000000-0005-0000-0000-0000FE5A0000}"/>
    <cellStyle name="Output 11 2 2 3 2 3 2" xfId="26871" xr:uid="{00000000-0005-0000-0000-0000FF5A0000}"/>
    <cellStyle name="Output 11 2 2 3 2 4" xfId="26869" xr:uid="{00000000-0005-0000-0000-0000005B0000}"/>
    <cellStyle name="Output 11 2 2 3 3" xfId="16698" xr:uid="{00000000-0005-0000-0000-0000015B0000}"/>
    <cellStyle name="Output 11 2 2 3 3 2" xfId="26872" xr:uid="{00000000-0005-0000-0000-0000025B0000}"/>
    <cellStyle name="Output 11 2 2 3 4" xfId="16699" xr:uid="{00000000-0005-0000-0000-0000035B0000}"/>
    <cellStyle name="Output 11 2 2 3 4 2" xfId="26873" xr:uid="{00000000-0005-0000-0000-0000045B0000}"/>
    <cellStyle name="Output 11 2 2 3 5" xfId="26868" xr:uid="{00000000-0005-0000-0000-0000055B0000}"/>
    <cellStyle name="Output 11 2 2 4" xfId="26860" xr:uid="{00000000-0005-0000-0000-0000065B0000}"/>
    <cellStyle name="Output 11 2 3" xfId="16700" xr:uid="{00000000-0005-0000-0000-0000075B0000}"/>
    <cellStyle name="Output 11 2 3 2" xfId="16701" xr:uid="{00000000-0005-0000-0000-0000085B0000}"/>
    <cellStyle name="Output 11 2 3 2 2" xfId="16702" xr:uid="{00000000-0005-0000-0000-0000095B0000}"/>
    <cellStyle name="Output 11 2 3 2 2 2" xfId="16703" xr:uid="{00000000-0005-0000-0000-00000A5B0000}"/>
    <cellStyle name="Output 11 2 3 2 2 2 2" xfId="16704" xr:uid="{00000000-0005-0000-0000-00000B5B0000}"/>
    <cellStyle name="Output 11 2 3 2 2 2 2 2" xfId="26878" xr:uid="{00000000-0005-0000-0000-00000C5B0000}"/>
    <cellStyle name="Output 11 2 3 2 2 2 3" xfId="16705" xr:uid="{00000000-0005-0000-0000-00000D5B0000}"/>
    <cellStyle name="Output 11 2 3 2 2 2 3 2" xfId="26879" xr:uid="{00000000-0005-0000-0000-00000E5B0000}"/>
    <cellStyle name="Output 11 2 3 2 2 2 4" xfId="26877" xr:uid="{00000000-0005-0000-0000-00000F5B0000}"/>
    <cellStyle name="Output 11 2 3 2 2 3" xfId="16706" xr:uid="{00000000-0005-0000-0000-0000105B0000}"/>
    <cellStyle name="Output 11 2 3 2 2 3 2" xfId="26880" xr:uid="{00000000-0005-0000-0000-0000115B0000}"/>
    <cellStyle name="Output 11 2 3 2 2 4" xfId="16707" xr:uid="{00000000-0005-0000-0000-0000125B0000}"/>
    <cellStyle name="Output 11 2 3 2 2 4 2" xfId="26881" xr:uid="{00000000-0005-0000-0000-0000135B0000}"/>
    <cellStyle name="Output 11 2 3 2 2 5" xfId="26876" xr:uid="{00000000-0005-0000-0000-0000145B0000}"/>
    <cellStyle name="Output 11 2 3 2 3" xfId="26875" xr:uid="{00000000-0005-0000-0000-0000155B0000}"/>
    <cellStyle name="Output 11 2 3 3" xfId="16708" xr:uid="{00000000-0005-0000-0000-0000165B0000}"/>
    <cellStyle name="Output 11 2 3 3 2" xfId="16709" xr:uid="{00000000-0005-0000-0000-0000175B0000}"/>
    <cellStyle name="Output 11 2 3 3 2 2" xfId="16710" xr:uid="{00000000-0005-0000-0000-0000185B0000}"/>
    <cellStyle name="Output 11 2 3 3 2 2 2" xfId="26884" xr:uid="{00000000-0005-0000-0000-0000195B0000}"/>
    <cellStyle name="Output 11 2 3 3 2 3" xfId="16711" xr:uid="{00000000-0005-0000-0000-00001A5B0000}"/>
    <cellStyle name="Output 11 2 3 3 2 3 2" xfId="26885" xr:uid="{00000000-0005-0000-0000-00001B5B0000}"/>
    <cellStyle name="Output 11 2 3 3 2 4" xfId="26883" xr:uid="{00000000-0005-0000-0000-00001C5B0000}"/>
    <cellStyle name="Output 11 2 3 3 3" xfId="16712" xr:uid="{00000000-0005-0000-0000-00001D5B0000}"/>
    <cellStyle name="Output 11 2 3 3 3 2" xfId="26886" xr:uid="{00000000-0005-0000-0000-00001E5B0000}"/>
    <cellStyle name="Output 11 2 3 3 4" xfId="16713" xr:uid="{00000000-0005-0000-0000-00001F5B0000}"/>
    <cellStyle name="Output 11 2 3 3 4 2" xfId="26887" xr:uid="{00000000-0005-0000-0000-0000205B0000}"/>
    <cellStyle name="Output 11 2 3 3 5" xfId="26882" xr:uid="{00000000-0005-0000-0000-0000215B0000}"/>
    <cellStyle name="Output 11 2 3 4" xfId="26874" xr:uid="{00000000-0005-0000-0000-0000225B0000}"/>
    <cellStyle name="Output 11 2 4" xfId="16714" xr:uid="{00000000-0005-0000-0000-0000235B0000}"/>
    <cellStyle name="Output 11 2 4 2" xfId="16715" xr:uid="{00000000-0005-0000-0000-0000245B0000}"/>
    <cellStyle name="Output 11 2 4 2 2" xfId="16716" xr:uid="{00000000-0005-0000-0000-0000255B0000}"/>
    <cellStyle name="Output 11 2 4 2 2 2" xfId="16717" xr:uid="{00000000-0005-0000-0000-0000265B0000}"/>
    <cellStyle name="Output 11 2 4 2 2 2 2" xfId="16718" xr:uid="{00000000-0005-0000-0000-0000275B0000}"/>
    <cellStyle name="Output 11 2 4 2 2 2 2 2" xfId="26892" xr:uid="{00000000-0005-0000-0000-0000285B0000}"/>
    <cellStyle name="Output 11 2 4 2 2 2 3" xfId="16719" xr:uid="{00000000-0005-0000-0000-0000295B0000}"/>
    <cellStyle name="Output 11 2 4 2 2 2 3 2" xfId="26893" xr:uid="{00000000-0005-0000-0000-00002A5B0000}"/>
    <cellStyle name="Output 11 2 4 2 2 2 4" xfId="26891" xr:uid="{00000000-0005-0000-0000-00002B5B0000}"/>
    <cellStyle name="Output 11 2 4 2 2 3" xfId="16720" xr:uid="{00000000-0005-0000-0000-00002C5B0000}"/>
    <cellStyle name="Output 11 2 4 2 2 3 2" xfId="26894" xr:uid="{00000000-0005-0000-0000-00002D5B0000}"/>
    <cellStyle name="Output 11 2 4 2 2 4" xfId="16721" xr:uid="{00000000-0005-0000-0000-00002E5B0000}"/>
    <cellStyle name="Output 11 2 4 2 2 4 2" xfId="26895" xr:uid="{00000000-0005-0000-0000-00002F5B0000}"/>
    <cellStyle name="Output 11 2 4 2 2 5" xfId="26890" xr:uid="{00000000-0005-0000-0000-0000305B0000}"/>
    <cellStyle name="Output 11 2 4 2 3" xfId="26889" xr:uid="{00000000-0005-0000-0000-0000315B0000}"/>
    <cellStyle name="Output 11 2 4 3" xfId="16722" xr:uid="{00000000-0005-0000-0000-0000325B0000}"/>
    <cellStyle name="Output 11 2 4 3 2" xfId="16723" xr:uid="{00000000-0005-0000-0000-0000335B0000}"/>
    <cellStyle name="Output 11 2 4 3 2 2" xfId="16724" xr:uid="{00000000-0005-0000-0000-0000345B0000}"/>
    <cellStyle name="Output 11 2 4 3 2 2 2" xfId="26898" xr:uid="{00000000-0005-0000-0000-0000355B0000}"/>
    <cellStyle name="Output 11 2 4 3 2 3" xfId="16725" xr:uid="{00000000-0005-0000-0000-0000365B0000}"/>
    <cellStyle name="Output 11 2 4 3 2 3 2" xfId="26899" xr:uid="{00000000-0005-0000-0000-0000375B0000}"/>
    <cellStyle name="Output 11 2 4 3 2 4" xfId="26897" xr:uid="{00000000-0005-0000-0000-0000385B0000}"/>
    <cellStyle name="Output 11 2 4 3 3" xfId="16726" xr:uid="{00000000-0005-0000-0000-0000395B0000}"/>
    <cellStyle name="Output 11 2 4 3 3 2" xfId="26900" xr:uid="{00000000-0005-0000-0000-00003A5B0000}"/>
    <cellStyle name="Output 11 2 4 3 4" xfId="16727" xr:uid="{00000000-0005-0000-0000-00003B5B0000}"/>
    <cellStyle name="Output 11 2 4 3 4 2" xfId="26901" xr:uid="{00000000-0005-0000-0000-00003C5B0000}"/>
    <cellStyle name="Output 11 2 4 3 5" xfId="26896" xr:uid="{00000000-0005-0000-0000-00003D5B0000}"/>
    <cellStyle name="Output 11 2 4 4" xfId="26888" xr:uid="{00000000-0005-0000-0000-00003E5B0000}"/>
    <cellStyle name="Output 11 2 5" xfId="16728" xr:uid="{00000000-0005-0000-0000-00003F5B0000}"/>
    <cellStyle name="Output 11 2 5 2" xfId="16729" xr:uid="{00000000-0005-0000-0000-0000405B0000}"/>
    <cellStyle name="Output 11 2 5 2 2" xfId="16730" xr:uid="{00000000-0005-0000-0000-0000415B0000}"/>
    <cellStyle name="Output 11 2 5 2 2 2" xfId="16731" xr:uid="{00000000-0005-0000-0000-0000425B0000}"/>
    <cellStyle name="Output 11 2 5 2 2 2 2" xfId="26905" xr:uid="{00000000-0005-0000-0000-0000435B0000}"/>
    <cellStyle name="Output 11 2 5 2 2 3" xfId="16732" xr:uid="{00000000-0005-0000-0000-0000445B0000}"/>
    <cellStyle name="Output 11 2 5 2 2 3 2" xfId="26906" xr:uid="{00000000-0005-0000-0000-0000455B0000}"/>
    <cellStyle name="Output 11 2 5 2 2 4" xfId="26904" xr:uid="{00000000-0005-0000-0000-0000465B0000}"/>
    <cellStyle name="Output 11 2 5 2 3" xfId="16733" xr:uid="{00000000-0005-0000-0000-0000475B0000}"/>
    <cellStyle name="Output 11 2 5 2 3 2" xfId="26907" xr:uid="{00000000-0005-0000-0000-0000485B0000}"/>
    <cellStyle name="Output 11 2 5 2 4" xfId="16734" xr:uid="{00000000-0005-0000-0000-0000495B0000}"/>
    <cellStyle name="Output 11 2 5 2 4 2" xfId="26908" xr:uid="{00000000-0005-0000-0000-00004A5B0000}"/>
    <cellStyle name="Output 11 2 5 2 5" xfId="26903" xr:uid="{00000000-0005-0000-0000-00004B5B0000}"/>
    <cellStyle name="Output 11 2 5 3" xfId="26902" xr:uid="{00000000-0005-0000-0000-00004C5B0000}"/>
    <cellStyle name="Output 11 2 6" xfId="16735" xr:uid="{00000000-0005-0000-0000-00004D5B0000}"/>
    <cellStyle name="Output 11 2 6 2" xfId="16736" xr:uid="{00000000-0005-0000-0000-00004E5B0000}"/>
    <cellStyle name="Output 11 2 6 2 2" xfId="16737" xr:uid="{00000000-0005-0000-0000-00004F5B0000}"/>
    <cellStyle name="Output 11 2 6 2 2 2" xfId="16738" xr:uid="{00000000-0005-0000-0000-0000505B0000}"/>
    <cellStyle name="Output 11 2 6 2 2 2 2" xfId="26912" xr:uid="{00000000-0005-0000-0000-0000515B0000}"/>
    <cellStyle name="Output 11 2 6 2 2 3" xfId="16739" xr:uid="{00000000-0005-0000-0000-0000525B0000}"/>
    <cellStyle name="Output 11 2 6 2 2 3 2" xfId="26913" xr:uid="{00000000-0005-0000-0000-0000535B0000}"/>
    <cellStyle name="Output 11 2 6 2 2 4" xfId="26911" xr:uid="{00000000-0005-0000-0000-0000545B0000}"/>
    <cellStyle name="Output 11 2 6 2 3" xfId="16740" xr:uid="{00000000-0005-0000-0000-0000555B0000}"/>
    <cellStyle name="Output 11 2 6 2 3 2" xfId="26914" xr:uid="{00000000-0005-0000-0000-0000565B0000}"/>
    <cellStyle name="Output 11 2 6 2 4" xfId="16741" xr:uid="{00000000-0005-0000-0000-0000575B0000}"/>
    <cellStyle name="Output 11 2 6 2 4 2" xfId="26915" xr:uid="{00000000-0005-0000-0000-0000585B0000}"/>
    <cellStyle name="Output 11 2 6 2 5" xfId="26910" xr:uid="{00000000-0005-0000-0000-0000595B0000}"/>
    <cellStyle name="Output 11 2 6 3" xfId="26909" xr:uid="{00000000-0005-0000-0000-00005A5B0000}"/>
    <cellStyle name="Output 11 2 7" xfId="16742" xr:uid="{00000000-0005-0000-0000-00005B5B0000}"/>
    <cellStyle name="Output 11 2 7 2" xfId="16743" xr:uid="{00000000-0005-0000-0000-00005C5B0000}"/>
    <cellStyle name="Output 11 2 7 2 2" xfId="16744" xr:uid="{00000000-0005-0000-0000-00005D5B0000}"/>
    <cellStyle name="Output 11 2 7 2 2 2" xfId="26918" xr:uid="{00000000-0005-0000-0000-00005E5B0000}"/>
    <cellStyle name="Output 11 2 7 2 3" xfId="16745" xr:uid="{00000000-0005-0000-0000-00005F5B0000}"/>
    <cellStyle name="Output 11 2 7 2 3 2" xfId="26919" xr:uid="{00000000-0005-0000-0000-0000605B0000}"/>
    <cellStyle name="Output 11 2 7 2 4" xfId="26917" xr:uid="{00000000-0005-0000-0000-0000615B0000}"/>
    <cellStyle name="Output 11 2 7 3" xfId="16746" xr:uid="{00000000-0005-0000-0000-0000625B0000}"/>
    <cellStyle name="Output 11 2 7 3 2" xfId="26920" xr:uid="{00000000-0005-0000-0000-0000635B0000}"/>
    <cellStyle name="Output 11 2 7 4" xfId="16747" xr:uid="{00000000-0005-0000-0000-0000645B0000}"/>
    <cellStyle name="Output 11 2 7 4 2" xfId="26921" xr:uid="{00000000-0005-0000-0000-0000655B0000}"/>
    <cellStyle name="Output 11 2 7 5" xfId="26916" xr:uid="{00000000-0005-0000-0000-0000665B0000}"/>
    <cellStyle name="Output 11 2 8" xfId="26859" xr:uid="{00000000-0005-0000-0000-0000675B0000}"/>
    <cellStyle name="Output 11 3" xfId="16748" xr:uid="{00000000-0005-0000-0000-0000685B0000}"/>
    <cellStyle name="Output 11 3 2" xfId="16749" xr:uid="{00000000-0005-0000-0000-0000695B0000}"/>
    <cellStyle name="Output 11 3 2 2" xfId="16750" xr:uid="{00000000-0005-0000-0000-00006A5B0000}"/>
    <cellStyle name="Output 11 3 2 2 2" xfId="16751" xr:uid="{00000000-0005-0000-0000-00006B5B0000}"/>
    <cellStyle name="Output 11 3 2 2 2 2" xfId="16752" xr:uid="{00000000-0005-0000-0000-00006C5B0000}"/>
    <cellStyle name="Output 11 3 2 2 2 2 2" xfId="26926" xr:uid="{00000000-0005-0000-0000-00006D5B0000}"/>
    <cellStyle name="Output 11 3 2 2 2 3" xfId="16753" xr:uid="{00000000-0005-0000-0000-00006E5B0000}"/>
    <cellStyle name="Output 11 3 2 2 2 3 2" xfId="26927" xr:uid="{00000000-0005-0000-0000-00006F5B0000}"/>
    <cellStyle name="Output 11 3 2 2 2 4" xfId="26925" xr:uid="{00000000-0005-0000-0000-0000705B0000}"/>
    <cellStyle name="Output 11 3 2 2 3" xfId="16754" xr:uid="{00000000-0005-0000-0000-0000715B0000}"/>
    <cellStyle name="Output 11 3 2 2 3 2" xfId="26928" xr:uid="{00000000-0005-0000-0000-0000725B0000}"/>
    <cellStyle name="Output 11 3 2 2 4" xfId="16755" xr:uid="{00000000-0005-0000-0000-0000735B0000}"/>
    <cellStyle name="Output 11 3 2 2 4 2" xfId="26929" xr:uid="{00000000-0005-0000-0000-0000745B0000}"/>
    <cellStyle name="Output 11 3 2 2 5" xfId="26924" xr:uid="{00000000-0005-0000-0000-0000755B0000}"/>
    <cellStyle name="Output 11 3 2 3" xfId="26923" xr:uid="{00000000-0005-0000-0000-0000765B0000}"/>
    <cellStyle name="Output 11 3 3" xfId="16756" xr:uid="{00000000-0005-0000-0000-0000775B0000}"/>
    <cellStyle name="Output 11 3 3 2" xfId="16757" xr:uid="{00000000-0005-0000-0000-0000785B0000}"/>
    <cellStyle name="Output 11 3 3 2 2" xfId="16758" xr:uid="{00000000-0005-0000-0000-0000795B0000}"/>
    <cellStyle name="Output 11 3 3 2 2 2" xfId="26932" xr:uid="{00000000-0005-0000-0000-00007A5B0000}"/>
    <cellStyle name="Output 11 3 3 2 3" xfId="16759" xr:uid="{00000000-0005-0000-0000-00007B5B0000}"/>
    <cellStyle name="Output 11 3 3 2 3 2" xfId="26933" xr:uid="{00000000-0005-0000-0000-00007C5B0000}"/>
    <cellStyle name="Output 11 3 3 2 4" xfId="26931" xr:uid="{00000000-0005-0000-0000-00007D5B0000}"/>
    <cellStyle name="Output 11 3 3 3" xfId="16760" xr:uid="{00000000-0005-0000-0000-00007E5B0000}"/>
    <cellStyle name="Output 11 3 3 3 2" xfId="26934" xr:uid="{00000000-0005-0000-0000-00007F5B0000}"/>
    <cellStyle name="Output 11 3 3 4" xfId="16761" xr:uid="{00000000-0005-0000-0000-0000805B0000}"/>
    <cellStyle name="Output 11 3 3 4 2" xfId="26935" xr:uid="{00000000-0005-0000-0000-0000815B0000}"/>
    <cellStyle name="Output 11 3 3 5" xfId="26930" xr:uid="{00000000-0005-0000-0000-0000825B0000}"/>
    <cellStyle name="Output 11 3 4" xfId="26922" xr:uid="{00000000-0005-0000-0000-0000835B0000}"/>
    <cellStyle name="Output 11 4" xfId="16762" xr:uid="{00000000-0005-0000-0000-0000845B0000}"/>
    <cellStyle name="Output 11 4 2" xfId="16763" xr:uid="{00000000-0005-0000-0000-0000855B0000}"/>
    <cellStyle name="Output 11 4 2 2" xfId="16764" xr:uid="{00000000-0005-0000-0000-0000865B0000}"/>
    <cellStyle name="Output 11 4 2 2 2" xfId="16765" xr:uid="{00000000-0005-0000-0000-0000875B0000}"/>
    <cellStyle name="Output 11 4 2 2 2 2" xfId="16766" xr:uid="{00000000-0005-0000-0000-0000885B0000}"/>
    <cellStyle name="Output 11 4 2 2 2 2 2" xfId="26940" xr:uid="{00000000-0005-0000-0000-0000895B0000}"/>
    <cellStyle name="Output 11 4 2 2 2 3" xfId="16767" xr:uid="{00000000-0005-0000-0000-00008A5B0000}"/>
    <cellStyle name="Output 11 4 2 2 2 3 2" xfId="26941" xr:uid="{00000000-0005-0000-0000-00008B5B0000}"/>
    <cellStyle name="Output 11 4 2 2 2 4" xfId="26939" xr:uid="{00000000-0005-0000-0000-00008C5B0000}"/>
    <cellStyle name="Output 11 4 2 2 3" xfId="16768" xr:uid="{00000000-0005-0000-0000-00008D5B0000}"/>
    <cellStyle name="Output 11 4 2 2 3 2" xfId="26942" xr:uid="{00000000-0005-0000-0000-00008E5B0000}"/>
    <cellStyle name="Output 11 4 2 2 4" xfId="16769" xr:uid="{00000000-0005-0000-0000-00008F5B0000}"/>
    <cellStyle name="Output 11 4 2 2 4 2" xfId="26943" xr:uid="{00000000-0005-0000-0000-0000905B0000}"/>
    <cellStyle name="Output 11 4 2 2 5" xfId="26938" xr:uid="{00000000-0005-0000-0000-0000915B0000}"/>
    <cellStyle name="Output 11 4 2 3" xfId="26937" xr:uid="{00000000-0005-0000-0000-0000925B0000}"/>
    <cellStyle name="Output 11 4 3" xfId="16770" xr:uid="{00000000-0005-0000-0000-0000935B0000}"/>
    <cellStyle name="Output 11 4 3 2" xfId="16771" xr:uid="{00000000-0005-0000-0000-0000945B0000}"/>
    <cellStyle name="Output 11 4 3 2 2" xfId="16772" xr:uid="{00000000-0005-0000-0000-0000955B0000}"/>
    <cellStyle name="Output 11 4 3 2 2 2" xfId="26946" xr:uid="{00000000-0005-0000-0000-0000965B0000}"/>
    <cellStyle name="Output 11 4 3 2 3" xfId="16773" xr:uid="{00000000-0005-0000-0000-0000975B0000}"/>
    <cellStyle name="Output 11 4 3 2 3 2" xfId="26947" xr:uid="{00000000-0005-0000-0000-0000985B0000}"/>
    <cellStyle name="Output 11 4 3 2 4" xfId="26945" xr:uid="{00000000-0005-0000-0000-0000995B0000}"/>
    <cellStyle name="Output 11 4 3 3" xfId="16774" xr:uid="{00000000-0005-0000-0000-00009A5B0000}"/>
    <cellStyle name="Output 11 4 3 3 2" xfId="26948" xr:uid="{00000000-0005-0000-0000-00009B5B0000}"/>
    <cellStyle name="Output 11 4 3 4" xfId="16775" xr:uid="{00000000-0005-0000-0000-00009C5B0000}"/>
    <cellStyle name="Output 11 4 3 4 2" xfId="26949" xr:uid="{00000000-0005-0000-0000-00009D5B0000}"/>
    <cellStyle name="Output 11 4 3 5" xfId="26944" xr:uid="{00000000-0005-0000-0000-00009E5B0000}"/>
    <cellStyle name="Output 11 4 4" xfId="26936" xr:uid="{00000000-0005-0000-0000-00009F5B0000}"/>
    <cellStyle name="Output 11 5" xfId="16776" xr:uid="{00000000-0005-0000-0000-0000A05B0000}"/>
    <cellStyle name="Output 11 5 2" xfId="16777" xr:uid="{00000000-0005-0000-0000-0000A15B0000}"/>
    <cellStyle name="Output 11 5 2 2" xfId="16778" xr:uid="{00000000-0005-0000-0000-0000A25B0000}"/>
    <cellStyle name="Output 11 5 2 2 2" xfId="16779" xr:uid="{00000000-0005-0000-0000-0000A35B0000}"/>
    <cellStyle name="Output 11 5 2 2 2 2" xfId="16780" xr:uid="{00000000-0005-0000-0000-0000A45B0000}"/>
    <cellStyle name="Output 11 5 2 2 2 2 2" xfId="26954" xr:uid="{00000000-0005-0000-0000-0000A55B0000}"/>
    <cellStyle name="Output 11 5 2 2 2 3" xfId="16781" xr:uid="{00000000-0005-0000-0000-0000A65B0000}"/>
    <cellStyle name="Output 11 5 2 2 2 3 2" xfId="26955" xr:uid="{00000000-0005-0000-0000-0000A75B0000}"/>
    <cellStyle name="Output 11 5 2 2 2 4" xfId="26953" xr:uid="{00000000-0005-0000-0000-0000A85B0000}"/>
    <cellStyle name="Output 11 5 2 2 3" xfId="16782" xr:uid="{00000000-0005-0000-0000-0000A95B0000}"/>
    <cellStyle name="Output 11 5 2 2 3 2" xfId="26956" xr:uid="{00000000-0005-0000-0000-0000AA5B0000}"/>
    <cellStyle name="Output 11 5 2 2 4" xfId="16783" xr:uid="{00000000-0005-0000-0000-0000AB5B0000}"/>
    <cellStyle name="Output 11 5 2 2 4 2" xfId="26957" xr:uid="{00000000-0005-0000-0000-0000AC5B0000}"/>
    <cellStyle name="Output 11 5 2 2 5" xfId="26952" xr:uid="{00000000-0005-0000-0000-0000AD5B0000}"/>
    <cellStyle name="Output 11 5 2 3" xfId="26951" xr:uid="{00000000-0005-0000-0000-0000AE5B0000}"/>
    <cellStyle name="Output 11 5 3" xfId="16784" xr:uid="{00000000-0005-0000-0000-0000AF5B0000}"/>
    <cellStyle name="Output 11 5 3 2" xfId="16785" xr:uid="{00000000-0005-0000-0000-0000B05B0000}"/>
    <cellStyle name="Output 11 5 3 2 2" xfId="16786" xr:uid="{00000000-0005-0000-0000-0000B15B0000}"/>
    <cellStyle name="Output 11 5 3 2 2 2" xfId="26960" xr:uid="{00000000-0005-0000-0000-0000B25B0000}"/>
    <cellStyle name="Output 11 5 3 2 3" xfId="16787" xr:uid="{00000000-0005-0000-0000-0000B35B0000}"/>
    <cellStyle name="Output 11 5 3 2 3 2" xfId="26961" xr:uid="{00000000-0005-0000-0000-0000B45B0000}"/>
    <cellStyle name="Output 11 5 3 2 4" xfId="26959" xr:uid="{00000000-0005-0000-0000-0000B55B0000}"/>
    <cellStyle name="Output 11 5 3 3" xfId="16788" xr:uid="{00000000-0005-0000-0000-0000B65B0000}"/>
    <cellStyle name="Output 11 5 3 3 2" xfId="26962" xr:uid="{00000000-0005-0000-0000-0000B75B0000}"/>
    <cellStyle name="Output 11 5 3 4" xfId="16789" xr:uid="{00000000-0005-0000-0000-0000B85B0000}"/>
    <cellStyle name="Output 11 5 3 4 2" xfId="26963" xr:uid="{00000000-0005-0000-0000-0000B95B0000}"/>
    <cellStyle name="Output 11 5 3 5" xfId="26958" xr:uid="{00000000-0005-0000-0000-0000BA5B0000}"/>
    <cellStyle name="Output 11 5 4" xfId="26950" xr:uid="{00000000-0005-0000-0000-0000BB5B0000}"/>
    <cellStyle name="Output 11 6" xfId="16790" xr:uid="{00000000-0005-0000-0000-0000BC5B0000}"/>
    <cellStyle name="Output 11 6 2" xfId="16791" xr:uid="{00000000-0005-0000-0000-0000BD5B0000}"/>
    <cellStyle name="Output 11 6 2 2" xfId="16792" xr:uid="{00000000-0005-0000-0000-0000BE5B0000}"/>
    <cellStyle name="Output 11 6 2 2 2" xfId="16793" xr:uid="{00000000-0005-0000-0000-0000BF5B0000}"/>
    <cellStyle name="Output 11 6 2 2 2 2" xfId="26967" xr:uid="{00000000-0005-0000-0000-0000C05B0000}"/>
    <cellStyle name="Output 11 6 2 2 3" xfId="16794" xr:uid="{00000000-0005-0000-0000-0000C15B0000}"/>
    <cellStyle name="Output 11 6 2 2 3 2" xfId="26968" xr:uid="{00000000-0005-0000-0000-0000C25B0000}"/>
    <cellStyle name="Output 11 6 2 2 4" xfId="26966" xr:uid="{00000000-0005-0000-0000-0000C35B0000}"/>
    <cellStyle name="Output 11 6 2 3" xfId="16795" xr:uid="{00000000-0005-0000-0000-0000C45B0000}"/>
    <cellStyle name="Output 11 6 2 3 2" xfId="26969" xr:uid="{00000000-0005-0000-0000-0000C55B0000}"/>
    <cellStyle name="Output 11 6 2 4" xfId="16796" xr:uid="{00000000-0005-0000-0000-0000C65B0000}"/>
    <cellStyle name="Output 11 6 2 4 2" xfId="26970" xr:uid="{00000000-0005-0000-0000-0000C75B0000}"/>
    <cellStyle name="Output 11 6 2 5" xfId="26965" xr:uid="{00000000-0005-0000-0000-0000C85B0000}"/>
    <cellStyle name="Output 11 6 3" xfId="26964" xr:uid="{00000000-0005-0000-0000-0000C95B0000}"/>
    <cellStyle name="Output 11 7" xfId="16797" xr:uid="{00000000-0005-0000-0000-0000CA5B0000}"/>
    <cellStyle name="Output 11 7 2" xfId="16798" xr:uid="{00000000-0005-0000-0000-0000CB5B0000}"/>
    <cellStyle name="Output 11 7 2 2" xfId="16799" xr:uid="{00000000-0005-0000-0000-0000CC5B0000}"/>
    <cellStyle name="Output 11 7 2 2 2" xfId="26973" xr:uid="{00000000-0005-0000-0000-0000CD5B0000}"/>
    <cellStyle name="Output 11 7 2 3" xfId="16800" xr:uid="{00000000-0005-0000-0000-0000CE5B0000}"/>
    <cellStyle name="Output 11 7 2 3 2" xfId="26974" xr:uid="{00000000-0005-0000-0000-0000CF5B0000}"/>
    <cellStyle name="Output 11 7 2 4" xfId="26972" xr:uid="{00000000-0005-0000-0000-0000D05B0000}"/>
    <cellStyle name="Output 11 7 3" xfId="16801" xr:uid="{00000000-0005-0000-0000-0000D15B0000}"/>
    <cellStyle name="Output 11 7 3 2" xfId="26975" xr:uid="{00000000-0005-0000-0000-0000D25B0000}"/>
    <cellStyle name="Output 11 7 4" xfId="16802" xr:uid="{00000000-0005-0000-0000-0000D35B0000}"/>
    <cellStyle name="Output 11 7 4 2" xfId="26976" xr:uid="{00000000-0005-0000-0000-0000D45B0000}"/>
    <cellStyle name="Output 11 7 5" xfId="26971" xr:uid="{00000000-0005-0000-0000-0000D55B0000}"/>
    <cellStyle name="Output 11 8" xfId="16803" xr:uid="{00000000-0005-0000-0000-0000D65B0000}"/>
    <cellStyle name="Output 11 8 2" xfId="26977" xr:uid="{00000000-0005-0000-0000-0000D75B0000}"/>
    <cellStyle name="Output 11 9" xfId="16804" xr:uid="{00000000-0005-0000-0000-0000D85B0000}"/>
    <cellStyle name="Output 11 9 2" xfId="26978" xr:uid="{00000000-0005-0000-0000-0000D95B0000}"/>
    <cellStyle name="Output 12" xfId="2761" xr:uid="{00000000-0005-0000-0000-0000DA5B0000}"/>
    <cellStyle name="Output 12 10" xfId="16805" xr:uid="{00000000-0005-0000-0000-0000DB5B0000}"/>
    <cellStyle name="Output 12 11" xfId="26979" xr:uid="{00000000-0005-0000-0000-0000DC5B0000}"/>
    <cellStyle name="Output 12 2" xfId="16806" xr:uid="{00000000-0005-0000-0000-0000DD5B0000}"/>
    <cellStyle name="Output 12 2 2" xfId="16807" xr:uid="{00000000-0005-0000-0000-0000DE5B0000}"/>
    <cellStyle name="Output 12 2 2 2" xfId="16808" xr:uid="{00000000-0005-0000-0000-0000DF5B0000}"/>
    <cellStyle name="Output 12 2 2 2 2" xfId="16809" xr:uid="{00000000-0005-0000-0000-0000E05B0000}"/>
    <cellStyle name="Output 12 2 2 2 2 2" xfId="16810" xr:uid="{00000000-0005-0000-0000-0000E15B0000}"/>
    <cellStyle name="Output 12 2 2 2 2 2 2" xfId="16811" xr:uid="{00000000-0005-0000-0000-0000E25B0000}"/>
    <cellStyle name="Output 12 2 2 2 2 2 2 2" xfId="26985" xr:uid="{00000000-0005-0000-0000-0000E35B0000}"/>
    <cellStyle name="Output 12 2 2 2 2 2 3" xfId="16812" xr:uid="{00000000-0005-0000-0000-0000E45B0000}"/>
    <cellStyle name="Output 12 2 2 2 2 2 3 2" xfId="26986" xr:uid="{00000000-0005-0000-0000-0000E55B0000}"/>
    <cellStyle name="Output 12 2 2 2 2 2 4" xfId="26984" xr:uid="{00000000-0005-0000-0000-0000E65B0000}"/>
    <cellStyle name="Output 12 2 2 2 2 3" xfId="16813" xr:uid="{00000000-0005-0000-0000-0000E75B0000}"/>
    <cellStyle name="Output 12 2 2 2 2 3 2" xfId="26987" xr:uid="{00000000-0005-0000-0000-0000E85B0000}"/>
    <cellStyle name="Output 12 2 2 2 2 4" xfId="16814" xr:uid="{00000000-0005-0000-0000-0000E95B0000}"/>
    <cellStyle name="Output 12 2 2 2 2 4 2" xfId="26988" xr:uid="{00000000-0005-0000-0000-0000EA5B0000}"/>
    <cellStyle name="Output 12 2 2 2 2 5" xfId="26983" xr:uid="{00000000-0005-0000-0000-0000EB5B0000}"/>
    <cellStyle name="Output 12 2 2 2 3" xfId="26982" xr:uid="{00000000-0005-0000-0000-0000EC5B0000}"/>
    <cellStyle name="Output 12 2 2 3" xfId="16815" xr:uid="{00000000-0005-0000-0000-0000ED5B0000}"/>
    <cellStyle name="Output 12 2 2 3 2" xfId="16816" xr:uid="{00000000-0005-0000-0000-0000EE5B0000}"/>
    <cellStyle name="Output 12 2 2 3 2 2" xfId="16817" xr:uid="{00000000-0005-0000-0000-0000EF5B0000}"/>
    <cellStyle name="Output 12 2 2 3 2 2 2" xfId="26991" xr:uid="{00000000-0005-0000-0000-0000F05B0000}"/>
    <cellStyle name="Output 12 2 2 3 2 3" xfId="16818" xr:uid="{00000000-0005-0000-0000-0000F15B0000}"/>
    <cellStyle name="Output 12 2 2 3 2 3 2" xfId="26992" xr:uid="{00000000-0005-0000-0000-0000F25B0000}"/>
    <cellStyle name="Output 12 2 2 3 2 4" xfId="26990" xr:uid="{00000000-0005-0000-0000-0000F35B0000}"/>
    <cellStyle name="Output 12 2 2 3 3" xfId="16819" xr:uid="{00000000-0005-0000-0000-0000F45B0000}"/>
    <cellStyle name="Output 12 2 2 3 3 2" xfId="26993" xr:uid="{00000000-0005-0000-0000-0000F55B0000}"/>
    <cellStyle name="Output 12 2 2 3 4" xfId="16820" xr:uid="{00000000-0005-0000-0000-0000F65B0000}"/>
    <cellStyle name="Output 12 2 2 3 4 2" xfId="26994" xr:uid="{00000000-0005-0000-0000-0000F75B0000}"/>
    <cellStyle name="Output 12 2 2 3 5" xfId="26989" xr:uid="{00000000-0005-0000-0000-0000F85B0000}"/>
    <cellStyle name="Output 12 2 2 4" xfId="26981" xr:uid="{00000000-0005-0000-0000-0000F95B0000}"/>
    <cellStyle name="Output 12 2 3" xfId="16821" xr:uid="{00000000-0005-0000-0000-0000FA5B0000}"/>
    <cellStyle name="Output 12 2 3 2" xfId="16822" xr:uid="{00000000-0005-0000-0000-0000FB5B0000}"/>
    <cellStyle name="Output 12 2 3 2 2" xfId="16823" xr:uid="{00000000-0005-0000-0000-0000FC5B0000}"/>
    <cellStyle name="Output 12 2 3 2 2 2" xfId="16824" xr:uid="{00000000-0005-0000-0000-0000FD5B0000}"/>
    <cellStyle name="Output 12 2 3 2 2 2 2" xfId="16825" xr:uid="{00000000-0005-0000-0000-0000FE5B0000}"/>
    <cellStyle name="Output 12 2 3 2 2 2 2 2" xfId="26999" xr:uid="{00000000-0005-0000-0000-0000FF5B0000}"/>
    <cellStyle name="Output 12 2 3 2 2 2 3" xfId="16826" xr:uid="{00000000-0005-0000-0000-0000005C0000}"/>
    <cellStyle name="Output 12 2 3 2 2 2 3 2" xfId="27000" xr:uid="{00000000-0005-0000-0000-0000015C0000}"/>
    <cellStyle name="Output 12 2 3 2 2 2 4" xfId="26998" xr:uid="{00000000-0005-0000-0000-0000025C0000}"/>
    <cellStyle name="Output 12 2 3 2 2 3" xfId="16827" xr:uid="{00000000-0005-0000-0000-0000035C0000}"/>
    <cellStyle name="Output 12 2 3 2 2 3 2" xfId="27001" xr:uid="{00000000-0005-0000-0000-0000045C0000}"/>
    <cellStyle name="Output 12 2 3 2 2 4" xfId="16828" xr:uid="{00000000-0005-0000-0000-0000055C0000}"/>
    <cellStyle name="Output 12 2 3 2 2 4 2" xfId="27002" xr:uid="{00000000-0005-0000-0000-0000065C0000}"/>
    <cellStyle name="Output 12 2 3 2 2 5" xfId="26997" xr:uid="{00000000-0005-0000-0000-0000075C0000}"/>
    <cellStyle name="Output 12 2 3 2 3" xfId="26996" xr:uid="{00000000-0005-0000-0000-0000085C0000}"/>
    <cellStyle name="Output 12 2 3 3" xfId="16829" xr:uid="{00000000-0005-0000-0000-0000095C0000}"/>
    <cellStyle name="Output 12 2 3 3 2" xfId="16830" xr:uid="{00000000-0005-0000-0000-00000A5C0000}"/>
    <cellStyle name="Output 12 2 3 3 2 2" xfId="16831" xr:uid="{00000000-0005-0000-0000-00000B5C0000}"/>
    <cellStyle name="Output 12 2 3 3 2 2 2" xfId="27005" xr:uid="{00000000-0005-0000-0000-00000C5C0000}"/>
    <cellStyle name="Output 12 2 3 3 2 3" xfId="16832" xr:uid="{00000000-0005-0000-0000-00000D5C0000}"/>
    <cellStyle name="Output 12 2 3 3 2 3 2" xfId="27006" xr:uid="{00000000-0005-0000-0000-00000E5C0000}"/>
    <cellStyle name="Output 12 2 3 3 2 4" xfId="27004" xr:uid="{00000000-0005-0000-0000-00000F5C0000}"/>
    <cellStyle name="Output 12 2 3 3 3" xfId="16833" xr:uid="{00000000-0005-0000-0000-0000105C0000}"/>
    <cellStyle name="Output 12 2 3 3 3 2" xfId="27007" xr:uid="{00000000-0005-0000-0000-0000115C0000}"/>
    <cellStyle name="Output 12 2 3 3 4" xfId="16834" xr:uid="{00000000-0005-0000-0000-0000125C0000}"/>
    <cellStyle name="Output 12 2 3 3 4 2" xfId="27008" xr:uid="{00000000-0005-0000-0000-0000135C0000}"/>
    <cellStyle name="Output 12 2 3 3 5" xfId="27003" xr:uid="{00000000-0005-0000-0000-0000145C0000}"/>
    <cellStyle name="Output 12 2 3 4" xfId="26995" xr:uid="{00000000-0005-0000-0000-0000155C0000}"/>
    <cellStyle name="Output 12 2 4" xfId="16835" xr:uid="{00000000-0005-0000-0000-0000165C0000}"/>
    <cellStyle name="Output 12 2 4 2" xfId="16836" xr:uid="{00000000-0005-0000-0000-0000175C0000}"/>
    <cellStyle name="Output 12 2 4 2 2" xfId="16837" xr:uid="{00000000-0005-0000-0000-0000185C0000}"/>
    <cellStyle name="Output 12 2 4 2 2 2" xfId="16838" xr:uid="{00000000-0005-0000-0000-0000195C0000}"/>
    <cellStyle name="Output 12 2 4 2 2 2 2" xfId="16839" xr:uid="{00000000-0005-0000-0000-00001A5C0000}"/>
    <cellStyle name="Output 12 2 4 2 2 2 2 2" xfId="27013" xr:uid="{00000000-0005-0000-0000-00001B5C0000}"/>
    <cellStyle name="Output 12 2 4 2 2 2 3" xfId="16840" xr:uid="{00000000-0005-0000-0000-00001C5C0000}"/>
    <cellStyle name="Output 12 2 4 2 2 2 3 2" xfId="27014" xr:uid="{00000000-0005-0000-0000-00001D5C0000}"/>
    <cellStyle name="Output 12 2 4 2 2 2 4" xfId="27012" xr:uid="{00000000-0005-0000-0000-00001E5C0000}"/>
    <cellStyle name="Output 12 2 4 2 2 3" xfId="16841" xr:uid="{00000000-0005-0000-0000-00001F5C0000}"/>
    <cellStyle name="Output 12 2 4 2 2 3 2" xfId="27015" xr:uid="{00000000-0005-0000-0000-0000205C0000}"/>
    <cellStyle name="Output 12 2 4 2 2 4" xfId="16842" xr:uid="{00000000-0005-0000-0000-0000215C0000}"/>
    <cellStyle name="Output 12 2 4 2 2 4 2" xfId="27016" xr:uid="{00000000-0005-0000-0000-0000225C0000}"/>
    <cellStyle name="Output 12 2 4 2 2 5" xfId="27011" xr:uid="{00000000-0005-0000-0000-0000235C0000}"/>
    <cellStyle name="Output 12 2 4 2 3" xfId="27010" xr:uid="{00000000-0005-0000-0000-0000245C0000}"/>
    <cellStyle name="Output 12 2 4 3" xfId="16843" xr:uid="{00000000-0005-0000-0000-0000255C0000}"/>
    <cellStyle name="Output 12 2 4 3 2" xfId="16844" xr:uid="{00000000-0005-0000-0000-0000265C0000}"/>
    <cellStyle name="Output 12 2 4 3 2 2" xfId="16845" xr:uid="{00000000-0005-0000-0000-0000275C0000}"/>
    <cellStyle name="Output 12 2 4 3 2 2 2" xfId="27019" xr:uid="{00000000-0005-0000-0000-0000285C0000}"/>
    <cellStyle name="Output 12 2 4 3 2 3" xfId="16846" xr:uid="{00000000-0005-0000-0000-0000295C0000}"/>
    <cellStyle name="Output 12 2 4 3 2 3 2" xfId="27020" xr:uid="{00000000-0005-0000-0000-00002A5C0000}"/>
    <cellStyle name="Output 12 2 4 3 2 4" xfId="27018" xr:uid="{00000000-0005-0000-0000-00002B5C0000}"/>
    <cellStyle name="Output 12 2 4 3 3" xfId="16847" xr:uid="{00000000-0005-0000-0000-00002C5C0000}"/>
    <cellStyle name="Output 12 2 4 3 3 2" xfId="27021" xr:uid="{00000000-0005-0000-0000-00002D5C0000}"/>
    <cellStyle name="Output 12 2 4 3 4" xfId="16848" xr:uid="{00000000-0005-0000-0000-00002E5C0000}"/>
    <cellStyle name="Output 12 2 4 3 4 2" xfId="27022" xr:uid="{00000000-0005-0000-0000-00002F5C0000}"/>
    <cellStyle name="Output 12 2 4 3 5" xfId="27017" xr:uid="{00000000-0005-0000-0000-0000305C0000}"/>
    <cellStyle name="Output 12 2 4 4" xfId="27009" xr:uid="{00000000-0005-0000-0000-0000315C0000}"/>
    <cellStyle name="Output 12 2 5" xfId="16849" xr:uid="{00000000-0005-0000-0000-0000325C0000}"/>
    <cellStyle name="Output 12 2 5 2" xfId="16850" xr:uid="{00000000-0005-0000-0000-0000335C0000}"/>
    <cellStyle name="Output 12 2 5 2 2" xfId="16851" xr:uid="{00000000-0005-0000-0000-0000345C0000}"/>
    <cellStyle name="Output 12 2 5 2 2 2" xfId="16852" xr:uid="{00000000-0005-0000-0000-0000355C0000}"/>
    <cellStyle name="Output 12 2 5 2 2 2 2" xfId="27026" xr:uid="{00000000-0005-0000-0000-0000365C0000}"/>
    <cellStyle name="Output 12 2 5 2 2 3" xfId="16853" xr:uid="{00000000-0005-0000-0000-0000375C0000}"/>
    <cellStyle name="Output 12 2 5 2 2 3 2" xfId="27027" xr:uid="{00000000-0005-0000-0000-0000385C0000}"/>
    <cellStyle name="Output 12 2 5 2 2 4" xfId="27025" xr:uid="{00000000-0005-0000-0000-0000395C0000}"/>
    <cellStyle name="Output 12 2 5 2 3" xfId="16854" xr:uid="{00000000-0005-0000-0000-00003A5C0000}"/>
    <cellStyle name="Output 12 2 5 2 3 2" xfId="27028" xr:uid="{00000000-0005-0000-0000-00003B5C0000}"/>
    <cellStyle name="Output 12 2 5 2 4" xfId="16855" xr:uid="{00000000-0005-0000-0000-00003C5C0000}"/>
    <cellStyle name="Output 12 2 5 2 4 2" xfId="27029" xr:uid="{00000000-0005-0000-0000-00003D5C0000}"/>
    <cellStyle name="Output 12 2 5 2 5" xfId="27024" xr:uid="{00000000-0005-0000-0000-00003E5C0000}"/>
    <cellStyle name="Output 12 2 5 3" xfId="27023" xr:uid="{00000000-0005-0000-0000-00003F5C0000}"/>
    <cellStyle name="Output 12 2 6" xfId="16856" xr:uid="{00000000-0005-0000-0000-0000405C0000}"/>
    <cellStyle name="Output 12 2 6 2" xfId="16857" xr:uid="{00000000-0005-0000-0000-0000415C0000}"/>
    <cellStyle name="Output 12 2 6 2 2" xfId="16858" xr:uid="{00000000-0005-0000-0000-0000425C0000}"/>
    <cellStyle name="Output 12 2 6 2 2 2" xfId="16859" xr:uid="{00000000-0005-0000-0000-0000435C0000}"/>
    <cellStyle name="Output 12 2 6 2 2 2 2" xfId="27033" xr:uid="{00000000-0005-0000-0000-0000445C0000}"/>
    <cellStyle name="Output 12 2 6 2 2 3" xfId="16860" xr:uid="{00000000-0005-0000-0000-0000455C0000}"/>
    <cellStyle name="Output 12 2 6 2 2 3 2" xfId="27034" xr:uid="{00000000-0005-0000-0000-0000465C0000}"/>
    <cellStyle name="Output 12 2 6 2 2 4" xfId="27032" xr:uid="{00000000-0005-0000-0000-0000475C0000}"/>
    <cellStyle name="Output 12 2 6 2 3" xfId="16861" xr:uid="{00000000-0005-0000-0000-0000485C0000}"/>
    <cellStyle name="Output 12 2 6 2 3 2" xfId="27035" xr:uid="{00000000-0005-0000-0000-0000495C0000}"/>
    <cellStyle name="Output 12 2 6 2 4" xfId="16862" xr:uid="{00000000-0005-0000-0000-00004A5C0000}"/>
    <cellStyle name="Output 12 2 6 2 4 2" xfId="27036" xr:uid="{00000000-0005-0000-0000-00004B5C0000}"/>
    <cellStyle name="Output 12 2 6 2 5" xfId="27031" xr:uid="{00000000-0005-0000-0000-00004C5C0000}"/>
    <cellStyle name="Output 12 2 6 3" xfId="27030" xr:uid="{00000000-0005-0000-0000-00004D5C0000}"/>
    <cellStyle name="Output 12 2 7" xfId="16863" xr:uid="{00000000-0005-0000-0000-00004E5C0000}"/>
    <cellStyle name="Output 12 2 7 2" xfId="16864" xr:uid="{00000000-0005-0000-0000-00004F5C0000}"/>
    <cellStyle name="Output 12 2 7 2 2" xfId="16865" xr:uid="{00000000-0005-0000-0000-0000505C0000}"/>
    <cellStyle name="Output 12 2 7 2 2 2" xfId="27039" xr:uid="{00000000-0005-0000-0000-0000515C0000}"/>
    <cellStyle name="Output 12 2 7 2 3" xfId="16866" xr:uid="{00000000-0005-0000-0000-0000525C0000}"/>
    <cellStyle name="Output 12 2 7 2 3 2" xfId="27040" xr:uid="{00000000-0005-0000-0000-0000535C0000}"/>
    <cellStyle name="Output 12 2 7 2 4" xfId="27038" xr:uid="{00000000-0005-0000-0000-0000545C0000}"/>
    <cellStyle name="Output 12 2 7 3" xfId="16867" xr:uid="{00000000-0005-0000-0000-0000555C0000}"/>
    <cellStyle name="Output 12 2 7 3 2" xfId="27041" xr:uid="{00000000-0005-0000-0000-0000565C0000}"/>
    <cellStyle name="Output 12 2 7 4" xfId="16868" xr:uid="{00000000-0005-0000-0000-0000575C0000}"/>
    <cellStyle name="Output 12 2 7 4 2" xfId="27042" xr:uid="{00000000-0005-0000-0000-0000585C0000}"/>
    <cellStyle name="Output 12 2 7 5" xfId="27037" xr:uid="{00000000-0005-0000-0000-0000595C0000}"/>
    <cellStyle name="Output 12 2 8" xfId="26980" xr:uid="{00000000-0005-0000-0000-00005A5C0000}"/>
    <cellStyle name="Output 12 3" xfId="16869" xr:uid="{00000000-0005-0000-0000-00005B5C0000}"/>
    <cellStyle name="Output 12 3 2" xfId="16870" xr:uid="{00000000-0005-0000-0000-00005C5C0000}"/>
    <cellStyle name="Output 12 3 2 2" xfId="16871" xr:uid="{00000000-0005-0000-0000-00005D5C0000}"/>
    <cellStyle name="Output 12 3 2 2 2" xfId="16872" xr:uid="{00000000-0005-0000-0000-00005E5C0000}"/>
    <cellStyle name="Output 12 3 2 2 2 2" xfId="16873" xr:uid="{00000000-0005-0000-0000-00005F5C0000}"/>
    <cellStyle name="Output 12 3 2 2 2 2 2" xfId="27047" xr:uid="{00000000-0005-0000-0000-0000605C0000}"/>
    <cellStyle name="Output 12 3 2 2 2 3" xfId="16874" xr:uid="{00000000-0005-0000-0000-0000615C0000}"/>
    <cellStyle name="Output 12 3 2 2 2 3 2" xfId="27048" xr:uid="{00000000-0005-0000-0000-0000625C0000}"/>
    <cellStyle name="Output 12 3 2 2 2 4" xfId="27046" xr:uid="{00000000-0005-0000-0000-0000635C0000}"/>
    <cellStyle name="Output 12 3 2 2 3" xfId="16875" xr:uid="{00000000-0005-0000-0000-0000645C0000}"/>
    <cellStyle name="Output 12 3 2 2 3 2" xfId="27049" xr:uid="{00000000-0005-0000-0000-0000655C0000}"/>
    <cellStyle name="Output 12 3 2 2 4" xfId="16876" xr:uid="{00000000-0005-0000-0000-0000665C0000}"/>
    <cellStyle name="Output 12 3 2 2 4 2" xfId="27050" xr:uid="{00000000-0005-0000-0000-0000675C0000}"/>
    <cellStyle name="Output 12 3 2 2 5" xfId="27045" xr:uid="{00000000-0005-0000-0000-0000685C0000}"/>
    <cellStyle name="Output 12 3 2 3" xfId="27044" xr:uid="{00000000-0005-0000-0000-0000695C0000}"/>
    <cellStyle name="Output 12 3 3" xfId="16877" xr:uid="{00000000-0005-0000-0000-00006A5C0000}"/>
    <cellStyle name="Output 12 3 3 2" xfId="16878" xr:uid="{00000000-0005-0000-0000-00006B5C0000}"/>
    <cellStyle name="Output 12 3 3 2 2" xfId="16879" xr:uid="{00000000-0005-0000-0000-00006C5C0000}"/>
    <cellStyle name="Output 12 3 3 2 2 2" xfId="27053" xr:uid="{00000000-0005-0000-0000-00006D5C0000}"/>
    <cellStyle name="Output 12 3 3 2 3" xfId="16880" xr:uid="{00000000-0005-0000-0000-00006E5C0000}"/>
    <cellStyle name="Output 12 3 3 2 3 2" xfId="27054" xr:uid="{00000000-0005-0000-0000-00006F5C0000}"/>
    <cellStyle name="Output 12 3 3 2 4" xfId="27052" xr:uid="{00000000-0005-0000-0000-0000705C0000}"/>
    <cellStyle name="Output 12 3 3 3" xfId="16881" xr:uid="{00000000-0005-0000-0000-0000715C0000}"/>
    <cellStyle name="Output 12 3 3 3 2" xfId="27055" xr:uid="{00000000-0005-0000-0000-0000725C0000}"/>
    <cellStyle name="Output 12 3 3 4" xfId="16882" xr:uid="{00000000-0005-0000-0000-0000735C0000}"/>
    <cellStyle name="Output 12 3 3 4 2" xfId="27056" xr:uid="{00000000-0005-0000-0000-0000745C0000}"/>
    <cellStyle name="Output 12 3 3 5" xfId="27051" xr:uid="{00000000-0005-0000-0000-0000755C0000}"/>
    <cellStyle name="Output 12 3 4" xfId="27043" xr:uid="{00000000-0005-0000-0000-0000765C0000}"/>
    <cellStyle name="Output 12 4" xfId="16883" xr:uid="{00000000-0005-0000-0000-0000775C0000}"/>
    <cellStyle name="Output 12 4 2" xfId="16884" xr:uid="{00000000-0005-0000-0000-0000785C0000}"/>
    <cellStyle name="Output 12 4 2 2" xfId="16885" xr:uid="{00000000-0005-0000-0000-0000795C0000}"/>
    <cellStyle name="Output 12 4 2 2 2" xfId="16886" xr:uid="{00000000-0005-0000-0000-00007A5C0000}"/>
    <cellStyle name="Output 12 4 2 2 2 2" xfId="16887" xr:uid="{00000000-0005-0000-0000-00007B5C0000}"/>
    <cellStyle name="Output 12 4 2 2 2 2 2" xfId="27061" xr:uid="{00000000-0005-0000-0000-00007C5C0000}"/>
    <cellStyle name="Output 12 4 2 2 2 3" xfId="16888" xr:uid="{00000000-0005-0000-0000-00007D5C0000}"/>
    <cellStyle name="Output 12 4 2 2 2 3 2" xfId="27062" xr:uid="{00000000-0005-0000-0000-00007E5C0000}"/>
    <cellStyle name="Output 12 4 2 2 2 4" xfId="27060" xr:uid="{00000000-0005-0000-0000-00007F5C0000}"/>
    <cellStyle name="Output 12 4 2 2 3" xfId="16889" xr:uid="{00000000-0005-0000-0000-0000805C0000}"/>
    <cellStyle name="Output 12 4 2 2 3 2" xfId="27063" xr:uid="{00000000-0005-0000-0000-0000815C0000}"/>
    <cellStyle name="Output 12 4 2 2 4" xfId="16890" xr:uid="{00000000-0005-0000-0000-0000825C0000}"/>
    <cellStyle name="Output 12 4 2 2 4 2" xfId="27064" xr:uid="{00000000-0005-0000-0000-0000835C0000}"/>
    <cellStyle name="Output 12 4 2 2 5" xfId="27059" xr:uid="{00000000-0005-0000-0000-0000845C0000}"/>
    <cellStyle name="Output 12 4 2 3" xfId="27058" xr:uid="{00000000-0005-0000-0000-0000855C0000}"/>
    <cellStyle name="Output 12 4 3" xfId="16891" xr:uid="{00000000-0005-0000-0000-0000865C0000}"/>
    <cellStyle name="Output 12 4 3 2" xfId="16892" xr:uid="{00000000-0005-0000-0000-0000875C0000}"/>
    <cellStyle name="Output 12 4 3 2 2" xfId="16893" xr:uid="{00000000-0005-0000-0000-0000885C0000}"/>
    <cellStyle name="Output 12 4 3 2 2 2" xfId="27067" xr:uid="{00000000-0005-0000-0000-0000895C0000}"/>
    <cellStyle name="Output 12 4 3 2 3" xfId="16894" xr:uid="{00000000-0005-0000-0000-00008A5C0000}"/>
    <cellStyle name="Output 12 4 3 2 3 2" xfId="27068" xr:uid="{00000000-0005-0000-0000-00008B5C0000}"/>
    <cellStyle name="Output 12 4 3 2 4" xfId="27066" xr:uid="{00000000-0005-0000-0000-00008C5C0000}"/>
    <cellStyle name="Output 12 4 3 3" xfId="16895" xr:uid="{00000000-0005-0000-0000-00008D5C0000}"/>
    <cellStyle name="Output 12 4 3 3 2" xfId="27069" xr:uid="{00000000-0005-0000-0000-00008E5C0000}"/>
    <cellStyle name="Output 12 4 3 4" xfId="16896" xr:uid="{00000000-0005-0000-0000-00008F5C0000}"/>
    <cellStyle name="Output 12 4 3 4 2" xfId="27070" xr:uid="{00000000-0005-0000-0000-0000905C0000}"/>
    <cellStyle name="Output 12 4 3 5" xfId="27065" xr:uid="{00000000-0005-0000-0000-0000915C0000}"/>
    <cellStyle name="Output 12 4 4" xfId="27057" xr:uid="{00000000-0005-0000-0000-0000925C0000}"/>
    <cellStyle name="Output 12 5" xfId="16897" xr:uid="{00000000-0005-0000-0000-0000935C0000}"/>
    <cellStyle name="Output 12 5 2" xfId="16898" xr:uid="{00000000-0005-0000-0000-0000945C0000}"/>
    <cellStyle name="Output 12 5 2 2" xfId="16899" xr:uid="{00000000-0005-0000-0000-0000955C0000}"/>
    <cellStyle name="Output 12 5 2 2 2" xfId="16900" xr:uid="{00000000-0005-0000-0000-0000965C0000}"/>
    <cellStyle name="Output 12 5 2 2 2 2" xfId="16901" xr:uid="{00000000-0005-0000-0000-0000975C0000}"/>
    <cellStyle name="Output 12 5 2 2 2 2 2" xfId="27075" xr:uid="{00000000-0005-0000-0000-0000985C0000}"/>
    <cellStyle name="Output 12 5 2 2 2 3" xfId="16902" xr:uid="{00000000-0005-0000-0000-0000995C0000}"/>
    <cellStyle name="Output 12 5 2 2 2 3 2" xfId="27076" xr:uid="{00000000-0005-0000-0000-00009A5C0000}"/>
    <cellStyle name="Output 12 5 2 2 2 4" xfId="27074" xr:uid="{00000000-0005-0000-0000-00009B5C0000}"/>
    <cellStyle name="Output 12 5 2 2 3" xfId="16903" xr:uid="{00000000-0005-0000-0000-00009C5C0000}"/>
    <cellStyle name="Output 12 5 2 2 3 2" xfId="27077" xr:uid="{00000000-0005-0000-0000-00009D5C0000}"/>
    <cellStyle name="Output 12 5 2 2 4" xfId="16904" xr:uid="{00000000-0005-0000-0000-00009E5C0000}"/>
    <cellStyle name="Output 12 5 2 2 4 2" xfId="27078" xr:uid="{00000000-0005-0000-0000-00009F5C0000}"/>
    <cellStyle name="Output 12 5 2 2 5" xfId="27073" xr:uid="{00000000-0005-0000-0000-0000A05C0000}"/>
    <cellStyle name="Output 12 5 2 3" xfId="27072" xr:uid="{00000000-0005-0000-0000-0000A15C0000}"/>
    <cellStyle name="Output 12 5 3" xfId="16905" xr:uid="{00000000-0005-0000-0000-0000A25C0000}"/>
    <cellStyle name="Output 12 5 3 2" xfId="16906" xr:uid="{00000000-0005-0000-0000-0000A35C0000}"/>
    <cellStyle name="Output 12 5 3 2 2" xfId="16907" xr:uid="{00000000-0005-0000-0000-0000A45C0000}"/>
    <cellStyle name="Output 12 5 3 2 2 2" xfId="27081" xr:uid="{00000000-0005-0000-0000-0000A55C0000}"/>
    <cellStyle name="Output 12 5 3 2 3" xfId="16908" xr:uid="{00000000-0005-0000-0000-0000A65C0000}"/>
    <cellStyle name="Output 12 5 3 2 3 2" xfId="27082" xr:uid="{00000000-0005-0000-0000-0000A75C0000}"/>
    <cellStyle name="Output 12 5 3 2 4" xfId="27080" xr:uid="{00000000-0005-0000-0000-0000A85C0000}"/>
    <cellStyle name="Output 12 5 3 3" xfId="16909" xr:uid="{00000000-0005-0000-0000-0000A95C0000}"/>
    <cellStyle name="Output 12 5 3 3 2" xfId="27083" xr:uid="{00000000-0005-0000-0000-0000AA5C0000}"/>
    <cellStyle name="Output 12 5 3 4" xfId="16910" xr:uid="{00000000-0005-0000-0000-0000AB5C0000}"/>
    <cellStyle name="Output 12 5 3 4 2" xfId="27084" xr:uid="{00000000-0005-0000-0000-0000AC5C0000}"/>
    <cellStyle name="Output 12 5 3 5" xfId="27079" xr:uid="{00000000-0005-0000-0000-0000AD5C0000}"/>
    <cellStyle name="Output 12 5 4" xfId="27071" xr:uid="{00000000-0005-0000-0000-0000AE5C0000}"/>
    <cellStyle name="Output 12 6" xfId="16911" xr:uid="{00000000-0005-0000-0000-0000AF5C0000}"/>
    <cellStyle name="Output 12 6 2" xfId="16912" xr:uid="{00000000-0005-0000-0000-0000B05C0000}"/>
    <cellStyle name="Output 12 6 2 2" xfId="16913" xr:uid="{00000000-0005-0000-0000-0000B15C0000}"/>
    <cellStyle name="Output 12 6 2 2 2" xfId="16914" xr:uid="{00000000-0005-0000-0000-0000B25C0000}"/>
    <cellStyle name="Output 12 6 2 2 2 2" xfId="27088" xr:uid="{00000000-0005-0000-0000-0000B35C0000}"/>
    <cellStyle name="Output 12 6 2 2 3" xfId="16915" xr:uid="{00000000-0005-0000-0000-0000B45C0000}"/>
    <cellStyle name="Output 12 6 2 2 3 2" xfId="27089" xr:uid="{00000000-0005-0000-0000-0000B55C0000}"/>
    <cellStyle name="Output 12 6 2 2 4" xfId="27087" xr:uid="{00000000-0005-0000-0000-0000B65C0000}"/>
    <cellStyle name="Output 12 6 2 3" xfId="16916" xr:uid="{00000000-0005-0000-0000-0000B75C0000}"/>
    <cellStyle name="Output 12 6 2 3 2" xfId="27090" xr:uid="{00000000-0005-0000-0000-0000B85C0000}"/>
    <cellStyle name="Output 12 6 2 4" xfId="16917" xr:uid="{00000000-0005-0000-0000-0000B95C0000}"/>
    <cellStyle name="Output 12 6 2 4 2" xfId="27091" xr:uid="{00000000-0005-0000-0000-0000BA5C0000}"/>
    <cellStyle name="Output 12 6 2 5" xfId="27086" xr:uid="{00000000-0005-0000-0000-0000BB5C0000}"/>
    <cellStyle name="Output 12 6 3" xfId="27085" xr:uid="{00000000-0005-0000-0000-0000BC5C0000}"/>
    <cellStyle name="Output 12 7" xfId="16918" xr:uid="{00000000-0005-0000-0000-0000BD5C0000}"/>
    <cellStyle name="Output 12 7 2" xfId="16919" xr:uid="{00000000-0005-0000-0000-0000BE5C0000}"/>
    <cellStyle name="Output 12 7 2 2" xfId="16920" xr:uid="{00000000-0005-0000-0000-0000BF5C0000}"/>
    <cellStyle name="Output 12 7 2 2 2" xfId="27094" xr:uid="{00000000-0005-0000-0000-0000C05C0000}"/>
    <cellStyle name="Output 12 7 2 3" xfId="16921" xr:uid="{00000000-0005-0000-0000-0000C15C0000}"/>
    <cellStyle name="Output 12 7 2 3 2" xfId="27095" xr:uid="{00000000-0005-0000-0000-0000C25C0000}"/>
    <cellStyle name="Output 12 7 2 4" xfId="27093" xr:uid="{00000000-0005-0000-0000-0000C35C0000}"/>
    <cellStyle name="Output 12 7 3" xfId="16922" xr:uid="{00000000-0005-0000-0000-0000C45C0000}"/>
    <cellStyle name="Output 12 7 3 2" xfId="27096" xr:uid="{00000000-0005-0000-0000-0000C55C0000}"/>
    <cellStyle name="Output 12 7 4" xfId="16923" xr:uid="{00000000-0005-0000-0000-0000C65C0000}"/>
    <cellStyle name="Output 12 7 4 2" xfId="27097" xr:uid="{00000000-0005-0000-0000-0000C75C0000}"/>
    <cellStyle name="Output 12 7 5" xfId="27092" xr:uid="{00000000-0005-0000-0000-0000C85C0000}"/>
    <cellStyle name="Output 12 8" xfId="16924" xr:uid="{00000000-0005-0000-0000-0000C95C0000}"/>
    <cellStyle name="Output 12 8 2" xfId="27098" xr:uid="{00000000-0005-0000-0000-0000CA5C0000}"/>
    <cellStyle name="Output 12 9" xfId="16925" xr:uid="{00000000-0005-0000-0000-0000CB5C0000}"/>
    <cellStyle name="Output 12 9 2" xfId="27099" xr:uid="{00000000-0005-0000-0000-0000CC5C0000}"/>
    <cellStyle name="Output 13" xfId="2762" xr:uid="{00000000-0005-0000-0000-0000CD5C0000}"/>
    <cellStyle name="Output 13 2" xfId="16927" xr:uid="{00000000-0005-0000-0000-0000CE5C0000}"/>
    <cellStyle name="Output 13 2 2" xfId="16928" xr:uid="{00000000-0005-0000-0000-0000CF5C0000}"/>
    <cellStyle name="Output 13 2 2 2" xfId="16929" xr:uid="{00000000-0005-0000-0000-0000D05C0000}"/>
    <cellStyle name="Output 13 2 2 2 2" xfId="16930" xr:uid="{00000000-0005-0000-0000-0000D15C0000}"/>
    <cellStyle name="Output 13 2 2 2 2 2" xfId="16931" xr:uid="{00000000-0005-0000-0000-0000D25C0000}"/>
    <cellStyle name="Output 13 2 2 2 2 2 2" xfId="27105" xr:uid="{00000000-0005-0000-0000-0000D35C0000}"/>
    <cellStyle name="Output 13 2 2 2 2 3" xfId="16932" xr:uid="{00000000-0005-0000-0000-0000D45C0000}"/>
    <cellStyle name="Output 13 2 2 2 2 3 2" xfId="27106" xr:uid="{00000000-0005-0000-0000-0000D55C0000}"/>
    <cellStyle name="Output 13 2 2 2 2 4" xfId="27104" xr:uid="{00000000-0005-0000-0000-0000D65C0000}"/>
    <cellStyle name="Output 13 2 2 2 3" xfId="16933" xr:uid="{00000000-0005-0000-0000-0000D75C0000}"/>
    <cellStyle name="Output 13 2 2 2 3 2" xfId="27107" xr:uid="{00000000-0005-0000-0000-0000D85C0000}"/>
    <cellStyle name="Output 13 2 2 2 4" xfId="16934" xr:uid="{00000000-0005-0000-0000-0000D95C0000}"/>
    <cellStyle name="Output 13 2 2 2 4 2" xfId="27108" xr:uid="{00000000-0005-0000-0000-0000DA5C0000}"/>
    <cellStyle name="Output 13 2 2 2 5" xfId="27103" xr:uid="{00000000-0005-0000-0000-0000DB5C0000}"/>
    <cellStyle name="Output 13 2 2 3" xfId="27102" xr:uid="{00000000-0005-0000-0000-0000DC5C0000}"/>
    <cellStyle name="Output 13 2 3" xfId="16935" xr:uid="{00000000-0005-0000-0000-0000DD5C0000}"/>
    <cellStyle name="Output 13 2 3 2" xfId="16936" xr:uid="{00000000-0005-0000-0000-0000DE5C0000}"/>
    <cellStyle name="Output 13 2 3 2 2" xfId="16937" xr:uid="{00000000-0005-0000-0000-0000DF5C0000}"/>
    <cellStyle name="Output 13 2 3 2 2 2" xfId="27111" xr:uid="{00000000-0005-0000-0000-0000E05C0000}"/>
    <cellStyle name="Output 13 2 3 2 3" xfId="16938" xr:uid="{00000000-0005-0000-0000-0000E15C0000}"/>
    <cellStyle name="Output 13 2 3 2 3 2" xfId="27112" xr:uid="{00000000-0005-0000-0000-0000E25C0000}"/>
    <cellStyle name="Output 13 2 3 2 4" xfId="27110" xr:uid="{00000000-0005-0000-0000-0000E35C0000}"/>
    <cellStyle name="Output 13 2 3 3" xfId="16939" xr:uid="{00000000-0005-0000-0000-0000E45C0000}"/>
    <cellStyle name="Output 13 2 3 3 2" xfId="27113" xr:uid="{00000000-0005-0000-0000-0000E55C0000}"/>
    <cellStyle name="Output 13 2 3 4" xfId="16940" xr:uid="{00000000-0005-0000-0000-0000E65C0000}"/>
    <cellStyle name="Output 13 2 3 4 2" xfId="27114" xr:uid="{00000000-0005-0000-0000-0000E75C0000}"/>
    <cellStyle name="Output 13 2 3 5" xfId="27109" xr:uid="{00000000-0005-0000-0000-0000E85C0000}"/>
    <cellStyle name="Output 13 2 4" xfId="27101" xr:uid="{00000000-0005-0000-0000-0000E95C0000}"/>
    <cellStyle name="Output 13 3" xfId="16941" xr:uid="{00000000-0005-0000-0000-0000EA5C0000}"/>
    <cellStyle name="Output 13 3 2" xfId="16942" xr:uid="{00000000-0005-0000-0000-0000EB5C0000}"/>
    <cellStyle name="Output 13 3 2 2" xfId="16943" xr:uid="{00000000-0005-0000-0000-0000EC5C0000}"/>
    <cellStyle name="Output 13 3 2 2 2" xfId="16944" xr:uid="{00000000-0005-0000-0000-0000ED5C0000}"/>
    <cellStyle name="Output 13 3 2 2 2 2" xfId="16945" xr:uid="{00000000-0005-0000-0000-0000EE5C0000}"/>
    <cellStyle name="Output 13 3 2 2 2 2 2" xfId="27119" xr:uid="{00000000-0005-0000-0000-0000EF5C0000}"/>
    <cellStyle name="Output 13 3 2 2 2 3" xfId="16946" xr:uid="{00000000-0005-0000-0000-0000F05C0000}"/>
    <cellStyle name="Output 13 3 2 2 2 3 2" xfId="27120" xr:uid="{00000000-0005-0000-0000-0000F15C0000}"/>
    <cellStyle name="Output 13 3 2 2 2 4" xfId="27118" xr:uid="{00000000-0005-0000-0000-0000F25C0000}"/>
    <cellStyle name="Output 13 3 2 2 3" xfId="16947" xr:uid="{00000000-0005-0000-0000-0000F35C0000}"/>
    <cellStyle name="Output 13 3 2 2 3 2" xfId="27121" xr:uid="{00000000-0005-0000-0000-0000F45C0000}"/>
    <cellStyle name="Output 13 3 2 2 4" xfId="16948" xr:uid="{00000000-0005-0000-0000-0000F55C0000}"/>
    <cellStyle name="Output 13 3 2 2 4 2" xfId="27122" xr:uid="{00000000-0005-0000-0000-0000F65C0000}"/>
    <cellStyle name="Output 13 3 2 2 5" xfId="27117" xr:uid="{00000000-0005-0000-0000-0000F75C0000}"/>
    <cellStyle name="Output 13 3 2 3" xfId="27116" xr:uid="{00000000-0005-0000-0000-0000F85C0000}"/>
    <cellStyle name="Output 13 3 3" xfId="16949" xr:uid="{00000000-0005-0000-0000-0000F95C0000}"/>
    <cellStyle name="Output 13 3 3 2" xfId="16950" xr:uid="{00000000-0005-0000-0000-0000FA5C0000}"/>
    <cellStyle name="Output 13 3 3 2 2" xfId="16951" xr:uid="{00000000-0005-0000-0000-0000FB5C0000}"/>
    <cellStyle name="Output 13 3 3 2 2 2" xfId="27125" xr:uid="{00000000-0005-0000-0000-0000FC5C0000}"/>
    <cellStyle name="Output 13 3 3 2 3" xfId="16952" xr:uid="{00000000-0005-0000-0000-0000FD5C0000}"/>
    <cellStyle name="Output 13 3 3 2 3 2" xfId="27126" xr:uid="{00000000-0005-0000-0000-0000FE5C0000}"/>
    <cellStyle name="Output 13 3 3 2 4" xfId="27124" xr:uid="{00000000-0005-0000-0000-0000FF5C0000}"/>
    <cellStyle name="Output 13 3 3 3" xfId="16953" xr:uid="{00000000-0005-0000-0000-0000005D0000}"/>
    <cellStyle name="Output 13 3 3 3 2" xfId="27127" xr:uid="{00000000-0005-0000-0000-0000015D0000}"/>
    <cellStyle name="Output 13 3 3 4" xfId="16954" xr:uid="{00000000-0005-0000-0000-0000025D0000}"/>
    <cellStyle name="Output 13 3 3 4 2" xfId="27128" xr:uid="{00000000-0005-0000-0000-0000035D0000}"/>
    <cellStyle name="Output 13 3 3 5" xfId="27123" xr:uid="{00000000-0005-0000-0000-0000045D0000}"/>
    <cellStyle name="Output 13 3 4" xfId="27115" xr:uid="{00000000-0005-0000-0000-0000055D0000}"/>
    <cellStyle name="Output 13 4" xfId="16955" xr:uid="{00000000-0005-0000-0000-0000065D0000}"/>
    <cellStyle name="Output 13 4 2" xfId="16956" xr:uid="{00000000-0005-0000-0000-0000075D0000}"/>
    <cellStyle name="Output 13 4 2 2" xfId="16957" xr:uid="{00000000-0005-0000-0000-0000085D0000}"/>
    <cellStyle name="Output 13 4 2 2 2" xfId="16958" xr:uid="{00000000-0005-0000-0000-0000095D0000}"/>
    <cellStyle name="Output 13 4 2 2 2 2" xfId="16959" xr:uid="{00000000-0005-0000-0000-00000A5D0000}"/>
    <cellStyle name="Output 13 4 2 2 2 2 2" xfId="27133" xr:uid="{00000000-0005-0000-0000-00000B5D0000}"/>
    <cellStyle name="Output 13 4 2 2 2 3" xfId="16960" xr:uid="{00000000-0005-0000-0000-00000C5D0000}"/>
    <cellStyle name="Output 13 4 2 2 2 3 2" xfId="27134" xr:uid="{00000000-0005-0000-0000-00000D5D0000}"/>
    <cellStyle name="Output 13 4 2 2 2 4" xfId="27132" xr:uid="{00000000-0005-0000-0000-00000E5D0000}"/>
    <cellStyle name="Output 13 4 2 2 3" xfId="16961" xr:uid="{00000000-0005-0000-0000-00000F5D0000}"/>
    <cellStyle name="Output 13 4 2 2 3 2" xfId="27135" xr:uid="{00000000-0005-0000-0000-0000105D0000}"/>
    <cellStyle name="Output 13 4 2 2 4" xfId="16962" xr:uid="{00000000-0005-0000-0000-0000115D0000}"/>
    <cellStyle name="Output 13 4 2 2 4 2" xfId="27136" xr:uid="{00000000-0005-0000-0000-0000125D0000}"/>
    <cellStyle name="Output 13 4 2 2 5" xfId="27131" xr:uid="{00000000-0005-0000-0000-0000135D0000}"/>
    <cellStyle name="Output 13 4 2 3" xfId="27130" xr:uid="{00000000-0005-0000-0000-0000145D0000}"/>
    <cellStyle name="Output 13 4 3" xfId="16963" xr:uid="{00000000-0005-0000-0000-0000155D0000}"/>
    <cellStyle name="Output 13 4 3 2" xfId="16964" xr:uid="{00000000-0005-0000-0000-0000165D0000}"/>
    <cellStyle name="Output 13 4 3 2 2" xfId="16965" xr:uid="{00000000-0005-0000-0000-0000175D0000}"/>
    <cellStyle name="Output 13 4 3 2 2 2" xfId="27139" xr:uid="{00000000-0005-0000-0000-0000185D0000}"/>
    <cellStyle name="Output 13 4 3 2 3" xfId="16966" xr:uid="{00000000-0005-0000-0000-0000195D0000}"/>
    <cellStyle name="Output 13 4 3 2 3 2" xfId="27140" xr:uid="{00000000-0005-0000-0000-00001A5D0000}"/>
    <cellStyle name="Output 13 4 3 2 4" xfId="27138" xr:uid="{00000000-0005-0000-0000-00001B5D0000}"/>
    <cellStyle name="Output 13 4 3 3" xfId="16967" xr:uid="{00000000-0005-0000-0000-00001C5D0000}"/>
    <cellStyle name="Output 13 4 3 3 2" xfId="27141" xr:uid="{00000000-0005-0000-0000-00001D5D0000}"/>
    <cellStyle name="Output 13 4 3 4" xfId="16968" xr:uid="{00000000-0005-0000-0000-00001E5D0000}"/>
    <cellStyle name="Output 13 4 3 4 2" xfId="27142" xr:uid="{00000000-0005-0000-0000-00001F5D0000}"/>
    <cellStyle name="Output 13 4 3 5" xfId="27137" xr:uid="{00000000-0005-0000-0000-0000205D0000}"/>
    <cellStyle name="Output 13 4 4" xfId="27129" xr:uid="{00000000-0005-0000-0000-0000215D0000}"/>
    <cellStyle name="Output 13 5" xfId="16969" xr:uid="{00000000-0005-0000-0000-0000225D0000}"/>
    <cellStyle name="Output 13 5 2" xfId="16970" xr:uid="{00000000-0005-0000-0000-0000235D0000}"/>
    <cellStyle name="Output 13 5 2 2" xfId="16971" xr:uid="{00000000-0005-0000-0000-0000245D0000}"/>
    <cellStyle name="Output 13 5 2 2 2" xfId="16972" xr:uid="{00000000-0005-0000-0000-0000255D0000}"/>
    <cellStyle name="Output 13 5 2 2 2 2" xfId="27146" xr:uid="{00000000-0005-0000-0000-0000265D0000}"/>
    <cellStyle name="Output 13 5 2 2 3" xfId="16973" xr:uid="{00000000-0005-0000-0000-0000275D0000}"/>
    <cellStyle name="Output 13 5 2 2 3 2" xfId="27147" xr:uid="{00000000-0005-0000-0000-0000285D0000}"/>
    <cellStyle name="Output 13 5 2 2 4" xfId="27145" xr:uid="{00000000-0005-0000-0000-0000295D0000}"/>
    <cellStyle name="Output 13 5 2 3" xfId="16974" xr:uid="{00000000-0005-0000-0000-00002A5D0000}"/>
    <cellStyle name="Output 13 5 2 3 2" xfId="27148" xr:uid="{00000000-0005-0000-0000-00002B5D0000}"/>
    <cellStyle name="Output 13 5 2 4" xfId="16975" xr:uid="{00000000-0005-0000-0000-00002C5D0000}"/>
    <cellStyle name="Output 13 5 2 4 2" xfId="27149" xr:uid="{00000000-0005-0000-0000-00002D5D0000}"/>
    <cellStyle name="Output 13 5 2 5" xfId="27144" xr:uid="{00000000-0005-0000-0000-00002E5D0000}"/>
    <cellStyle name="Output 13 5 3" xfId="27143" xr:uid="{00000000-0005-0000-0000-00002F5D0000}"/>
    <cellStyle name="Output 13 6" xfId="16976" xr:uid="{00000000-0005-0000-0000-0000305D0000}"/>
    <cellStyle name="Output 13 6 2" xfId="16977" xr:uid="{00000000-0005-0000-0000-0000315D0000}"/>
    <cellStyle name="Output 13 6 2 2" xfId="16978" xr:uid="{00000000-0005-0000-0000-0000325D0000}"/>
    <cellStyle name="Output 13 6 2 2 2" xfId="27152" xr:uid="{00000000-0005-0000-0000-0000335D0000}"/>
    <cellStyle name="Output 13 6 2 3" xfId="16979" xr:uid="{00000000-0005-0000-0000-0000345D0000}"/>
    <cellStyle name="Output 13 6 2 3 2" xfId="27153" xr:uid="{00000000-0005-0000-0000-0000355D0000}"/>
    <cellStyle name="Output 13 6 2 4" xfId="27151" xr:uid="{00000000-0005-0000-0000-0000365D0000}"/>
    <cellStyle name="Output 13 6 3" xfId="16980" xr:uid="{00000000-0005-0000-0000-0000375D0000}"/>
    <cellStyle name="Output 13 6 3 2" xfId="27154" xr:uid="{00000000-0005-0000-0000-0000385D0000}"/>
    <cellStyle name="Output 13 6 4" xfId="16981" xr:uid="{00000000-0005-0000-0000-0000395D0000}"/>
    <cellStyle name="Output 13 6 4 2" xfId="27155" xr:uid="{00000000-0005-0000-0000-00003A5D0000}"/>
    <cellStyle name="Output 13 6 5" xfId="27150" xr:uid="{00000000-0005-0000-0000-00003B5D0000}"/>
    <cellStyle name="Output 13 7" xfId="16982" xr:uid="{00000000-0005-0000-0000-00003C5D0000}"/>
    <cellStyle name="Output 13 7 2" xfId="27156" xr:uid="{00000000-0005-0000-0000-00003D5D0000}"/>
    <cellStyle name="Output 13 8" xfId="16926" xr:uid="{00000000-0005-0000-0000-00003E5D0000}"/>
    <cellStyle name="Output 13 9" xfId="27100" xr:uid="{00000000-0005-0000-0000-00003F5D0000}"/>
    <cellStyle name="Output 14" xfId="2763" xr:uid="{00000000-0005-0000-0000-0000405D0000}"/>
    <cellStyle name="Output 14 10" xfId="27157" xr:uid="{00000000-0005-0000-0000-0000415D0000}"/>
    <cellStyle name="Output 14 2" xfId="16984" xr:uid="{00000000-0005-0000-0000-0000425D0000}"/>
    <cellStyle name="Output 14 2 2" xfId="16985" xr:uid="{00000000-0005-0000-0000-0000435D0000}"/>
    <cellStyle name="Output 14 2 2 2" xfId="16986" xr:uid="{00000000-0005-0000-0000-0000445D0000}"/>
    <cellStyle name="Output 14 2 2 2 2" xfId="16987" xr:uid="{00000000-0005-0000-0000-0000455D0000}"/>
    <cellStyle name="Output 14 2 2 2 2 2" xfId="16988" xr:uid="{00000000-0005-0000-0000-0000465D0000}"/>
    <cellStyle name="Output 14 2 2 2 2 2 2" xfId="27162" xr:uid="{00000000-0005-0000-0000-0000475D0000}"/>
    <cellStyle name="Output 14 2 2 2 2 3" xfId="16989" xr:uid="{00000000-0005-0000-0000-0000485D0000}"/>
    <cellStyle name="Output 14 2 2 2 2 3 2" xfId="27163" xr:uid="{00000000-0005-0000-0000-0000495D0000}"/>
    <cellStyle name="Output 14 2 2 2 2 4" xfId="27161" xr:uid="{00000000-0005-0000-0000-00004A5D0000}"/>
    <cellStyle name="Output 14 2 2 2 3" xfId="16990" xr:uid="{00000000-0005-0000-0000-00004B5D0000}"/>
    <cellStyle name="Output 14 2 2 2 3 2" xfId="27164" xr:uid="{00000000-0005-0000-0000-00004C5D0000}"/>
    <cellStyle name="Output 14 2 2 2 4" xfId="16991" xr:uid="{00000000-0005-0000-0000-00004D5D0000}"/>
    <cellStyle name="Output 14 2 2 2 4 2" xfId="27165" xr:uid="{00000000-0005-0000-0000-00004E5D0000}"/>
    <cellStyle name="Output 14 2 2 2 5" xfId="27160" xr:uid="{00000000-0005-0000-0000-00004F5D0000}"/>
    <cellStyle name="Output 14 2 2 3" xfId="27159" xr:uid="{00000000-0005-0000-0000-0000505D0000}"/>
    <cellStyle name="Output 14 2 3" xfId="16992" xr:uid="{00000000-0005-0000-0000-0000515D0000}"/>
    <cellStyle name="Output 14 2 3 2" xfId="16993" xr:uid="{00000000-0005-0000-0000-0000525D0000}"/>
    <cellStyle name="Output 14 2 3 2 2" xfId="16994" xr:uid="{00000000-0005-0000-0000-0000535D0000}"/>
    <cellStyle name="Output 14 2 3 2 2 2" xfId="27168" xr:uid="{00000000-0005-0000-0000-0000545D0000}"/>
    <cellStyle name="Output 14 2 3 2 3" xfId="16995" xr:uid="{00000000-0005-0000-0000-0000555D0000}"/>
    <cellStyle name="Output 14 2 3 2 3 2" xfId="27169" xr:uid="{00000000-0005-0000-0000-0000565D0000}"/>
    <cellStyle name="Output 14 2 3 2 4" xfId="27167" xr:uid="{00000000-0005-0000-0000-0000575D0000}"/>
    <cellStyle name="Output 14 2 3 3" xfId="16996" xr:uid="{00000000-0005-0000-0000-0000585D0000}"/>
    <cellStyle name="Output 14 2 3 3 2" xfId="27170" xr:uid="{00000000-0005-0000-0000-0000595D0000}"/>
    <cellStyle name="Output 14 2 3 4" xfId="16997" xr:uid="{00000000-0005-0000-0000-00005A5D0000}"/>
    <cellStyle name="Output 14 2 3 4 2" xfId="27171" xr:uid="{00000000-0005-0000-0000-00005B5D0000}"/>
    <cellStyle name="Output 14 2 3 5" xfId="27166" xr:uid="{00000000-0005-0000-0000-00005C5D0000}"/>
    <cellStyle name="Output 14 2 4" xfId="27158" xr:uid="{00000000-0005-0000-0000-00005D5D0000}"/>
    <cellStyle name="Output 14 3" xfId="16998" xr:uid="{00000000-0005-0000-0000-00005E5D0000}"/>
    <cellStyle name="Output 14 3 2" xfId="16999" xr:uid="{00000000-0005-0000-0000-00005F5D0000}"/>
    <cellStyle name="Output 14 3 2 2" xfId="17000" xr:uid="{00000000-0005-0000-0000-0000605D0000}"/>
    <cellStyle name="Output 14 3 2 2 2" xfId="17001" xr:uid="{00000000-0005-0000-0000-0000615D0000}"/>
    <cellStyle name="Output 14 3 2 2 2 2" xfId="17002" xr:uid="{00000000-0005-0000-0000-0000625D0000}"/>
    <cellStyle name="Output 14 3 2 2 2 2 2" xfId="27176" xr:uid="{00000000-0005-0000-0000-0000635D0000}"/>
    <cellStyle name="Output 14 3 2 2 2 3" xfId="17003" xr:uid="{00000000-0005-0000-0000-0000645D0000}"/>
    <cellStyle name="Output 14 3 2 2 2 3 2" xfId="27177" xr:uid="{00000000-0005-0000-0000-0000655D0000}"/>
    <cellStyle name="Output 14 3 2 2 2 4" xfId="27175" xr:uid="{00000000-0005-0000-0000-0000665D0000}"/>
    <cellStyle name="Output 14 3 2 2 3" xfId="17004" xr:uid="{00000000-0005-0000-0000-0000675D0000}"/>
    <cellStyle name="Output 14 3 2 2 3 2" xfId="27178" xr:uid="{00000000-0005-0000-0000-0000685D0000}"/>
    <cellStyle name="Output 14 3 2 2 4" xfId="17005" xr:uid="{00000000-0005-0000-0000-0000695D0000}"/>
    <cellStyle name="Output 14 3 2 2 4 2" xfId="27179" xr:uid="{00000000-0005-0000-0000-00006A5D0000}"/>
    <cellStyle name="Output 14 3 2 2 5" xfId="27174" xr:uid="{00000000-0005-0000-0000-00006B5D0000}"/>
    <cellStyle name="Output 14 3 2 3" xfId="27173" xr:uid="{00000000-0005-0000-0000-00006C5D0000}"/>
    <cellStyle name="Output 14 3 3" xfId="17006" xr:uid="{00000000-0005-0000-0000-00006D5D0000}"/>
    <cellStyle name="Output 14 3 3 2" xfId="17007" xr:uid="{00000000-0005-0000-0000-00006E5D0000}"/>
    <cellStyle name="Output 14 3 3 2 2" xfId="17008" xr:uid="{00000000-0005-0000-0000-00006F5D0000}"/>
    <cellStyle name="Output 14 3 3 2 2 2" xfId="27182" xr:uid="{00000000-0005-0000-0000-0000705D0000}"/>
    <cellStyle name="Output 14 3 3 2 3" xfId="17009" xr:uid="{00000000-0005-0000-0000-0000715D0000}"/>
    <cellStyle name="Output 14 3 3 2 3 2" xfId="27183" xr:uid="{00000000-0005-0000-0000-0000725D0000}"/>
    <cellStyle name="Output 14 3 3 2 4" xfId="27181" xr:uid="{00000000-0005-0000-0000-0000735D0000}"/>
    <cellStyle name="Output 14 3 3 3" xfId="17010" xr:uid="{00000000-0005-0000-0000-0000745D0000}"/>
    <cellStyle name="Output 14 3 3 3 2" xfId="27184" xr:uid="{00000000-0005-0000-0000-0000755D0000}"/>
    <cellStyle name="Output 14 3 3 4" xfId="17011" xr:uid="{00000000-0005-0000-0000-0000765D0000}"/>
    <cellStyle name="Output 14 3 3 4 2" xfId="27185" xr:uid="{00000000-0005-0000-0000-0000775D0000}"/>
    <cellStyle name="Output 14 3 3 5" xfId="27180" xr:uid="{00000000-0005-0000-0000-0000785D0000}"/>
    <cellStyle name="Output 14 3 4" xfId="27172" xr:uid="{00000000-0005-0000-0000-0000795D0000}"/>
    <cellStyle name="Output 14 4" xfId="17012" xr:uid="{00000000-0005-0000-0000-00007A5D0000}"/>
    <cellStyle name="Output 14 4 2" xfId="17013" xr:uid="{00000000-0005-0000-0000-00007B5D0000}"/>
    <cellStyle name="Output 14 4 2 2" xfId="17014" xr:uid="{00000000-0005-0000-0000-00007C5D0000}"/>
    <cellStyle name="Output 14 4 2 2 2" xfId="17015" xr:uid="{00000000-0005-0000-0000-00007D5D0000}"/>
    <cellStyle name="Output 14 4 2 2 2 2" xfId="17016" xr:uid="{00000000-0005-0000-0000-00007E5D0000}"/>
    <cellStyle name="Output 14 4 2 2 2 2 2" xfId="27190" xr:uid="{00000000-0005-0000-0000-00007F5D0000}"/>
    <cellStyle name="Output 14 4 2 2 2 3" xfId="17017" xr:uid="{00000000-0005-0000-0000-0000805D0000}"/>
    <cellStyle name="Output 14 4 2 2 2 3 2" xfId="27191" xr:uid="{00000000-0005-0000-0000-0000815D0000}"/>
    <cellStyle name="Output 14 4 2 2 2 4" xfId="27189" xr:uid="{00000000-0005-0000-0000-0000825D0000}"/>
    <cellStyle name="Output 14 4 2 2 3" xfId="17018" xr:uid="{00000000-0005-0000-0000-0000835D0000}"/>
    <cellStyle name="Output 14 4 2 2 3 2" xfId="27192" xr:uid="{00000000-0005-0000-0000-0000845D0000}"/>
    <cellStyle name="Output 14 4 2 2 4" xfId="17019" xr:uid="{00000000-0005-0000-0000-0000855D0000}"/>
    <cellStyle name="Output 14 4 2 2 4 2" xfId="27193" xr:uid="{00000000-0005-0000-0000-0000865D0000}"/>
    <cellStyle name="Output 14 4 2 2 5" xfId="27188" xr:uid="{00000000-0005-0000-0000-0000875D0000}"/>
    <cellStyle name="Output 14 4 2 3" xfId="27187" xr:uid="{00000000-0005-0000-0000-0000885D0000}"/>
    <cellStyle name="Output 14 4 3" xfId="17020" xr:uid="{00000000-0005-0000-0000-0000895D0000}"/>
    <cellStyle name="Output 14 4 3 2" xfId="17021" xr:uid="{00000000-0005-0000-0000-00008A5D0000}"/>
    <cellStyle name="Output 14 4 3 2 2" xfId="17022" xr:uid="{00000000-0005-0000-0000-00008B5D0000}"/>
    <cellStyle name="Output 14 4 3 2 2 2" xfId="27196" xr:uid="{00000000-0005-0000-0000-00008C5D0000}"/>
    <cellStyle name="Output 14 4 3 2 3" xfId="17023" xr:uid="{00000000-0005-0000-0000-00008D5D0000}"/>
    <cellStyle name="Output 14 4 3 2 3 2" xfId="27197" xr:uid="{00000000-0005-0000-0000-00008E5D0000}"/>
    <cellStyle name="Output 14 4 3 2 4" xfId="27195" xr:uid="{00000000-0005-0000-0000-00008F5D0000}"/>
    <cellStyle name="Output 14 4 3 3" xfId="17024" xr:uid="{00000000-0005-0000-0000-0000905D0000}"/>
    <cellStyle name="Output 14 4 3 3 2" xfId="27198" xr:uid="{00000000-0005-0000-0000-0000915D0000}"/>
    <cellStyle name="Output 14 4 3 4" xfId="17025" xr:uid="{00000000-0005-0000-0000-0000925D0000}"/>
    <cellStyle name="Output 14 4 3 4 2" xfId="27199" xr:uid="{00000000-0005-0000-0000-0000935D0000}"/>
    <cellStyle name="Output 14 4 3 5" xfId="27194" xr:uid="{00000000-0005-0000-0000-0000945D0000}"/>
    <cellStyle name="Output 14 4 4" xfId="27186" xr:uid="{00000000-0005-0000-0000-0000955D0000}"/>
    <cellStyle name="Output 14 5" xfId="17026" xr:uid="{00000000-0005-0000-0000-0000965D0000}"/>
    <cellStyle name="Output 14 5 2" xfId="17027" xr:uid="{00000000-0005-0000-0000-0000975D0000}"/>
    <cellStyle name="Output 14 5 2 2" xfId="17028" xr:uid="{00000000-0005-0000-0000-0000985D0000}"/>
    <cellStyle name="Output 14 5 2 2 2" xfId="17029" xr:uid="{00000000-0005-0000-0000-0000995D0000}"/>
    <cellStyle name="Output 14 5 2 2 2 2" xfId="27203" xr:uid="{00000000-0005-0000-0000-00009A5D0000}"/>
    <cellStyle name="Output 14 5 2 2 3" xfId="17030" xr:uid="{00000000-0005-0000-0000-00009B5D0000}"/>
    <cellStyle name="Output 14 5 2 2 3 2" xfId="27204" xr:uid="{00000000-0005-0000-0000-00009C5D0000}"/>
    <cellStyle name="Output 14 5 2 2 4" xfId="27202" xr:uid="{00000000-0005-0000-0000-00009D5D0000}"/>
    <cellStyle name="Output 14 5 2 3" xfId="17031" xr:uid="{00000000-0005-0000-0000-00009E5D0000}"/>
    <cellStyle name="Output 14 5 2 3 2" xfId="27205" xr:uid="{00000000-0005-0000-0000-00009F5D0000}"/>
    <cellStyle name="Output 14 5 2 4" xfId="17032" xr:uid="{00000000-0005-0000-0000-0000A05D0000}"/>
    <cellStyle name="Output 14 5 2 4 2" xfId="27206" xr:uid="{00000000-0005-0000-0000-0000A15D0000}"/>
    <cellStyle name="Output 14 5 2 5" xfId="27201" xr:uid="{00000000-0005-0000-0000-0000A25D0000}"/>
    <cellStyle name="Output 14 5 3" xfId="27200" xr:uid="{00000000-0005-0000-0000-0000A35D0000}"/>
    <cellStyle name="Output 14 6" xfId="17033" xr:uid="{00000000-0005-0000-0000-0000A45D0000}"/>
    <cellStyle name="Output 14 6 2" xfId="17034" xr:uid="{00000000-0005-0000-0000-0000A55D0000}"/>
    <cellStyle name="Output 14 6 2 2" xfId="17035" xr:uid="{00000000-0005-0000-0000-0000A65D0000}"/>
    <cellStyle name="Output 14 6 2 2 2" xfId="17036" xr:uid="{00000000-0005-0000-0000-0000A75D0000}"/>
    <cellStyle name="Output 14 6 2 2 2 2" xfId="27210" xr:uid="{00000000-0005-0000-0000-0000A85D0000}"/>
    <cellStyle name="Output 14 6 2 2 3" xfId="17037" xr:uid="{00000000-0005-0000-0000-0000A95D0000}"/>
    <cellStyle name="Output 14 6 2 2 3 2" xfId="27211" xr:uid="{00000000-0005-0000-0000-0000AA5D0000}"/>
    <cellStyle name="Output 14 6 2 2 4" xfId="27209" xr:uid="{00000000-0005-0000-0000-0000AB5D0000}"/>
    <cellStyle name="Output 14 6 2 3" xfId="17038" xr:uid="{00000000-0005-0000-0000-0000AC5D0000}"/>
    <cellStyle name="Output 14 6 2 3 2" xfId="27212" xr:uid="{00000000-0005-0000-0000-0000AD5D0000}"/>
    <cellStyle name="Output 14 6 2 4" xfId="17039" xr:uid="{00000000-0005-0000-0000-0000AE5D0000}"/>
    <cellStyle name="Output 14 6 2 4 2" xfId="27213" xr:uid="{00000000-0005-0000-0000-0000AF5D0000}"/>
    <cellStyle name="Output 14 6 2 5" xfId="27208" xr:uid="{00000000-0005-0000-0000-0000B05D0000}"/>
    <cellStyle name="Output 14 6 3" xfId="27207" xr:uid="{00000000-0005-0000-0000-0000B15D0000}"/>
    <cellStyle name="Output 14 7" xfId="17040" xr:uid="{00000000-0005-0000-0000-0000B25D0000}"/>
    <cellStyle name="Output 14 7 2" xfId="17041" xr:uid="{00000000-0005-0000-0000-0000B35D0000}"/>
    <cellStyle name="Output 14 7 2 2" xfId="17042" xr:uid="{00000000-0005-0000-0000-0000B45D0000}"/>
    <cellStyle name="Output 14 7 2 2 2" xfId="27216" xr:uid="{00000000-0005-0000-0000-0000B55D0000}"/>
    <cellStyle name="Output 14 7 2 3" xfId="17043" xr:uid="{00000000-0005-0000-0000-0000B65D0000}"/>
    <cellStyle name="Output 14 7 2 3 2" xfId="27217" xr:uid="{00000000-0005-0000-0000-0000B75D0000}"/>
    <cellStyle name="Output 14 7 2 4" xfId="27215" xr:uid="{00000000-0005-0000-0000-0000B85D0000}"/>
    <cellStyle name="Output 14 7 3" xfId="17044" xr:uid="{00000000-0005-0000-0000-0000B95D0000}"/>
    <cellStyle name="Output 14 7 3 2" xfId="27218" xr:uid="{00000000-0005-0000-0000-0000BA5D0000}"/>
    <cellStyle name="Output 14 7 4" xfId="17045" xr:uid="{00000000-0005-0000-0000-0000BB5D0000}"/>
    <cellStyle name="Output 14 7 4 2" xfId="27219" xr:uid="{00000000-0005-0000-0000-0000BC5D0000}"/>
    <cellStyle name="Output 14 7 5" xfId="27214" xr:uid="{00000000-0005-0000-0000-0000BD5D0000}"/>
    <cellStyle name="Output 14 8" xfId="17046" xr:uid="{00000000-0005-0000-0000-0000BE5D0000}"/>
    <cellStyle name="Output 14 8 2" xfId="27220" xr:uid="{00000000-0005-0000-0000-0000BF5D0000}"/>
    <cellStyle name="Output 14 9" xfId="16983" xr:uid="{00000000-0005-0000-0000-0000C05D0000}"/>
    <cellStyle name="Output 15" xfId="17047" xr:uid="{00000000-0005-0000-0000-0000C15D0000}"/>
    <cellStyle name="Output 15 2" xfId="17048" xr:uid="{00000000-0005-0000-0000-0000C25D0000}"/>
    <cellStyle name="Output 15 2 2" xfId="17049" xr:uid="{00000000-0005-0000-0000-0000C35D0000}"/>
    <cellStyle name="Output 15 2 2 2" xfId="17050" xr:uid="{00000000-0005-0000-0000-0000C45D0000}"/>
    <cellStyle name="Output 15 2 2 2 2" xfId="17051" xr:uid="{00000000-0005-0000-0000-0000C55D0000}"/>
    <cellStyle name="Output 15 2 2 2 2 2" xfId="27225" xr:uid="{00000000-0005-0000-0000-0000C65D0000}"/>
    <cellStyle name="Output 15 2 2 2 3" xfId="17052" xr:uid="{00000000-0005-0000-0000-0000C75D0000}"/>
    <cellStyle name="Output 15 2 2 2 3 2" xfId="27226" xr:uid="{00000000-0005-0000-0000-0000C85D0000}"/>
    <cellStyle name="Output 15 2 2 2 4" xfId="27224" xr:uid="{00000000-0005-0000-0000-0000C95D0000}"/>
    <cellStyle name="Output 15 2 2 3" xfId="17053" xr:uid="{00000000-0005-0000-0000-0000CA5D0000}"/>
    <cellStyle name="Output 15 2 2 3 2" xfId="27227" xr:uid="{00000000-0005-0000-0000-0000CB5D0000}"/>
    <cellStyle name="Output 15 2 2 4" xfId="17054" xr:uid="{00000000-0005-0000-0000-0000CC5D0000}"/>
    <cellStyle name="Output 15 2 2 4 2" xfId="27228" xr:uid="{00000000-0005-0000-0000-0000CD5D0000}"/>
    <cellStyle name="Output 15 2 2 5" xfId="27223" xr:uid="{00000000-0005-0000-0000-0000CE5D0000}"/>
    <cellStyle name="Output 15 2 3" xfId="27222" xr:uid="{00000000-0005-0000-0000-0000CF5D0000}"/>
    <cellStyle name="Output 15 3" xfId="17055" xr:uid="{00000000-0005-0000-0000-0000D05D0000}"/>
    <cellStyle name="Output 15 3 2" xfId="17056" xr:uid="{00000000-0005-0000-0000-0000D15D0000}"/>
    <cellStyle name="Output 15 3 2 2" xfId="17057" xr:uid="{00000000-0005-0000-0000-0000D25D0000}"/>
    <cellStyle name="Output 15 3 2 2 2" xfId="27231" xr:uid="{00000000-0005-0000-0000-0000D35D0000}"/>
    <cellStyle name="Output 15 3 2 3" xfId="17058" xr:uid="{00000000-0005-0000-0000-0000D45D0000}"/>
    <cellStyle name="Output 15 3 2 3 2" xfId="27232" xr:uid="{00000000-0005-0000-0000-0000D55D0000}"/>
    <cellStyle name="Output 15 3 2 4" xfId="27230" xr:uid="{00000000-0005-0000-0000-0000D65D0000}"/>
    <cellStyle name="Output 15 3 3" xfId="17059" xr:uid="{00000000-0005-0000-0000-0000D75D0000}"/>
    <cellStyle name="Output 15 3 3 2" xfId="27233" xr:uid="{00000000-0005-0000-0000-0000D85D0000}"/>
    <cellStyle name="Output 15 3 4" xfId="17060" xr:uid="{00000000-0005-0000-0000-0000D95D0000}"/>
    <cellStyle name="Output 15 3 4 2" xfId="27234" xr:uid="{00000000-0005-0000-0000-0000DA5D0000}"/>
    <cellStyle name="Output 15 3 5" xfId="27229" xr:uid="{00000000-0005-0000-0000-0000DB5D0000}"/>
    <cellStyle name="Output 15 4" xfId="27221" xr:uid="{00000000-0005-0000-0000-0000DC5D0000}"/>
    <cellStyle name="Output 16" xfId="17061" xr:uid="{00000000-0005-0000-0000-0000DD5D0000}"/>
    <cellStyle name="Output 16 2" xfId="27235" xr:uid="{00000000-0005-0000-0000-0000DE5D0000}"/>
    <cellStyle name="Output 17" xfId="17062" xr:uid="{00000000-0005-0000-0000-0000DF5D0000}"/>
    <cellStyle name="Output 17 2" xfId="27236" xr:uid="{00000000-0005-0000-0000-0000E05D0000}"/>
    <cellStyle name="Output 18" xfId="16561" xr:uid="{00000000-0005-0000-0000-0000E15D0000}"/>
    <cellStyle name="Output 19" xfId="26735" xr:uid="{00000000-0005-0000-0000-0000E25D0000}"/>
    <cellStyle name="Output 2" xfId="2764" xr:uid="{00000000-0005-0000-0000-0000E35D0000}"/>
    <cellStyle name="Output 2 10" xfId="17064" xr:uid="{00000000-0005-0000-0000-0000E45D0000}"/>
    <cellStyle name="Output 2 10 2" xfId="27238" xr:uid="{00000000-0005-0000-0000-0000E55D0000}"/>
    <cellStyle name="Output 2 11" xfId="17063" xr:uid="{00000000-0005-0000-0000-0000E65D0000}"/>
    <cellStyle name="Output 2 12" xfId="27237" xr:uid="{00000000-0005-0000-0000-0000E75D0000}"/>
    <cellStyle name="Output 2 2" xfId="2765" xr:uid="{00000000-0005-0000-0000-0000E85D0000}"/>
    <cellStyle name="Output 2 2 2" xfId="2766" xr:uid="{00000000-0005-0000-0000-0000E95D0000}"/>
    <cellStyle name="Output 2 2 2 2" xfId="17067" xr:uid="{00000000-0005-0000-0000-0000EA5D0000}"/>
    <cellStyle name="Output 2 2 2 2 2" xfId="17068" xr:uid="{00000000-0005-0000-0000-0000EB5D0000}"/>
    <cellStyle name="Output 2 2 2 2 2 2" xfId="17069" xr:uid="{00000000-0005-0000-0000-0000EC5D0000}"/>
    <cellStyle name="Output 2 2 2 2 2 2 2" xfId="17070" xr:uid="{00000000-0005-0000-0000-0000ED5D0000}"/>
    <cellStyle name="Output 2 2 2 2 2 2 2 2" xfId="17071" xr:uid="{00000000-0005-0000-0000-0000EE5D0000}"/>
    <cellStyle name="Output 2 2 2 2 2 2 2 2 2" xfId="27245" xr:uid="{00000000-0005-0000-0000-0000EF5D0000}"/>
    <cellStyle name="Output 2 2 2 2 2 2 2 3" xfId="17072" xr:uid="{00000000-0005-0000-0000-0000F05D0000}"/>
    <cellStyle name="Output 2 2 2 2 2 2 2 3 2" xfId="27246" xr:uid="{00000000-0005-0000-0000-0000F15D0000}"/>
    <cellStyle name="Output 2 2 2 2 2 2 2 4" xfId="27244" xr:uid="{00000000-0005-0000-0000-0000F25D0000}"/>
    <cellStyle name="Output 2 2 2 2 2 2 3" xfId="17073" xr:uid="{00000000-0005-0000-0000-0000F35D0000}"/>
    <cellStyle name="Output 2 2 2 2 2 2 3 2" xfId="27247" xr:uid="{00000000-0005-0000-0000-0000F45D0000}"/>
    <cellStyle name="Output 2 2 2 2 2 2 4" xfId="17074" xr:uid="{00000000-0005-0000-0000-0000F55D0000}"/>
    <cellStyle name="Output 2 2 2 2 2 2 4 2" xfId="27248" xr:uid="{00000000-0005-0000-0000-0000F65D0000}"/>
    <cellStyle name="Output 2 2 2 2 2 2 5" xfId="27243" xr:uid="{00000000-0005-0000-0000-0000F75D0000}"/>
    <cellStyle name="Output 2 2 2 2 2 3" xfId="27242" xr:uid="{00000000-0005-0000-0000-0000F85D0000}"/>
    <cellStyle name="Output 2 2 2 2 3" xfId="17075" xr:uid="{00000000-0005-0000-0000-0000F95D0000}"/>
    <cellStyle name="Output 2 2 2 2 3 2" xfId="17076" xr:uid="{00000000-0005-0000-0000-0000FA5D0000}"/>
    <cellStyle name="Output 2 2 2 2 3 2 2" xfId="17077" xr:uid="{00000000-0005-0000-0000-0000FB5D0000}"/>
    <cellStyle name="Output 2 2 2 2 3 2 2 2" xfId="27251" xr:uid="{00000000-0005-0000-0000-0000FC5D0000}"/>
    <cellStyle name="Output 2 2 2 2 3 2 3" xfId="17078" xr:uid="{00000000-0005-0000-0000-0000FD5D0000}"/>
    <cellStyle name="Output 2 2 2 2 3 2 3 2" xfId="27252" xr:uid="{00000000-0005-0000-0000-0000FE5D0000}"/>
    <cellStyle name="Output 2 2 2 2 3 2 4" xfId="27250" xr:uid="{00000000-0005-0000-0000-0000FF5D0000}"/>
    <cellStyle name="Output 2 2 2 2 3 3" xfId="17079" xr:uid="{00000000-0005-0000-0000-0000005E0000}"/>
    <cellStyle name="Output 2 2 2 2 3 3 2" xfId="27253" xr:uid="{00000000-0005-0000-0000-0000015E0000}"/>
    <cellStyle name="Output 2 2 2 2 3 4" xfId="17080" xr:uid="{00000000-0005-0000-0000-0000025E0000}"/>
    <cellStyle name="Output 2 2 2 2 3 4 2" xfId="27254" xr:uid="{00000000-0005-0000-0000-0000035E0000}"/>
    <cellStyle name="Output 2 2 2 2 3 5" xfId="27249" xr:uid="{00000000-0005-0000-0000-0000045E0000}"/>
    <cellStyle name="Output 2 2 2 2 4" xfId="27241" xr:uid="{00000000-0005-0000-0000-0000055E0000}"/>
    <cellStyle name="Output 2 2 2 3" xfId="17081" xr:uid="{00000000-0005-0000-0000-0000065E0000}"/>
    <cellStyle name="Output 2 2 2 3 2" xfId="17082" xr:uid="{00000000-0005-0000-0000-0000075E0000}"/>
    <cellStyle name="Output 2 2 2 3 2 2" xfId="17083" xr:uid="{00000000-0005-0000-0000-0000085E0000}"/>
    <cellStyle name="Output 2 2 2 3 2 2 2" xfId="17084" xr:uid="{00000000-0005-0000-0000-0000095E0000}"/>
    <cellStyle name="Output 2 2 2 3 2 2 2 2" xfId="17085" xr:uid="{00000000-0005-0000-0000-00000A5E0000}"/>
    <cellStyle name="Output 2 2 2 3 2 2 2 2 2" xfId="27259" xr:uid="{00000000-0005-0000-0000-00000B5E0000}"/>
    <cellStyle name="Output 2 2 2 3 2 2 2 3" xfId="17086" xr:uid="{00000000-0005-0000-0000-00000C5E0000}"/>
    <cellStyle name="Output 2 2 2 3 2 2 2 3 2" xfId="27260" xr:uid="{00000000-0005-0000-0000-00000D5E0000}"/>
    <cellStyle name="Output 2 2 2 3 2 2 2 4" xfId="27258" xr:uid="{00000000-0005-0000-0000-00000E5E0000}"/>
    <cellStyle name="Output 2 2 2 3 2 2 3" xfId="17087" xr:uid="{00000000-0005-0000-0000-00000F5E0000}"/>
    <cellStyle name="Output 2 2 2 3 2 2 3 2" xfId="27261" xr:uid="{00000000-0005-0000-0000-0000105E0000}"/>
    <cellStyle name="Output 2 2 2 3 2 2 4" xfId="17088" xr:uid="{00000000-0005-0000-0000-0000115E0000}"/>
    <cellStyle name="Output 2 2 2 3 2 2 4 2" xfId="27262" xr:uid="{00000000-0005-0000-0000-0000125E0000}"/>
    <cellStyle name="Output 2 2 2 3 2 2 5" xfId="27257" xr:uid="{00000000-0005-0000-0000-0000135E0000}"/>
    <cellStyle name="Output 2 2 2 3 2 3" xfId="27256" xr:uid="{00000000-0005-0000-0000-0000145E0000}"/>
    <cellStyle name="Output 2 2 2 3 3" xfId="17089" xr:uid="{00000000-0005-0000-0000-0000155E0000}"/>
    <cellStyle name="Output 2 2 2 3 3 2" xfId="17090" xr:uid="{00000000-0005-0000-0000-0000165E0000}"/>
    <cellStyle name="Output 2 2 2 3 3 2 2" xfId="17091" xr:uid="{00000000-0005-0000-0000-0000175E0000}"/>
    <cellStyle name="Output 2 2 2 3 3 2 2 2" xfId="27265" xr:uid="{00000000-0005-0000-0000-0000185E0000}"/>
    <cellStyle name="Output 2 2 2 3 3 2 3" xfId="17092" xr:uid="{00000000-0005-0000-0000-0000195E0000}"/>
    <cellStyle name="Output 2 2 2 3 3 2 3 2" xfId="27266" xr:uid="{00000000-0005-0000-0000-00001A5E0000}"/>
    <cellStyle name="Output 2 2 2 3 3 2 4" xfId="27264" xr:uid="{00000000-0005-0000-0000-00001B5E0000}"/>
    <cellStyle name="Output 2 2 2 3 3 3" xfId="17093" xr:uid="{00000000-0005-0000-0000-00001C5E0000}"/>
    <cellStyle name="Output 2 2 2 3 3 3 2" xfId="27267" xr:uid="{00000000-0005-0000-0000-00001D5E0000}"/>
    <cellStyle name="Output 2 2 2 3 3 4" xfId="17094" xr:uid="{00000000-0005-0000-0000-00001E5E0000}"/>
    <cellStyle name="Output 2 2 2 3 3 4 2" xfId="27268" xr:uid="{00000000-0005-0000-0000-00001F5E0000}"/>
    <cellStyle name="Output 2 2 2 3 3 5" xfId="27263" xr:uid="{00000000-0005-0000-0000-0000205E0000}"/>
    <cellStyle name="Output 2 2 2 3 4" xfId="27255" xr:uid="{00000000-0005-0000-0000-0000215E0000}"/>
    <cellStyle name="Output 2 2 2 4" xfId="17095" xr:uid="{00000000-0005-0000-0000-0000225E0000}"/>
    <cellStyle name="Output 2 2 2 4 2" xfId="17096" xr:uid="{00000000-0005-0000-0000-0000235E0000}"/>
    <cellStyle name="Output 2 2 2 4 2 2" xfId="17097" xr:uid="{00000000-0005-0000-0000-0000245E0000}"/>
    <cellStyle name="Output 2 2 2 4 2 2 2" xfId="17098" xr:uid="{00000000-0005-0000-0000-0000255E0000}"/>
    <cellStyle name="Output 2 2 2 4 2 2 2 2" xfId="17099" xr:uid="{00000000-0005-0000-0000-0000265E0000}"/>
    <cellStyle name="Output 2 2 2 4 2 2 2 2 2" xfId="27273" xr:uid="{00000000-0005-0000-0000-0000275E0000}"/>
    <cellStyle name="Output 2 2 2 4 2 2 2 3" xfId="17100" xr:uid="{00000000-0005-0000-0000-0000285E0000}"/>
    <cellStyle name="Output 2 2 2 4 2 2 2 3 2" xfId="27274" xr:uid="{00000000-0005-0000-0000-0000295E0000}"/>
    <cellStyle name="Output 2 2 2 4 2 2 2 4" xfId="27272" xr:uid="{00000000-0005-0000-0000-00002A5E0000}"/>
    <cellStyle name="Output 2 2 2 4 2 2 3" xfId="17101" xr:uid="{00000000-0005-0000-0000-00002B5E0000}"/>
    <cellStyle name="Output 2 2 2 4 2 2 3 2" xfId="27275" xr:uid="{00000000-0005-0000-0000-00002C5E0000}"/>
    <cellStyle name="Output 2 2 2 4 2 2 4" xfId="17102" xr:uid="{00000000-0005-0000-0000-00002D5E0000}"/>
    <cellStyle name="Output 2 2 2 4 2 2 4 2" xfId="27276" xr:uid="{00000000-0005-0000-0000-00002E5E0000}"/>
    <cellStyle name="Output 2 2 2 4 2 2 5" xfId="27271" xr:uid="{00000000-0005-0000-0000-00002F5E0000}"/>
    <cellStyle name="Output 2 2 2 4 2 3" xfId="27270" xr:uid="{00000000-0005-0000-0000-0000305E0000}"/>
    <cellStyle name="Output 2 2 2 4 3" xfId="17103" xr:uid="{00000000-0005-0000-0000-0000315E0000}"/>
    <cellStyle name="Output 2 2 2 4 3 2" xfId="17104" xr:uid="{00000000-0005-0000-0000-0000325E0000}"/>
    <cellStyle name="Output 2 2 2 4 3 2 2" xfId="17105" xr:uid="{00000000-0005-0000-0000-0000335E0000}"/>
    <cellStyle name="Output 2 2 2 4 3 2 2 2" xfId="27279" xr:uid="{00000000-0005-0000-0000-0000345E0000}"/>
    <cellStyle name="Output 2 2 2 4 3 2 3" xfId="17106" xr:uid="{00000000-0005-0000-0000-0000355E0000}"/>
    <cellStyle name="Output 2 2 2 4 3 2 3 2" xfId="27280" xr:uid="{00000000-0005-0000-0000-0000365E0000}"/>
    <cellStyle name="Output 2 2 2 4 3 2 4" xfId="27278" xr:uid="{00000000-0005-0000-0000-0000375E0000}"/>
    <cellStyle name="Output 2 2 2 4 3 3" xfId="17107" xr:uid="{00000000-0005-0000-0000-0000385E0000}"/>
    <cellStyle name="Output 2 2 2 4 3 3 2" xfId="27281" xr:uid="{00000000-0005-0000-0000-0000395E0000}"/>
    <cellStyle name="Output 2 2 2 4 3 4" xfId="17108" xr:uid="{00000000-0005-0000-0000-00003A5E0000}"/>
    <cellStyle name="Output 2 2 2 4 3 4 2" xfId="27282" xr:uid="{00000000-0005-0000-0000-00003B5E0000}"/>
    <cellStyle name="Output 2 2 2 4 3 5" xfId="27277" xr:uid="{00000000-0005-0000-0000-00003C5E0000}"/>
    <cellStyle name="Output 2 2 2 4 4" xfId="27269" xr:uid="{00000000-0005-0000-0000-00003D5E0000}"/>
    <cellStyle name="Output 2 2 2 5" xfId="17109" xr:uid="{00000000-0005-0000-0000-00003E5E0000}"/>
    <cellStyle name="Output 2 2 2 5 2" xfId="17110" xr:uid="{00000000-0005-0000-0000-00003F5E0000}"/>
    <cellStyle name="Output 2 2 2 5 2 2" xfId="17111" xr:uid="{00000000-0005-0000-0000-0000405E0000}"/>
    <cellStyle name="Output 2 2 2 5 2 2 2" xfId="27285" xr:uid="{00000000-0005-0000-0000-0000415E0000}"/>
    <cellStyle name="Output 2 2 2 5 2 3" xfId="17112" xr:uid="{00000000-0005-0000-0000-0000425E0000}"/>
    <cellStyle name="Output 2 2 2 5 2 3 2" xfId="27286" xr:uid="{00000000-0005-0000-0000-0000435E0000}"/>
    <cellStyle name="Output 2 2 2 5 2 4" xfId="27284" xr:uid="{00000000-0005-0000-0000-0000445E0000}"/>
    <cellStyle name="Output 2 2 2 5 3" xfId="17113" xr:uid="{00000000-0005-0000-0000-0000455E0000}"/>
    <cellStyle name="Output 2 2 2 5 3 2" xfId="27287" xr:uid="{00000000-0005-0000-0000-0000465E0000}"/>
    <cellStyle name="Output 2 2 2 5 4" xfId="17114" xr:uid="{00000000-0005-0000-0000-0000475E0000}"/>
    <cellStyle name="Output 2 2 2 5 4 2" xfId="27288" xr:uid="{00000000-0005-0000-0000-0000485E0000}"/>
    <cellStyle name="Output 2 2 2 5 5" xfId="27283" xr:uid="{00000000-0005-0000-0000-0000495E0000}"/>
    <cellStyle name="Output 2 2 2 6" xfId="17066" xr:uid="{00000000-0005-0000-0000-00004A5E0000}"/>
    <cellStyle name="Output 2 2 2 7" xfId="27240" xr:uid="{00000000-0005-0000-0000-00004B5E0000}"/>
    <cellStyle name="Output 2 2 3" xfId="2767" xr:uid="{00000000-0005-0000-0000-00004C5E0000}"/>
    <cellStyle name="Output 2 2 3 2" xfId="17116" xr:uid="{00000000-0005-0000-0000-00004D5E0000}"/>
    <cellStyle name="Output 2 2 3 2 2" xfId="17117" xr:uid="{00000000-0005-0000-0000-00004E5E0000}"/>
    <cellStyle name="Output 2 2 3 2 2 2" xfId="17118" xr:uid="{00000000-0005-0000-0000-00004F5E0000}"/>
    <cellStyle name="Output 2 2 3 2 2 2 2" xfId="17119" xr:uid="{00000000-0005-0000-0000-0000505E0000}"/>
    <cellStyle name="Output 2 2 3 2 2 2 2 2" xfId="27293" xr:uid="{00000000-0005-0000-0000-0000515E0000}"/>
    <cellStyle name="Output 2 2 3 2 2 2 3" xfId="17120" xr:uid="{00000000-0005-0000-0000-0000525E0000}"/>
    <cellStyle name="Output 2 2 3 2 2 2 3 2" xfId="27294" xr:uid="{00000000-0005-0000-0000-0000535E0000}"/>
    <cellStyle name="Output 2 2 3 2 2 2 4" xfId="27292" xr:uid="{00000000-0005-0000-0000-0000545E0000}"/>
    <cellStyle name="Output 2 2 3 2 2 3" xfId="17121" xr:uid="{00000000-0005-0000-0000-0000555E0000}"/>
    <cellStyle name="Output 2 2 3 2 2 3 2" xfId="27295" xr:uid="{00000000-0005-0000-0000-0000565E0000}"/>
    <cellStyle name="Output 2 2 3 2 2 4" xfId="17122" xr:uid="{00000000-0005-0000-0000-0000575E0000}"/>
    <cellStyle name="Output 2 2 3 2 2 4 2" xfId="27296" xr:uid="{00000000-0005-0000-0000-0000585E0000}"/>
    <cellStyle name="Output 2 2 3 2 2 5" xfId="27291" xr:uid="{00000000-0005-0000-0000-0000595E0000}"/>
    <cellStyle name="Output 2 2 3 2 3" xfId="27290" xr:uid="{00000000-0005-0000-0000-00005A5E0000}"/>
    <cellStyle name="Output 2 2 3 3" xfId="17123" xr:uid="{00000000-0005-0000-0000-00005B5E0000}"/>
    <cellStyle name="Output 2 2 3 3 2" xfId="17124" xr:uid="{00000000-0005-0000-0000-00005C5E0000}"/>
    <cellStyle name="Output 2 2 3 3 2 2" xfId="17125" xr:uid="{00000000-0005-0000-0000-00005D5E0000}"/>
    <cellStyle name="Output 2 2 3 3 2 2 2" xfId="27299" xr:uid="{00000000-0005-0000-0000-00005E5E0000}"/>
    <cellStyle name="Output 2 2 3 3 2 3" xfId="17126" xr:uid="{00000000-0005-0000-0000-00005F5E0000}"/>
    <cellStyle name="Output 2 2 3 3 2 3 2" xfId="27300" xr:uid="{00000000-0005-0000-0000-0000605E0000}"/>
    <cellStyle name="Output 2 2 3 3 2 4" xfId="27298" xr:uid="{00000000-0005-0000-0000-0000615E0000}"/>
    <cellStyle name="Output 2 2 3 3 3" xfId="17127" xr:uid="{00000000-0005-0000-0000-0000625E0000}"/>
    <cellStyle name="Output 2 2 3 3 3 2" xfId="27301" xr:uid="{00000000-0005-0000-0000-0000635E0000}"/>
    <cellStyle name="Output 2 2 3 3 4" xfId="17128" xr:uid="{00000000-0005-0000-0000-0000645E0000}"/>
    <cellStyle name="Output 2 2 3 3 4 2" xfId="27302" xr:uid="{00000000-0005-0000-0000-0000655E0000}"/>
    <cellStyle name="Output 2 2 3 3 5" xfId="27297" xr:uid="{00000000-0005-0000-0000-0000665E0000}"/>
    <cellStyle name="Output 2 2 3 4" xfId="17129" xr:uid="{00000000-0005-0000-0000-0000675E0000}"/>
    <cellStyle name="Output 2 2 3 4 2" xfId="27303" xr:uid="{00000000-0005-0000-0000-0000685E0000}"/>
    <cellStyle name="Output 2 2 3 5" xfId="17115" xr:uid="{00000000-0005-0000-0000-0000695E0000}"/>
    <cellStyle name="Output 2 2 3 6" xfId="27289" xr:uid="{00000000-0005-0000-0000-00006A5E0000}"/>
    <cellStyle name="Output 2 2 4" xfId="2768" xr:uid="{00000000-0005-0000-0000-00006B5E0000}"/>
    <cellStyle name="Output 2 2 4 2" xfId="17131" xr:uid="{00000000-0005-0000-0000-00006C5E0000}"/>
    <cellStyle name="Output 2 2 4 2 2" xfId="17132" xr:uid="{00000000-0005-0000-0000-00006D5E0000}"/>
    <cellStyle name="Output 2 2 4 2 2 2" xfId="17133" xr:uid="{00000000-0005-0000-0000-00006E5E0000}"/>
    <cellStyle name="Output 2 2 4 2 2 2 2" xfId="17134" xr:uid="{00000000-0005-0000-0000-00006F5E0000}"/>
    <cellStyle name="Output 2 2 4 2 2 2 2 2" xfId="27308" xr:uid="{00000000-0005-0000-0000-0000705E0000}"/>
    <cellStyle name="Output 2 2 4 2 2 2 3" xfId="17135" xr:uid="{00000000-0005-0000-0000-0000715E0000}"/>
    <cellStyle name="Output 2 2 4 2 2 2 3 2" xfId="27309" xr:uid="{00000000-0005-0000-0000-0000725E0000}"/>
    <cellStyle name="Output 2 2 4 2 2 2 4" xfId="27307" xr:uid="{00000000-0005-0000-0000-0000735E0000}"/>
    <cellStyle name="Output 2 2 4 2 2 3" xfId="17136" xr:uid="{00000000-0005-0000-0000-0000745E0000}"/>
    <cellStyle name="Output 2 2 4 2 2 3 2" xfId="27310" xr:uid="{00000000-0005-0000-0000-0000755E0000}"/>
    <cellStyle name="Output 2 2 4 2 2 4" xfId="17137" xr:uid="{00000000-0005-0000-0000-0000765E0000}"/>
    <cellStyle name="Output 2 2 4 2 2 4 2" xfId="27311" xr:uid="{00000000-0005-0000-0000-0000775E0000}"/>
    <cellStyle name="Output 2 2 4 2 2 5" xfId="27306" xr:uid="{00000000-0005-0000-0000-0000785E0000}"/>
    <cellStyle name="Output 2 2 4 2 3" xfId="27305" xr:uid="{00000000-0005-0000-0000-0000795E0000}"/>
    <cellStyle name="Output 2 2 4 3" xfId="17138" xr:uid="{00000000-0005-0000-0000-00007A5E0000}"/>
    <cellStyle name="Output 2 2 4 3 2" xfId="17139" xr:uid="{00000000-0005-0000-0000-00007B5E0000}"/>
    <cellStyle name="Output 2 2 4 3 2 2" xfId="17140" xr:uid="{00000000-0005-0000-0000-00007C5E0000}"/>
    <cellStyle name="Output 2 2 4 3 2 2 2" xfId="27314" xr:uid="{00000000-0005-0000-0000-00007D5E0000}"/>
    <cellStyle name="Output 2 2 4 3 2 3" xfId="17141" xr:uid="{00000000-0005-0000-0000-00007E5E0000}"/>
    <cellStyle name="Output 2 2 4 3 2 3 2" xfId="27315" xr:uid="{00000000-0005-0000-0000-00007F5E0000}"/>
    <cellStyle name="Output 2 2 4 3 2 4" xfId="27313" xr:uid="{00000000-0005-0000-0000-0000805E0000}"/>
    <cellStyle name="Output 2 2 4 3 3" xfId="17142" xr:uid="{00000000-0005-0000-0000-0000815E0000}"/>
    <cellStyle name="Output 2 2 4 3 3 2" xfId="27316" xr:uid="{00000000-0005-0000-0000-0000825E0000}"/>
    <cellStyle name="Output 2 2 4 3 4" xfId="17143" xr:uid="{00000000-0005-0000-0000-0000835E0000}"/>
    <cellStyle name="Output 2 2 4 3 4 2" xfId="27317" xr:uid="{00000000-0005-0000-0000-0000845E0000}"/>
    <cellStyle name="Output 2 2 4 3 5" xfId="27312" xr:uid="{00000000-0005-0000-0000-0000855E0000}"/>
    <cellStyle name="Output 2 2 4 4" xfId="17144" xr:uid="{00000000-0005-0000-0000-0000865E0000}"/>
    <cellStyle name="Output 2 2 4 4 2" xfId="27318" xr:uid="{00000000-0005-0000-0000-0000875E0000}"/>
    <cellStyle name="Output 2 2 4 5" xfId="17130" xr:uid="{00000000-0005-0000-0000-0000885E0000}"/>
    <cellStyle name="Output 2 2 4 6" xfId="27304" xr:uid="{00000000-0005-0000-0000-0000895E0000}"/>
    <cellStyle name="Output 2 2 5" xfId="2769" xr:uid="{00000000-0005-0000-0000-00008A5E0000}"/>
    <cellStyle name="Output 2 2 5 2" xfId="17146" xr:uid="{00000000-0005-0000-0000-00008B5E0000}"/>
    <cellStyle name="Output 2 2 5 2 2" xfId="17147" xr:uid="{00000000-0005-0000-0000-00008C5E0000}"/>
    <cellStyle name="Output 2 2 5 2 2 2" xfId="17148" xr:uid="{00000000-0005-0000-0000-00008D5E0000}"/>
    <cellStyle name="Output 2 2 5 2 2 2 2" xfId="17149" xr:uid="{00000000-0005-0000-0000-00008E5E0000}"/>
    <cellStyle name="Output 2 2 5 2 2 2 2 2" xfId="27323" xr:uid="{00000000-0005-0000-0000-00008F5E0000}"/>
    <cellStyle name="Output 2 2 5 2 2 2 3" xfId="17150" xr:uid="{00000000-0005-0000-0000-0000905E0000}"/>
    <cellStyle name="Output 2 2 5 2 2 2 3 2" xfId="27324" xr:uid="{00000000-0005-0000-0000-0000915E0000}"/>
    <cellStyle name="Output 2 2 5 2 2 2 4" xfId="27322" xr:uid="{00000000-0005-0000-0000-0000925E0000}"/>
    <cellStyle name="Output 2 2 5 2 2 3" xfId="17151" xr:uid="{00000000-0005-0000-0000-0000935E0000}"/>
    <cellStyle name="Output 2 2 5 2 2 3 2" xfId="27325" xr:uid="{00000000-0005-0000-0000-0000945E0000}"/>
    <cellStyle name="Output 2 2 5 2 2 4" xfId="17152" xr:uid="{00000000-0005-0000-0000-0000955E0000}"/>
    <cellStyle name="Output 2 2 5 2 2 4 2" xfId="27326" xr:uid="{00000000-0005-0000-0000-0000965E0000}"/>
    <cellStyle name="Output 2 2 5 2 2 5" xfId="27321" xr:uid="{00000000-0005-0000-0000-0000975E0000}"/>
    <cellStyle name="Output 2 2 5 2 3" xfId="27320" xr:uid="{00000000-0005-0000-0000-0000985E0000}"/>
    <cellStyle name="Output 2 2 5 3" xfId="17153" xr:uid="{00000000-0005-0000-0000-0000995E0000}"/>
    <cellStyle name="Output 2 2 5 3 2" xfId="17154" xr:uid="{00000000-0005-0000-0000-00009A5E0000}"/>
    <cellStyle name="Output 2 2 5 3 2 2" xfId="17155" xr:uid="{00000000-0005-0000-0000-00009B5E0000}"/>
    <cellStyle name="Output 2 2 5 3 2 2 2" xfId="27329" xr:uid="{00000000-0005-0000-0000-00009C5E0000}"/>
    <cellStyle name="Output 2 2 5 3 2 3" xfId="17156" xr:uid="{00000000-0005-0000-0000-00009D5E0000}"/>
    <cellStyle name="Output 2 2 5 3 2 3 2" xfId="27330" xr:uid="{00000000-0005-0000-0000-00009E5E0000}"/>
    <cellStyle name="Output 2 2 5 3 2 4" xfId="27328" xr:uid="{00000000-0005-0000-0000-00009F5E0000}"/>
    <cellStyle name="Output 2 2 5 3 3" xfId="17157" xr:uid="{00000000-0005-0000-0000-0000A05E0000}"/>
    <cellStyle name="Output 2 2 5 3 3 2" xfId="27331" xr:uid="{00000000-0005-0000-0000-0000A15E0000}"/>
    <cellStyle name="Output 2 2 5 3 4" xfId="17158" xr:uid="{00000000-0005-0000-0000-0000A25E0000}"/>
    <cellStyle name="Output 2 2 5 3 4 2" xfId="27332" xr:uid="{00000000-0005-0000-0000-0000A35E0000}"/>
    <cellStyle name="Output 2 2 5 3 5" xfId="27327" xr:uid="{00000000-0005-0000-0000-0000A45E0000}"/>
    <cellStyle name="Output 2 2 5 4" xfId="17159" xr:uid="{00000000-0005-0000-0000-0000A55E0000}"/>
    <cellStyle name="Output 2 2 5 4 2" xfId="27333" xr:uid="{00000000-0005-0000-0000-0000A65E0000}"/>
    <cellStyle name="Output 2 2 5 5" xfId="17145" xr:uid="{00000000-0005-0000-0000-0000A75E0000}"/>
    <cellStyle name="Output 2 2 5 6" xfId="27319" xr:uid="{00000000-0005-0000-0000-0000A85E0000}"/>
    <cellStyle name="Output 2 2 6" xfId="17160" xr:uid="{00000000-0005-0000-0000-0000A95E0000}"/>
    <cellStyle name="Output 2 2 6 2" xfId="17161" xr:uid="{00000000-0005-0000-0000-0000AA5E0000}"/>
    <cellStyle name="Output 2 2 6 2 2" xfId="17162" xr:uid="{00000000-0005-0000-0000-0000AB5E0000}"/>
    <cellStyle name="Output 2 2 6 2 2 2" xfId="27336" xr:uid="{00000000-0005-0000-0000-0000AC5E0000}"/>
    <cellStyle name="Output 2 2 6 2 3" xfId="17163" xr:uid="{00000000-0005-0000-0000-0000AD5E0000}"/>
    <cellStyle name="Output 2 2 6 2 3 2" xfId="27337" xr:uid="{00000000-0005-0000-0000-0000AE5E0000}"/>
    <cellStyle name="Output 2 2 6 2 4" xfId="27335" xr:uid="{00000000-0005-0000-0000-0000AF5E0000}"/>
    <cellStyle name="Output 2 2 6 3" xfId="17164" xr:uid="{00000000-0005-0000-0000-0000B05E0000}"/>
    <cellStyle name="Output 2 2 6 3 2" xfId="27338" xr:uid="{00000000-0005-0000-0000-0000B15E0000}"/>
    <cellStyle name="Output 2 2 6 4" xfId="17165" xr:uid="{00000000-0005-0000-0000-0000B25E0000}"/>
    <cellStyle name="Output 2 2 6 4 2" xfId="27339" xr:uid="{00000000-0005-0000-0000-0000B35E0000}"/>
    <cellStyle name="Output 2 2 6 5" xfId="27334" xr:uid="{00000000-0005-0000-0000-0000B45E0000}"/>
    <cellStyle name="Output 2 2 7" xfId="17065" xr:uid="{00000000-0005-0000-0000-0000B55E0000}"/>
    <cellStyle name="Output 2 2 8" xfId="27239" xr:uid="{00000000-0005-0000-0000-0000B65E0000}"/>
    <cellStyle name="Output 2 3" xfId="2770" xr:uid="{00000000-0005-0000-0000-0000B75E0000}"/>
    <cellStyle name="Output 2 3 10" xfId="27340" xr:uid="{00000000-0005-0000-0000-0000B85E0000}"/>
    <cellStyle name="Output 2 3 2" xfId="2771" xr:uid="{00000000-0005-0000-0000-0000B95E0000}"/>
    <cellStyle name="Output 2 3 2 2" xfId="17168" xr:uid="{00000000-0005-0000-0000-0000BA5E0000}"/>
    <cellStyle name="Output 2 3 2 2 2" xfId="17169" xr:uid="{00000000-0005-0000-0000-0000BB5E0000}"/>
    <cellStyle name="Output 2 3 2 2 2 2" xfId="17170" xr:uid="{00000000-0005-0000-0000-0000BC5E0000}"/>
    <cellStyle name="Output 2 3 2 2 2 2 2" xfId="17171" xr:uid="{00000000-0005-0000-0000-0000BD5E0000}"/>
    <cellStyle name="Output 2 3 2 2 2 2 2 2" xfId="27345" xr:uid="{00000000-0005-0000-0000-0000BE5E0000}"/>
    <cellStyle name="Output 2 3 2 2 2 2 3" xfId="17172" xr:uid="{00000000-0005-0000-0000-0000BF5E0000}"/>
    <cellStyle name="Output 2 3 2 2 2 2 3 2" xfId="27346" xr:uid="{00000000-0005-0000-0000-0000C05E0000}"/>
    <cellStyle name="Output 2 3 2 2 2 2 4" xfId="27344" xr:uid="{00000000-0005-0000-0000-0000C15E0000}"/>
    <cellStyle name="Output 2 3 2 2 2 3" xfId="17173" xr:uid="{00000000-0005-0000-0000-0000C25E0000}"/>
    <cellStyle name="Output 2 3 2 2 2 3 2" xfId="27347" xr:uid="{00000000-0005-0000-0000-0000C35E0000}"/>
    <cellStyle name="Output 2 3 2 2 2 4" xfId="17174" xr:uid="{00000000-0005-0000-0000-0000C45E0000}"/>
    <cellStyle name="Output 2 3 2 2 2 4 2" xfId="27348" xr:uid="{00000000-0005-0000-0000-0000C55E0000}"/>
    <cellStyle name="Output 2 3 2 2 2 5" xfId="27343" xr:uid="{00000000-0005-0000-0000-0000C65E0000}"/>
    <cellStyle name="Output 2 3 2 2 3" xfId="27342" xr:uid="{00000000-0005-0000-0000-0000C75E0000}"/>
    <cellStyle name="Output 2 3 2 3" xfId="17175" xr:uid="{00000000-0005-0000-0000-0000C85E0000}"/>
    <cellStyle name="Output 2 3 2 3 2" xfId="17176" xr:uid="{00000000-0005-0000-0000-0000C95E0000}"/>
    <cellStyle name="Output 2 3 2 3 2 2" xfId="17177" xr:uid="{00000000-0005-0000-0000-0000CA5E0000}"/>
    <cellStyle name="Output 2 3 2 3 2 2 2" xfId="27351" xr:uid="{00000000-0005-0000-0000-0000CB5E0000}"/>
    <cellStyle name="Output 2 3 2 3 2 3" xfId="17178" xr:uid="{00000000-0005-0000-0000-0000CC5E0000}"/>
    <cellStyle name="Output 2 3 2 3 2 3 2" xfId="27352" xr:uid="{00000000-0005-0000-0000-0000CD5E0000}"/>
    <cellStyle name="Output 2 3 2 3 2 4" xfId="27350" xr:uid="{00000000-0005-0000-0000-0000CE5E0000}"/>
    <cellStyle name="Output 2 3 2 3 3" xfId="17179" xr:uid="{00000000-0005-0000-0000-0000CF5E0000}"/>
    <cellStyle name="Output 2 3 2 3 3 2" xfId="27353" xr:uid="{00000000-0005-0000-0000-0000D05E0000}"/>
    <cellStyle name="Output 2 3 2 3 4" xfId="17180" xr:uid="{00000000-0005-0000-0000-0000D15E0000}"/>
    <cellStyle name="Output 2 3 2 3 4 2" xfId="27354" xr:uid="{00000000-0005-0000-0000-0000D25E0000}"/>
    <cellStyle name="Output 2 3 2 3 5" xfId="27349" xr:uid="{00000000-0005-0000-0000-0000D35E0000}"/>
    <cellStyle name="Output 2 3 2 4" xfId="17181" xr:uid="{00000000-0005-0000-0000-0000D45E0000}"/>
    <cellStyle name="Output 2 3 2 4 2" xfId="27355" xr:uid="{00000000-0005-0000-0000-0000D55E0000}"/>
    <cellStyle name="Output 2 3 2 5" xfId="17167" xr:uid="{00000000-0005-0000-0000-0000D65E0000}"/>
    <cellStyle name="Output 2 3 2 6" xfId="27341" xr:uid="{00000000-0005-0000-0000-0000D75E0000}"/>
    <cellStyle name="Output 2 3 3" xfId="2772" xr:uid="{00000000-0005-0000-0000-0000D85E0000}"/>
    <cellStyle name="Output 2 3 3 2" xfId="17183" xr:uid="{00000000-0005-0000-0000-0000D95E0000}"/>
    <cellStyle name="Output 2 3 3 2 2" xfId="17184" xr:uid="{00000000-0005-0000-0000-0000DA5E0000}"/>
    <cellStyle name="Output 2 3 3 2 2 2" xfId="17185" xr:uid="{00000000-0005-0000-0000-0000DB5E0000}"/>
    <cellStyle name="Output 2 3 3 2 2 2 2" xfId="17186" xr:uid="{00000000-0005-0000-0000-0000DC5E0000}"/>
    <cellStyle name="Output 2 3 3 2 2 2 2 2" xfId="27360" xr:uid="{00000000-0005-0000-0000-0000DD5E0000}"/>
    <cellStyle name="Output 2 3 3 2 2 2 3" xfId="17187" xr:uid="{00000000-0005-0000-0000-0000DE5E0000}"/>
    <cellStyle name="Output 2 3 3 2 2 2 3 2" xfId="27361" xr:uid="{00000000-0005-0000-0000-0000DF5E0000}"/>
    <cellStyle name="Output 2 3 3 2 2 2 4" xfId="27359" xr:uid="{00000000-0005-0000-0000-0000E05E0000}"/>
    <cellStyle name="Output 2 3 3 2 2 3" xfId="17188" xr:uid="{00000000-0005-0000-0000-0000E15E0000}"/>
    <cellStyle name="Output 2 3 3 2 2 3 2" xfId="27362" xr:uid="{00000000-0005-0000-0000-0000E25E0000}"/>
    <cellStyle name="Output 2 3 3 2 2 4" xfId="17189" xr:uid="{00000000-0005-0000-0000-0000E35E0000}"/>
    <cellStyle name="Output 2 3 3 2 2 4 2" xfId="27363" xr:uid="{00000000-0005-0000-0000-0000E45E0000}"/>
    <cellStyle name="Output 2 3 3 2 2 5" xfId="27358" xr:uid="{00000000-0005-0000-0000-0000E55E0000}"/>
    <cellStyle name="Output 2 3 3 2 3" xfId="27357" xr:uid="{00000000-0005-0000-0000-0000E65E0000}"/>
    <cellStyle name="Output 2 3 3 3" xfId="17190" xr:uid="{00000000-0005-0000-0000-0000E75E0000}"/>
    <cellStyle name="Output 2 3 3 3 2" xfId="17191" xr:uid="{00000000-0005-0000-0000-0000E85E0000}"/>
    <cellStyle name="Output 2 3 3 3 2 2" xfId="17192" xr:uid="{00000000-0005-0000-0000-0000E95E0000}"/>
    <cellStyle name="Output 2 3 3 3 2 2 2" xfId="27366" xr:uid="{00000000-0005-0000-0000-0000EA5E0000}"/>
    <cellStyle name="Output 2 3 3 3 2 3" xfId="17193" xr:uid="{00000000-0005-0000-0000-0000EB5E0000}"/>
    <cellStyle name="Output 2 3 3 3 2 3 2" xfId="27367" xr:uid="{00000000-0005-0000-0000-0000EC5E0000}"/>
    <cellStyle name="Output 2 3 3 3 2 4" xfId="27365" xr:uid="{00000000-0005-0000-0000-0000ED5E0000}"/>
    <cellStyle name="Output 2 3 3 3 3" xfId="17194" xr:uid="{00000000-0005-0000-0000-0000EE5E0000}"/>
    <cellStyle name="Output 2 3 3 3 3 2" xfId="27368" xr:uid="{00000000-0005-0000-0000-0000EF5E0000}"/>
    <cellStyle name="Output 2 3 3 3 4" xfId="17195" xr:uid="{00000000-0005-0000-0000-0000F05E0000}"/>
    <cellStyle name="Output 2 3 3 3 4 2" xfId="27369" xr:uid="{00000000-0005-0000-0000-0000F15E0000}"/>
    <cellStyle name="Output 2 3 3 3 5" xfId="27364" xr:uid="{00000000-0005-0000-0000-0000F25E0000}"/>
    <cellStyle name="Output 2 3 3 4" xfId="17182" xr:uid="{00000000-0005-0000-0000-0000F35E0000}"/>
    <cellStyle name="Output 2 3 3 5" xfId="27356" xr:uid="{00000000-0005-0000-0000-0000F45E0000}"/>
    <cellStyle name="Output 2 3 4" xfId="17196" xr:uid="{00000000-0005-0000-0000-0000F55E0000}"/>
    <cellStyle name="Output 2 3 4 2" xfId="17197" xr:uid="{00000000-0005-0000-0000-0000F65E0000}"/>
    <cellStyle name="Output 2 3 4 2 2" xfId="17198" xr:uid="{00000000-0005-0000-0000-0000F75E0000}"/>
    <cellStyle name="Output 2 3 4 2 2 2" xfId="17199" xr:uid="{00000000-0005-0000-0000-0000F85E0000}"/>
    <cellStyle name="Output 2 3 4 2 2 2 2" xfId="17200" xr:uid="{00000000-0005-0000-0000-0000F95E0000}"/>
    <cellStyle name="Output 2 3 4 2 2 2 2 2" xfId="27374" xr:uid="{00000000-0005-0000-0000-0000FA5E0000}"/>
    <cellStyle name="Output 2 3 4 2 2 2 3" xfId="17201" xr:uid="{00000000-0005-0000-0000-0000FB5E0000}"/>
    <cellStyle name="Output 2 3 4 2 2 2 3 2" xfId="27375" xr:uid="{00000000-0005-0000-0000-0000FC5E0000}"/>
    <cellStyle name="Output 2 3 4 2 2 2 4" xfId="27373" xr:uid="{00000000-0005-0000-0000-0000FD5E0000}"/>
    <cellStyle name="Output 2 3 4 2 2 3" xfId="17202" xr:uid="{00000000-0005-0000-0000-0000FE5E0000}"/>
    <cellStyle name="Output 2 3 4 2 2 3 2" xfId="27376" xr:uid="{00000000-0005-0000-0000-0000FF5E0000}"/>
    <cellStyle name="Output 2 3 4 2 2 4" xfId="17203" xr:uid="{00000000-0005-0000-0000-0000005F0000}"/>
    <cellStyle name="Output 2 3 4 2 2 4 2" xfId="27377" xr:uid="{00000000-0005-0000-0000-0000015F0000}"/>
    <cellStyle name="Output 2 3 4 2 2 5" xfId="27372" xr:uid="{00000000-0005-0000-0000-0000025F0000}"/>
    <cellStyle name="Output 2 3 4 2 3" xfId="27371" xr:uid="{00000000-0005-0000-0000-0000035F0000}"/>
    <cellStyle name="Output 2 3 4 3" xfId="17204" xr:uid="{00000000-0005-0000-0000-0000045F0000}"/>
    <cellStyle name="Output 2 3 4 3 2" xfId="17205" xr:uid="{00000000-0005-0000-0000-0000055F0000}"/>
    <cellStyle name="Output 2 3 4 3 2 2" xfId="17206" xr:uid="{00000000-0005-0000-0000-0000065F0000}"/>
    <cellStyle name="Output 2 3 4 3 2 2 2" xfId="27380" xr:uid="{00000000-0005-0000-0000-0000075F0000}"/>
    <cellStyle name="Output 2 3 4 3 2 3" xfId="17207" xr:uid="{00000000-0005-0000-0000-0000085F0000}"/>
    <cellStyle name="Output 2 3 4 3 2 3 2" xfId="27381" xr:uid="{00000000-0005-0000-0000-0000095F0000}"/>
    <cellStyle name="Output 2 3 4 3 2 4" xfId="27379" xr:uid="{00000000-0005-0000-0000-00000A5F0000}"/>
    <cellStyle name="Output 2 3 4 3 3" xfId="17208" xr:uid="{00000000-0005-0000-0000-00000B5F0000}"/>
    <cellStyle name="Output 2 3 4 3 3 2" xfId="27382" xr:uid="{00000000-0005-0000-0000-00000C5F0000}"/>
    <cellStyle name="Output 2 3 4 3 4" xfId="17209" xr:uid="{00000000-0005-0000-0000-00000D5F0000}"/>
    <cellStyle name="Output 2 3 4 3 4 2" xfId="27383" xr:uid="{00000000-0005-0000-0000-00000E5F0000}"/>
    <cellStyle name="Output 2 3 4 3 5" xfId="27378" xr:uid="{00000000-0005-0000-0000-00000F5F0000}"/>
    <cellStyle name="Output 2 3 4 4" xfId="27370" xr:uid="{00000000-0005-0000-0000-0000105F0000}"/>
    <cellStyle name="Output 2 3 5" xfId="17210" xr:uid="{00000000-0005-0000-0000-0000115F0000}"/>
    <cellStyle name="Output 2 3 5 2" xfId="17211" xr:uid="{00000000-0005-0000-0000-0000125F0000}"/>
    <cellStyle name="Output 2 3 5 2 2" xfId="17212" xr:uid="{00000000-0005-0000-0000-0000135F0000}"/>
    <cellStyle name="Output 2 3 5 2 2 2" xfId="17213" xr:uid="{00000000-0005-0000-0000-0000145F0000}"/>
    <cellStyle name="Output 2 3 5 2 2 2 2" xfId="27387" xr:uid="{00000000-0005-0000-0000-0000155F0000}"/>
    <cellStyle name="Output 2 3 5 2 2 3" xfId="17214" xr:uid="{00000000-0005-0000-0000-0000165F0000}"/>
    <cellStyle name="Output 2 3 5 2 2 3 2" xfId="27388" xr:uid="{00000000-0005-0000-0000-0000175F0000}"/>
    <cellStyle name="Output 2 3 5 2 2 4" xfId="27386" xr:uid="{00000000-0005-0000-0000-0000185F0000}"/>
    <cellStyle name="Output 2 3 5 2 3" xfId="17215" xr:uid="{00000000-0005-0000-0000-0000195F0000}"/>
    <cellStyle name="Output 2 3 5 2 3 2" xfId="27389" xr:uid="{00000000-0005-0000-0000-00001A5F0000}"/>
    <cellStyle name="Output 2 3 5 2 4" xfId="17216" xr:uid="{00000000-0005-0000-0000-00001B5F0000}"/>
    <cellStyle name="Output 2 3 5 2 4 2" xfId="27390" xr:uid="{00000000-0005-0000-0000-00001C5F0000}"/>
    <cellStyle name="Output 2 3 5 2 5" xfId="27385" xr:uid="{00000000-0005-0000-0000-00001D5F0000}"/>
    <cellStyle name="Output 2 3 5 3" xfId="27384" xr:uid="{00000000-0005-0000-0000-00001E5F0000}"/>
    <cellStyle name="Output 2 3 6" xfId="17217" xr:uid="{00000000-0005-0000-0000-00001F5F0000}"/>
    <cellStyle name="Output 2 3 6 2" xfId="17218" xr:uid="{00000000-0005-0000-0000-0000205F0000}"/>
    <cellStyle name="Output 2 3 6 2 2" xfId="17219" xr:uid="{00000000-0005-0000-0000-0000215F0000}"/>
    <cellStyle name="Output 2 3 6 2 2 2" xfId="17220" xr:uid="{00000000-0005-0000-0000-0000225F0000}"/>
    <cellStyle name="Output 2 3 6 2 2 2 2" xfId="27394" xr:uid="{00000000-0005-0000-0000-0000235F0000}"/>
    <cellStyle name="Output 2 3 6 2 2 3" xfId="17221" xr:uid="{00000000-0005-0000-0000-0000245F0000}"/>
    <cellStyle name="Output 2 3 6 2 2 3 2" xfId="27395" xr:uid="{00000000-0005-0000-0000-0000255F0000}"/>
    <cellStyle name="Output 2 3 6 2 2 4" xfId="27393" xr:uid="{00000000-0005-0000-0000-0000265F0000}"/>
    <cellStyle name="Output 2 3 6 2 3" xfId="17222" xr:uid="{00000000-0005-0000-0000-0000275F0000}"/>
    <cellStyle name="Output 2 3 6 2 3 2" xfId="27396" xr:uid="{00000000-0005-0000-0000-0000285F0000}"/>
    <cellStyle name="Output 2 3 6 2 4" xfId="17223" xr:uid="{00000000-0005-0000-0000-0000295F0000}"/>
    <cellStyle name="Output 2 3 6 2 4 2" xfId="27397" xr:uid="{00000000-0005-0000-0000-00002A5F0000}"/>
    <cellStyle name="Output 2 3 6 2 5" xfId="27392" xr:uid="{00000000-0005-0000-0000-00002B5F0000}"/>
    <cellStyle name="Output 2 3 6 3" xfId="27391" xr:uid="{00000000-0005-0000-0000-00002C5F0000}"/>
    <cellStyle name="Output 2 3 7" xfId="17224" xr:uid="{00000000-0005-0000-0000-00002D5F0000}"/>
    <cellStyle name="Output 2 3 7 2" xfId="17225" xr:uid="{00000000-0005-0000-0000-00002E5F0000}"/>
    <cellStyle name="Output 2 3 7 2 2" xfId="17226" xr:uid="{00000000-0005-0000-0000-00002F5F0000}"/>
    <cellStyle name="Output 2 3 7 2 2 2" xfId="27400" xr:uid="{00000000-0005-0000-0000-0000305F0000}"/>
    <cellStyle name="Output 2 3 7 2 3" xfId="17227" xr:uid="{00000000-0005-0000-0000-0000315F0000}"/>
    <cellStyle name="Output 2 3 7 2 3 2" xfId="27401" xr:uid="{00000000-0005-0000-0000-0000325F0000}"/>
    <cellStyle name="Output 2 3 7 2 4" xfId="27399" xr:uid="{00000000-0005-0000-0000-0000335F0000}"/>
    <cellStyle name="Output 2 3 7 3" xfId="17228" xr:uid="{00000000-0005-0000-0000-0000345F0000}"/>
    <cellStyle name="Output 2 3 7 3 2" xfId="27402" xr:uid="{00000000-0005-0000-0000-0000355F0000}"/>
    <cellStyle name="Output 2 3 7 4" xfId="17229" xr:uid="{00000000-0005-0000-0000-0000365F0000}"/>
    <cellStyle name="Output 2 3 7 4 2" xfId="27403" xr:uid="{00000000-0005-0000-0000-0000375F0000}"/>
    <cellStyle name="Output 2 3 7 5" xfId="27398" xr:uid="{00000000-0005-0000-0000-0000385F0000}"/>
    <cellStyle name="Output 2 3 8" xfId="17230" xr:uid="{00000000-0005-0000-0000-0000395F0000}"/>
    <cellStyle name="Output 2 3 8 2" xfId="27404" xr:uid="{00000000-0005-0000-0000-00003A5F0000}"/>
    <cellStyle name="Output 2 3 9" xfId="17166" xr:uid="{00000000-0005-0000-0000-00003B5F0000}"/>
    <cellStyle name="Output 2 4" xfId="2773" xr:uid="{00000000-0005-0000-0000-00003C5F0000}"/>
    <cellStyle name="Output 2 4 2" xfId="17232" xr:uid="{00000000-0005-0000-0000-00003D5F0000}"/>
    <cellStyle name="Output 2 4 2 2" xfId="17233" xr:uid="{00000000-0005-0000-0000-00003E5F0000}"/>
    <cellStyle name="Output 2 4 2 2 2" xfId="17234" xr:uid="{00000000-0005-0000-0000-00003F5F0000}"/>
    <cellStyle name="Output 2 4 2 2 2 2" xfId="17235" xr:uid="{00000000-0005-0000-0000-0000405F0000}"/>
    <cellStyle name="Output 2 4 2 2 2 2 2" xfId="27409" xr:uid="{00000000-0005-0000-0000-0000415F0000}"/>
    <cellStyle name="Output 2 4 2 2 2 3" xfId="17236" xr:uid="{00000000-0005-0000-0000-0000425F0000}"/>
    <cellStyle name="Output 2 4 2 2 2 3 2" xfId="27410" xr:uid="{00000000-0005-0000-0000-0000435F0000}"/>
    <cellStyle name="Output 2 4 2 2 2 4" xfId="27408" xr:uid="{00000000-0005-0000-0000-0000445F0000}"/>
    <cellStyle name="Output 2 4 2 2 3" xfId="17237" xr:uid="{00000000-0005-0000-0000-0000455F0000}"/>
    <cellStyle name="Output 2 4 2 2 3 2" xfId="27411" xr:uid="{00000000-0005-0000-0000-0000465F0000}"/>
    <cellStyle name="Output 2 4 2 2 4" xfId="17238" xr:uid="{00000000-0005-0000-0000-0000475F0000}"/>
    <cellStyle name="Output 2 4 2 2 4 2" xfId="27412" xr:uid="{00000000-0005-0000-0000-0000485F0000}"/>
    <cellStyle name="Output 2 4 2 2 5" xfId="27407" xr:uid="{00000000-0005-0000-0000-0000495F0000}"/>
    <cellStyle name="Output 2 4 2 3" xfId="27406" xr:uid="{00000000-0005-0000-0000-00004A5F0000}"/>
    <cellStyle name="Output 2 4 3" xfId="17239" xr:uid="{00000000-0005-0000-0000-00004B5F0000}"/>
    <cellStyle name="Output 2 4 3 2" xfId="17240" xr:uid="{00000000-0005-0000-0000-00004C5F0000}"/>
    <cellStyle name="Output 2 4 3 2 2" xfId="17241" xr:uid="{00000000-0005-0000-0000-00004D5F0000}"/>
    <cellStyle name="Output 2 4 3 2 2 2" xfId="27415" xr:uid="{00000000-0005-0000-0000-00004E5F0000}"/>
    <cellStyle name="Output 2 4 3 2 3" xfId="17242" xr:uid="{00000000-0005-0000-0000-00004F5F0000}"/>
    <cellStyle name="Output 2 4 3 2 3 2" xfId="27416" xr:uid="{00000000-0005-0000-0000-0000505F0000}"/>
    <cellStyle name="Output 2 4 3 2 4" xfId="27414" xr:uid="{00000000-0005-0000-0000-0000515F0000}"/>
    <cellStyle name="Output 2 4 3 3" xfId="17243" xr:uid="{00000000-0005-0000-0000-0000525F0000}"/>
    <cellStyle name="Output 2 4 3 3 2" xfId="27417" xr:uid="{00000000-0005-0000-0000-0000535F0000}"/>
    <cellStyle name="Output 2 4 3 4" xfId="17244" xr:uid="{00000000-0005-0000-0000-0000545F0000}"/>
    <cellStyle name="Output 2 4 3 4 2" xfId="27418" xr:uid="{00000000-0005-0000-0000-0000555F0000}"/>
    <cellStyle name="Output 2 4 3 5" xfId="27413" xr:uid="{00000000-0005-0000-0000-0000565F0000}"/>
    <cellStyle name="Output 2 4 4" xfId="17245" xr:uid="{00000000-0005-0000-0000-0000575F0000}"/>
    <cellStyle name="Output 2 4 4 2" xfId="27419" xr:uid="{00000000-0005-0000-0000-0000585F0000}"/>
    <cellStyle name="Output 2 4 5" xfId="17246" xr:uid="{00000000-0005-0000-0000-0000595F0000}"/>
    <cellStyle name="Output 2 4 5 2" xfId="27420" xr:uid="{00000000-0005-0000-0000-00005A5F0000}"/>
    <cellStyle name="Output 2 4 6" xfId="17231" xr:uid="{00000000-0005-0000-0000-00005B5F0000}"/>
    <cellStyle name="Output 2 4 7" xfId="27405" xr:uid="{00000000-0005-0000-0000-00005C5F0000}"/>
    <cellStyle name="Output 2 5" xfId="2774" xr:uid="{00000000-0005-0000-0000-00005D5F0000}"/>
    <cellStyle name="Output 2 5 2" xfId="17248" xr:uid="{00000000-0005-0000-0000-00005E5F0000}"/>
    <cellStyle name="Output 2 5 2 2" xfId="17249" xr:uid="{00000000-0005-0000-0000-00005F5F0000}"/>
    <cellStyle name="Output 2 5 2 2 2" xfId="17250" xr:uid="{00000000-0005-0000-0000-0000605F0000}"/>
    <cellStyle name="Output 2 5 2 2 2 2" xfId="17251" xr:uid="{00000000-0005-0000-0000-0000615F0000}"/>
    <cellStyle name="Output 2 5 2 2 2 2 2" xfId="27425" xr:uid="{00000000-0005-0000-0000-0000625F0000}"/>
    <cellStyle name="Output 2 5 2 2 2 3" xfId="17252" xr:uid="{00000000-0005-0000-0000-0000635F0000}"/>
    <cellStyle name="Output 2 5 2 2 2 3 2" xfId="27426" xr:uid="{00000000-0005-0000-0000-0000645F0000}"/>
    <cellStyle name="Output 2 5 2 2 2 4" xfId="27424" xr:uid="{00000000-0005-0000-0000-0000655F0000}"/>
    <cellStyle name="Output 2 5 2 2 3" xfId="17253" xr:uid="{00000000-0005-0000-0000-0000665F0000}"/>
    <cellStyle name="Output 2 5 2 2 3 2" xfId="27427" xr:uid="{00000000-0005-0000-0000-0000675F0000}"/>
    <cellStyle name="Output 2 5 2 2 4" xfId="17254" xr:uid="{00000000-0005-0000-0000-0000685F0000}"/>
    <cellStyle name="Output 2 5 2 2 4 2" xfId="27428" xr:uid="{00000000-0005-0000-0000-0000695F0000}"/>
    <cellStyle name="Output 2 5 2 2 5" xfId="27423" xr:uid="{00000000-0005-0000-0000-00006A5F0000}"/>
    <cellStyle name="Output 2 5 2 3" xfId="27422" xr:uid="{00000000-0005-0000-0000-00006B5F0000}"/>
    <cellStyle name="Output 2 5 3" xfId="17255" xr:uid="{00000000-0005-0000-0000-00006C5F0000}"/>
    <cellStyle name="Output 2 5 3 2" xfId="17256" xr:uid="{00000000-0005-0000-0000-00006D5F0000}"/>
    <cellStyle name="Output 2 5 3 2 2" xfId="17257" xr:uid="{00000000-0005-0000-0000-00006E5F0000}"/>
    <cellStyle name="Output 2 5 3 2 2 2" xfId="27431" xr:uid="{00000000-0005-0000-0000-00006F5F0000}"/>
    <cellStyle name="Output 2 5 3 2 3" xfId="17258" xr:uid="{00000000-0005-0000-0000-0000705F0000}"/>
    <cellStyle name="Output 2 5 3 2 3 2" xfId="27432" xr:uid="{00000000-0005-0000-0000-0000715F0000}"/>
    <cellStyle name="Output 2 5 3 2 4" xfId="27430" xr:uid="{00000000-0005-0000-0000-0000725F0000}"/>
    <cellStyle name="Output 2 5 3 3" xfId="17259" xr:uid="{00000000-0005-0000-0000-0000735F0000}"/>
    <cellStyle name="Output 2 5 3 3 2" xfId="27433" xr:uid="{00000000-0005-0000-0000-0000745F0000}"/>
    <cellStyle name="Output 2 5 3 4" xfId="17260" xr:uid="{00000000-0005-0000-0000-0000755F0000}"/>
    <cellStyle name="Output 2 5 3 4 2" xfId="27434" xr:uid="{00000000-0005-0000-0000-0000765F0000}"/>
    <cellStyle name="Output 2 5 3 5" xfId="27429" xr:uid="{00000000-0005-0000-0000-0000775F0000}"/>
    <cellStyle name="Output 2 5 4" xfId="17261" xr:uid="{00000000-0005-0000-0000-0000785F0000}"/>
    <cellStyle name="Output 2 5 4 2" xfId="27435" xr:uid="{00000000-0005-0000-0000-0000795F0000}"/>
    <cellStyle name="Output 2 5 5" xfId="17262" xr:uid="{00000000-0005-0000-0000-00007A5F0000}"/>
    <cellStyle name="Output 2 5 5 2" xfId="27436" xr:uid="{00000000-0005-0000-0000-00007B5F0000}"/>
    <cellStyle name="Output 2 5 6" xfId="17247" xr:uid="{00000000-0005-0000-0000-00007C5F0000}"/>
    <cellStyle name="Output 2 5 7" xfId="27421" xr:uid="{00000000-0005-0000-0000-00007D5F0000}"/>
    <cellStyle name="Output 2 6" xfId="17263" xr:uid="{00000000-0005-0000-0000-00007E5F0000}"/>
    <cellStyle name="Output 2 6 2" xfId="17264" xr:uid="{00000000-0005-0000-0000-00007F5F0000}"/>
    <cellStyle name="Output 2 6 2 2" xfId="17265" xr:uid="{00000000-0005-0000-0000-0000805F0000}"/>
    <cellStyle name="Output 2 6 2 2 2" xfId="17266" xr:uid="{00000000-0005-0000-0000-0000815F0000}"/>
    <cellStyle name="Output 2 6 2 2 2 2" xfId="17267" xr:uid="{00000000-0005-0000-0000-0000825F0000}"/>
    <cellStyle name="Output 2 6 2 2 2 2 2" xfId="27441" xr:uid="{00000000-0005-0000-0000-0000835F0000}"/>
    <cellStyle name="Output 2 6 2 2 2 3" xfId="17268" xr:uid="{00000000-0005-0000-0000-0000845F0000}"/>
    <cellStyle name="Output 2 6 2 2 2 3 2" xfId="27442" xr:uid="{00000000-0005-0000-0000-0000855F0000}"/>
    <cellStyle name="Output 2 6 2 2 2 4" xfId="27440" xr:uid="{00000000-0005-0000-0000-0000865F0000}"/>
    <cellStyle name="Output 2 6 2 2 3" xfId="17269" xr:uid="{00000000-0005-0000-0000-0000875F0000}"/>
    <cellStyle name="Output 2 6 2 2 3 2" xfId="27443" xr:uid="{00000000-0005-0000-0000-0000885F0000}"/>
    <cellStyle name="Output 2 6 2 2 4" xfId="17270" xr:uid="{00000000-0005-0000-0000-0000895F0000}"/>
    <cellStyle name="Output 2 6 2 2 4 2" xfId="27444" xr:uid="{00000000-0005-0000-0000-00008A5F0000}"/>
    <cellStyle name="Output 2 6 2 2 5" xfId="27439" xr:uid="{00000000-0005-0000-0000-00008B5F0000}"/>
    <cellStyle name="Output 2 6 2 3" xfId="27438" xr:uid="{00000000-0005-0000-0000-00008C5F0000}"/>
    <cellStyle name="Output 2 6 3" xfId="17271" xr:uid="{00000000-0005-0000-0000-00008D5F0000}"/>
    <cellStyle name="Output 2 6 3 2" xfId="17272" xr:uid="{00000000-0005-0000-0000-00008E5F0000}"/>
    <cellStyle name="Output 2 6 3 2 2" xfId="17273" xr:uid="{00000000-0005-0000-0000-00008F5F0000}"/>
    <cellStyle name="Output 2 6 3 2 2 2" xfId="27447" xr:uid="{00000000-0005-0000-0000-0000905F0000}"/>
    <cellStyle name="Output 2 6 3 2 3" xfId="17274" xr:uid="{00000000-0005-0000-0000-0000915F0000}"/>
    <cellStyle name="Output 2 6 3 2 3 2" xfId="27448" xr:uid="{00000000-0005-0000-0000-0000925F0000}"/>
    <cellStyle name="Output 2 6 3 2 4" xfId="27446" xr:uid="{00000000-0005-0000-0000-0000935F0000}"/>
    <cellStyle name="Output 2 6 3 3" xfId="17275" xr:uid="{00000000-0005-0000-0000-0000945F0000}"/>
    <cellStyle name="Output 2 6 3 3 2" xfId="27449" xr:uid="{00000000-0005-0000-0000-0000955F0000}"/>
    <cellStyle name="Output 2 6 3 4" xfId="17276" xr:uid="{00000000-0005-0000-0000-0000965F0000}"/>
    <cellStyle name="Output 2 6 3 4 2" xfId="27450" xr:uid="{00000000-0005-0000-0000-0000975F0000}"/>
    <cellStyle name="Output 2 6 3 5" xfId="27445" xr:uid="{00000000-0005-0000-0000-0000985F0000}"/>
    <cellStyle name="Output 2 6 4" xfId="17277" xr:uid="{00000000-0005-0000-0000-0000995F0000}"/>
    <cellStyle name="Output 2 6 4 2" xfId="27451" xr:uid="{00000000-0005-0000-0000-00009A5F0000}"/>
    <cellStyle name="Output 2 6 5" xfId="27437" xr:uid="{00000000-0005-0000-0000-00009B5F0000}"/>
    <cellStyle name="Output 2 7" xfId="17278" xr:uid="{00000000-0005-0000-0000-00009C5F0000}"/>
    <cellStyle name="Output 2 7 2" xfId="17279" xr:uid="{00000000-0005-0000-0000-00009D5F0000}"/>
    <cellStyle name="Output 2 7 2 2" xfId="17280" xr:uid="{00000000-0005-0000-0000-00009E5F0000}"/>
    <cellStyle name="Output 2 7 2 2 2" xfId="17281" xr:uid="{00000000-0005-0000-0000-00009F5F0000}"/>
    <cellStyle name="Output 2 7 2 2 2 2" xfId="17282" xr:uid="{00000000-0005-0000-0000-0000A05F0000}"/>
    <cellStyle name="Output 2 7 2 2 2 2 2" xfId="27456" xr:uid="{00000000-0005-0000-0000-0000A15F0000}"/>
    <cellStyle name="Output 2 7 2 2 2 3" xfId="17283" xr:uid="{00000000-0005-0000-0000-0000A25F0000}"/>
    <cellStyle name="Output 2 7 2 2 2 3 2" xfId="27457" xr:uid="{00000000-0005-0000-0000-0000A35F0000}"/>
    <cellStyle name="Output 2 7 2 2 2 4" xfId="27455" xr:uid="{00000000-0005-0000-0000-0000A45F0000}"/>
    <cellStyle name="Output 2 7 2 2 3" xfId="17284" xr:uid="{00000000-0005-0000-0000-0000A55F0000}"/>
    <cellStyle name="Output 2 7 2 2 3 2" xfId="27458" xr:uid="{00000000-0005-0000-0000-0000A65F0000}"/>
    <cellStyle name="Output 2 7 2 2 4" xfId="17285" xr:uid="{00000000-0005-0000-0000-0000A75F0000}"/>
    <cellStyle name="Output 2 7 2 2 4 2" xfId="27459" xr:uid="{00000000-0005-0000-0000-0000A85F0000}"/>
    <cellStyle name="Output 2 7 2 2 5" xfId="27454" xr:uid="{00000000-0005-0000-0000-0000A95F0000}"/>
    <cellStyle name="Output 2 7 2 3" xfId="27453" xr:uid="{00000000-0005-0000-0000-0000AA5F0000}"/>
    <cellStyle name="Output 2 7 3" xfId="17286" xr:uid="{00000000-0005-0000-0000-0000AB5F0000}"/>
    <cellStyle name="Output 2 7 3 2" xfId="17287" xr:uid="{00000000-0005-0000-0000-0000AC5F0000}"/>
    <cellStyle name="Output 2 7 3 2 2" xfId="17288" xr:uid="{00000000-0005-0000-0000-0000AD5F0000}"/>
    <cellStyle name="Output 2 7 3 2 2 2" xfId="27462" xr:uid="{00000000-0005-0000-0000-0000AE5F0000}"/>
    <cellStyle name="Output 2 7 3 2 3" xfId="17289" xr:uid="{00000000-0005-0000-0000-0000AF5F0000}"/>
    <cellStyle name="Output 2 7 3 2 3 2" xfId="27463" xr:uid="{00000000-0005-0000-0000-0000B05F0000}"/>
    <cellStyle name="Output 2 7 3 2 4" xfId="27461" xr:uid="{00000000-0005-0000-0000-0000B15F0000}"/>
    <cellStyle name="Output 2 7 3 3" xfId="17290" xr:uid="{00000000-0005-0000-0000-0000B25F0000}"/>
    <cellStyle name="Output 2 7 3 3 2" xfId="27464" xr:uid="{00000000-0005-0000-0000-0000B35F0000}"/>
    <cellStyle name="Output 2 7 3 4" xfId="17291" xr:uid="{00000000-0005-0000-0000-0000B45F0000}"/>
    <cellStyle name="Output 2 7 3 4 2" xfId="27465" xr:uid="{00000000-0005-0000-0000-0000B55F0000}"/>
    <cellStyle name="Output 2 7 3 5" xfId="27460" xr:uid="{00000000-0005-0000-0000-0000B65F0000}"/>
    <cellStyle name="Output 2 7 4" xfId="27452" xr:uid="{00000000-0005-0000-0000-0000B75F0000}"/>
    <cellStyle name="Output 2 8" xfId="17292" xr:uid="{00000000-0005-0000-0000-0000B85F0000}"/>
    <cellStyle name="Output 2 8 2" xfId="17293" xr:uid="{00000000-0005-0000-0000-0000B95F0000}"/>
    <cellStyle name="Output 2 8 2 2" xfId="17294" xr:uid="{00000000-0005-0000-0000-0000BA5F0000}"/>
    <cellStyle name="Output 2 8 2 2 2" xfId="27468" xr:uid="{00000000-0005-0000-0000-0000BB5F0000}"/>
    <cellStyle name="Output 2 8 2 3" xfId="17295" xr:uid="{00000000-0005-0000-0000-0000BC5F0000}"/>
    <cellStyle name="Output 2 8 2 3 2" xfId="27469" xr:uid="{00000000-0005-0000-0000-0000BD5F0000}"/>
    <cellStyle name="Output 2 8 2 4" xfId="27467" xr:uid="{00000000-0005-0000-0000-0000BE5F0000}"/>
    <cellStyle name="Output 2 8 3" xfId="17296" xr:uid="{00000000-0005-0000-0000-0000BF5F0000}"/>
    <cellStyle name="Output 2 8 3 2" xfId="27470" xr:uid="{00000000-0005-0000-0000-0000C05F0000}"/>
    <cellStyle name="Output 2 8 4" xfId="17297" xr:uid="{00000000-0005-0000-0000-0000C15F0000}"/>
    <cellStyle name="Output 2 8 4 2" xfId="27471" xr:uid="{00000000-0005-0000-0000-0000C25F0000}"/>
    <cellStyle name="Output 2 8 5" xfId="27466" xr:uid="{00000000-0005-0000-0000-0000C35F0000}"/>
    <cellStyle name="Output 2 9" xfId="17298" xr:uid="{00000000-0005-0000-0000-0000C45F0000}"/>
    <cellStyle name="Output 2 9 2" xfId="27472" xr:uid="{00000000-0005-0000-0000-0000C55F0000}"/>
    <cellStyle name="Output 3" xfId="2775" xr:uid="{00000000-0005-0000-0000-0000C65F0000}"/>
    <cellStyle name="Output 3 10" xfId="27473" xr:uid="{00000000-0005-0000-0000-0000C75F0000}"/>
    <cellStyle name="Output 3 2" xfId="2776" xr:uid="{00000000-0005-0000-0000-0000C85F0000}"/>
    <cellStyle name="Output 3 2 2" xfId="17301" xr:uid="{00000000-0005-0000-0000-0000C95F0000}"/>
    <cellStyle name="Output 3 2 2 2" xfId="17302" xr:uid="{00000000-0005-0000-0000-0000CA5F0000}"/>
    <cellStyle name="Output 3 2 2 2 2" xfId="17303" xr:uid="{00000000-0005-0000-0000-0000CB5F0000}"/>
    <cellStyle name="Output 3 2 2 2 2 2" xfId="17304" xr:uid="{00000000-0005-0000-0000-0000CC5F0000}"/>
    <cellStyle name="Output 3 2 2 2 2 2 2" xfId="17305" xr:uid="{00000000-0005-0000-0000-0000CD5F0000}"/>
    <cellStyle name="Output 3 2 2 2 2 2 2 2" xfId="17306" xr:uid="{00000000-0005-0000-0000-0000CE5F0000}"/>
    <cellStyle name="Output 3 2 2 2 2 2 2 2 2" xfId="27480" xr:uid="{00000000-0005-0000-0000-0000CF5F0000}"/>
    <cellStyle name="Output 3 2 2 2 2 2 2 3" xfId="17307" xr:uid="{00000000-0005-0000-0000-0000D05F0000}"/>
    <cellStyle name="Output 3 2 2 2 2 2 2 3 2" xfId="27481" xr:uid="{00000000-0005-0000-0000-0000D15F0000}"/>
    <cellStyle name="Output 3 2 2 2 2 2 2 4" xfId="27479" xr:uid="{00000000-0005-0000-0000-0000D25F0000}"/>
    <cellStyle name="Output 3 2 2 2 2 2 3" xfId="17308" xr:uid="{00000000-0005-0000-0000-0000D35F0000}"/>
    <cellStyle name="Output 3 2 2 2 2 2 3 2" xfId="27482" xr:uid="{00000000-0005-0000-0000-0000D45F0000}"/>
    <cellStyle name="Output 3 2 2 2 2 2 4" xfId="17309" xr:uid="{00000000-0005-0000-0000-0000D55F0000}"/>
    <cellStyle name="Output 3 2 2 2 2 2 4 2" xfId="27483" xr:uid="{00000000-0005-0000-0000-0000D65F0000}"/>
    <cellStyle name="Output 3 2 2 2 2 2 5" xfId="27478" xr:uid="{00000000-0005-0000-0000-0000D75F0000}"/>
    <cellStyle name="Output 3 2 2 2 2 3" xfId="27477" xr:uid="{00000000-0005-0000-0000-0000D85F0000}"/>
    <cellStyle name="Output 3 2 2 2 3" xfId="17310" xr:uid="{00000000-0005-0000-0000-0000D95F0000}"/>
    <cellStyle name="Output 3 2 2 2 3 2" xfId="17311" xr:uid="{00000000-0005-0000-0000-0000DA5F0000}"/>
    <cellStyle name="Output 3 2 2 2 3 2 2" xfId="17312" xr:uid="{00000000-0005-0000-0000-0000DB5F0000}"/>
    <cellStyle name="Output 3 2 2 2 3 2 2 2" xfId="27486" xr:uid="{00000000-0005-0000-0000-0000DC5F0000}"/>
    <cellStyle name="Output 3 2 2 2 3 2 3" xfId="17313" xr:uid="{00000000-0005-0000-0000-0000DD5F0000}"/>
    <cellStyle name="Output 3 2 2 2 3 2 3 2" xfId="27487" xr:uid="{00000000-0005-0000-0000-0000DE5F0000}"/>
    <cellStyle name="Output 3 2 2 2 3 2 4" xfId="27485" xr:uid="{00000000-0005-0000-0000-0000DF5F0000}"/>
    <cellStyle name="Output 3 2 2 2 3 3" xfId="17314" xr:uid="{00000000-0005-0000-0000-0000E05F0000}"/>
    <cellStyle name="Output 3 2 2 2 3 3 2" xfId="27488" xr:uid="{00000000-0005-0000-0000-0000E15F0000}"/>
    <cellStyle name="Output 3 2 2 2 3 4" xfId="17315" xr:uid="{00000000-0005-0000-0000-0000E25F0000}"/>
    <cellStyle name="Output 3 2 2 2 3 4 2" xfId="27489" xr:uid="{00000000-0005-0000-0000-0000E35F0000}"/>
    <cellStyle name="Output 3 2 2 2 3 5" xfId="27484" xr:uid="{00000000-0005-0000-0000-0000E45F0000}"/>
    <cellStyle name="Output 3 2 2 2 4" xfId="27476" xr:uid="{00000000-0005-0000-0000-0000E55F0000}"/>
    <cellStyle name="Output 3 2 2 3" xfId="17316" xr:uid="{00000000-0005-0000-0000-0000E65F0000}"/>
    <cellStyle name="Output 3 2 2 3 2" xfId="17317" xr:uid="{00000000-0005-0000-0000-0000E75F0000}"/>
    <cellStyle name="Output 3 2 2 3 2 2" xfId="17318" xr:uid="{00000000-0005-0000-0000-0000E85F0000}"/>
    <cellStyle name="Output 3 2 2 3 2 2 2" xfId="17319" xr:uid="{00000000-0005-0000-0000-0000E95F0000}"/>
    <cellStyle name="Output 3 2 2 3 2 2 2 2" xfId="17320" xr:uid="{00000000-0005-0000-0000-0000EA5F0000}"/>
    <cellStyle name="Output 3 2 2 3 2 2 2 2 2" xfId="27494" xr:uid="{00000000-0005-0000-0000-0000EB5F0000}"/>
    <cellStyle name="Output 3 2 2 3 2 2 2 3" xfId="17321" xr:uid="{00000000-0005-0000-0000-0000EC5F0000}"/>
    <cellStyle name="Output 3 2 2 3 2 2 2 3 2" xfId="27495" xr:uid="{00000000-0005-0000-0000-0000ED5F0000}"/>
    <cellStyle name="Output 3 2 2 3 2 2 2 4" xfId="27493" xr:uid="{00000000-0005-0000-0000-0000EE5F0000}"/>
    <cellStyle name="Output 3 2 2 3 2 2 3" xfId="17322" xr:uid="{00000000-0005-0000-0000-0000EF5F0000}"/>
    <cellStyle name="Output 3 2 2 3 2 2 3 2" xfId="27496" xr:uid="{00000000-0005-0000-0000-0000F05F0000}"/>
    <cellStyle name="Output 3 2 2 3 2 2 4" xfId="17323" xr:uid="{00000000-0005-0000-0000-0000F15F0000}"/>
    <cellStyle name="Output 3 2 2 3 2 2 4 2" xfId="27497" xr:uid="{00000000-0005-0000-0000-0000F25F0000}"/>
    <cellStyle name="Output 3 2 2 3 2 2 5" xfId="27492" xr:uid="{00000000-0005-0000-0000-0000F35F0000}"/>
    <cellStyle name="Output 3 2 2 3 2 3" xfId="27491" xr:uid="{00000000-0005-0000-0000-0000F45F0000}"/>
    <cellStyle name="Output 3 2 2 3 3" xfId="17324" xr:uid="{00000000-0005-0000-0000-0000F55F0000}"/>
    <cellStyle name="Output 3 2 2 3 3 2" xfId="17325" xr:uid="{00000000-0005-0000-0000-0000F65F0000}"/>
    <cellStyle name="Output 3 2 2 3 3 2 2" xfId="17326" xr:uid="{00000000-0005-0000-0000-0000F75F0000}"/>
    <cellStyle name="Output 3 2 2 3 3 2 2 2" xfId="27500" xr:uid="{00000000-0005-0000-0000-0000F85F0000}"/>
    <cellStyle name="Output 3 2 2 3 3 2 3" xfId="17327" xr:uid="{00000000-0005-0000-0000-0000F95F0000}"/>
    <cellStyle name="Output 3 2 2 3 3 2 3 2" xfId="27501" xr:uid="{00000000-0005-0000-0000-0000FA5F0000}"/>
    <cellStyle name="Output 3 2 2 3 3 2 4" xfId="27499" xr:uid="{00000000-0005-0000-0000-0000FB5F0000}"/>
    <cellStyle name="Output 3 2 2 3 3 3" xfId="17328" xr:uid="{00000000-0005-0000-0000-0000FC5F0000}"/>
    <cellStyle name="Output 3 2 2 3 3 3 2" xfId="27502" xr:uid="{00000000-0005-0000-0000-0000FD5F0000}"/>
    <cellStyle name="Output 3 2 2 3 3 4" xfId="17329" xr:uid="{00000000-0005-0000-0000-0000FE5F0000}"/>
    <cellStyle name="Output 3 2 2 3 3 4 2" xfId="27503" xr:uid="{00000000-0005-0000-0000-0000FF5F0000}"/>
    <cellStyle name="Output 3 2 2 3 3 5" xfId="27498" xr:uid="{00000000-0005-0000-0000-000000600000}"/>
    <cellStyle name="Output 3 2 2 3 4" xfId="27490" xr:uid="{00000000-0005-0000-0000-000001600000}"/>
    <cellStyle name="Output 3 2 2 4" xfId="17330" xr:uid="{00000000-0005-0000-0000-000002600000}"/>
    <cellStyle name="Output 3 2 2 4 2" xfId="17331" xr:uid="{00000000-0005-0000-0000-000003600000}"/>
    <cellStyle name="Output 3 2 2 4 2 2" xfId="17332" xr:uid="{00000000-0005-0000-0000-000004600000}"/>
    <cellStyle name="Output 3 2 2 4 2 2 2" xfId="17333" xr:uid="{00000000-0005-0000-0000-000005600000}"/>
    <cellStyle name="Output 3 2 2 4 2 2 2 2" xfId="17334" xr:uid="{00000000-0005-0000-0000-000006600000}"/>
    <cellStyle name="Output 3 2 2 4 2 2 2 2 2" xfId="27508" xr:uid="{00000000-0005-0000-0000-000007600000}"/>
    <cellStyle name="Output 3 2 2 4 2 2 2 3" xfId="17335" xr:uid="{00000000-0005-0000-0000-000008600000}"/>
    <cellStyle name="Output 3 2 2 4 2 2 2 3 2" xfId="27509" xr:uid="{00000000-0005-0000-0000-000009600000}"/>
    <cellStyle name="Output 3 2 2 4 2 2 2 4" xfId="27507" xr:uid="{00000000-0005-0000-0000-00000A600000}"/>
    <cellStyle name="Output 3 2 2 4 2 2 3" xfId="17336" xr:uid="{00000000-0005-0000-0000-00000B600000}"/>
    <cellStyle name="Output 3 2 2 4 2 2 3 2" xfId="27510" xr:uid="{00000000-0005-0000-0000-00000C600000}"/>
    <cellStyle name="Output 3 2 2 4 2 2 4" xfId="17337" xr:uid="{00000000-0005-0000-0000-00000D600000}"/>
    <cellStyle name="Output 3 2 2 4 2 2 4 2" xfId="27511" xr:uid="{00000000-0005-0000-0000-00000E600000}"/>
    <cellStyle name="Output 3 2 2 4 2 2 5" xfId="27506" xr:uid="{00000000-0005-0000-0000-00000F600000}"/>
    <cellStyle name="Output 3 2 2 4 2 3" xfId="27505" xr:uid="{00000000-0005-0000-0000-000010600000}"/>
    <cellStyle name="Output 3 2 2 4 3" xfId="17338" xr:uid="{00000000-0005-0000-0000-000011600000}"/>
    <cellStyle name="Output 3 2 2 4 3 2" xfId="17339" xr:uid="{00000000-0005-0000-0000-000012600000}"/>
    <cellStyle name="Output 3 2 2 4 3 2 2" xfId="17340" xr:uid="{00000000-0005-0000-0000-000013600000}"/>
    <cellStyle name="Output 3 2 2 4 3 2 2 2" xfId="27514" xr:uid="{00000000-0005-0000-0000-000014600000}"/>
    <cellStyle name="Output 3 2 2 4 3 2 3" xfId="17341" xr:uid="{00000000-0005-0000-0000-000015600000}"/>
    <cellStyle name="Output 3 2 2 4 3 2 3 2" xfId="27515" xr:uid="{00000000-0005-0000-0000-000016600000}"/>
    <cellStyle name="Output 3 2 2 4 3 2 4" xfId="27513" xr:uid="{00000000-0005-0000-0000-000017600000}"/>
    <cellStyle name="Output 3 2 2 4 3 3" xfId="17342" xr:uid="{00000000-0005-0000-0000-000018600000}"/>
    <cellStyle name="Output 3 2 2 4 3 3 2" xfId="27516" xr:uid="{00000000-0005-0000-0000-000019600000}"/>
    <cellStyle name="Output 3 2 2 4 3 4" xfId="17343" xr:uid="{00000000-0005-0000-0000-00001A600000}"/>
    <cellStyle name="Output 3 2 2 4 3 4 2" xfId="27517" xr:uid="{00000000-0005-0000-0000-00001B600000}"/>
    <cellStyle name="Output 3 2 2 4 3 5" xfId="27512" xr:uid="{00000000-0005-0000-0000-00001C600000}"/>
    <cellStyle name="Output 3 2 2 4 4" xfId="27504" xr:uid="{00000000-0005-0000-0000-00001D600000}"/>
    <cellStyle name="Output 3 2 2 5" xfId="17344" xr:uid="{00000000-0005-0000-0000-00001E600000}"/>
    <cellStyle name="Output 3 2 2 5 2" xfId="17345" xr:uid="{00000000-0005-0000-0000-00001F600000}"/>
    <cellStyle name="Output 3 2 2 5 2 2" xfId="17346" xr:uid="{00000000-0005-0000-0000-000020600000}"/>
    <cellStyle name="Output 3 2 2 5 2 2 2" xfId="27520" xr:uid="{00000000-0005-0000-0000-000021600000}"/>
    <cellStyle name="Output 3 2 2 5 2 3" xfId="17347" xr:uid="{00000000-0005-0000-0000-000022600000}"/>
    <cellStyle name="Output 3 2 2 5 2 3 2" xfId="27521" xr:uid="{00000000-0005-0000-0000-000023600000}"/>
    <cellStyle name="Output 3 2 2 5 2 4" xfId="27519" xr:uid="{00000000-0005-0000-0000-000024600000}"/>
    <cellStyle name="Output 3 2 2 5 3" xfId="17348" xr:uid="{00000000-0005-0000-0000-000025600000}"/>
    <cellStyle name="Output 3 2 2 5 3 2" xfId="27522" xr:uid="{00000000-0005-0000-0000-000026600000}"/>
    <cellStyle name="Output 3 2 2 5 4" xfId="17349" xr:uid="{00000000-0005-0000-0000-000027600000}"/>
    <cellStyle name="Output 3 2 2 5 4 2" xfId="27523" xr:uid="{00000000-0005-0000-0000-000028600000}"/>
    <cellStyle name="Output 3 2 2 5 5" xfId="27518" xr:uid="{00000000-0005-0000-0000-000029600000}"/>
    <cellStyle name="Output 3 2 2 6" xfId="27475" xr:uid="{00000000-0005-0000-0000-00002A600000}"/>
    <cellStyle name="Output 3 2 3" xfId="17350" xr:uid="{00000000-0005-0000-0000-00002B600000}"/>
    <cellStyle name="Output 3 2 3 2" xfId="17351" xr:uid="{00000000-0005-0000-0000-00002C600000}"/>
    <cellStyle name="Output 3 2 3 2 2" xfId="17352" xr:uid="{00000000-0005-0000-0000-00002D600000}"/>
    <cellStyle name="Output 3 2 3 2 2 2" xfId="17353" xr:uid="{00000000-0005-0000-0000-00002E600000}"/>
    <cellStyle name="Output 3 2 3 2 2 2 2" xfId="17354" xr:uid="{00000000-0005-0000-0000-00002F600000}"/>
    <cellStyle name="Output 3 2 3 2 2 2 2 2" xfId="27528" xr:uid="{00000000-0005-0000-0000-000030600000}"/>
    <cellStyle name="Output 3 2 3 2 2 2 3" xfId="17355" xr:uid="{00000000-0005-0000-0000-000031600000}"/>
    <cellStyle name="Output 3 2 3 2 2 2 3 2" xfId="27529" xr:uid="{00000000-0005-0000-0000-000032600000}"/>
    <cellStyle name="Output 3 2 3 2 2 2 4" xfId="27527" xr:uid="{00000000-0005-0000-0000-000033600000}"/>
    <cellStyle name="Output 3 2 3 2 2 3" xfId="17356" xr:uid="{00000000-0005-0000-0000-000034600000}"/>
    <cellStyle name="Output 3 2 3 2 2 3 2" xfId="27530" xr:uid="{00000000-0005-0000-0000-000035600000}"/>
    <cellStyle name="Output 3 2 3 2 2 4" xfId="17357" xr:uid="{00000000-0005-0000-0000-000036600000}"/>
    <cellStyle name="Output 3 2 3 2 2 4 2" xfId="27531" xr:uid="{00000000-0005-0000-0000-000037600000}"/>
    <cellStyle name="Output 3 2 3 2 2 5" xfId="27526" xr:uid="{00000000-0005-0000-0000-000038600000}"/>
    <cellStyle name="Output 3 2 3 2 3" xfId="27525" xr:uid="{00000000-0005-0000-0000-000039600000}"/>
    <cellStyle name="Output 3 2 3 3" xfId="17358" xr:uid="{00000000-0005-0000-0000-00003A600000}"/>
    <cellStyle name="Output 3 2 3 3 2" xfId="17359" xr:uid="{00000000-0005-0000-0000-00003B600000}"/>
    <cellStyle name="Output 3 2 3 3 2 2" xfId="17360" xr:uid="{00000000-0005-0000-0000-00003C600000}"/>
    <cellStyle name="Output 3 2 3 3 2 2 2" xfId="27534" xr:uid="{00000000-0005-0000-0000-00003D600000}"/>
    <cellStyle name="Output 3 2 3 3 2 3" xfId="17361" xr:uid="{00000000-0005-0000-0000-00003E600000}"/>
    <cellStyle name="Output 3 2 3 3 2 3 2" xfId="27535" xr:uid="{00000000-0005-0000-0000-00003F600000}"/>
    <cellStyle name="Output 3 2 3 3 2 4" xfId="27533" xr:uid="{00000000-0005-0000-0000-000040600000}"/>
    <cellStyle name="Output 3 2 3 3 3" xfId="17362" xr:uid="{00000000-0005-0000-0000-000041600000}"/>
    <cellStyle name="Output 3 2 3 3 3 2" xfId="27536" xr:uid="{00000000-0005-0000-0000-000042600000}"/>
    <cellStyle name="Output 3 2 3 3 4" xfId="17363" xr:uid="{00000000-0005-0000-0000-000043600000}"/>
    <cellStyle name="Output 3 2 3 3 4 2" xfId="27537" xr:uid="{00000000-0005-0000-0000-000044600000}"/>
    <cellStyle name="Output 3 2 3 3 5" xfId="27532" xr:uid="{00000000-0005-0000-0000-000045600000}"/>
    <cellStyle name="Output 3 2 3 4" xfId="27524" xr:uid="{00000000-0005-0000-0000-000046600000}"/>
    <cellStyle name="Output 3 2 4" xfId="17364" xr:uid="{00000000-0005-0000-0000-000047600000}"/>
    <cellStyle name="Output 3 2 4 2" xfId="17365" xr:uid="{00000000-0005-0000-0000-000048600000}"/>
    <cellStyle name="Output 3 2 4 2 2" xfId="17366" xr:uid="{00000000-0005-0000-0000-000049600000}"/>
    <cellStyle name="Output 3 2 4 2 2 2" xfId="17367" xr:uid="{00000000-0005-0000-0000-00004A600000}"/>
    <cellStyle name="Output 3 2 4 2 2 2 2" xfId="17368" xr:uid="{00000000-0005-0000-0000-00004B600000}"/>
    <cellStyle name="Output 3 2 4 2 2 2 2 2" xfId="27542" xr:uid="{00000000-0005-0000-0000-00004C600000}"/>
    <cellStyle name="Output 3 2 4 2 2 2 3" xfId="17369" xr:uid="{00000000-0005-0000-0000-00004D600000}"/>
    <cellStyle name="Output 3 2 4 2 2 2 3 2" xfId="27543" xr:uid="{00000000-0005-0000-0000-00004E600000}"/>
    <cellStyle name="Output 3 2 4 2 2 2 4" xfId="27541" xr:uid="{00000000-0005-0000-0000-00004F600000}"/>
    <cellStyle name="Output 3 2 4 2 2 3" xfId="17370" xr:uid="{00000000-0005-0000-0000-000050600000}"/>
    <cellStyle name="Output 3 2 4 2 2 3 2" xfId="27544" xr:uid="{00000000-0005-0000-0000-000051600000}"/>
    <cellStyle name="Output 3 2 4 2 2 4" xfId="17371" xr:uid="{00000000-0005-0000-0000-000052600000}"/>
    <cellStyle name="Output 3 2 4 2 2 4 2" xfId="27545" xr:uid="{00000000-0005-0000-0000-000053600000}"/>
    <cellStyle name="Output 3 2 4 2 2 5" xfId="27540" xr:uid="{00000000-0005-0000-0000-000054600000}"/>
    <cellStyle name="Output 3 2 4 2 3" xfId="27539" xr:uid="{00000000-0005-0000-0000-000055600000}"/>
    <cellStyle name="Output 3 2 4 3" xfId="17372" xr:uid="{00000000-0005-0000-0000-000056600000}"/>
    <cellStyle name="Output 3 2 4 3 2" xfId="17373" xr:uid="{00000000-0005-0000-0000-000057600000}"/>
    <cellStyle name="Output 3 2 4 3 2 2" xfId="17374" xr:uid="{00000000-0005-0000-0000-000058600000}"/>
    <cellStyle name="Output 3 2 4 3 2 2 2" xfId="27548" xr:uid="{00000000-0005-0000-0000-000059600000}"/>
    <cellStyle name="Output 3 2 4 3 2 3" xfId="17375" xr:uid="{00000000-0005-0000-0000-00005A600000}"/>
    <cellStyle name="Output 3 2 4 3 2 3 2" xfId="27549" xr:uid="{00000000-0005-0000-0000-00005B600000}"/>
    <cellStyle name="Output 3 2 4 3 2 4" xfId="27547" xr:uid="{00000000-0005-0000-0000-00005C600000}"/>
    <cellStyle name="Output 3 2 4 3 3" xfId="17376" xr:uid="{00000000-0005-0000-0000-00005D600000}"/>
    <cellStyle name="Output 3 2 4 3 3 2" xfId="27550" xr:uid="{00000000-0005-0000-0000-00005E600000}"/>
    <cellStyle name="Output 3 2 4 3 4" xfId="17377" xr:uid="{00000000-0005-0000-0000-00005F600000}"/>
    <cellStyle name="Output 3 2 4 3 4 2" xfId="27551" xr:uid="{00000000-0005-0000-0000-000060600000}"/>
    <cellStyle name="Output 3 2 4 3 5" xfId="27546" xr:uid="{00000000-0005-0000-0000-000061600000}"/>
    <cellStyle name="Output 3 2 4 4" xfId="27538" xr:uid="{00000000-0005-0000-0000-000062600000}"/>
    <cellStyle name="Output 3 2 5" xfId="17378" xr:uid="{00000000-0005-0000-0000-000063600000}"/>
    <cellStyle name="Output 3 2 5 2" xfId="17379" xr:uid="{00000000-0005-0000-0000-000064600000}"/>
    <cellStyle name="Output 3 2 5 2 2" xfId="17380" xr:uid="{00000000-0005-0000-0000-000065600000}"/>
    <cellStyle name="Output 3 2 5 2 2 2" xfId="17381" xr:uid="{00000000-0005-0000-0000-000066600000}"/>
    <cellStyle name="Output 3 2 5 2 2 2 2" xfId="17382" xr:uid="{00000000-0005-0000-0000-000067600000}"/>
    <cellStyle name="Output 3 2 5 2 2 2 2 2" xfId="27556" xr:uid="{00000000-0005-0000-0000-000068600000}"/>
    <cellStyle name="Output 3 2 5 2 2 2 3" xfId="17383" xr:uid="{00000000-0005-0000-0000-000069600000}"/>
    <cellStyle name="Output 3 2 5 2 2 2 3 2" xfId="27557" xr:uid="{00000000-0005-0000-0000-00006A600000}"/>
    <cellStyle name="Output 3 2 5 2 2 2 4" xfId="27555" xr:uid="{00000000-0005-0000-0000-00006B600000}"/>
    <cellStyle name="Output 3 2 5 2 2 3" xfId="17384" xr:uid="{00000000-0005-0000-0000-00006C600000}"/>
    <cellStyle name="Output 3 2 5 2 2 3 2" xfId="27558" xr:uid="{00000000-0005-0000-0000-00006D600000}"/>
    <cellStyle name="Output 3 2 5 2 2 4" xfId="17385" xr:uid="{00000000-0005-0000-0000-00006E600000}"/>
    <cellStyle name="Output 3 2 5 2 2 4 2" xfId="27559" xr:uid="{00000000-0005-0000-0000-00006F600000}"/>
    <cellStyle name="Output 3 2 5 2 2 5" xfId="27554" xr:uid="{00000000-0005-0000-0000-000070600000}"/>
    <cellStyle name="Output 3 2 5 2 3" xfId="27553" xr:uid="{00000000-0005-0000-0000-000071600000}"/>
    <cellStyle name="Output 3 2 5 3" xfId="17386" xr:uid="{00000000-0005-0000-0000-000072600000}"/>
    <cellStyle name="Output 3 2 5 3 2" xfId="17387" xr:uid="{00000000-0005-0000-0000-000073600000}"/>
    <cellStyle name="Output 3 2 5 3 2 2" xfId="17388" xr:uid="{00000000-0005-0000-0000-000074600000}"/>
    <cellStyle name="Output 3 2 5 3 2 2 2" xfId="27562" xr:uid="{00000000-0005-0000-0000-000075600000}"/>
    <cellStyle name="Output 3 2 5 3 2 3" xfId="17389" xr:uid="{00000000-0005-0000-0000-000076600000}"/>
    <cellStyle name="Output 3 2 5 3 2 3 2" xfId="27563" xr:uid="{00000000-0005-0000-0000-000077600000}"/>
    <cellStyle name="Output 3 2 5 3 2 4" xfId="27561" xr:uid="{00000000-0005-0000-0000-000078600000}"/>
    <cellStyle name="Output 3 2 5 3 3" xfId="17390" xr:uid="{00000000-0005-0000-0000-000079600000}"/>
    <cellStyle name="Output 3 2 5 3 3 2" xfId="27564" xr:uid="{00000000-0005-0000-0000-00007A600000}"/>
    <cellStyle name="Output 3 2 5 3 4" xfId="17391" xr:uid="{00000000-0005-0000-0000-00007B600000}"/>
    <cellStyle name="Output 3 2 5 3 4 2" xfId="27565" xr:uid="{00000000-0005-0000-0000-00007C600000}"/>
    <cellStyle name="Output 3 2 5 3 5" xfId="27560" xr:uid="{00000000-0005-0000-0000-00007D600000}"/>
    <cellStyle name="Output 3 2 5 4" xfId="27552" xr:uid="{00000000-0005-0000-0000-00007E600000}"/>
    <cellStyle name="Output 3 2 6" xfId="17392" xr:uid="{00000000-0005-0000-0000-00007F600000}"/>
    <cellStyle name="Output 3 2 6 2" xfId="17393" xr:uid="{00000000-0005-0000-0000-000080600000}"/>
    <cellStyle name="Output 3 2 6 2 2" xfId="17394" xr:uid="{00000000-0005-0000-0000-000081600000}"/>
    <cellStyle name="Output 3 2 6 2 2 2" xfId="27568" xr:uid="{00000000-0005-0000-0000-000082600000}"/>
    <cellStyle name="Output 3 2 6 2 3" xfId="17395" xr:uid="{00000000-0005-0000-0000-000083600000}"/>
    <cellStyle name="Output 3 2 6 2 3 2" xfId="27569" xr:uid="{00000000-0005-0000-0000-000084600000}"/>
    <cellStyle name="Output 3 2 6 2 4" xfId="27567" xr:uid="{00000000-0005-0000-0000-000085600000}"/>
    <cellStyle name="Output 3 2 6 3" xfId="17396" xr:uid="{00000000-0005-0000-0000-000086600000}"/>
    <cellStyle name="Output 3 2 6 3 2" xfId="27570" xr:uid="{00000000-0005-0000-0000-000087600000}"/>
    <cellStyle name="Output 3 2 6 4" xfId="17397" xr:uid="{00000000-0005-0000-0000-000088600000}"/>
    <cellStyle name="Output 3 2 6 4 2" xfId="27571" xr:uid="{00000000-0005-0000-0000-000089600000}"/>
    <cellStyle name="Output 3 2 6 5" xfId="27566" xr:uid="{00000000-0005-0000-0000-00008A600000}"/>
    <cellStyle name="Output 3 2 7" xfId="17300" xr:uid="{00000000-0005-0000-0000-00008B600000}"/>
    <cellStyle name="Output 3 2 8" xfId="27474" xr:uid="{00000000-0005-0000-0000-00008C600000}"/>
    <cellStyle name="Output 3 3" xfId="2777" xr:uid="{00000000-0005-0000-0000-00008D600000}"/>
    <cellStyle name="Output 3 3 10" xfId="27572" xr:uid="{00000000-0005-0000-0000-00008E600000}"/>
    <cellStyle name="Output 3 3 2" xfId="17399" xr:uid="{00000000-0005-0000-0000-00008F600000}"/>
    <cellStyle name="Output 3 3 2 2" xfId="17400" xr:uid="{00000000-0005-0000-0000-000090600000}"/>
    <cellStyle name="Output 3 3 2 2 2" xfId="17401" xr:uid="{00000000-0005-0000-0000-000091600000}"/>
    <cellStyle name="Output 3 3 2 2 2 2" xfId="17402" xr:uid="{00000000-0005-0000-0000-000092600000}"/>
    <cellStyle name="Output 3 3 2 2 2 2 2" xfId="17403" xr:uid="{00000000-0005-0000-0000-000093600000}"/>
    <cellStyle name="Output 3 3 2 2 2 2 2 2" xfId="27577" xr:uid="{00000000-0005-0000-0000-000094600000}"/>
    <cellStyle name="Output 3 3 2 2 2 2 3" xfId="17404" xr:uid="{00000000-0005-0000-0000-000095600000}"/>
    <cellStyle name="Output 3 3 2 2 2 2 3 2" xfId="27578" xr:uid="{00000000-0005-0000-0000-000096600000}"/>
    <cellStyle name="Output 3 3 2 2 2 2 4" xfId="27576" xr:uid="{00000000-0005-0000-0000-000097600000}"/>
    <cellStyle name="Output 3 3 2 2 2 3" xfId="17405" xr:uid="{00000000-0005-0000-0000-000098600000}"/>
    <cellStyle name="Output 3 3 2 2 2 3 2" xfId="27579" xr:uid="{00000000-0005-0000-0000-000099600000}"/>
    <cellStyle name="Output 3 3 2 2 2 4" xfId="17406" xr:uid="{00000000-0005-0000-0000-00009A600000}"/>
    <cellStyle name="Output 3 3 2 2 2 4 2" xfId="27580" xr:uid="{00000000-0005-0000-0000-00009B600000}"/>
    <cellStyle name="Output 3 3 2 2 2 5" xfId="27575" xr:uid="{00000000-0005-0000-0000-00009C600000}"/>
    <cellStyle name="Output 3 3 2 2 3" xfId="27574" xr:uid="{00000000-0005-0000-0000-00009D600000}"/>
    <cellStyle name="Output 3 3 2 3" xfId="17407" xr:uid="{00000000-0005-0000-0000-00009E600000}"/>
    <cellStyle name="Output 3 3 2 3 2" xfId="17408" xr:uid="{00000000-0005-0000-0000-00009F600000}"/>
    <cellStyle name="Output 3 3 2 3 2 2" xfId="17409" xr:uid="{00000000-0005-0000-0000-0000A0600000}"/>
    <cellStyle name="Output 3 3 2 3 2 2 2" xfId="27583" xr:uid="{00000000-0005-0000-0000-0000A1600000}"/>
    <cellStyle name="Output 3 3 2 3 2 3" xfId="17410" xr:uid="{00000000-0005-0000-0000-0000A2600000}"/>
    <cellStyle name="Output 3 3 2 3 2 3 2" xfId="27584" xr:uid="{00000000-0005-0000-0000-0000A3600000}"/>
    <cellStyle name="Output 3 3 2 3 2 4" xfId="27582" xr:uid="{00000000-0005-0000-0000-0000A4600000}"/>
    <cellStyle name="Output 3 3 2 3 3" xfId="17411" xr:uid="{00000000-0005-0000-0000-0000A5600000}"/>
    <cellStyle name="Output 3 3 2 3 3 2" xfId="27585" xr:uid="{00000000-0005-0000-0000-0000A6600000}"/>
    <cellStyle name="Output 3 3 2 3 4" xfId="17412" xr:uid="{00000000-0005-0000-0000-0000A7600000}"/>
    <cellStyle name="Output 3 3 2 3 4 2" xfId="27586" xr:uid="{00000000-0005-0000-0000-0000A8600000}"/>
    <cellStyle name="Output 3 3 2 3 5" xfId="27581" xr:uid="{00000000-0005-0000-0000-0000A9600000}"/>
    <cellStyle name="Output 3 3 2 4" xfId="27573" xr:uid="{00000000-0005-0000-0000-0000AA600000}"/>
    <cellStyle name="Output 3 3 3" xfId="17413" xr:uid="{00000000-0005-0000-0000-0000AB600000}"/>
    <cellStyle name="Output 3 3 3 2" xfId="17414" xr:uid="{00000000-0005-0000-0000-0000AC600000}"/>
    <cellStyle name="Output 3 3 3 2 2" xfId="17415" xr:uid="{00000000-0005-0000-0000-0000AD600000}"/>
    <cellStyle name="Output 3 3 3 2 2 2" xfId="17416" xr:uid="{00000000-0005-0000-0000-0000AE600000}"/>
    <cellStyle name="Output 3 3 3 2 2 2 2" xfId="17417" xr:uid="{00000000-0005-0000-0000-0000AF600000}"/>
    <cellStyle name="Output 3 3 3 2 2 2 2 2" xfId="27591" xr:uid="{00000000-0005-0000-0000-0000B0600000}"/>
    <cellStyle name="Output 3 3 3 2 2 2 3" xfId="17418" xr:uid="{00000000-0005-0000-0000-0000B1600000}"/>
    <cellStyle name="Output 3 3 3 2 2 2 3 2" xfId="27592" xr:uid="{00000000-0005-0000-0000-0000B2600000}"/>
    <cellStyle name="Output 3 3 3 2 2 2 4" xfId="27590" xr:uid="{00000000-0005-0000-0000-0000B3600000}"/>
    <cellStyle name="Output 3 3 3 2 2 3" xfId="17419" xr:uid="{00000000-0005-0000-0000-0000B4600000}"/>
    <cellStyle name="Output 3 3 3 2 2 3 2" xfId="27593" xr:uid="{00000000-0005-0000-0000-0000B5600000}"/>
    <cellStyle name="Output 3 3 3 2 2 4" xfId="17420" xr:uid="{00000000-0005-0000-0000-0000B6600000}"/>
    <cellStyle name="Output 3 3 3 2 2 4 2" xfId="27594" xr:uid="{00000000-0005-0000-0000-0000B7600000}"/>
    <cellStyle name="Output 3 3 3 2 2 5" xfId="27589" xr:uid="{00000000-0005-0000-0000-0000B8600000}"/>
    <cellStyle name="Output 3 3 3 2 3" xfId="27588" xr:uid="{00000000-0005-0000-0000-0000B9600000}"/>
    <cellStyle name="Output 3 3 3 3" xfId="17421" xr:uid="{00000000-0005-0000-0000-0000BA600000}"/>
    <cellStyle name="Output 3 3 3 3 2" xfId="17422" xr:uid="{00000000-0005-0000-0000-0000BB600000}"/>
    <cellStyle name="Output 3 3 3 3 2 2" xfId="17423" xr:uid="{00000000-0005-0000-0000-0000BC600000}"/>
    <cellStyle name="Output 3 3 3 3 2 2 2" xfId="27597" xr:uid="{00000000-0005-0000-0000-0000BD600000}"/>
    <cellStyle name="Output 3 3 3 3 2 3" xfId="17424" xr:uid="{00000000-0005-0000-0000-0000BE600000}"/>
    <cellStyle name="Output 3 3 3 3 2 3 2" xfId="27598" xr:uid="{00000000-0005-0000-0000-0000BF600000}"/>
    <cellStyle name="Output 3 3 3 3 2 4" xfId="27596" xr:uid="{00000000-0005-0000-0000-0000C0600000}"/>
    <cellStyle name="Output 3 3 3 3 3" xfId="17425" xr:uid="{00000000-0005-0000-0000-0000C1600000}"/>
    <cellStyle name="Output 3 3 3 3 3 2" xfId="27599" xr:uid="{00000000-0005-0000-0000-0000C2600000}"/>
    <cellStyle name="Output 3 3 3 3 4" xfId="17426" xr:uid="{00000000-0005-0000-0000-0000C3600000}"/>
    <cellStyle name="Output 3 3 3 3 4 2" xfId="27600" xr:uid="{00000000-0005-0000-0000-0000C4600000}"/>
    <cellStyle name="Output 3 3 3 3 5" xfId="27595" xr:uid="{00000000-0005-0000-0000-0000C5600000}"/>
    <cellStyle name="Output 3 3 3 4" xfId="27587" xr:uid="{00000000-0005-0000-0000-0000C6600000}"/>
    <cellStyle name="Output 3 3 4" xfId="17427" xr:uid="{00000000-0005-0000-0000-0000C7600000}"/>
    <cellStyle name="Output 3 3 4 2" xfId="17428" xr:uid="{00000000-0005-0000-0000-0000C8600000}"/>
    <cellStyle name="Output 3 3 4 2 2" xfId="17429" xr:uid="{00000000-0005-0000-0000-0000C9600000}"/>
    <cellStyle name="Output 3 3 4 2 2 2" xfId="17430" xr:uid="{00000000-0005-0000-0000-0000CA600000}"/>
    <cellStyle name="Output 3 3 4 2 2 2 2" xfId="17431" xr:uid="{00000000-0005-0000-0000-0000CB600000}"/>
    <cellStyle name="Output 3 3 4 2 2 2 2 2" xfId="27605" xr:uid="{00000000-0005-0000-0000-0000CC600000}"/>
    <cellStyle name="Output 3 3 4 2 2 2 3" xfId="17432" xr:uid="{00000000-0005-0000-0000-0000CD600000}"/>
    <cellStyle name="Output 3 3 4 2 2 2 3 2" xfId="27606" xr:uid="{00000000-0005-0000-0000-0000CE600000}"/>
    <cellStyle name="Output 3 3 4 2 2 2 4" xfId="27604" xr:uid="{00000000-0005-0000-0000-0000CF600000}"/>
    <cellStyle name="Output 3 3 4 2 2 3" xfId="17433" xr:uid="{00000000-0005-0000-0000-0000D0600000}"/>
    <cellStyle name="Output 3 3 4 2 2 3 2" xfId="27607" xr:uid="{00000000-0005-0000-0000-0000D1600000}"/>
    <cellStyle name="Output 3 3 4 2 2 4" xfId="17434" xr:uid="{00000000-0005-0000-0000-0000D2600000}"/>
    <cellStyle name="Output 3 3 4 2 2 4 2" xfId="27608" xr:uid="{00000000-0005-0000-0000-0000D3600000}"/>
    <cellStyle name="Output 3 3 4 2 2 5" xfId="27603" xr:uid="{00000000-0005-0000-0000-0000D4600000}"/>
    <cellStyle name="Output 3 3 4 2 3" xfId="27602" xr:uid="{00000000-0005-0000-0000-0000D5600000}"/>
    <cellStyle name="Output 3 3 4 3" xfId="17435" xr:uid="{00000000-0005-0000-0000-0000D6600000}"/>
    <cellStyle name="Output 3 3 4 3 2" xfId="17436" xr:uid="{00000000-0005-0000-0000-0000D7600000}"/>
    <cellStyle name="Output 3 3 4 3 2 2" xfId="17437" xr:uid="{00000000-0005-0000-0000-0000D8600000}"/>
    <cellStyle name="Output 3 3 4 3 2 2 2" xfId="27611" xr:uid="{00000000-0005-0000-0000-0000D9600000}"/>
    <cellStyle name="Output 3 3 4 3 2 3" xfId="17438" xr:uid="{00000000-0005-0000-0000-0000DA600000}"/>
    <cellStyle name="Output 3 3 4 3 2 3 2" xfId="27612" xr:uid="{00000000-0005-0000-0000-0000DB600000}"/>
    <cellStyle name="Output 3 3 4 3 2 4" xfId="27610" xr:uid="{00000000-0005-0000-0000-0000DC600000}"/>
    <cellStyle name="Output 3 3 4 3 3" xfId="17439" xr:uid="{00000000-0005-0000-0000-0000DD600000}"/>
    <cellStyle name="Output 3 3 4 3 3 2" xfId="27613" xr:uid="{00000000-0005-0000-0000-0000DE600000}"/>
    <cellStyle name="Output 3 3 4 3 4" xfId="17440" xr:uid="{00000000-0005-0000-0000-0000DF600000}"/>
    <cellStyle name="Output 3 3 4 3 4 2" xfId="27614" xr:uid="{00000000-0005-0000-0000-0000E0600000}"/>
    <cellStyle name="Output 3 3 4 3 5" xfId="27609" xr:uid="{00000000-0005-0000-0000-0000E1600000}"/>
    <cellStyle name="Output 3 3 4 4" xfId="27601" xr:uid="{00000000-0005-0000-0000-0000E2600000}"/>
    <cellStyle name="Output 3 3 5" xfId="17441" xr:uid="{00000000-0005-0000-0000-0000E3600000}"/>
    <cellStyle name="Output 3 3 5 2" xfId="17442" xr:uid="{00000000-0005-0000-0000-0000E4600000}"/>
    <cellStyle name="Output 3 3 5 2 2" xfId="17443" xr:uid="{00000000-0005-0000-0000-0000E5600000}"/>
    <cellStyle name="Output 3 3 5 2 2 2" xfId="17444" xr:uid="{00000000-0005-0000-0000-0000E6600000}"/>
    <cellStyle name="Output 3 3 5 2 2 2 2" xfId="27618" xr:uid="{00000000-0005-0000-0000-0000E7600000}"/>
    <cellStyle name="Output 3 3 5 2 2 3" xfId="17445" xr:uid="{00000000-0005-0000-0000-0000E8600000}"/>
    <cellStyle name="Output 3 3 5 2 2 3 2" xfId="27619" xr:uid="{00000000-0005-0000-0000-0000E9600000}"/>
    <cellStyle name="Output 3 3 5 2 2 4" xfId="27617" xr:uid="{00000000-0005-0000-0000-0000EA600000}"/>
    <cellStyle name="Output 3 3 5 2 3" xfId="17446" xr:uid="{00000000-0005-0000-0000-0000EB600000}"/>
    <cellStyle name="Output 3 3 5 2 3 2" xfId="27620" xr:uid="{00000000-0005-0000-0000-0000EC600000}"/>
    <cellStyle name="Output 3 3 5 2 4" xfId="17447" xr:uid="{00000000-0005-0000-0000-0000ED600000}"/>
    <cellStyle name="Output 3 3 5 2 4 2" xfId="27621" xr:uid="{00000000-0005-0000-0000-0000EE600000}"/>
    <cellStyle name="Output 3 3 5 2 5" xfId="27616" xr:uid="{00000000-0005-0000-0000-0000EF600000}"/>
    <cellStyle name="Output 3 3 5 3" xfId="27615" xr:uid="{00000000-0005-0000-0000-0000F0600000}"/>
    <cellStyle name="Output 3 3 6" xfId="17448" xr:uid="{00000000-0005-0000-0000-0000F1600000}"/>
    <cellStyle name="Output 3 3 6 2" xfId="17449" xr:uid="{00000000-0005-0000-0000-0000F2600000}"/>
    <cellStyle name="Output 3 3 6 2 2" xfId="17450" xr:uid="{00000000-0005-0000-0000-0000F3600000}"/>
    <cellStyle name="Output 3 3 6 2 2 2" xfId="17451" xr:uid="{00000000-0005-0000-0000-0000F4600000}"/>
    <cellStyle name="Output 3 3 6 2 2 2 2" xfId="27625" xr:uid="{00000000-0005-0000-0000-0000F5600000}"/>
    <cellStyle name="Output 3 3 6 2 2 3" xfId="17452" xr:uid="{00000000-0005-0000-0000-0000F6600000}"/>
    <cellStyle name="Output 3 3 6 2 2 3 2" xfId="27626" xr:uid="{00000000-0005-0000-0000-0000F7600000}"/>
    <cellStyle name="Output 3 3 6 2 2 4" xfId="27624" xr:uid="{00000000-0005-0000-0000-0000F8600000}"/>
    <cellStyle name="Output 3 3 6 2 3" xfId="17453" xr:uid="{00000000-0005-0000-0000-0000F9600000}"/>
    <cellStyle name="Output 3 3 6 2 3 2" xfId="27627" xr:uid="{00000000-0005-0000-0000-0000FA600000}"/>
    <cellStyle name="Output 3 3 6 2 4" xfId="17454" xr:uid="{00000000-0005-0000-0000-0000FB600000}"/>
    <cellStyle name="Output 3 3 6 2 4 2" xfId="27628" xr:uid="{00000000-0005-0000-0000-0000FC600000}"/>
    <cellStyle name="Output 3 3 6 2 5" xfId="27623" xr:uid="{00000000-0005-0000-0000-0000FD600000}"/>
    <cellStyle name="Output 3 3 6 3" xfId="27622" xr:uid="{00000000-0005-0000-0000-0000FE600000}"/>
    <cellStyle name="Output 3 3 7" xfId="17455" xr:uid="{00000000-0005-0000-0000-0000FF600000}"/>
    <cellStyle name="Output 3 3 7 2" xfId="17456" xr:uid="{00000000-0005-0000-0000-000000610000}"/>
    <cellStyle name="Output 3 3 7 2 2" xfId="17457" xr:uid="{00000000-0005-0000-0000-000001610000}"/>
    <cellStyle name="Output 3 3 7 2 2 2" xfId="27631" xr:uid="{00000000-0005-0000-0000-000002610000}"/>
    <cellStyle name="Output 3 3 7 2 3" xfId="17458" xr:uid="{00000000-0005-0000-0000-000003610000}"/>
    <cellStyle name="Output 3 3 7 2 3 2" xfId="27632" xr:uid="{00000000-0005-0000-0000-000004610000}"/>
    <cellStyle name="Output 3 3 7 2 4" xfId="27630" xr:uid="{00000000-0005-0000-0000-000005610000}"/>
    <cellStyle name="Output 3 3 7 3" xfId="17459" xr:uid="{00000000-0005-0000-0000-000006610000}"/>
    <cellStyle name="Output 3 3 7 3 2" xfId="27633" xr:uid="{00000000-0005-0000-0000-000007610000}"/>
    <cellStyle name="Output 3 3 7 4" xfId="17460" xr:uid="{00000000-0005-0000-0000-000008610000}"/>
    <cellStyle name="Output 3 3 7 4 2" xfId="27634" xr:uid="{00000000-0005-0000-0000-000009610000}"/>
    <cellStyle name="Output 3 3 7 5" xfId="27629" xr:uid="{00000000-0005-0000-0000-00000A610000}"/>
    <cellStyle name="Output 3 3 8" xfId="17461" xr:uid="{00000000-0005-0000-0000-00000B610000}"/>
    <cellStyle name="Output 3 3 8 2" xfId="27635" xr:uid="{00000000-0005-0000-0000-00000C610000}"/>
    <cellStyle name="Output 3 3 9" xfId="17398" xr:uid="{00000000-0005-0000-0000-00000D610000}"/>
    <cellStyle name="Output 3 4" xfId="2778" xr:uid="{00000000-0005-0000-0000-00000E610000}"/>
    <cellStyle name="Output 3 4 2" xfId="17463" xr:uid="{00000000-0005-0000-0000-00000F610000}"/>
    <cellStyle name="Output 3 4 2 2" xfId="17464" xr:uid="{00000000-0005-0000-0000-000010610000}"/>
    <cellStyle name="Output 3 4 2 2 2" xfId="17465" xr:uid="{00000000-0005-0000-0000-000011610000}"/>
    <cellStyle name="Output 3 4 2 2 2 2" xfId="17466" xr:uid="{00000000-0005-0000-0000-000012610000}"/>
    <cellStyle name="Output 3 4 2 2 2 2 2" xfId="27640" xr:uid="{00000000-0005-0000-0000-000013610000}"/>
    <cellStyle name="Output 3 4 2 2 2 3" xfId="17467" xr:uid="{00000000-0005-0000-0000-000014610000}"/>
    <cellStyle name="Output 3 4 2 2 2 3 2" xfId="27641" xr:uid="{00000000-0005-0000-0000-000015610000}"/>
    <cellStyle name="Output 3 4 2 2 2 4" xfId="27639" xr:uid="{00000000-0005-0000-0000-000016610000}"/>
    <cellStyle name="Output 3 4 2 2 3" xfId="17468" xr:uid="{00000000-0005-0000-0000-000017610000}"/>
    <cellStyle name="Output 3 4 2 2 3 2" xfId="27642" xr:uid="{00000000-0005-0000-0000-000018610000}"/>
    <cellStyle name="Output 3 4 2 2 4" xfId="17469" xr:uid="{00000000-0005-0000-0000-000019610000}"/>
    <cellStyle name="Output 3 4 2 2 4 2" xfId="27643" xr:uid="{00000000-0005-0000-0000-00001A610000}"/>
    <cellStyle name="Output 3 4 2 2 5" xfId="27638" xr:uid="{00000000-0005-0000-0000-00001B610000}"/>
    <cellStyle name="Output 3 4 2 3" xfId="27637" xr:uid="{00000000-0005-0000-0000-00001C610000}"/>
    <cellStyle name="Output 3 4 3" xfId="17470" xr:uid="{00000000-0005-0000-0000-00001D610000}"/>
    <cellStyle name="Output 3 4 3 2" xfId="17471" xr:uid="{00000000-0005-0000-0000-00001E610000}"/>
    <cellStyle name="Output 3 4 3 2 2" xfId="17472" xr:uid="{00000000-0005-0000-0000-00001F610000}"/>
    <cellStyle name="Output 3 4 3 2 2 2" xfId="27646" xr:uid="{00000000-0005-0000-0000-000020610000}"/>
    <cellStyle name="Output 3 4 3 2 3" xfId="17473" xr:uid="{00000000-0005-0000-0000-000021610000}"/>
    <cellStyle name="Output 3 4 3 2 3 2" xfId="27647" xr:uid="{00000000-0005-0000-0000-000022610000}"/>
    <cellStyle name="Output 3 4 3 2 4" xfId="27645" xr:uid="{00000000-0005-0000-0000-000023610000}"/>
    <cellStyle name="Output 3 4 3 3" xfId="17474" xr:uid="{00000000-0005-0000-0000-000024610000}"/>
    <cellStyle name="Output 3 4 3 3 2" xfId="27648" xr:uid="{00000000-0005-0000-0000-000025610000}"/>
    <cellStyle name="Output 3 4 3 4" xfId="17475" xr:uid="{00000000-0005-0000-0000-000026610000}"/>
    <cellStyle name="Output 3 4 3 4 2" xfId="27649" xr:uid="{00000000-0005-0000-0000-000027610000}"/>
    <cellStyle name="Output 3 4 3 5" xfId="27644" xr:uid="{00000000-0005-0000-0000-000028610000}"/>
    <cellStyle name="Output 3 4 4" xfId="17476" xr:uid="{00000000-0005-0000-0000-000029610000}"/>
    <cellStyle name="Output 3 4 4 2" xfId="27650" xr:uid="{00000000-0005-0000-0000-00002A610000}"/>
    <cellStyle name="Output 3 4 5" xfId="17462" xr:uid="{00000000-0005-0000-0000-00002B610000}"/>
    <cellStyle name="Output 3 4 6" xfId="27636" xr:uid="{00000000-0005-0000-0000-00002C610000}"/>
    <cellStyle name="Output 3 5" xfId="17477" xr:uid="{00000000-0005-0000-0000-00002D610000}"/>
    <cellStyle name="Output 3 5 2" xfId="17478" xr:uid="{00000000-0005-0000-0000-00002E610000}"/>
    <cellStyle name="Output 3 5 2 2" xfId="17479" xr:uid="{00000000-0005-0000-0000-00002F610000}"/>
    <cellStyle name="Output 3 5 2 2 2" xfId="17480" xr:uid="{00000000-0005-0000-0000-000030610000}"/>
    <cellStyle name="Output 3 5 2 2 2 2" xfId="17481" xr:uid="{00000000-0005-0000-0000-000031610000}"/>
    <cellStyle name="Output 3 5 2 2 2 2 2" xfId="27655" xr:uid="{00000000-0005-0000-0000-000032610000}"/>
    <cellStyle name="Output 3 5 2 2 2 3" xfId="17482" xr:uid="{00000000-0005-0000-0000-000033610000}"/>
    <cellStyle name="Output 3 5 2 2 2 3 2" xfId="27656" xr:uid="{00000000-0005-0000-0000-000034610000}"/>
    <cellStyle name="Output 3 5 2 2 2 4" xfId="27654" xr:uid="{00000000-0005-0000-0000-000035610000}"/>
    <cellStyle name="Output 3 5 2 2 3" xfId="17483" xr:uid="{00000000-0005-0000-0000-000036610000}"/>
    <cellStyle name="Output 3 5 2 2 3 2" xfId="27657" xr:uid="{00000000-0005-0000-0000-000037610000}"/>
    <cellStyle name="Output 3 5 2 2 4" xfId="17484" xr:uid="{00000000-0005-0000-0000-000038610000}"/>
    <cellStyle name="Output 3 5 2 2 4 2" xfId="27658" xr:uid="{00000000-0005-0000-0000-000039610000}"/>
    <cellStyle name="Output 3 5 2 2 5" xfId="27653" xr:uid="{00000000-0005-0000-0000-00003A610000}"/>
    <cellStyle name="Output 3 5 2 3" xfId="27652" xr:uid="{00000000-0005-0000-0000-00003B610000}"/>
    <cellStyle name="Output 3 5 3" xfId="17485" xr:uid="{00000000-0005-0000-0000-00003C610000}"/>
    <cellStyle name="Output 3 5 3 2" xfId="17486" xr:uid="{00000000-0005-0000-0000-00003D610000}"/>
    <cellStyle name="Output 3 5 3 2 2" xfId="17487" xr:uid="{00000000-0005-0000-0000-00003E610000}"/>
    <cellStyle name="Output 3 5 3 2 2 2" xfId="27661" xr:uid="{00000000-0005-0000-0000-00003F610000}"/>
    <cellStyle name="Output 3 5 3 2 3" xfId="17488" xr:uid="{00000000-0005-0000-0000-000040610000}"/>
    <cellStyle name="Output 3 5 3 2 3 2" xfId="27662" xr:uid="{00000000-0005-0000-0000-000041610000}"/>
    <cellStyle name="Output 3 5 3 2 4" xfId="27660" xr:uid="{00000000-0005-0000-0000-000042610000}"/>
    <cellStyle name="Output 3 5 3 3" xfId="17489" xr:uid="{00000000-0005-0000-0000-000043610000}"/>
    <cellStyle name="Output 3 5 3 3 2" xfId="27663" xr:uid="{00000000-0005-0000-0000-000044610000}"/>
    <cellStyle name="Output 3 5 3 4" xfId="17490" xr:uid="{00000000-0005-0000-0000-000045610000}"/>
    <cellStyle name="Output 3 5 3 4 2" xfId="27664" xr:uid="{00000000-0005-0000-0000-000046610000}"/>
    <cellStyle name="Output 3 5 3 5" xfId="27659" xr:uid="{00000000-0005-0000-0000-000047610000}"/>
    <cellStyle name="Output 3 5 4" xfId="17491" xr:uid="{00000000-0005-0000-0000-000048610000}"/>
    <cellStyle name="Output 3 5 4 2" xfId="27665" xr:uid="{00000000-0005-0000-0000-000049610000}"/>
    <cellStyle name="Output 3 5 5" xfId="27651" xr:uid="{00000000-0005-0000-0000-00004A610000}"/>
    <cellStyle name="Output 3 6" xfId="17492" xr:uid="{00000000-0005-0000-0000-00004B610000}"/>
    <cellStyle name="Output 3 6 2" xfId="17493" xr:uid="{00000000-0005-0000-0000-00004C610000}"/>
    <cellStyle name="Output 3 6 2 2" xfId="17494" xr:uid="{00000000-0005-0000-0000-00004D610000}"/>
    <cellStyle name="Output 3 6 2 2 2" xfId="17495" xr:uid="{00000000-0005-0000-0000-00004E610000}"/>
    <cellStyle name="Output 3 6 2 2 2 2" xfId="17496" xr:uid="{00000000-0005-0000-0000-00004F610000}"/>
    <cellStyle name="Output 3 6 2 2 2 2 2" xfId="27670" xr:uid="{00000000-0005-0000-0000-000050610000}"/>
    <cellStyle name="Output 3 6 2 2 2 3" xfId="17497" xr:uid="{00000000-0005-0000-0000-000051610000}"/>
    <cellStyle name="Output 3 6 2 2 2 3 2" xfId="27671" xr:uid="{00000000-0005-0000-0000-000052610000}"/>
    <cellStyle name="Output 3 6 2 2 2 4" xfId="27669" xr:uid="{00000000-0005-0000-0000-000053610000}"/>
    <cellStyle name="Output 3 6 2 2 3" xfId="17498" xr:uid="{00000000-0005-0000-0000-000054610000}"/>
    <cellStyle name="Output 3 6 2 2 3 2" xfId="27672" xr:uid="{00000000-0005-0000-0000-000055610000}"/>
    <cellStyle name="Output 3 6 2 2 4" xfId="17499" xr:uid="{00000000-0005-0000-0000-000056610000}"/>
    <cellStyle name="Output 3 6 2 2 4 2" xfId="27673" xr:uid="{00000000-0005-0000-0000-000057610000}"/>
    <cellStyle name="Output 3 6 2 2 5" xfId="27668" xr:uid="{00000000-0005-0000-0000-000058610000}"/>
    <cellStyle name="Output 3 6 2 3" xfId="27667" xr:uid="{00000000-0005-0000-0000-000059610000}"/>
    <cellStyle name="Output 3 6 3" xfId="17500" xr:uid="{00000000-0005-0000-0000-00005A610000}"/>
    <cellStyle name="Output 3 6 3 2" xfId="17501" xr:uid="{00000000-0005-0000-0000-00005B610000}"/>
    <cellStyle name="Output 3 6 3 2 2" xfId="17502" xr:uid="{00000000-0005-0000-0000-00005C610000}"/>
    <cellStyle name="Output 3 6 3 2 2 2" xfId="27676" xr:uid="{00000000-0005-0000-0000-00005D610000}"/>
    <cellStyle name="Output 3 6 3 2 3" xfId="17503" xr:uid="{00000000-0005-0000-0000-00005E610000}"/>
    <cellStyle name="Output 3 6 3 2 3 2" xfId="27677" xr:uid="{00000000-0005-0000-0000-00005F610000}"/>
    <cellStyle name="Output 3 6 3 2 4" xfId="27675" xr:uid="{00000000-0005-0000-0000-000060610000}"/>
    <cellStyle name="Output 3 6 3 3" xfId="17504" xr:uid="{00000000-0005-0000-0000-000061610000}"/>
    <cellStyle name="Output 3 6 3 3 2" xfId="27678" xr:uid="{00000000-0005-0000-0000-000062610000}"/>
    <cellStyle name="Output 3 6 3 4" xfId="17505" xr:uid="{00000000-0005-0000-0000-000063610000}"/>
    <cellStyle name="Output 3 6 3 4 2" xfId="27679" xr:uid="{00000000-0005-0000-0000-000064610000}"/>
    <cellStyle name="Output 3 6 3 5" xfId="27674" xr:uid="{00000000-0005-0000-0000-000065610000}"/>
    <cellStyle name="Output 3 6 4" xfId="27666" xr:uid="{00000000-0005-0000-0000-000066610000}"/>
    <cellStyle name="Output 3 7" xfId="17506" xr:uid="{00000000-0005-0000-0000-000067610000}"/>
    <cellStyle name="Output 3 7 2" xfId="17507" xr:uid="{00000000-0005-0000-0000-000068610000}"/>
    <cellStyle name="Output 3 7 2 2" xfId="17508" xr:uid="{00000000-0005-0000-0000-000069610000}"/>
    <cellStyle name="Output 3 7 2 2 2" xfId="27682" xr:uid="{00000000-0005-0000-0000-00006A610000}"/>
    <cellStyle name="Output 3 7 2 3" xfId="17509" xr:uid="{00000000-0005-0000-0000-00006B610000}"/>
    <cellStyle name="Output 3 7 2 3 2" xfId="27683" xr:uid="{00000000-0005-0000-0000-00006C610000}"/>
    <cellStyle name="Output 3 7 2 4" xfId="27681" xr:uid="{00000000-0005-0000-0000-00006D610000}"/>
    <cellStyle name="Output 3 7 3" xfId="17510" xr:uid="{00000000-0005-0000-0000-00006E610000}"/>
    <cellStyle name="Output 3 7 3 2" xfId="27684" xr:uid="{00000000-0005-0000-0000-00006F610000}"/>
    <cellStyle name="Output 3 7 4" xfId="17511" xr:uid="{00000000-0005-0000-0000-000070610000}"/>
    <cellStyle name="Output 3 7 4 2" xfId="27685" xr:uid="{00000000-0005-0000-0000-000071610000}"/>
    <cellStyle name="Output 3 7 5" xfId="27680" xr:uid="{00000000-0005-0000-0000-000072610000}"/>
    <cellStyle name="Output 3 8" xfId="17512" xr:uid="{00000000-0005-0000-0000-000073610000}"/>
    <cellStyle name="Output 3 8 2" xfId="27686" xr:uid="{00000000-0005-0000-0000-000074610000}"/>
    <cellStyle name="Output 3 9" xfId="17299" xr:uid="{00000000-0005-0000-0000-000075610000}"/>
    <cellStyle name="Output 4" xfId="2779" xr:uid="{00000000-0005-0000-0000-000076610000}"/>
    <cellStyle name="Output 4 10" xfId="27687" xr:uid="{00000000-0005-0000-0000-000077610000}"/>
    <cellStyle name="Output 4 2" xfId="2780" xr:uid="{00000000-0005-0000-0000-000078610000}"/>
    <cellStyle name="Output 4 2 2" xfId="17515" xr:uid="{00000000-0005-0000-0000-000079610000}"/>
    <cellStyle name="Output 4 2 2 2" xfId="17516" xr:uid="{00000000-0005-0000-0000-00007A610000}"/>
    <cellStyle name="Output 4 2 2 2 2" xfId="17517" xr:uid="{00000000-0005-0000-0000-00007B610000}"/>
    <cellStyle name="Output 4 2 2 2 2 2" xfId="17518" xr:uid="{00000000-0005-0000-0000-00007C610000}"/>
    <cellStyle name="Output 4 2 2 2 2 2 2" xfId="17519" xr:uid="{00000000-0005-0000-0000-00007D610000}"/>
    <cellStyle name="Output 4 2 2 2 2 2 2 2" xfId="27693" xr:uid="{00000000-0005-0000-0000-00007E610000}"/>
    <cellStyle name="Output 4 2 2 2 2 2 3" xfId="17520" xr:uid="{00000000-0005-0000-0000-00007F610000}"/>
    <cellStyle name="Output 4 2 2 2 2 2 3 2" xfId="27694" xr:uid="{00000000-0005-0000-0000-000080610000}"/>
    <cellStyle name="Output 4 2 2 2 2 2 4" xfId="27692" xr:uid="{00000000-0005-0000-0000-000081610000}"/>
    <cellStyle name="Output 4 2 2 2 2 3" xfId="17521" xr:uid="{00000000-0005-0000-0000-000082610000}"/>
    <cellStyle name="Output 4 2 2 2 2 3 2" xfId="27695" xr:uid="{00000000-0005-0000-0000-000083610000}"/>
    <cellStyle name="Output 4 2 2 2 2 4" xfId="17522" xr:uid="{00000000-0005-0000-0000-000084610000}"/>
    <cellStyle name="Output 4 2 2 2 2 4 2" xfId="27696" xr:uid="{00000000-0005-0000-0000-000085610000}"/>
    <cellStyle name="Output 4 2 2 2 2 5" xfId="27691" xr:uid="{00000000-0005-0000-0000-000086610000}"/>
    <cellStyle name="Output 4 2 2 2 3" xfId="27690" xr:uid="{00000000-0005-0000-0000-000087610000}"/>
    <cellStyle name="Output 4 2 2 3" xfId="17523" xr:uid="{00000000-0005-0000-0000-000088610000}"/>
    <cellStyle name="Output 4 2 2 3 2" xfId="17524" xr:uid="{00000000-0005-0000-0000-000089610000}"/>
    <cellStyle name="Output 4 2 2 3 2 2" xfId="17525" xr:uid="{00000000-0005-0000-0000-00008A610000}"/>
    <cellStyle name="Output 4 2 2 3 2 2 2" xfId="27699" xr:uid="{00000000-0005-0000-0000-00008B610000}"/>
    <cellStyle name="Output 4 2 2 3 2 3" xfId="17526" xr:uid="{00000000-0005-0000-0000-00008C610000}"/>
    <cellStyle name="Output 4 2 2 3 2 3 2" xfId="27700" xr:uid="{00000000-0005-0000-0000-00008D610000}"/>
    <cellStyle name="Output 4 2 2 3 2 4" xfId="27698" xr:uid="{00000000-0005-0000-0000-00008E610000}"/>
    <cellStyle name="Output 4 2 2 3 3" xfId="17527" xr:uid="{00000000-0005-0000-0000-00008F610000}"/>
    <cellStyle name="Output 4 2 2 3 3 2" xfId="27701" xr:uid="{00000000-0005-0000-0000-000090610000}"/>
    <cellStyle name="Output 4 2 2 3 4" xfId="17528" xr:uid="{00000000-0005-0000-0000-000091610000}"/>
    <cellStyle name="Output 4 2 2 3 4 2" xfId="27702" xr:uid="{00000000-0005-0000-0000-000092610000}"/>
    <cellStyle name="Output 4 2 2 3 5" xfId="27697" xr:uid="{00000000-0005-0000-0000-000093610000}"/>
    <cellStyle name="Output 4 2 2 4" xfId="27689" xr:uid="{00000000-0005-0000-0000-000094610000}"/>
    <cellStyle name="Output 4 2 3" xfId="17529" xr:uid="{00000000-0005-0000-0000-000095610000}"/>
    <cellStyle name="Output 4 2 3 2" xfId="17530" xr:uid="{00000000-0005-0000-0000-000096610000}"/>
    <cellStyle name="Output 4 2 3 2 2" xfId="17531" xr:uid="{00000000-0005-0000-0000-000097610000}"/>
    <cellStyle name="Output 4 2 3 2 2 2" xfId="17532" xr:uid="{00000000-0005-0000-0000-000098610000}"/>
    <cellStyle name="Output 4 2 3 2 2 2 2" xfId="17533" xr:uid="{00000000-0005-0000-0000-000099610000}"/>
    <cellStyle name="Output 4 2 3 2 2 2 2 2" xfId="27707" xr:uid="{00000000-0005-0000-0000-00009A610000}"/>
    <cellStyle name="Output 4 2 3 2 2 2 3" xfId="17534" xr:uid="{00000000-0005-0000-0000-00009B610000}"/>
    <cellStyle name="Output 4 2 3 2 2 2 3 2" xfId="27708" xr:uid="{00000000-0005-0000-0000-00009C610000}"/>
    <cellStyle name="Output 4 2 3 2 2 2 4" xfId="27706" xr:uid="{00000000-0005-0000-0000-00009D610000}"/>
    <cellStyle name="Output 4 2 3 2 2 3" xfId="17535" xr:uid="{00000000-0005-0000-0000-00009E610000}"/>
    <cellStyle name="Output 4 2 3 2 2 3 2" xfId="27709" xr:uid="{00000000-0005-0000-0000-00009F610000}"/>
    <cellStyle name="Output 4 2 3 2 2 4" xfId="17536" xr:uid="{00000000-0005-0000-0000-0000A0610000}"/>
    <cellStyle name="Output 4 2 3 2 2 4 2" xfId="27710" xr:uid="{00000000-0005-0000-0000-0000A1610000}"/>
    <cellStyle name="Output 4 2 3 2 2 5" xfId="27705" xr:uid="{00000000-0005-0000-0000-0000A2610000}"/>
    <cellStyle name="Output 4 2 3 2 3" xfId="27704" xr:uid="{00000000-0005-0000-0000-0000A3610000}"/>
    <cellStyle name="Output 4 2 3 3" xfId="17537" xr:uid="{00000000-0005-0000-0000-0000A4610000}"/>
    <cellStyle name="Output 4 2 3 3 2" xfId="17538" xr:uid="{00000000-0005-0000-0000-0000A5610000}"/>
    <cellStyle name="Output 4 2 3 3 2 2" xfId="17539" xr:uid="{00000000-0005-0000-0000-0000A6610000}"/>
    <cellStyle name="Output 4 2 3 3 2 2 2" xfId="27713" xr:uid="{00000000-0005-0000-0000-0000A7610000}"/>
    <cellStyle name="Output 4 2 3 3 2 3" xfId="17540" xr:uid="{00000000-0005-0000-0000-0000A8610000}"/>
    <cellStyle name="Output 4 2 3 3 2 3 2" xfId="27714" xr:uid="{00000000-0005-0000-0000-0000A9610000}"/>
    <cellStyle name="Output 4 2 3 3 2 4" xfId="27712" xr:uid="{00000000-0005-0000-0000-0000AA610000}"/>
    <cellStyle name="Output 4 2 3 3 3" xfId="17541" xr:uid="{00000000-0005-0000-0000-0000AB610000}"/>
    <cellStyle name="Output 4 2 3 3 3 2" xfId="27715" xr:uid="{00000000-0005-0000-0000-0000AC610000}"/>
    <cellStyle name="Output 4 2 3 3 4" xfId="17542" xr:uid="{00000000-0005-0000-0000-0000AD610000}"/>
    <cellStyle name="Output 4 2 3 3 4 2" xfId="27716" xr:uid="{00000000-0005-0000-0000-0000AE610000}"/>
    <cellStyle name="Output 4 2 3 3 5" xfId="27711" xr:uid="{00000000-0005-0000-0000-0000AF610000}"/>
    <cellStyle name="Output 4 2 3 4" xfId="27703" xr:uid="{00000000-0005-0000-0000-0000B0610000}"/>
    <cellStyle name="Output 4 2 4" xfId="17543" xr:uid="{00000000-0005-0000-0000-0000B1610000}"/>
    <cellStyle name="Output 4 2 4 2" xfId="17544" xr:uid="{00000000-0005-0000-0000-0000B2610000}"/>
    <cellStyle name="Output 4 2 4 2 2" xfId="17545" xr:uid="{00000000-0005-0000-0000-0000B3610000}"/>
    <cellStyle name="Output 4 2 4 2 2 2" xfId="17546" xr:uid="{00000000-0005-0000-0000-0000B4610000}"/>
    <cellStyle name="Output 4 2 4 2 2 2 2" xfId="17547" xr:uid="{00000000-0005-0000-0000-0000B5610000}"/>
    <cellStyle name="Output 4 2 4 2 2 2 2 2" xfId="27721" xr:uid="{00000000-0005-0000-0000-0000B6610000}"/>
    <cellStyle name="Output 4 2 4 2 2 2 3" xfId="17548" xr:uid="{00000000-0005-0000-0000-0000B7610000}"/>
    <cellStyle name="Output 4 2 4 2 2 2 3 2" xfId="27722" xr:uid="{00000000-0005-0000-0000-0000B8610000}"/>
    <cellStyle name="Output 4 2 4 2 2 2 4" xfId="27720" xr:uid="{00000000-0005-0000-0000-0000B9610000}"/>
    <cellStyle name="Output 4 2 4 2 2 3" xfId="17549" xr:uid="{00000000-0005-0000-0000-0000BA610000}"/>
    <cellStyle name="Output 4 2 4 2 2 3 2" xfId="27723" xr:uid="{00000000-0005-0000-0000-0000BB610000}"/>
    <cellStyle name="Output 4 2 4 2 2 4" xfId="17550" xr:uid="{00000000-0005-0000-0000-0000BC610000}"/>
    <cellStyle name="Output 4 2 4 2 2 4 2" xfId="27724" xr:uid="{00000000-0005-0000-0000-0000BD610000}"/>
    <cellStyle name="Output 4 2 4 2 2 5" xfId="27719" xr:uid="{00000000-0005-0000-0000-0000BE610000}"/>
    <cellStyle name="Output 4 2 4 2 3" xfId="27718" xr:uid="{00000000-0005-0000-0000-0000BF610000}"/>
    <cellStyle name="Output 4 2 4 3" xfId="17551" xr:uid="{00000000-0005-0000-0000-0000C0610000}"/>
    <cellStyle name="Output 4 2 4 3 2" xfId="17552" xr:uid="{00000000-0005-0000-0000-0000C1610000}"/>
    <cellStyle name="Output 4 2 4 3 2 2" xfId="17553" xr:uid="{00000000-0005-0000-0000-0000C2610000}"/>
    <cellStyle name="Output 4 2 4 3 2 2 2" xfId="27727" xr:uid="{00000000-0005-0000-0000-0000C3610000}"/>
    <cellStyle name="Output 4 2 4 3 2 3" xfId="17554" xr:uid="{00000000-0005-0000-0000-0000C4610000}"/>
    <cellStyle name="Output 4 2 4 3 2 3 2" xfId="27728" xr:uid="{00000000-0005-0000-0000-0000C5610000}"/>
    <cellStyle name="Output 4 2 4 3 2 4" xfId="27726" xr:uid="{00000000-0005-0000-0000-0000C6610000}"/>
    <cellStyle name="Output 4 2 4 3 3" xfId="17555" xr:uid="{00000000-0005-0000-0000-0000C7610000}"/>
    <cellStyle name="Output 4 2 4 3 3 2" xfId="27729" xr:uid="{00000000-0005-0000-0000-0000C8610000}"/>
    <cellStyle name="Output 4 2 4 3 4" xfId="17556" xr:uid="{00000000-0005-0000-0000-0000C9610000}"/>
    <cellStyle name="Output 4 2 4 3 4 2" xfId="27730" xr:uid="{00000000-0005-0000-0000-0000CA610000}"/>
    <cellStyle name="Output 4 2 4 3 5" xfId="27725" xr:uid="{00000000-0005-0000-0000-0000CB610000}"/>
    <cellStyle name="Output 4 2 4 4" xfId="27717" xr:uid="{00000000-0005-0000-0000-0000CC610000}"/>
    <cellStyle name="Output 4 2 5" xfId="17557" xr:uid="{00000000-0005-0000-0000-0000CD610000}"/>
    <cellStyle name="Output 4 2 5 2" xfId="17558" xr:uid="{00000000-0005-0000-0000-0000CE610000}"/>
    <cellStyle name="Output 4 2 5 2 2" xfId="17559" xr:uid="{00000000-0005-0000-0000-0000CF610000}"/>
    <cellStyle name="Output 4 2 5 2 2 2" xfId="17560" xr:uid="{00000000-0005-0000-0000-0000D0610000}"/>
    <cellStyle name="Output 4 2 5 2 2 2 2" xfId="27734" xr:uid="{00000000-0005-0000-0000-0000D1610000}"/>
    <cellStyle name="Output 4 2 5 2 2 3" xfId="17561" xr:uid="{00000000-0005-0000-0000-0000D2610000}"/>
    <cellStyle name="Output 4 2 5 2 2 3 2" xfId="27735" xr:uid="{00000000-0005-0000-0000-0000D3610000}"/>
    <cellStyle name="Output 4 2 5 2 2 4" xfId="27733" xr:uid="{00000000-0005-0000-0000-0000D4610000}"/>
    <cellStyle name="Output 4 2 5 2 3" xfId="17562" xr:uid="{00000000-0005-0000-0000-0000D5610000}"/>
    <cellStyle name="Output 4 2 5 2 3 2" xfId="27736" xr:uid="{00000000-0005-0000-0000-0000D6610000}"/>
    <cellStyle name="Output 4 2 5 2 4" xfId="17563" xr:uid="{00000000-0005-0000-0000-0000D7610000}"/>
    <cellStyle name="Output 4 2 5 2 4 2" xfId="27737" xr:uid="{00000000-0005-0000-0000-0000D8610000}"/>
    <cellStyle name="Output 4 2 5 2 5" xfId="27732" xr:uid="{00000000-0005-0000-0000-0000D9610000}"/>
    <cellStyle name="Output 4 2 5 3" xfId="27731" xr:uid="{00000000-0005-0000-0000-0000DA610000}"/>
    <cellStyle name="Output 4 2 6" xfId="17564" xr:uid="{00000000-0005-0000-0000-0000DB610000}"/>
    <cellStyle name="Output 4 2 6 2" xfId="17565" xr:uid="{00000000-0005-0000-0000-0000DC610000}"/>
    <cellStyle name="Output 4 2 6 2 2" xfId="17566" xr:uid="{00000000-0005-0000-0000-0000DD610000}"/>
    <cellStyle name="Output 4 2 6 2 2 2" xfId="17567" xr:uid="{00000000-0005-0000-0000-0000DE610000}"/>
    <cellStyle name="Output 4 2 6 2 2 2 2" xfId="27741" xr:uid="{00000000-0005-0000-0000-0000DF610000}"/>
    <cellStyle name="Output 4 2 6 2 2 3" xfId="17568" xr:uid="{00000000-0005-0000-0000-0000E0610000}"/>
    <cellStyle name="Output 4 2 6 2 2 3 2" xfId="27742" xr:uid="{00000000-0005-0000-0000-0000E1610000}"/>
    <cellStyle name="Output 4 2 6 2 2 4" xfId="27740" xr:uid="{00000000-0005-0000-0000-0000E2610000}"/>
    <cellStyle name="Output 4 2 6 2 3" xfId="17569" xr:uid="{00000000-0005-0000-0000-0000E3610000}"/>
    <cellStyle name="Output 4 2 6 2 3 2" xfId="27743" xr:uid="{00000000-0005-0000-0000-0000E4610000}"/>
    <cellStyle name="Output 4 2 6 2 4" xfId="17570" xr:uid="{00000000-0005-0000-0000-0000E5610000}"/>
    <cellStyle name="Output 4 2 6 2 4 2" xfId="27744" xr:uid="{00000000-0005-0000-0000-0000E6610000}"/>
    <cellStyle name="Output 4 2 6 2 5" xfId="27739" xr:uid="{00000000-0005-0000-0000-0000E7610000}"/>
    <cellStyle name="Output 4 2 6 3" xfId="27738" xr:uid="{00000000-0005-0000-0000-0000E8610000}"/>
    <cellStyle name="Output 4 2 7" xfId="17571" xr:uid="{00000000-0005-0000-0000-0000E9610000}"/>
    <cellStyle name="Output 4 2 7 2" xfId="17572" xr:uid="{00000000-0005-0000-0000-0000EA610000}"/>
    <cellStyle name="Output 4 2 7 2 2" xfId="17573" xr:uid="{00000000-0005-0000-0000-0000EB610000}"/>
    <cellStyle name="Output 4 2 7 2 2 2" xfId="27747" xr:uid="{00000000-0005-0000-0000-0000EC610000}"/>
    <cellStyle name="Output 4 2 7 2 3" xfId="17574" xr:uid="{00000000-0005-0000-0000-0000ED610000}"/>
    <cellStyle name="Output 4 2 7 2 3 2" xfId="27748" xr:uid="{00000000-0005-0000-0000-0000EE610000}"/>
    <cellStyle name="Output 4 2 7 2 4" xfId="27746" xr:uid="{00000000-0005-0000-0000-0000EF610000}"/>
    <cellStyle name="Output 4 2 7 3" xfId="17575" xr:uid="{00000000-0005-0000-0000-0000F0610000}"/>
    <cellStyle name="Output 4 2 7 3 2" xfId="27749" xr:uid="{00000000-0005-0000-0000-0000F1610000}"/>
    <cellStyle name="Output 4 2 7 4" xfId="17576" xr:uid="{00000000-0005-0000-0000-0000F2610000}"/>
    <cellStyle name="Output 4 2 7 4 2" xfId="27750" xr:uid="{00000000-0005-0000-0000-0000F3610000}"/>
    <cellStyle name="Output 4 2 7 5" xfId="27745" xr:uid="{00000000-0005-0000-0000-0000F4610000}"/>
    <cellStyle name="Output 4 2 8" xfId="17514" xr:uid="{00000000-0005-0000-0000-0000F5610000}"/>
    <cellStyle name="Output 4 2 9" xfId="27688" xr:uid="{00000000-0005-0000-0000-0000F6610000}"/>
    <cellStyle name="Output 4 3" xfId="2781" xr:uid="{00000000-0005-0000-0000-0000F7610000}"/>
    <cellStyle name="Output 4 3 2" xfId="17578" xr:uid="{00000000-0005-0000-0000-0000F8610000}"/>
    <cellStyle name="Output 4 3 2 2" xfId="17579" xr:uid="{00000000-0005-0000-0000-0000F9610000}"/>
    <cellStyle name="Output 4 3 2 2 2" xfId="17580" xr:uid="{00000000-0005-0000-0000-0000FA610000}"/>
    <cellStyle name="Output 4 3 2 2 2 2" xfId="17581" xr:uid="{00000000-0005-0000-0000-0000FB610000}"/>
    <cellStyle name="Output 4 3 2 2 2 2 2" xfId="27755" xr:uid="{00000000-0005-0000-0000-0000FC610000}"/>
    <cellStyle name="Output 4 3 2 2 2 3" xfId="17582" xr:uid="{00000000-0005-0000-0000-0000FD610000}"/>
    <cellStyle name="Output 4 3 2 2 2 3 2" xfId="27756" xr:uid="{00000000-0005-0000-0000-0000FE610000}"/>
    <cellStyle name="Output 4 3 2 2 2 4" xfId="27754" xr:uid="{00000000-0005-0000-0000-0000FF610000}"/>
    <cellStyle name="Output 4 3 2 2 3" xfId="17583" xr:uid="{00000000-0005-0000-0000-000000620000}"/>
    <cellStyle name="Output 4 3 2 2 3 2" xfId="27757" xr:uid="{00000000-0005-0000-0000-000001620000}"/>
    <cellStyle name="Output 4 3 2 2 4" xfId="17584" xr:uid="{00000000-0005-0000-0000-000002620000}"/>
    <cellStyle name="Output 4 3 2 2 4 2" xfId="27758" xr:uid="{00000000-0005-0000-0000-000003620000}"/>
    <cellStyle name="Output 4 3 2 2 5" xfId="27753" xr:uid="{00000000-0005-0000-0000-000004620000}"/>
    <cellStyle name="Output 4 3 2 3" xfId="27752" xr:uid="{00000000-0005-0000-0000-000005620000}"/>
    <cellStyle name="Output 4 3 3" xfId="17585" xr:uid="{00000000-0005-0000-0000-000006620000}"/>
    <cellStyle name="Output 4 3 3 2" xfId="17586" xr:uid="{00000000-0005-0000-0000-000007620000}"/>
    <cellStyle name="Output 4 3 3 2 2" xfId="17587" xr:uid="{00000000-0005-0000-0000-000008620000}"/>
    <cellStyle name="Output 4 3 3 2 2 2" xfId="27761" xr:uid="{00000000-0005-0000-0000-000009620000}"/>
    <cellStyle name="Output 4 3 3 2 3" xfId="17588" xr:uid="{00000000-0005-0000-0000-00000A620000}"/>
    <cellStyle name="Output 4 3 3 2 3 2" xfId="27762" xr:uid="{00000000-0005-0000-0000-00000B620000}"/>
    <cellStyle name="Output 4 3 3 2 4" xfId="27760" xr:uid="{00000000-0005-0000-0000-00000C620000}"/>
    <cellStyle name="Output 4 3 3 3" xfId="17589" xr:uid="{00000000-0005-0000-0000-00000D620000}"/>
    <cellStyle name="Output 4 3 3 3 2" xfId="27763" xr:uid="{00000000-0005-0000-0000-00000E620000}"/>
    <cellStyle name="Output 4 3 3 4" xfId="17590" xr:uid="{00000000-0005-0000-0000-00000F620000}"/>
    <cellStyle name="Output 4 3 3 4 2" xfId="27764" xr:uid="{00000000-0005-0000-0000-000010620000}"/>
    <cellStyle name="Output 4 3 3 5" xfId="27759" xr:uid="{00000000-0005-0000-0000-000011620000}"/>
    <cellStyle name="Output 4 3 4" xfId="17591" xr:uid="{00000000-0005-0000-0000-000012620000}"/>
    <cellStyle name="Output 4 3 4 2" xfId="27765" xr:uid="{00000000-0005-0000-0000-000013620000}"/>
    <cellStyle name="Output 4 3 5" xfId="17577" xr:uid="{00000000-0005-0000-0000-000014620000}"/>
    <cellStyle name="Output 4 3 6" xfId="27751" xr:uid="{00000000-0005-0000-0000-000015620000}"/>
    <cellStyle name="Output 4 4" xfId="2782" xr:uid="{00000000-0005-0000-0000-000016620000}"/>
    <cellStyle name="Output 4 4 2" xfId="17593" xr:uid="{00000000-0005-0000-0000-000017620000}"/>
    <cellStyle name="Output 4 4 2 2" xfId="17594" xr:uid="{00000000-0005-0000-0000-000018620000}"/>
    <cellStyle name="Output 4 4 2 2 2" xfId="17595" xr:uid="{00000000-0005-0000-0000-000019620000}"/>
    <cellStyle name="Output 4 4 2 2 2 2" xfId="17596" xr:uid="{00000000-0005-0000-0000-00001A620000}"/>
    <cellStyle name="Output 4 4 2 2 2 2 2" xfId="27770" xr:uid="{00000000-0005-0000-0000-00001B620000}"/>
    <cellStyle name="Output 4 4 2 2 2 3" xfId="17597" xr:uid="{00000000-0005-0000-0000-00001C620000}"/>
    <cellStyle name="Output 4 4 2 2 2 3 2" xfId="27771" xr:uid="{00000000-0005-0000-0000-00001D620000}"/>
    <cellStyle name="Output 4 4 2 2 2 4" xfId="27769" xr:uid="{00000000-0005-0000-0000-00001E620000}"/>
    <cellStyle name="Output 4 4 2 2 3" xfId="17598" xr:uid="{00000000-0005-0000-0000-00001F620000}"/>
    <cellStyle name="Output 4 4 2 2 3 2" xfId="27772" xr:uid="{00000000-0005-0000-0000-000020620000}"/>
    <cellStyle name="Output 4 4 2 2 4" xfId="17599" xr:uid="{00000000-0005-0000-0000-000021620000}"/>
    <cellStyle name="Output 4 4 2 2 4 2" xfId="27773" xr:uid="{00000000-0005-0000-0000-000022620000}"/>
    <cellStyle name="Output 4 4 2 2 5" xfId="27768" xr:uid="{00000000-0005-0000-0000-000023620000}"/>
    <cellStyle name="Output 4 4 2 3" xfId="27767" xr:uid="{00000000-0005-0000-0000-000024620000}"/>
    <cellStyle name="Output 4 4 3" xfId="17600" xr:uid="{00000000-0005-0000-0000-000025620000}"/>
    <cellStyle name="Output 4 4 3 2" xfId="17601" xr:uid="{00000000-0005-0000-0000-000026620000}"/>
    <cellStyle name="Output 4 4 3 2 2" xfId="17602" xr:uid="{00000000-0005-0000-0000-000027620000}"/>
    <cellStyle name="Output 4 4 3 2 2 2" xfId="27776" xr:uid="{00000000-0005-0000-0000-000028620000}"/>
    <cellStyle name="Output 4 4 3 2 3" xfId="17603" xr:uid="{00000000-0005-0000-0000-000029620000}"/>
    <cellStyle name="Output 4 4 3 2 3 2" xfId="27777" xr:uid="{00000000-0005-0000-0000-00002A620000}"/>
    <cellStyle name="Output 4 4 3 2 4" xfId="27775" xr:uid="{00000000-0005-0000-0000-00002B620000}"/>
    <cellStyle name="Output 4 4 3 3" xfId="17604" xr:uid="{00000000-0005-0000-0000-00002C620000}"/>
    <cellStyle name="Output 4 4 3 3 2" xfId="27778" xr:uid="{00000000-0005-0000-0000-00002D620000}"/>
    <cellStyle name="Output 4 4 3 4" xfId="17605" xr:uid="{00000000-0005-0000-0000-00002E620000}"/>
    <cellStyle name="Output 4 4 3 4 2" xfId="27779" xr:uid="{00000000-0005-0000-0000-00002F620000}"/>
    <cellStyle name="Output 4 4 3 5" xfId="27774" xr:uid="{00000000-0005-0000-0000-000030620000}"/>
    <cellStyle name="Output 4 4 4" xfId="17606" xr:uid="{00000000-0005-0000-0000-000031620000}"/>
    <cellStyle name="Output 4 4 4 2" xfId="27780" xr:uid="{00000000-0005-0000-0000-000032620000}"/>
    <cellStyle name="Output 4 4 5" xfId="17592" xr:uid="{00000000-0005-0000-0000-000033620000}"/>
    <cellStyle name="Output 4 4 6" xfId="27766" xr:uid="{00000000-0005-0000-0000-000034620000}"/>
    <cellStyle name="Output 4 5" xfId="17607" xr:uid="{00000000-0005-0000-0000-000035620000}"/>
    <cellStyle name="Output 4 5 2" xfId="17608" xr:uid="{00000000-0005-0000-0000-000036620000}"/>
    <cellStyle name="Output 4 5 2 2" xfId="17609" xr:uid="{00000000-0005-0000-0000-000037620000}"/>
    <cellStyle name="Output 4 5 2 2 2" xfId="17610" xr:uid="{00000000-0005-0000-0000-000038620000}"/>
    <cellStyle name="Output 4 5 2 2 2 2" xfId="17611" xr:uid="{00000000-0005-0000-0000-000039620000}"/>
    <cellStyle name="Output 4 5 2 2 2 2 2" xfId="27785" xr:uid="{00000000-0005-0000-0000-00003A620000}"/>
    <cellStyle name="Output 4 5 2 2 2 3" xfId="17612" xr:uid="{00000000-0005-0000-0000-00003B620000}"/>
    <cellStyle name="Output 4 5 2 2 2 3 2" xfId="27786" xr:uid="{00000000-0005-0000-0000-00003C620000}"/>
    <cellStyle name="Output 4 5 2 2 2 4" xfId="27784" xr:uid="{00000000-0005-0000-0000-00003D620000}"/>
    <cellStyle name="Output 4 5 2 2 3" xfId="17613" xr:uid="{00000000-0005-0000-0000-00003E620000}"/>
    <cellStyle name="Output 4 5 2 2 3 2" xfId="27787" xr:uid="{00000000-0005-0000-0000-00003F620000}"/>
    <cellStyle name="Output 4 5 2 2 4" xfId="17614" xr:uid="{00000000-0005-0000-0000-000040620000}"/>
    <cellStyle name="Output 4 5 2 2 4 2" xfId="27788" xr:uid="{00000000-0005-0000-0000-000041620000}"/>
    <cellStyle name="Output 4 5 2 2 5" xfId="27783" xr:uid="{00000000-0005-0000-0000-000042620000}"/>
    <cellStyle name="Output 4 5 2 3" xfId="27782" xr:uid="{00000000-0005-0000-0000-000043620000}"/>
    <cellStyle name="Output 4 5 3" xfId="17615" xr:uid="{00000000-0005-0000-0000-000044620000}"/>
    <cellStyle name="Output 4 5 3 2" xfId="17616" xr:uid="{00000000-0005-0000-0000-000045620000}"/>
    <cellStyle name="Output 4 5 3 2 2" xfId="17617" xr:uid="{00000000-0005-0000-0000-000046620000}"/>
    <cellStyle name="Output 4 5 3 2 2 2" xfId="27791" xr:uid="{00000000-0005-0000-0000-000047620000}"/>
    <cellStyle name="Output 4 5 3 2 3" xfId="17618" xr:uid="{00000000-0005-0000-0000-000048620000}"/>
    <cellStyle name="Output 4 5 3 2 3 2" xfId="27792" xr:uid="{00000000-0005-0000-0000-000049620000}"/>
    <cellStyle name="Output 4 5 3 2 4" xfId="27790" xr:uid="{00000000-0005-0000-0000-00004A620000}"/>
    <cellStyle name="Output 4 5 3 3" xfId="17619" xr:uid="{00000000-0005-0000-0000-00004B620000}"/>
    <cellStyle name="Output 4 5 3 3 2" xfId="27793" xr:uid="{00000000-0005-0000-0000-00004C620000}"/>
    <cellStyle name="Output 4 5 3 4" xfId="17620" xr:uid="{00000000-0005-0000-0000-00004D620000}"/>
    <cellStyle name="Output 4 5 3 4 2" xfId="27794" xr:uid="{00000000-0005-0000-0000-00004E620000}"/>
    <cellStyle name="Output 4 5 3 5" xfId="27789" xr:uid="{00000000-0005-0000-0000-00004F620000}"/>
    <cellStyle name="Output 4 5 4" xfId="17621" xr:uid="{00000000-0005-0000-0000-000050620000}"/>
    <cellStyle name="Output 4 5 4 2" xfId="27795" xr:uid="{00000000-0005-0000-0000-000051620000}"/>
    <cellStyle name="Output 4 5 5" xfId="27781" xr:uid="{00000000-0005-0000-0000-000052620000}"/>
    <cellStyle name="Output 4 6" xfId="17622" xr:uid="{00000000-0005-0000-0000-000053620000}"/>
    <cellStyle name="Output 4 6 2" xfId="17623" xr:uid="{00000000-0005-0000-0000-000054620000}"/>
    <cellStyle name="Output 4 6 2 2" xfId="17624" xr:uid="{00000000-0005-0000-0000-000055620000}"/>
    <cellStyle name="Output 4 6 2 2 2" xfId="17625" xr:uid="{00000000-0005-0000-0000-000056620000}"/>
    <cellStyle name="Output 4 6 2 2 2 2" xfId="27799" xr:uid="{00000000-0005-0000-0000-000057620000}"/>
    <cellStyle name="Output 4 6 2 2 3" xfId="17626" xr:uid="{00000000-0005-0000-0000-000058620000}"/>
    <cellStyle name="Output 4 6 2 2 3 2" xfId="27800" xr:uid="{00000000-0005-0000-0000-000059620000}"/>
    <cellStyle name="Output 4 6 2 2 4" xfId="27798" xr:uid="{00000000-0005-0000-0000-00005A620000}"/>
    <cellStyle name="Output 4 6 2 3" xfId="17627" xr:uid="{00000000-0005-0000-0000-00005B620000}"/>
    <cellStyle name="Output 4 6 2 3 2" xfId="27801" xr:uid="{00000000-0005-0000-0000-00005C620000}"/>
    <cellStyle name="Output 4 6 2 4" xfId="17628" xr:uid="{00000000-0005-0000-0000-00005D620000}"/>
    <cellStyle name="Output 4 6 2 4 2" xfId="27802" xr:uid="{00000000-0005-0000-0000-00005E620000}"/>
    <cellStyle name="Output 4 6 2 5" xfId="27797" xr:uid="{00000000-0005-0000-0000-00005F620000}"/>
    <cellStyle name="Output 4 6 3" xfId="27796" xr:uid="{00000000-0005-0000-0000-000060620000}"/>
    <cellStyle name="Output 4 7" xfId="17629" xr:uid="{00000000-0005-0000-0000-000061620000}"/>
    <cellStyle name="Output 4 7 2" xfId="17630" xr:uid="{00000000-0005-0000-0000-000062620000}"/>
    <cellStyle name="Output 4 7 2 2" xfId="17631" xr:uid="{00000000-0005-0000-0000-000063620000}"/>
    <cellStyle name="Output 4 7 2 2 2" xfId="27805" xr:uid="{00000000-0005-0000-0000-000064620000}"/>
    <cellStyle name="Output 4 7 2 3" xfId="17632" xr:uid="{00000000-0005-0000-0000-000065620000}"/>
    <cellStyle name="Output 4 7 2 3 2" xfId="27806" xr:uid="{00000000-0005-0000-0000-000066620000}"/>
    <cellStyle name="Output 4 7 2 4" xfId="27804" xr:uid="{00000000-0005-0000-0000-000067620000}"/>
    <cellStyle name="Output 4 7 3" xfId="17633" xr:uid="{00000000-0005-0000-0000-000068620000}"/>
    <cellStyle name="Output 4 7 3 2" xfId="27807" xr:uid="{00000000-0005-0000-0000-000069620000}"/>
    <cellStyle name="Output 4 7 4" xfId="17634" xr:uid="{00000000-0005-0000-0000-00006A620000}"/>
    <cellStyle name="Output 4 7 4 2" xfId="27808" xr:uid="{00000000-0005-0000-0000-00006B620000}"/>
    <cellStyle name="Output 4 7 5" xfId="27803" xr:uid="{00000000-0005-0000-0000-00006C620000}"/>
    <cellStyle name="Output 4 8" xfId="17635" xr:uid="{00000000-0005-0000-0000-00006D620000}"/>
    <cellStyle name="Output 4 8 2" xfId="27809" xr:uid="{00000000-0005-0000-0000-00006E620000}"/>
    <cellStyle name="Output 4 9" xfId="17513" xr:uid="{00000000-0005-0000-0000-00006F620000}"/>
    <cellStyle name="Output 5" xfId="2783" xr:uid="{00000000-0005-0000-0000-000070620000}"/>
    <cellStyle name="Output 5 10" xfId="27810" xr:uid="{00000000-0005-0000-0000-000071620000}"/>
    <cellStyle name="Output 5 2" xfId="2784" xr:uid="{00000000-0005-0000-0000-000072620000}"/>
    <cellStyle name="Output 5 2 2" xfId="2785" xr:uid="{00000000-0005-0000-0000-000073620000}"/>
    <cellStyle name="Output 5 2 2 2" xfId="17639" xr:uid="{00000000-0005-0000-0000-000074620000}"/>
    <cellStyle name="Output 5 2 2 2 2" xfId="17640" xr:uid="{00000000-0005-0000-0000-000075620000}"/>
    <cellStyle name="Output 5 2 2 2 2 2" xfId="17641" xr:uid="{00000000-0005-0000-0000-000076620000}"/>
    <cellStyle name="Output 5 2 2 2 2 2 2" xfId="17642" xr:uid="{00000000-0005-0000-0000-000077620000}"/>
    <cellStyle name="Output 5 2 2 2 2 2 2 2" xfId="27816" xr:uid="{00000000-0005-0000-0000-000078620000}"/>
    <cellStyle name="Output 5 2 2 2 2 2 3" xfId="17643" xr:uid="{00000000-0005-0000-0000-000079620000}"/>
    <cellStyle name="Output 5 2 2 2 2 2 3 2" xfId="27817" xr:uid="{00000000-0005-0000-0000-00007A620000}"/>
    <cellStyle name="Output 5 2 2 2 2 2 4" xfId="27815" xr:uid="{00000000-0005-0000-0000-00007B620000}"/>
    <cellStyle name="Output 5 2 2 2 2 3" xfId="17644" xr:uid="{00000000-0005-0000-0000-00007C620000}"/>
    <cellStyle name="Output 5 2 2 2 2 3 2" xfId="27818" xr:uid="{00000000-0005-0000-0000-00007D620000}"/>
    <cellStyle name="Output 5 2 2 2 2 4" xfId="17645" xr:uid="{00000000-0005-0000-0000-00007E620000}"/>
    <cellStyle name="Output 5 2 2 2 2 4 2" xfId="27819" xr:uid="{00000000-0005-0000-0000-00007F620000}"/>
    <cellStyle name="Output 5 2 2 2 2 5" xfId="27814" xr:uid="{00000000-0005-0000-0000-000080620000}"/>
    <cellStyle name="Output 5 2 2 2 3" xfId="27813" xr:uid="{00000000-0005-0000-0000-000081620000}"/>
    <cellStyle name="Output 5 2 2 3" xfId="17646" xr:uid="{00000000-0005-0000-0000-000082620000}"/>
    <cellStyle name="Output 5 2 2 3 2" xfId="17647" xr:uid="{00000000-0005-0000-0000-000083620000}"/>
    <cellStyle name="Output 5 2 2 3 2 2" xfId="17648" xr:uid="{00000000-0005-0000-0000-000084620000}"/>
    <cellStyle name="Output 5 2 2 3 2 2 2" xfId="27822" xr:uid="{00000000-0005-0000-0000-000085620000}"/>
    <cellStyle name="Output 5 2 2 3 2 3" xfId="17649" xr:uid="{00000000-0005-0000-0000-000086620000}"/>
    <cellStyle name="Output 5 2 2 3 2 3 2" xfId="27823" xr:uid="{00000000-0005-0000-0000-000087620000}"/>
    <cellStyle name="Output 5 2 2 3 2 4" xfId="27821" xr:uid="{00000000-0005-0000-0000-000088620000}"/>
    <cellStyle name="Output 5 2 2 3 3" xfId="17650" xr:uid="{00000000-0005-0000-0000-000089620000}"/>
    <cellStyle name="Output 5 2 2 3 3 2" xfId="27824" xr:uid="{00000000-0005-0000-0000-00008A620000}"/>
    <cellStyle name="Output 5 2 2 3 4" xfId="17651" xr:uid="{00000000-0005-0000-0000-00008B620000}"/>
    <cellStyle name="Output 5 2 2 3 4 2" xfId="27825" xr:uid="{00000000-0005-0000-0000-00008C620000}"/>
    <cellStyle name="Output 5 2 2 3 5" xfId="27820" xr:uid="{00000000-0005-0000-0000-00008D620000}"/>
    <cellStyle name="Output 5 2 2 4" xfId="17652" xr:uid="{00000000-0005-0000-0000-00008E620000}"/>
    <cellStyle name="Output 5 2 2 4 2" xfId="27826" xr:uid="{00000000-0005-0000-0000-00008F620000}"/>
    <cellStyle name="Output 5 2 2 5" xfId="17638" xr:uid="{00000000-0005-0000-0000-000090620000}"/>
    <cellStyle name="Output 5 2 2 6" xfId="27812" xr:uid="{00000000-0005-0000-0000-000091620000}"/>
    <cellStyle name="Output 5 2 3" xfId="2786" xr:uid="{00000000-0005-0000-0000-000092620000}"/>
    <cellStyle name="Output 5 2 3 2" xfId="17654" xr:uid="{00000000-0005-0000-0000-000093620000}"/>
    <cellStyle name="Output 5 2 3 2 2" xfId="17655" xr:uid="{00000000-0005-0000-0000-000094620000}"/>
    <cellStyle name="Output 5 2 3 2 2 2" xfId="17656" xr:uid="{00000000-0005-0000-0000-000095620000}"/>
    <cellStyle name="Output 5 2 3 2 2 2 2" xfId="17657" xr:uid="{00000000-0005-0000-0000-000096620000}"/>
    <cellStyle name="Output 5 2 3 2 2 2 2 2" xfId="27831" xr:uid="{00000000-0005-0000-0000-000097620000}"/>
    <cellStyle name="Output 5 2 3 2 2 2 3" xfId="17658" xr:uid="{00000000-0005-0000-0000-000098620000}"/>
    <cellStyle name="Output 5 2 3 2 2 2 3 2" xfId="27832" xr:uid="{00000000-0005-0000-0000-000099620000}"/>
    <cellStyle name="Output 5 2 3 2 2 2 4" xfId="27830" xr:uid="{00000000-0005-0000-0000-00009A620000}"/>
    <cellStyle name="Output 5 2 3 2 2 3" xfId="17659" xr:uid="{00000000-0005-0000-0000-00009B620000}"/>
    <cellStyle name="Output 5 2 3 2 2 3 2" xfId="27833" xr:uid="{00000000-0005-0000-0000-00009C620000}"/>
    <cellStyle name="Output 5 2 3 2 2 4" xfId="17660" xr:uid="{00000000-0005-0000-0000-00009D620000}"/>
    <cellStyle name="Output 5 2 3 2 2 4 2" xfId="27834" xr:uid="{00000000-0005-0000-0000-00009E620000}"/>
    <cellStyle name="Output 5 2 3 2 2 5" xfId="27829" xr:uid="{00000000-0005-0000-0000-00009F620000}"/>
    <cellStyle name="Output 5 2 3 2 3" xfId="27828" xr:uid="{00000000-0005-0000-0000-0000A0620000}"/>
    <cellStyle name="Output 5 2 3 3" xfId="17661" xr:uid="{00000000-0005-0000-0000-0000A1620000}"/>
    <cellStyle name="Output 5 2 3 3 2" xfId="17662" xr:uid="{00000000-0005-0000-0000-0000A2620000}"/>
    <cellStyle name="Output 5 2 3 3 2 2" xfId="17663" xr:uid="{00000000-0005-0000-0000-0000A3620000}"/>
    <cellStyle name="Output 5 2 3 3 2 2 2" xfId="27837" xr:uid="{00000000-0005-0000-0000-0000A4620000}"/>
    <cellStyle name="Output 5 2 3 3 2 3" xfId="17664" xr:uid="{00000000-0005-0000-0000-0000A5620000}"/>
    <cellStyle name="Output 5 2 3 3 2 3 2" xfId="27838" xr:uid="{00000000-0005-0000-0000-0000A6620000}"/>
    <cellStyle name="Output 5 2 3 3 2 4" xfId="27836" xr:uid="{00000000-0005-0000-0000-0000A7620000}"/>
    <cellStyle name="Output 5 2 3 3 3" xfId="17665" xr:uid="{00000000-0005-0000-0000-0000A8620000}"/>
    <cellStyle name="Output 5 2 3 3 3 2" xfId="27839" xr:uid="{00000000-0005-0000-0000-0000A9620000}"/>
    <cellStyle name="Output 5 2 3 3 4" xfId="17666" xr:uid="{00000000-0005-0000-0000-0000AA620000}"/>
    <cellStyle name="Output 5 2 3 3 4 2" xfId="27840" xr:uid="{00000000-0005-0000-0000-0000AB620000}"/>
    <cellStyle name="Output 5 2 3 3 5" xfId="27835" xr:uid="{00000000-0005-0000-0000-0000AC620000}"/>
    <cellStyle name="Output 5 2 3 4" xfId="17653" xr:uid="{00000000-0005-0000-0000-0000AD620000}"/>
    <cellStyle name="Output 5 2 3 5" xfId="27827" xr:uid="{00000000-0005-0000-0000-0000AE620000}"/>
    <cellStyle name="Output 5 2 4" xfId="2787" xr:uid="{00000000-0005-0000-0000-0000AF620000}"/>
    <cellStyle name="Output 5 2 4 2" xfId="17668" xr:uid="{00000000-0005-0000-0000-0000B0620000}"/>
    <cellStyle name="Output 5 2 4 2 2" xfId="17669" xr:uid="{00000000-0005-0000-0000-0000B1620000}"/>
    <cellStyle name="Output 5 2 4 2 2 2" xfId="17670" xr:uid="{00000000-0005-0000-0000-0000B2620000}"/>
    <cellStyle name="Output 5 2 4 2 2 2 2" xfId="17671" xr:uid="{00000000-0005-0000-0000-0000B3620000}"/>
    <cellStyle name="Output 5 2 4 2 2 2 2 2" xfId="27845" xr:uid="{00000000-0005-0000-0000-0000B4620000}"/>
    <cellStyle name="Output 5 2 4 2 2 2 3" xfId="17672" xr:uid="{00000000-0005-0000-0000-0000B5620000}"/>
    <cellStyle name="Output 5 2 4 2 2 2 3 2" xfId="27846" xr:uid="{00000000-0005-0000-0000-0000B6620000}"/>
    <cellStyle name="Output 5 2 4 2 2 2 4" xfId="27844" xr:uid="{00000000-0005-0000-0000-0000B7620000}"/>
    <cellStyle name="Output 5 2 4 2 2 3" xfId="17673" xr:uid="{00000000-0005-0000-0000-0000B8620000}"/>
    <cellStyle name="Output 5 2 4 2 2 3 2" xfId="27847" xr:uid="{00000000-0005-0000-0000-0000B9620000}"/>
    <cellStyle name="Output 5 2 4 2 2 4" xfId="17674" xr:uid="{00000000-0005-0000-0000-0000BA620000}"/>
    <cellStyle name="Output 5 2 4 2 2 4 2" xfId="27848" xr:uid="{00000000-0005-0000-0000-0000BB620000}"/>
    <cellStyle name="Output 5 2 4 2 2 5" xfId="27843" xr:uid="{00000000-0005-0000-0000-0000BC620000}"/>
    <cellStyle name="Output 5 2 4 2 3" xfId="27842" xr:uid="{00000000-0005-0000-0000-0000BD620000}"/>
    <cellStyle name="Output 5 2 4 3" xfId="17675" xr:uid="{00000000-0005-0000-0000-0000BE620000}"/>
    <cellStyle name="Output 5 2 4 3 2" xfId="17676" xr:uid="{00000000-0005-0000-0000-0000BF620000}"/>
    <cellStyle name="Output 5 2 4 3 2 2" xfId="17677" xr:uid="{00000000-0005-0000-0000-0000C0620000}"/>
    <cellStyle name="Output 5 2 4 3 2 2 2" xfId="27851" xr:uid="{00000000-0005-0000-0000-0000C1620000}"/>
    <cellStyle name="Output 5 2 4 3 2 3" xfId="17678" xr:uid="{00000000-0005-0000-0000-0000C2620000}"/>
    <cellStyle name="Output 5 2 4 3 2 3 2" xfId="27852" xr:uid="{00000000-0005-0000-0000-0000C3620000}"/>
    <cellStyle name="Output 5 2 4 3 2 4" xfId="27850" xr:uid="{00000000-0005-0000-0000-0000C4620000}"/>
    <cellStyle name="Output 5 2 4 3 3" xfId="17679" xr:uid="{00000000-0005-0000-0000-0000C5620000}"/>
    <cellStyle name="Output 5 2 4 3 3 2" xfId="27853" xr:uid="{00000000-0005-0000-0000-0000C6620000}"/>
    <cellStyle name="Output 5 2 4 3 4" xfId="17680" xr:uid="{00000000-0005-0000-0000-0000C7620000}"/>
    <cellStyle name="Output 5 2 4 3 4 2" xfId="27854" xr:uid="{00000000-0005-0000-0000-0000C8620000}"/>
    <cellStyle name="Output 5 2 4 3 5" xfId="27849" xr:uid="{00000000-0005-0000-0000-0000C9620000}"/>
    <cellStyle name="Output 5 2 4 4" xfId="17681" xr:uid="{00000000-0005-0000-0000-0000CA620000}"/>
    <cellStyle name="Output 5 2 4 4 2" xfId="27855" xr:uid="{00000000-0005-0000-0000-0000CB620000}"/>
    <cellStyle name="Output 5 2 4 5" xfId="17667" xr:uid="{00000000-0005-0000-0000-0000CC620000}"/>
    <cellStyle name="Output 5 2 4 6" xfId="27841" xr:uid="{00000000-0005-0000-0000-0000CD620000}"/>
    <cellStyle name="Output 5 2 5" xfId="17682" xr:uid="{00000000-0005-0000-0000-0000CE620000}"/>
    <cellStyle name="Output 5 2 5 2" xfId="17683" xr:uid="{00000000-0005-0000-0000-0000CF620000}"/>
    <cellStyle name="Output 5 2 5 2 2" xfId="17684" xr:uid="{00000000-0005-0000-0000-0000D0620000}"/>
    <cellStyle name="Output 5 2 5 2 2 2" xfId="17685" xr:uid="{00000000-0005-0000-0000-0000D1620000}"/>
    <cellStyle name="Output 5 2 5 2 2 2 2" xfId="27859" xr:uid="{00000000-0005-0000-0000-0000D2620000}"/>
    <cellStyle name="Output 5 2 5 2 2 3" xfId="17686" xr:uid="{00000000-0005-0000-0000-0000D3620000}"/>
    <cellStyle name="Output 5 2 5 2 2 3 2" xfId="27860" xr:uid="{00000000-0005-0000-0000-0000D4620000}"/>
    <cellStyle name="Output 5 2 5 2 2 4" xfId="27858" xr:uid="{00000000-0005-0000-0000-0000D5620000}"/>
    <cellStyle name="Output 5 2 5 2 3" xfId="17687" xr:uid="{00000000-0005-0000-0000-0000D6620000}"/>
    <cellStyle name="Output 5 2 5 2 3 2" xfId="27861" xr:uid="{00000000-0005-0000-0000-0000D7620000}"/>
    <cellStyle name="Output 5 2 5 2 4" xfId="17688" xr:uid="{00000000-0005-0000-0000-0000D8620000}"/>
    <cellStyle name="Output 5 2 5 2 4 2" xfId="27862" xr:uid="{00000000-0005-0000-0000-0000D9620000}"/>
    <cellStyle name="Output 5 2 5 2 5" xfId="27857" xr:uid="{00000000-0005-0000-0000-0000DA620000}"/>
    <cellStyle name="Output 5 2 5 3" xfId="27856" xr:uid="{00000000-0005-0000-0000-0000DB620000}"/>
    <cellStyle name="Output 5 2 6" xfId="17689" xr:uid="{00000000-0005-0000-0000-0000DC620000}"/>
    <cellStyle name="Output 5 2 6 2" xfId="17690" xr:uid="{00000000-0005-0000-0000-0000DD620000}"/>
    <cellStyle name="Output 5 2 6 2 2" xfId="17691" xr:uid="{00000000-0005-0000-0000-0000DE620000}"/>
    <cellStyle name="Output 5 2 6 2 2 2" xfId="17692" xr:uid="{00000000-0005-0000-0000-0000DF620000}"/>
    <cellStyle name="Output 5 2 6 2 2 2 2" xfId="27866" xr:uid="{00000000-0005-0000-0000-0000E0620000}"/>
    <cellStyle name="Output 5 2 6 2 2 3" xfId="17693" xr:uid="{00000000-0005-0000-0000-0000E1620000}"/>
    <cellStyle name="Output 5 2 6 2 2 3 2" xfId="27867" xr:uid="{00000000-0005-0000-0000-0000E2620000}"/>
    <cellStyle name="Output 5 2 6 2 2 4" xfId="27865" xr:uid="{00000000-0005-0000-0000-0000E3620000}"/>
    <cellStyle name="Output 5 2 6 2 3" xfId="17694" xr:uid="{00000000-0005-0000-0000-0000E4620000}"/>
    <cellStyle name="Output 5 2 6 2 3 2" xfId="27868" xr:uid="{00000000-0005-0000-0000-0000E5620000}"/>
    <cellStyle name="Output 5 2 6 2 4" xfId="17695" xr:uid="{00000000-0005-0000-0000-0000E6620000}"/>
    <cellStyle name="Output 5 2 6 2 4 2" xfId="27869" xr:uid="{00000000-0005-0000-0000-0000E7620000}"/>
    <cellStyle name="Output 5 2 6 2 5" xfId="27864" xr:uid="{00000000-0005-0000-0000-0000E8620000}"/>
    <cellStyle name="Output 5 2 6 3" xfId="27863" xr:uid="{00000000-0005-0000-0000-0000E9620000}"/>
    <cellStyle name="Output 5 2 7" xfId="17696" xr:uid="{00000000-0005-0000-0000-0000EA620000}"/>
    <cellStyle name="Output 5 2 7 2" xfId="17697" xr:uid="{00000000-0005-0000-0000-0000EB620000}"/>
    <cellStyle name="Output 5 2 7 2 2" xfId="17698" xr:uid="{00000000-0005-0000-0000-0000EC620000}"/>
    <cellStyle name="Output 5 2 7 2 2 2" xfId="27872" xr:uid="{00000000-0005-0000-0000-0000ED620000}"/>
    <cellStyle name="Output 5 2 7 2 3" xfId="17699" xr:uid="{00000000-0005-0000-0000-0000EE620000}"/>
    <cellStyle name="Output 5 2 7 2 3 2" xfId="27873" xr:uid="{00000000-0005-0000-0000-0000EF620000}"/>
    <cellStyle name="Output 5 2 7 2 4" xfId="27871" xr:uid="{00000000-0005-0000-0000-0000F0620000}"/>
    <cellStyle name="Output 5 2 7 3" xfId="17700" xr:uid="{00000000-0005-0000-0000-0000F1620000}"/>
    <cellStyle name="Output 5 2 7 3 2" xfId="27874" xr:uid="{00000000-0005-0000-0000-0000F2620000}"/>
    <cellStyle name="Output 5 2 7 4" xfId="17701" xr:uid="{00000000-0005-0000-0000-0000F3620000}"/>
    <cellStyle name="Output 5 2 7 4 2" xfId="27875" xr:uid="{00000000-0005-0000-0000-0000F4620000}"/>
    <cellStyle name="Output 5 2 7 5" xfId="27870" xr:uid="{00000000-0005-0000-0000-0000F5620000}"/>
    <cellStyle name="Output 5 2 8" xfId="17637" xr:uid="{00000000-0005-0000-0000-0000F6620000}"/>
    <cellStyle name="Output 5 2 9" xfId="27811" xr:uid="{00000000-0005-0000-0000-0000F7620000}"/>
    <cellStyle name="Output 5 3" xfId="2788" xr:uid="{00000000-0005-0000-0000-0000F8620000}"/>
    <cellStyle name="Output 5 3 2" xfId="2789" xr:uid="{00000000-0005-0000-0000-0000F9620000}"/>
    <cellStyle name="Output 5 3 2 2" xfId="17704" xr:uid="{00000000-0005-0000-0000-0000FA620000}"/>
    <cellStyle name="Output 5 3 2 2 2" xfId="17705" xr:uid="{00000000-0005-0000-0000-0000FB620000}"/>
    <cellStyle name="Output 5 3 2 2 2 2" xfId="17706" xr:uid="{00000000-0005-0000-0000-0000FC620000}"/>
    <cellStyle name="Output 5 3 2 2 2 2 2" xfId="27880" xr:uid="{00000000-0005-0000-0000-0000FD620000}"/>
    <cellStyle name="Output 5 3 2 2 2 3" xfId="17707" xr:uid="{00000000-0005-0000-0000-0000FE620000}"/>
    <cellStyle name="Output 5 3 2 2 2 3 2" xfId="27881" xr:uid="{00000000-0005-0000-0000-0000FF620000}"/>
    <cellStyle name="Output 5 3 2 2 2 4" xfId="27879" xr:uid="{00000000-0005-0000-0000-000000630000}"/>
    <cellStyle name="Output 5 3 2 2 3" xfId="17708" xr:uid="{00000000-0005-0000-0000-000001630000}"/>
    <cellStyle name="Output 5 3 2 2 3 2" xfId="27882" xr:uid="{00000000-0005-0000-0000-000002630000}"/>
    <cellStyle name="Output 5 3 2 2 4" xfId="17709" xr:uid="{00000000-0005-0000-0000-000003630000}"/>
    <cellStyle name="Output 5 3 2 2 4 2" xfId="27883" xr:uid="{00000000-0005-0000-0000-000004630000}"/>
    <cellStyle name="Output 5 3 2 2 5" xfId="27878" xr:uid="{00000000-0005-0000-0000-000005630000}"/>
    <cellStyle name="Output 5 3 2 3" xfId="17710" xr:uid="{00000000-0005-0000-0000-000006630000}"/>
    <cellStyle name="Output 5 3 2 3 2" xfId="27884" xr:uid="{00000000-0005-0000-0000-000007630000}"/>
    <cellStyle name="Output 5 3 2 4" xfId="17703" xr:uid="{00000000-0005-0000-0000-000008630000}"/>
    <cellStyle name="Output 5 3 2 5" xfId="27877" xr:uid="{00000000-0005-0000-0000-000009630000}"/>
    <cellStyle name="Output 5 3 3" xfId="2790" xr:uid="{00000000-0005-0000-0000-00000A630000}"/>
    <cellStyle name="Output 5 3 3 2" xfId="17712" xr:uid="{00000000-0005-0000-0000-00000B630000}"/>
    <cellStyle name="Output 5 3 3 2 2" xfId="17713" xr:uid="{00000000-0005-0000-0000-00000C630000}"/>
    <cellStyle name="Output 5 3 3 2 2 2" xfId="27887" xr:uid="{00000000-0005-0000-0000-00000D630000}"/>
    <cellStyle name="Output 5 3 3 2 3" xfId="17714" xr:uid="{00000000-0005-0000-0000-00000E630000}"/>
    <cellStyle name="Output 5 3 3 2 3 2" xfId="27888" xr:uid="{00000000-0005-0000-0000-00000F630000}"/>
    <cellStyle name="Output 5 3 3 2 4" xfId="27886" xr:uid="{00000000-0005-0000-0000-000010630000}"/>
    <cellStyle name="Output 5 3 3 3" xfId="17715" xr:uid="{00000000-0005-0000-0000-000011630000}"/>
    <cellStyle name="Output 5 3 3 3 2" xfId="27889" xr:uid="{00000000-0005-0000-0000-000012630000}"/>
    <cellStyle name="Output 5 3 3 4" xfId="17716" xr:uid="{00000000-0005-0000-0000-000013630000}"/>
    <cellStyle name="Output 5 3 3 4 2" xfId="27890" xr:uid="{00000000-0005-0000-0000-000014630000}"/>
    <cellStyle name="Output 5 3 3 5" xfId="17711" xr:uid="{00000000-0005-0000-0000-000015630000}"/>
    <cellStyle name="Output 5 3 3 6" xfId="27885" xr:uid="{00000000-0005-0000-0000-000016630000}"/>
    <cellStyle name="Output 5 3 4" xfId="17717" xr:uid="{00000000-0005-0000-0000-000017630000}"/>
    <cellStyle name="Output 5 3 4 2" xfId="17718" xr:uid="{00000000-0005-0000-0000-000018630000}"/>
    <cellStyle name="Output 5 3 4 2 2" xfId="27892" xr:uid="{00000000-0005-0000-0000-000019630000}"/>
    <cellStyle name="Output 5 3 4 3" xfId="27891" xr:uid="{00000000-0005-0000-0000-00001A630000}"/>
    <cellStyle name="Output 5 3 5" xfId="17702" xr:uid="{00000000-0005-0000-0000-00001B630000}"/>
    <cellStyle name="Output 5 3 6" xfId="27876" xr:uid="{00000000-0005-0000-0000-00001C630000}"/>
    <cellStyle name="Output 5 4" xfId="2791" xr:uid="{00000000-0005-0000-0000-00001D630000}"/>
    <cellStyle name="Output 5 4 2" xfId="2792" xr:uid="{00000000-0005-0000-0000-00001E630000}"/>
    <cellStyle name="Output 5 4 2 2" xfId="17721" xr:uid="{00000000-0005-0000-0000-00001F630000}"/>
    <cellStyle name="Output 5 4 2 2 2" xfId="17722" xr:uid="{00000000-0005-0000-0000-000020630000}"/>
    <cellStyle name="Output 5 4 2 2 2 2" xfId="17723" xr:uid="{00000000-0005-0000-0000-000021630000}"/>
    <cellStyle name="Output 5 4 2 2 2 2 2" xfId="27897" xr:uid="{00000000-0005-0000-0000-000022630000}"/>
    <cellStyle name="Output 5 4 2 2 2 3" xfId="17724" xr:uid="{00000000-0005-0000-0000-000023630000}"/>
    <cellStyle name="Output 5 4 2 2 2 3 2" xfId="27898" xr:uid="{00000000-0005-0000-0000-000024630000}"/>
    <cellStyle name="Output 5 4 2 2 2 4" xfId="27896" xr:uid="{00000000-0005-0000-0000-000025630000}"/>
    <cellStyle name="Output 5 4 2 2 3" xfId="17725" xr:uid="{00000000-0005-0000-0000-000026630000}"/>
    <cellStyle name="Output 5 4 2 2 3 2" xfId="27899" xr:uid="{00000000-0005-0000-0000-000027630000}"/>
    <cellStyle name="Output 5 4 2 2 4" xfId="17726" xr:uid="{00000000-0005-0000-0000-000028630000}"/>
    <cellStyle name="Output 5 4 2 2 4 2" xfId="27900" xr:uid="{00000000-0005-0000-0000-000029630000}"/>
    <cellStyle name="Output 5 4 2 2 5" xfId="27895" xr:uid="{00000000-0005-0000-0000-00002A630000}"/>
    <cellStyle name="Output 5 4 2 3" xfId="17727" xr:uid="{00000000-0005-0000-0000-00002B630000}"/>
    <cellStyle name="Output 5 4 2 3 2" xfId="27901" xr:uid="{00000000-0005-0000-0000-00002C630000}"/>
    <cellStyle name="Output 5 4 2 4" xfId="17720" xr:uid="{00000000-0005-0000-0000-00002D630000}"/>
    <cellStyle name="Output 5 4 2 5" xfId="27894" xr:uid="{00000000-0005-0000-0000-00002E630000}"/>
    <cellStyle name="Output 5 4 3" xfId="2793" xr:uid="{00000000-0005-0000-0000-00002F630000}"/>
    <cellStyle name="Output 5 4 3 2" xfId="17729" xr:uid="{00000000-0005-0000-0000-000030630000}"/>
    <cellStyle name="Output 5 4 3 2 2" xfId="17730" xr:uid="{00000000-0005-0000-0000-000031630000}"/>
    <cellStyle name="Output 5 4 3 2 2 2" xfId="27904" xr:uid="{00000000-0005-0000-0000-000032630000}"/>
    <cellStyle name="Output 5 4 3 2 3" xfId="17731" xr:uid="{00000000-0005-0000-0000-000033630000}"/>
    <cellStyle name="Output 5 4 3 2 3 2" xfId="27905" xr:uid="{00000000-0005-0000-0000-000034630000}"/>
    <cellStyle name="Output 5 4 3 2 4" xfId="27903" xr:uid="{00000000-0005-0000-0000-000035630000}"/>
    <cellStyle name="Output 5 4 3 3" xfId="17732" xr:uid="{00000000-0005-0000-0000-000036630000}"/>
    <cellStyle name="Output 5 4 3 3 2" xfId="27906" xr:uid="{00000000-0005-0000-0000-000037630000}"/>
    <cellStyle name="Output 5 4 3 4" xfId="17733" xr:uid="{00000000-0005-0000-0000-000038630000}"/>
    <cellStyle name="Output 5 4 3 4 2" xfId="27907" xr:uid="{00000000-0005-0000-0000-000039630000}"/>
    <cellStyle name="Output 5 4 3 5" xfId="17728" xr:uid="{00000000-0005-0000-0000-00003A630000}"/>
    <cellStyle name="Output 5 4 3 6" xfId="27902" xr:uid="{00000000-0005-0000-0000-00003B630000}"/>
    <cellStyle name="Output 5 4 4" xfId="17734" xr:uid="{00000000-0005-0000-0000-00003C630000}"/>
    <cellStyle name="Output 5 4 4 2" xfId="17735" xr:uid="{00000000-0005-0000-0000-00003D630000}"/>
    <cellStyle name="Output 5 4 4 2 2" xfId="27909" xr:uid="{00000000-0005-0000-0000-00003E630000}"/>
    <cellStyle name="Output 5 4 4 3" xfId="27908" xr:uid="{00000000-0005-0000-0000-00003F630000}"/>
    <cellStyle name="Output 5 4 5" xfId="17719" xr:uid="{00000000-0005-0000-0000-000040630000}"/>
    <cellStyle name="Output 5 4 6" xfId="27893" xr:uid="{00000000-0005-0000-0000-000041630000}"/>
    <cellStyle name="Output 5 5" xfId="17736" xr:uid="{00000000-0005-0000-0000-000042630000}"/>
    <cellStyle name="Output 5 5 2" xfId="17737" xr:uid="{00000000-0005-0000-0000-000043630000}"/>
    <cellStyle name="Output 5 5 2 2" xfId="17738" xr:uid="{00000000-0005-0000-0000-000044630000}"/>
    <cellStyle name="Output 5 5 2 2 2" xfId="17739" xr:uid="{00000000-0005-0000-0000-000045630000}"/>
    <cellStyle name="Output 5 5 2 2 2 2" xfId="17740" xr:uid="{00000000-0005-0000-0000-000046630000}"/>
    <cellStyle name="Output 5 5 2 2 2 2 2" xfId="27914" xr:uid="{00000000-0005-0000-0000-000047630000}"/>
    <cellStyle name="Output 5 5 2 2 2 3" xfId="17741" xr:uid="{00000000-0005-0000-0000-000048630000}"/>
    <cellStyle name="Output 5 5 2 2 2 3 2" xfId="27915" xr:uid="{00000000-0005-0000-0000-000049630000}"/>
    <cellStyle name="Output 5 5 2 2 2 4" xfId="27913" xr:uid="{00000000-0005-0000-0000-00004A630000}"/>
    <cellStyle name="Output 5 5 2 2 3" xfId="17742" xr:uid="{00000000-0005-0000-0000-00004B630000}"/>
    <cellStyle name="Output 5 5 2 2 3 2" xfId="27916" xr:uid="{00000000-0005-0000-0000-00004C630000}"/>
    <cellStyle name="Output 5 5 2 2 4" xfId="17743" xr:uid="{00000000-0005-0000-0000-00004D630000}"/>
    <cellStyle name="Output 5 5 2 2 4 2" xfId="27917" xr:uid="{00000000-0005-0000-0000-00004E630000}"/>
    <cellStyle name="Output 5 5 2 2 5" xfId="27912" xr:uid="{00000000-0005-0000-0000-00004F630000}"/>
    <cellStyle name="Output 5 5 2 3" xfId="27911" xr:uid="{00000000-0005-0000-0000-000050630000}"/>
    <cellStyle name="Output 5 5 3" xfId="17744" xr:uid="{00000000-0005-0000-0000-000051630000}"/>
    <cellStyle name="Output 5 5 3 2" xfId="17745" xr:uid="{00000000-0005-0000-0000-000052630000}"/>
    <cellStyle name="Output 5 5 3 2 2" xfId="17746" xr:uid="{00000000-0005-0000-0000-000053630000}"/>
    <cellStyle name="Output 5 5 3 2 2 2" xfId="27920" xr:uid="{00000000-0005-0000-0000-000054630000}"/>
    <cellStyle name="Output 5 5 3 2 3" xfId="17747" xr:uid="{00000000-0005-0000-0000-000055630000}"/>
    <cellStyle name="Output 5 5 3 2 3 2" xfId="27921" xr:uid="{00000000-0005-0000-0000-000056630000}"/>
    <cellStyle name="Output 5 5 3 2 4" xfId="27919" xr:uid="{00000000-0005-0000-0000-000057630000}"/>
    <cellStyle name="Output 5 5 3 3" xfId="17748" xr:uid="{00000000-0005-0000-0000-000058630000}"/>
    <cellStyle name="Output 5 5 3 3 2" xfId="27922" xr:uid="{00000000-0005-0000-0000-000059630000}"/>
    <cellStyle name="Output 5 5 3 4" xfId="17749" xr:uid="{00000000-0005-0000-0000-00005A630000}"/>
    <cellStyle name="Output 5 5 3 4 2" xfId="27923" xr:uid="{00000000-0005-0000-0000-00005B630000}"/>
    <cellStyle name="Output 5 5 3 5" xfId="27918" xr:uid="{00000000-0005-0000-0000-00005C630000}"/>
    <cellStyle name="Output 5 5 4" xfId="27910" xr:uid="{00000000-0005-0000-0000-00005D630000}"/>
    <cellStyle name="Output 5 6" xfId="17750" xr:uid="{00000000-0005-0000-0000-00005E630000}"/>
    <cellStyle name="Output 5 6 2" xfId="17751" xr:uid="{00000000-0005-0000-0000-00005F630000}"/>
    <cellStyle name="Output 5 6 2 2" xfId="17752" xr:uid="{00000000-0005-0000-0000-000060630000}"/>
    <cellStyle name="Output 5 6 2 2 2" xfId="17753" xr:uid="{00000000-0005-0000-0000-000061630000}"/>
    <cellStyle name="Output 5 6 2 2 2 2" xfId="27927" xr:uid="{00000000-0005-0000-0000-000062630000}"/>
    <cellStyle name="Output 5 6 2 2 3" xfId="17754" xr:uid="{00000000-0005-0000-0000-000063630000}"/>
    <cellStyle name="Output 5 6 2 2 3 2" xfId="27928" xr:uid="{00000000-0005-0000-0000-000064630000}"/>
    <cellStyle name="Output 5 6 2 2 4" xfId="27926" xr:uid="{00000000-0005-0000-0000-000065630000}"/>
    <cellStyle name="Output 5 6 2 3" xfId="17755" xr:uid="{00000000-0005-0000-0000-000066630000}"/>
    <cellStyle name="Output 5 6 2 3 2" xfId="27929" xr:uid="{00000000-0005-0000-0000-000067630000}"/>
    <cellStyle name="Output 5 6 2 4" xfId="17756" xr:uid="{00000000-0005-0000-0000-000068630000}"/>
    <cellStyle name="Output 5 6 2 4 2" xfId="27930" xr:uid="{00000000-0005-0000-0000-000069630000}"/>
    <cellStyle name="Output 5 6 2 5" xfId="27925" xr:uid="{00000000-0005-0000-0000-00006A630000}"/>
    <cellStyle name="Output 5 6 3" xfId="27924" xr:uid="{00000000-0005-0000-0000-00006B630000}"/>
    <cellStyle name="Output 5 7" xfId="17757" xr:uid="{00000000-0005-0000-0000-00006C630000}"/>
    <cellStyle name="Output 5 7 2" xfId="17758" xr:uid="{00000000-0005-0000-0000-00006D630000}"/>
    <cellStyle name="Output 5 7 2 2" xfId="17759" xr:uid="{00000000-0005-0000-0000-00006E630000}"/>
    <cellStyle name="Output 5 7 2 2 2" xfId="27933" xr:uid="{00000000-0005-0000-0000-00006F630000}"/>
    <cellStyle name="Output 5 7 2 3" xfId="17760" xr:uid="{00000000-0005-0000-0000-000070630000}"/>
    <cellStyle name="Output 5 7 2 3 2" xfId="27934" xr:uid="{00000000-0005-0000-0000-000071630000}"/>
    <cellStyle name="Output 5 7 2 4" xfId="27932" xr:uid="{00000000-0005-0000-0000-000072630000}"/>
    <cellStyle name="Output 5 7 3" xfId="17761" xr:uid="{00000000-0005-0000-0000-000073630000}"/>
    <cellStyle name="Output 5 7 3 2" xfId="27935" xr:uid="{00000000-0005-0000-0000-000074630000}"/>
    <cellStyle name="Output 5 7 4" xfId="17762" xr:uid="{00000000-0005-0000-0000-000075630000}"/>
    <cellStyle name="Output 5 7 4 2" xfId="27936" xr:uid="{00000000-0005-0000-0000-000076630000}"/>
    <cellStyle name="Output 5 7 5" xfId="27931" xr:uid="{00000000-0005-0000-0000-000077630000}"/>
    <cellStyle name="Output 5 8" xfId="17763" xr:uid="{00000000-0005-0000-0000-000078630000}"/>
    <cellStyle name="Output 5 8 2" xfId="27937" xr:uid="{00000000-0005-0000-0000-000079630000}"/>
    <cellStyle name="Output 5 9" xfId="17636" xr:uid="{00000000-0005-0000-0000-00007A630000}"/>
    <cellStyle name="Output 6" xfId="2794" xr:uid="{00000000-0005-0000-0000-00007B630000}"/>
    <cellStyle name="Output 6 10" xfId="27938" xr:uid="{00000000-0005-0000-0000-00007C630000}"/>
    <cellStyle name="Output 6 2" xfId="2795" xr:uid="{00000000-0005-0000-0000-00007D630000}"/>
    <cellStyle name="Output 6 2 2" xfId="17766" xr:uid="{00000000-0005-0000-0000-00007E630000}"/>
    <cellStyle name="Output 6 2 2 2" xfId="17767" xr:uid="{00000000-0005-0000-0000-00007F630000}"/>
    <cellStyle name="Output 6 2 2 2 2" xfId="17768" xr:uid="{00000000-0005-0000-0000-000080630000}"/>
    <cellStyle name="Output 6 2 2 2 2 2" xfId="17769" xr:uid="{00000000-0005-0000-0000-000081630000}"/>
    <cellStyle name="Output 6 2 2 2 2 2 2" xfId="17770" xr:uid="{00000000-0005-0000-0000-000082630000}"/>
    <cellStyle name="Output 6 2 2 2 2 2 2 2" xfId="27944" xr:uid="{00000000-0005-0000-0000-000083630000}"/>
    <cellStyle name="Output 6 2 2 2 2 2 3" xfId="17771" xr:uid="{00000000-0005-0000-0000-000084630000}"/>
    <cellStyle name="Output 6 2 2 2 2 2 3 2" xfId="27945" xr:uid="{00000000-0005-0000-0000-000085630000}"/>
    <cellStyle name="Output 6 2 2 2 2 2 4" xfId="27943" xr:uid="{00000000-0005-0000-0000-000086630000}"/>
    <cellStyle name="Output 6 2 2 2 2 3" xfId="17772" xr:uid="{00000000-0005-0000-0000-000087630000}"/>
    <cellStyle name="Output 6 2 2 2 2 3 2" xfId="27946" xr:uid="{00000000-0005-0000-0000-000088630000}"/>
    <cellStyle name="Output 6 2 2 2 2 4" xfId="17773" xr:uid="{00000000-0005-0000-0000-000089630000}"/>
    <cellStyle name="Output 6 2 2 2 2 4 2" xfId="27947" xr:uid="{00000000-0005-0000-0000-00008A630000}"/>
    <cellStyle name="Output 6 2 2 2 2 5" xfId="27942" xr:uid="{00000000-0005-0000-0000-00008B630000}"/>
    <cellStyle name="Output 6 2 2 2 3" xfId="27941" xr:uid="{00000000-0005-0000-0000-00008C630000}"/>
    <cellStyle name="Output 6 2 2 3" xfId="17774" xr:uid="{00000000-0005-0000-0000-00008D630000}"/>
    <cellStyle name="Output 6 2 2 3 2" xfId="17775" xr:uid="{00000000-0005-0000-0000-00008E630000}"/>
    <cellStyle name="Output 6 2 2 3 2 2" xfId="17776" xr:uid="{00000000-0005-0000-0000-00008F630000}"/>
    <cellStyle name="Output 6 2 2 3 2 2 2" xfId="27950" xr:uid="{00000000-0005-0000-0000-000090630000}"/>
    <cellStyle name="Output 6 2 2 3 2 3" xfId="17777" xr:uid="{00000000-0005-0000-0000-000091630000}"/>
    <cellStyle name="Output 6 2 2 3 2 3 2" xfId="27951" xr:uid="{00000000-0005-0000-0000-000092630000}"/>
    <cellStyle name="Output 6 2 2 3 2 4" xfId="27949" xr:uid="{00000000-0005-0000-0000-000093630000}"/>
    <cellStyle name="Output 6 2 2 3 3" xfId="17778" xr:uid="{00000000-0005-0000-0000-000094630000}"/>
    <cellStyle name="Output 6 2 2 3 3 2" xfId="27952" xr:uid="{00000000-0005-0000-0000-000095630000}"/>
    <cellStyle name="Output 6 2 2 3 4" xfId="17779" xr:uid="{00000000-0005-0000-0000-000096630000}"/>
    <cellStyle name="Output 6 2 2 3 4 2" xfId="27953" xr:uid="{00000000-0005-0000-0000-000097630000}"/>
    <cellStyle name="Output 6 2 2 3 5" xfId="27948" xr:uid="{00000000-0005-0000-0000-000098630000}"/>
    <cellStyle name="Output 6 2 2 4" xfId="27940" xr:uid="{00000000-0005-0000-0000-000099630000}"/>
    <cellStyle name="Output 6 2 3" xfId="17780" xr:uid="{00000000-0005-0000-0000-00009A630000}"/>
    <cellStyle name="Output 6 2 3 2" xfId="17781" xr:uid="{00000000-0005-0000-0000-00009B630000}"/>
    <cellStyle name="Output 6 2 3 2 2" xfId="17782" xr:uid="{00000000-0005-0000-0000-00009C630000}"/>
    <cellStyle name="Output 6 2 3 2 2 2" xfId="17783" xr:uid="{00000000-0005-0000-0000-00009D630000}"/>
    <cellStyle name="Output 6 2 3 2 2 2 2" xfId="17784" xr:uid="{00000000-0005-0000-0000-00009E630000}"/>
    <cellStyle name="Output 6 2 3 2 2 2 2 2" xfId="27958" xr:uid="{00000000-0005-0000-0000-00009F630000}"/>
    <cellStyle name="Output 6 2 3 2 2 2 3" xfId="17785" xr:uid="{00000000-0005-0000-0000-0000A0630000}"/>
    <cellStyle name="Output 6 2 3 2 2 2 3 2" xfId="27959" xr:uid="{00000000-0005-0000-0000-0000A1630000}"/>
    <cellStyle name="Output 6 2 3 2 2 2 4" xfId="27957" xr:uid="{00000000-0005-0000-0000-0000A2630000}"/>
    <cellStyle name="Output 6 2 3 2 2 3" xfId="17786" xr:uid="{00000000-0005-0000-0000-0000A3630000}"/>
    <cellStyle name="Output 6 2 3 2 2 3 2" xfId="27960" xr:uid="{00000000-0005-0000-0000-0000A4630000}"/>
    <cellStyle name="Output 6 2 3 2 2 4" xfId="17787" xr:uid="{00000000-0005-0000-0000-0000A5630000}"/>
    <cellStyle name="Output 6 2 3 2 2 4 2" xfId="27961" xr:uid="{00000000-0005-0000-0000-0000A6630000}"/>
    <cellStyle name="Output 6 2 3 2 2 5" xfId="27956" xr:uid="{00000000-0005-0000-0000-0000A7630000}"/>
    <cellStyle name="Output 6 2 3 2 3" xfId="27955" xr:uid="{00000000-0005-0000-0000-0000A8630000}"/>
    <cellStyle name="Output 6 2 3 3" xfId="17788" xr:uid="{00000000-0005-0000-0000-0000A9630000}"/>
    <cellStyle name="Output 6 2 3 3 2" xfId="17789" xr:uid="{00000000-0005-0000-0000-0000AA630000}"/>
    <cellStyle name="Output 6 2 3 3 2 2" xfId="17790" xr:uid="{00000000-0005-0000-0000-0000AB630000}"/>
    <cellStyle name="Output 6 2 3 3 2 2 2" xfId="27964" xr:uid="{00000000-0005-0000-0000-0000AC630000}"/>
    <cellStyle name="Output 6 2 3 3 2 3" xfId="17791" xr:uid="{00000000-0005-0000-0000-0000AD630000}"/>
    <cellStyle name="Output 6 2 3 3 2 3 2" xfId="27965" xr:uid="{00000000-0005-0000-0000-0000AE630000}"/>
    <cellStyle name="Output 6 2 3 3 2 4" xfId="27963" xr:uid="{00000000-0005-0000-0000-0000AF630000}"/>
    <cellStyle name="Output 6 2 3 3 3" xfId="17792" xr:uid="{00000000-0005-0000-0000-0000B0630000}"/>
    <cellStyle name="Output 6 2 3 3 3 2" xfId="27966" xr:uid="{00000000-0005-0000-0000-0000B1630000}"/>
    <cellStyle name="Output 6 2 3 3 4" xfId="17793" xr:uid="{00000000-0005-0000-0000-0000B2630000}"/>
    <cellStyle name="Output 6 2 3 3 4 2" xfId="27967" xr:uid="{00000000-0005-0000-0000-0000B3630000}"/>
    <cellStyle name="Output 6 2 3 3 5" xfId="27962" xr:uid="{00000000-0005-0000-0000-0000B4630000}"/>
    <cellStyle name="Output 6 2 3 4" xfId="27954" xr:uid="{00000000-0005-0000-0000-0000B5630000}"/>
    <cellStyle name="Output 6 2 4" xfId="17794" xr:uid="{00000000-0005-0000-0000-0000B6630000}"/>
    <cellStyle name="Output 6 2 4 2" xfId="17795" xr:uid="{00000000-0005-0000-0000-0000B7630000}"/>
    <cellStyle name="Output 6 2 4 2 2" xfId="17796" xr:uid="{00000000-0005-0000-0000-0000B8630000}"/>
    <cellStyle name="Output 6 2 4 2 2 2" xfId="17797" xr:uid="{00000000-0005-0000-0000-0000B9630000}"/>
    <cellStyle name="Output 6 2 4 2 2 2 2" xfId="17798" xr:uid="{00000000-0005-0000-0000-0000BA630000}"/>
    <cellStyle name="Output 6 2 4 2 2 2 2 2" xfId="27972" xr:uid="{00000000-0005-0000-0000-0000BB630000}"/>
    <cellStyle name="Output 6 2 4 2 2 2 3" xfId="17799" xr:uid="{00000000-0005-0000-0000-0000BC630000}"/>
    <cellStyle name="Output 6 2 4 2 2 2 3 2" xfId="27973" xr:uid="{00000000-0005-0000-0000-0000BD630000}"/>
    <cellStyle name="Output 6 2 4 2 2 2 4" xfId="27971" xr:uid="{00000000-0005-0000-0000-0000BE630000}"/>
    <cellStyle name="Output 6 2 4 2 2 3" xfId="17800" xr:uid="{00000000-0005-0000-0000-0000BF630000}"/>
    <cellStyle name="Output 6 2 4 2 2 3 2" xfId="27974" xr:uid="{00000000-0005-0000-0000-0000C0630000}"/>
    <cellStyle name="Output 6 2 4 2 2 4" xfId="17801" xr:uid="{00000000-0005-0000-0000-0000C1630000}"/>
    <cellStyle name="Output 6 2 4 2 2 4 2" xfId="27975" xr:uid="{00000000-0005-0000-0000-0000C2630000}"/>
    <cellStyle name="Output 6 2 4 2 2 5" xfId="27970" xr:uid="{00000000-0005-0000-0000-0000C3630000}"/>
    <cellStyle name="Output 6 2 4 2 3" xfId="27969" xr:uid="{00000000-0005-0000-0000-0000C4630000}"/>
    <cellStyle name="Output 6 2 4 3" xfId="17802" xr:uid="{00000000-0005-0000-0000-0000C5630000}"/>
    <cellStyle name="Output 6 2 4 3 2" xfId="17803" xr:uid="{00000000-0005-0000-0000-0000C6630000}"/>
    <cellStyle name="Output 6 2 4 3 2 2" xfId="17804" xr:uid="{00000000-0005-0000-0000-0000C7630000}"/>
    <cellStyle name="Output 6 2 4 3 2 2 2" xfId="27978" xr:uid="{00000000-0005-0000-0000-0000C8630000}"/>
    <cellStyle name="Output 6 2 4 3 2 3" xfId="17805" xr:uid="{00000000-0005-0000-0000-0000C9630000}"/>
    <cellStyle name="Output 6 2 4 3 2 3 2" xfId="27979" xr:uid="{00000000-0005-0000-0000-0000CA630000}"/>
    <cellStyle name="Output 6 2 4 3 2 4" xfId="27977" xr:uid="{00000000-0005-0000-0000-0000CB630000}"/>
    <cellStyle name="Output 6 2 4 3 3" xfId="17806" xr:uid="{00000000-0005-0000-0000-0000CC630000}"/>
    <cellStyle name="Output 6 2 4 3 3 2" xfId="27980" xr:uid="{00000000-0005-0000-0000-0000CD630000}"/>
    <cellStyle name="Output 6 2 4 3 4" xfId="17807" xr:uid="{00000000-0005-0000-0000-0000CE630000}"/>
    <cellStyle name="Output 6 2 4 3 4 2" xfId="27981" xr:uid="{00000000-0005-0000-0000-0000CF630000}"/>
    <cellStyle name="Output 6 2 4 3 5" xfId="27976" xr:uid="{00000000-0005-0000-0000-0000D0630000}"/>
    <cellStyle name="Output 6 2 4 4" xfId="27968" xr:uid="{00000000-0005-0000-0000-0000D1630000}"/>
    <cellStyle name="Output 6 2 5" xfId="17808" xr:uid="{00000000-0005-0000-0000-0000D2630000}"/>
    <cellStyle name="Output 6 2 5 2" xfId="17809" xr:uid="{00000000-0005-0000-0000-0000D3630000}"/>
    <cellStyle name="Output 6 2 5 2 2" xfId="17810" xr:uid="{00000000-0005-0000-0000-0000D4630000}"/>
    <cellStyle name="Output 6 2 5 2 2 2" xfId="17811" xr:uid="{00000000-0005-0000-0000-0000D5630000}"/>
    <cellStyle name="Output 6 2 5 2 2 2 2" xfId="27985" xr:uid="{00000000-0005-0000-0000-0000D6630000}"/>
    <cellStyle name="Output 6 2 5 2 2 3" xfId="17812" xr:uid="{00000000-0005-0000-0000-0000D7630000}"/>
    <cellStyle name="Output 6 2 5 2 2 3 2" xfId="27986" xr:uid="{00000000-0005-0000-0000-0000D8630000}"/>
    <cellStyle name="Output 6 2 5 2 2 4" xfId="27984" xr:uid="{00000000-0005-0000-0000-0000D9630000}"/>
    <cellStyle name="Output 6 2 5 2 3" xfId="17813" xr:uid="{00000000-0005-0000-0000-0000DA630000}"/>
    <cellStyle name="Output 6 2 5 2 3 2" xfId="27987" xr:uid="{00000000-0005-0000-0000-0000DB630000}"/>
    <cellStyle name="Output 6 2 5 2 4" xfId="17814" xr:uid="{00000000-0005-0000-0000-0000DC630000}"/>
    <cellStyle name="Output 6 2 5 2 4 2" xfId="27988" xr:uid="{00000000-0005-0000-0000-0000DD630000}"/>
    <cellStyle name="Output 6 2 5 2 5" xfId="27983" xr:uid="{00000000-0005-0000-0000-0000DE630000}"/>
    <cellStyle name="Output 6 2 5 3" xfId="27982" xr:uid="{00000000-0005-0000-0000-0000DF630000}"/>
    <cellStyle name="Output 6 2 6" xfId="17815" xr:uid="{00000000-0005-0000-0000-0000E0630000}"/>
    <cellStyle name="Output 6 2 6 2" xfId="17816" xr:uid="{00000000-0005-0000-0000-0000E1630000}"/>
    <cellStyle name="Output 6 2 6 2 2" xfId="17817" xr:uid="{00000000-0005-0000-0000-0000E2630000}"/>
    <cellStyle name="Output 6 2 6 2 2 2" xfId="17818" xr:uid="{00000000-0005-0000-0000-0000E3630000}"/>
    <cellStyle name="Output 6 2 6 2 2 2 2" xfId="27992" xr:uid="{00000000-0005-0000-0000-0000E4630000}"/>
    <cellStyle name="Output 6 2 6 2 2 3" xfId="17819" xr:uid="{00000000-0005-0000-0000-0000E5630000}"/>
    <cellStyle name="Output 6 2 6 2 2 3 2" xfId="27993" xr:uid="{00000000-0005-0000-0000-0000E6630000}"/>
    <cellStyle name="Output 6 2 6 2 2 4" xfId="27991" xr:uid="{00000000-0005-0000-0000-0000E7630000}"/>
    <cellStyle name="Output 6 2 6 2 3" xfId="17820" xr:uid="{00000000-0005-0000-0000-0000E8630000}"/>
    <cellStyle name="Output 6 2 6 2 3 2" xfId="27994" xr:uid="{00000000-0005-0000-0000-0000E9630000}"/>
    <cellStyle name="Output 6 2 6 2 4" xfId="17821" xr:uid="{00000000-0005-0000-0000-0000EA630000}"/>
    <cellStyle name="Output 6 2 6 2 4 2" xfId="27995" xr:uid="{00000000-0005-0000-0000-0000EB630000}"/>
    <cellStyle name="Output 6 2 6 2 5" xfId="27990" xr:uid="{00000000-0005-0000-0000-0000EC630000}"/>
    <cellStyle name="Output 6 2 6 3" xfId="27989" xr:uid="{00000000-0005-0000-0000-0000ED630000}"/>
    <cellStyle name="Output 6 2 7" xfId="17822" xr:uid="{00000000-0005-0000-0000-0000EE630000}"/>
    <cellStyle name="Output 6 2 7 2" xfId="17823" xr:uid="{00000000-0005-0000-0000-0000EF630000}"/>
    <cellStyle name="Output 6 2 7 2 2" xfId="17824" xr:uid="{00000000-0005-0000-0000-0000F0630000}"/>
    <cellStyle name="Output 6 2 7 2 2 2" xfId="27998" xr:uid="{00000000-0005-0000-0000-0000F1630000}"/>
    <cellStyle name="Output 6 2 7 2 3" xfId="17825" xr:uid="{00000000-0005-0000-0000-0000F2630000}"/>
    <cellStyle name="Output 6 2 7 2 3 2" xfId="27999" xr:uid="{00000000-0005-0000-0000-0000F3630000}"/>
    <cellStyle name="Output 6 2 7 2 4" xfId="27997" xr:uid="{00000000-0005-0000-0000-0000F4630000}"/>
    <cellStyle name="Output 6 2 7 3" xfId="17826" xr:uid="{00000000-0005-0000-0000-0000F5630000}"/>
    <cellStyle name="Output 6 2 7 3 2" xfId="28000" xr:uid="{00000000-0005-0000-0000-0000F6630000}"/>
    <cellStyle name="Output 6 2 7 4" xfId="17827" xr:uid="{00000000-0005-0000-0000-0000F7630000}"/>
    <cellStyle name="Output 6 2 7 4 2" xfId="28001" xr:uid="{00000000-0005-0000-0000-0000F8630000}"/>
    <cellStyle name="Output 6 2 7 5" xfId="27996" xr:uid="{00000000-0005-0000-0000-0000F9630000}"/>
    <cellStyle name="Output 6 2 8" xfId="17765" xr:uid="{00000000-0005-0000-0000-0000FA630000}"/>
    <cellStyle name="Output 6 2 9" xfId="27939" xr:uid="{00000000-0005-0000-0000-0000FB630000}"/>
    <cellStyle name="Output 6 3" xfId="2796" xr:uid="{00000000-0005-0000-0000-0000FC630000}"/>
    <cellStyle name="Output 6 3 2" xfId="17829" xr:uid="{00000000-0005-0000-0000-0000FD630000}"/>
    <cellStyle name="Output 6 3 2 2" xfId="17830" xr:uid="{00000000-0005-0000-0000-0000FE630000}"/>
    <cellStyle name="Output 6 3 2 2 2" xfId="17831" xr:uid="{00000000-0005-0000-0000-0000FF630000}"/>
    <cellStyle name="Output 6 3 2 2 2 2" xfId="17832" xr:uid="{00000000-0005-0000-0000-000000640000}"/>
    <cellStyle name="Output 6 3 2 2 2 2 2" xfId="28006" xr:uid="{00000000-0005-0000-0000-000001640000}"/>
    <cellStyle name="Output 6 3 2 2 2 3" xfId="17833" xr:uid="{00000000-0005-0000-0000-000002640000}"/>
    <cellStyle name="Output 6 3 2 2 2 3 2" xfId="28007" xr:uid="{00000000-0005-0000-0000-000003640000}"/>
    <cellStyle name="Output 6 3 2 2 2 4" xfId="28005" xr:uid="{00000000-0005-0000-0000-000004640000}"/>
    <cellStyle name="Output 6 3 2 2 3" xfId="17834" xr:uid="{00000000-0005-0000-0000-000005640000}"/>
    <cellStyle name="Output 6 3 2 2 3 2" xfId="28008" xr:uid="{00000000-0005-0000-0000-000006640000}"/>
    <cellStyle name="Output 6 3 2 2 4" xfId="17835" xr:uid="{00000000-0005-0000-0000-000007640000}"/>
    <cellStyle name="Output 6 3 2 2 4 2" xfId="28009" xr:uid="{00000000-0005-0000-0000-000008640000}"/>
    <cellStyle name="Output 6 3 2 2 5" xfId="28004" xr:uid="{00000000-0005-0000-0000-000009640000}"/>
    <cellStyle name="Output 6 3 2 3" xfId="28003" xr:uid="{00000000-0005-0000-0000-00000A640000}"/>
    <cellStyle name="Output 6 3 3" xfId="17836" xr:uid="{00000000-0005-0000-0000-00000B640000}"/>
    <cellStyle name="Output 6 3 3 2" xfId="17837" xr:uid="{00000000-0005-0000-0000-00000C640000}"/>
    <cellStyle name="Output 6 3 3 2 2" xfId="17838" xr:uid="{00000000-0005-0000-0000-00000D640000}"/>
    <cellStyle name="Output 6 3 3 2 2 2" xfId="28012" xr:uid="{00000000-0005-0000-0000-00000E640000}"/>
    <cellStyle name="Output 6 3 3 2 3" xfId="17839" xr:uid="{00000000-0005-0000-0000-00000F640000}"/>
    <cellStyle name="Output 6 3 3 2 3 2" xfId="28013" xr:uid="{00000000-0005-0000-0000-000010640000}"/>
    <cellStyle name="Output 6 3 3 2 4" xfId="28011" xr:uid="{00000000-0005-0000-0000-000011640000}"/>
    <cellStyle name="Output 6 3 3 3" xfId="17840" xr:uid="{00000000-0005-0000-0000-000012640000}"/>
    <cellStyle name="Output 6 3 3 3 2" xfId="28014" xr:uid="{00000000-0005-0000-0000-000013640000}"/>
    <cellStyle name="Output 6 3 3 4" xfId="17841" xr:uid="{00000000-0005-0000-0000-000014640000}"/>
    <cellStyle name="Output 6 3 3 4 2" xfId="28015" xr:uid="{00000000-0005-0000-0000-000015640000}"/>
    <cellStyle name="Output 6 3 3 5" xfId="28010" xr:uid="{00000000-0005-0000-0000-000016640000}"/>
    <cellStyle name="Output 6 3 4" xfId="17842" xr:uid="{00000000-0005-0000-0000-000017640000}"/>
    <cellStyle name="Output 6 3 4 2" xfId="28016" xr:uid="{00000000-0005-0000-0000-000018640000}"/>
    <cellStyle name="Output 6 3 5" xfId="17828" xr:uid="{00000000-0005-0000-0000-000019640000}"/>
    <cellStyle name="Output 6 3 6" xfId="28002" xr:uid="{00000000-0005-0000-0000-00001A640000}"/>
    <cellStyle name="Output 6 4" xfId="17843" xr:uid="{00000000-0005-0000-0000-00001B640000}"/>
    <cellStyle name="Output 6 4 2" xfId="17844" xr:uid="{00000000-0005-0000-0000-00001C640000}"/>
    <cellStyle name="Output 6 4 2 2" xfId="17845" xr:uid="{00000000-0005-0000-0000-00001D640000}"/>
    <cellStyle name="Output 6 4 2 2 2" xfId="17846" xr:uid="{00000000-0005-0000-0000-00001E640000}"/>
    <cellStyle name="Output 6 4 2 2 2 2" xfId="17847" xr:uid="{00000000-0005-0000-0000-00001F640000}"/>
    <cellStyle name="Output 6 4 2 2 2 2 2" xfId="28021" xr:uid="{00000000-0005-0000-0000-000020640000}"/>
    <cellStyle name="Output 6 4 2 2 2 3" xfId="17848" xr:uid="{00000000-0005-0000-0000-000021640000}"/>
    <cellStyle name="Output 6 4 2 2 2 3 2" xfId="28022" xr:uid="{00000000-0005-0000-0000-000022640000}"/>
    <cellStyle name="Output 6 4 2 2 2 4" xfId="28020" xr:uid="{00000000-0005-0000-0000-000023640000}"/>
    <cellStyle name="Output 6 4 2 2 3" xfId="17849" xr:uid="{00000000-0005-0000-0000-000024640000}"/>
    <cellStyle name="Output 6 4 2 2 3 2" xfId="28023" xr:uid="{00000000-0005-0000-0000-000025640000}"/>
    <cellStyle name="Output 6 4 2 2 4" xfId="17850" xr:uid="{00000000-0005-0000-0000-000026640000}"/>
    <cellStyle name="Output 6 4 2 2 4 2" xfId="28024" xr:uid="{00000000-0005-0000-0000-000027640000}"/>
    <cellStyle name="Output 6 4 2 2 5" xfId="28019" xr:uid="{00000000-0005-0000-0000-000028640000}"/>
    <cellStyle name="Output 6 4 2 3" xfId="28018" xr:uid="{00000000-0005-0000-0000-000029640000}"/>
    <cellStyle name="Output 6 4 3" xfId="17851" xr:uid="{00000000-0005-0000-0000-00002A640000}"/>
    <cellStyle name="Output 6 4 3 2" xfId="17852" xr:uid="{00000000-0005-0000-0000-00002B640000}"/>
    <cellStyle name="Output 6 4 3 2 2" xfId="17853" xr:uid="{00000000-0005-0000-0000-00002C640000}"/>
    <cellStyle name="Output 6 4 3 2 2 2" xfId="28027" xr:uid="{00000000-0005-0000-0000-00002D640000}"/>
    <cellStyle name="Output 6 4 3 2 3" xfId="17854" xr:uid="{00000000-0005-0000-0000-00002E640000}"/>
    <cellStyle name="Output 6 4 3 2 3 2" xfId="28028" xr:uid="{00000000-0005-0000-0000-00002F640000}"/>
    <cellStyle name="Output 6 4 3 2 4" xfId="28026" xr:uid="{00000000-0005-0000-0000-000030640000}"/>
    <cellStyle name="Output 6 4 3 3" xfId="17855" xr:uid="{00000000-0005-0000-0000-000031640000}"/>
    <cellStyle name="Output 6 4 3 3 2" xfId="28029" xr:uid="{00000000-0005-0000-0000-000032640000}"/>
    <cellStyle name="Output 6 4 3 4" xfId="17856" xr:uid="{00000000-0005-0000-0000-000033640000}"/>
    <cellStyle name="Output 6 4 3 4 2" xfId="28030" xr:uid="{00000000-0005-0000-0000-000034640000}"/>
    <cellStyle name="Output 6 4 3 5" xfId="28025" xr:uid="{00000000-0005-0000-0000-000035640000}"/>
    <cellStyle name="Output 6 4 4" xfId="17857" xr:uid="{00000000-0005-0000-0000-000036640000}"/>
    <cellStyle name="Output 6 4 4 2" xfId="28031" xr:uid="{00000000-0005-0000-0000-000037640000}"/>
    <cellStyle name="Output 6 4 5" xfId="28017" xr:uid="{00000000-0005-0000-0000-000038640000}"/>
    <cellStyle name="Output 6 5" xfId="17858" xr:uid="{00000000-0005-0000-0000-000039640000}"/>
    <cellStyle name="Output 6 5 2" xfId="17859" xr:uid="{00000000-0005-0000-0000-00003A640000}"/>
    <cellStyle name="Output 6 5 2 2" xfId="17860" xr:uid="{00000000-0005-0000-0000-00003B640000}"/>
    <cellStyle name="Output 6 5 2 2 2" xfId="17861" xr:uid="{00000000-0005-0000-0000-00003C640000}"/>
    <cellStyle name="Output 6 5 2 2 2 2" xfId="17862" xr:uid="{00000000-0005-0000-0000-00003D640000}"/>
    <cellStyle name="Output 6 5 2 2 2 2 2" xfId="28036" xr:uid="{00000000-0005-0000-0000-00003E640000}"/>
    <cellStyle name="Output 6 5 2 2 2 3" xfId="17863" xr:uid="{00000000-0005-0000-0000-00003F640000}"/>
    <cellStyle name="Output 6 5 2 2 2 3 2" xfId="28037" xr:uid="{00000000-0005-0000-0000-000040640000}"/>
    <cellStyle name="Output 6 5 2 2 2 4" xfId="28035" xr:uid="{00000000-0005-0000-0000-000041640000}"/>
    <cellStyle name="Output 6 5 2 2 3" xfId="17864" xr:uid="{00000000-0005-0000-0000-000042640000}"/>
    <cellStyle name="Output 6 5 2 2 3 2" xfId="28038" xr:uid="{00000000-0005-0000-0000-000043640000}"/>
    <cellStyle name="Output 6 5 2 2 4" xfId="17865" xr:uid="{00000000-0005-0000-0000-000044640000}"/>
    <cellStyle name="Output 6 5 2 2 4 2" xfId="28039" xr:uid="{00000000-0005-0000-0000-000045640000}"/>
    <cellStyle name="Output 6 5 2 2 5" xfId="28034" xr:uid="{00000000-0005-0000-0000-000046640000}"/>
    <cellStyle name="Output 6 5 2 3" xfId="28033" xr:uid="{00000000-0005-0000-0000-000047640000}"/>
    <cellStyle name="Output 6 5 3" xfId="17866" xr:uid="{00000000-0005-0000-0000-000048640000}"/>
    <cellStyle name="Output 6 5 3 2" xfId="17867" xr:uid="{00000000-0005-0000-0000-000049640000}"/>
    <cellStyle name="Output 6 5 3 2 2" xfId="17868" xr:uid="{00000000-0005-0000-0000-00004A640000}"/>
    <cellStyle name="Output 6 5 3 2 2 2" xfId="28042" xr:uid="{00000000-0005-0000-0000-00004B640000}"/>
    <cellStyle name="Output 6 5 3 2 3" xfId="17869" xr:uid="{00000000-0005-0000-0000-00004C640000}"/>
    <cellStyle name="Output 6 5 3 2 3 2" xfId="28043" xr:uid="{00000000-0005-0000-0000-00004D640000}"/>
    <cellStyle name="Output 6 5 3 2 4" xfId="28041" xr:uid="{00000000-0005-0000-0000-00004E640000}"/>
    <cellStyle name="Output 6 5 3 3" xfId="17870" xr:uid="{00000000-0005-0000-0000-00004F640000}"/>
    <cellStyle name="Output 6 5 3 3 2" xfId="28044" xr:uid="{00000000-0005-0000-0000-000050640000}"/>
    <cellStyle name="Output 6 5 3 4" xfId="17871" xr:uid="{00000000-0005-0000-0000-000051640000}"/>
    <cellStyle name="Output 6 5 3 4 2" xfId="28045" xr:uid="{00000000-0005-0000-0000-000052640000}"/>
    <cellStyle name="Output 6 5 3 5" xfId="28040" xr:uid="{00000000-0005-0000-0000-000053640000}"/>
    <cellStyle name="Output 6 5 4" xfId="28032" xr:uid="{00000000-0005-0000-0000-000054640000}"/>
    <cellStyle name="Output 6 6" xfId="17872" xr:uid="{00000000-0005-0000-0000-000055640000}"/>
    <cellStyle name="Output 6 6 2" xfId="17873" xr:uid="{00000000-0005-0000-0000-000056640000}"/>
    <cellStyle name="Output 6 6 2 2" xfId="17874" xr:uid="{00000000-0005-0000-0000-000057640000}"/>
    <cellStyle name="Output 6 6 2 2 2" xfId="17875" xr:uid="{00000000-0005-0000-0000-000058640000}"/>
    <cellStyle name="Output 6 6 2 2 2 2" xfId="28049" xr:uid="{00000000-0005-0000-0000-000059640000}"/>
    <cellStyle name="Output 6 6 2 2 3" xfId="17876" xr:uid="{00000000-0005-0000-0000-00005A640000}"/>
    <cellStyle name="Output 6 6 2 2 3 2" xfId="28050" xr:uid="{00000000-0005-0000-0000-00005B640000}"/>
    <cellStyle name="Output 6 6 2 2 4" xfId="28048" xr:uid="{00000000-0005-0000-0000-00005C640000}"/>
    <cellStyle name="Output 6 6 2 3" xfId="17877" xr:uid="{00000000-0005-0000-0000-00005D640000}"/>
    <cellStyle name="Output 6 6 2 3 2" xfId="28051" xr:uid="{00000000-0005-0000-0000-00005E640000}"/>
    <cellStyle name="Output 6 6 2 4" xfId="17878" xr:uid="{00000000-0005-0000-0000-00005F640000}"/>
    <cellStyle name="Output 6 6 2 4 2" xfId="28052" xr:uid="{00000000-0005-0000-0000-000060640000}"/>
    <cellStyle name="Output 6 6 2 5" xfId="28047" xr:uid="{00000000-0005-0000-0000-000061640000}"/>
    <cellStyle name="Output 6 6 3" xfId="28046" xr:uid="{00000000-0005-0000-0000-000062640000}"/>
    <cellStyle name="Output 6 7" xfId="17879" xr:uid="{00000000-0005-0000-0000-000063640000}"/>
    <cellStyle name="Output 6 7 2" xfId="17880" xr:uid="{00000000-0005-0000-0000-000064640000}"/>
    <cellStyle name="Output 6 7 2 2" xfId="17881" xr:uid="{00000000-0005-0000-0000-000065640000}"/>
    <cellStyle name="Output 6 7 2 2 2" xfId="28055" xr:uid="{00000000-0005-0000-0000-000066640000}"/>
    <cellStyle name="Output 6 7 2 3" xfId="17882" xr:uid="{00000000-0005-0000-0000-000067640000}"/>
    <cellStyle name="Output 6 7 2 3 2" xfId="28056" xr:uid="{00000000-0005-0000-0000-000068640000}"/>
    <cellStyle name="Output 6 7 2 4" xfId="28054" xr:uid="{00000000-0005-0000-0000-000069640000}"/>
    <cellStyle name="Output 6 7 3" xfId="17883" xr:uid="{00000000-0005-0000-0000-00006A640000}"/>
    <cellStyle name="Output 6 7 3 2" xfId="28057" xr:uid="{00000000-0005-0000-0000-00006B640000}"/>
    <cellStyle name="Output 6 7 4" xfId="17884" xr:uid="{00000000-0005-0000-0000-00006C640000}"/>
    <cellStyle name="Output 6 7 4 2" xfId="28058" xr:uid="{00000000-0005-0000-0000-00006D640000}"/>
    <cellStyle name="Output 6 7 5" xfId="28053" xr:uid="{00000000-0005-0000-0000-00006E640000}"/>
    <cellStyle name="Output 6 8" xfId="17885" xr:uid="{00000000-0005-0000-0000-00006F640000}"/>
    <cellStyle name="Output 6 8 2" xfId="28059" xr:uid="{00000000-0005-0000-0000-000070640000}"/>
    <cellStyle name="Output 6 9" xfId="17764" xr:uid="{00000000-0005-0000-0000-000071640000}"/>
    <cellStyle name="Output 7" xfId="2797" xr:uid="{00000000-0005-0000-0000-000072640000}"/>
    <cellStyle name="Output 7 10" xfId="28060" xr:uid="{00000000-0005-0000-0000-000073640000}"/>
    <cellStyle name="Output 7 2" xfId="2798" xr:uid="{00000000-0005-0000-0000-000074640000}"/>
    <cellStyle name="Output 7 2 2" xfId="17888" xr:uid="{00000000-0005-0000-0000-000075640000}"/>
    <cellStyle name="Output 7 2 2 2" xfId="17889" xr:uid="{00000000-0005-0000-0000-000076640000}"/>
    <cellStyle name="Output 7 2 2 2 2" xfId="17890" xr:uid="{00000000-0005-0000-0000-000077640000}"/>
    <cellStyle name="Output 7 2 2 2 2 2" xfId="17891" xr:uid="{00000000-0005-0000-0000-000078640000}"/>
    <cellStyle name="Output 7 2 2 2 2 2 2" xfId="17892" xr:uid="{00000000-0005-0000-0000-000079640000}"/>
    <cellStyle name="Output 7 2 2 2 2 2 2 2" xfId="28066" xr:uid="{00000000-0005-0000-0000-00007A640000}"/>
    <cellStyle name="Output 7 2 2 2 2 2 3" xfId="17893" xr:uid="{00000000-0005-0000-0000-00007B640000}"/>
    <cellStyle name="Output 7 2 2 2 2 2 3 2" xfId="28067" xr:uid="{00000000-0005-0000-0000-00007C640000}"/>
    <cellStyle name="Output 7 2 2 2 2 2 4" xfId="28065" xr:uid="{00000000-0005-0000-0000-00007D640000}"/>
    <cellStyle name="Output 7 2 2 2 2 3" xfId="17894" xr:uid="{00000000-0005-0000-0000-00007E640000}"/>
    <cellStyle name="Output 7 2 2 2 2 3 2" xfId="28068" xr:uid="{00000000-0005-0000-0000-00007F640000}"/>
    <cellStyle name="Output 7 2 2 2 2 4" xfId="17895" xr:uid="{00000000-0005-0000-0000-000080640000}"/>
    <cellStyle name="Output 7 2 2 2 2 4 2" xfId="28069" xr:uid="{00000000-0005-0000-0000-000081640000}"/>
    <cellStyle name="Output 7 2 2 2 2 5" xfId="28064" xr:uid="{00000000-0005-0000-0000-000082640000}"/>
    <cellStyle name="Output 7 2 2 2 3" xfId="28063" xr:uid="{00000000-0005-0000-0000-000083640000}"/>
    <cellStyle name="Output 7 2 2 3" xfId="17896" xr:uid="{00000000-0005-0000-0000-000084640000}"/>
    <cellStyle name="Output 7 2 2 3 2" xfId="17897" xr:uid="{00000000-0005-0000-0000-000085640000}"/>
    <cellStyle name="Output 7 2 2 3 2 2" xfId="17898" xr:uid="{00000000-0005-0000-0000-000086640000}"/>
    <cellStyle name="Output 7 2 2 3 2 2 2" xfId="28072" xr:uid="{00000000-0005-0000-0000-000087640000}"/>
    <cellStyle name="Output 7 2 2 3 2 3" xfId="17899" xr:uid="{00000000-0005-0000-0000-000088640000}"/>
    <cellStyle name="Output 7 2 2 3 2 3 2" xfId="28073" xr:uid="{00000000-0005-0000-0000-000089640000}"/>
    <cellStyle name="Output 7 2 2 3 2 4" xfId="28071" xr:uid="{00000000-0005-0000-0000-00008A640000}"/>
    <cellStyle name="Output 7 2 2 3 3" xfId="17900" xr:uid="{00000000-0005-0000-0000-00008B640000}"/>
    <cellStyle name="Output 7 2 2 3 3 2" xfId="28074" xr:uid="{00000000-0005-0000-0000-00008C640000}"/>
    <cellStyle name="Output 7 2 2 3 4" xfId="17901" xr:uid="{00000000-0005-0000-0000-00008D640000}"/>
    <cellStyle name="Output 7 2 2 3 4 2" xfId="28075" xr:uid="{00000000-0005-0000-0000-00008E640000}"/>
    <cellStyle name="Output 7 2 2 3 5" xfId="28070" xr:uid="{00000000-0005-0000-0000-00008F640000}"/>
    <cellStyle name="Output 7 2 2 4" xfId="28062" xr:uid="{00000000-0005-0000-0000-000090640000}"/>
    <cellStyle name="Output 7 2 3" xfId="17902" xr:uid="{00000000-0005-0000-0000-000091640000}"/>
    <cellStyle name="Output 7 2 3 2" xfId="17903" xr:uid="{00000000-0005-0000-0000-000092640000}"/>
    <cellStyle name="Output 7 2 3 2 2" xfId="17904" xr:uid="{00000000-0005-0000-0000-000093640000}"/>
    <cellStyle name="Output 7 2 3 2 2 2" xfId="17905" xr:uid="{00000000-0005-0000-0000-000094640000}"/>
    <cellStyle name="Output 7 2 3 2 2 2 2" xfId="17906" xr:uid="{00000000-0005-0000-0000-000095640000}"/>
    <cellStyle name="Output 7 2 3 2 2 2 2 2" xfId="28080" xr:uid="{00000000-0005-0000-0000-000096640000}"/>
    <cellStyle name="Output 7 2 3 2 2 2 3" xfId="17907" xr:uid="{00000000-0005-0000-0000-000097640000}"/>
    <cellStyle name="Output 7 2 3 2 2 2 3 2" xfId="28081" xr:uid="{00000000-0005-0000-0000-000098640000}"/>
    <cellStyle name="Output 7 2 3 2 2 2 4" xfId="28079" xr:uid="{00000000-0005-0000-0000-000099640000}"/>
    <cellStyle name="Output 7 2 3 2 2 3" xfId="17908" xr:uid="{00000000-0005-0000-0000-00009A640000}"/>
    <cellStyle name="Output 7 2 3 2 2 3 2" xfId="28082" xr:uid="{00000000-0005-0000-0000-00009B640000}"/>
    <cellStyle name="Output 7 2 3 2 2 4" xfId="17909" xr:uid="{00000000-0005-0000-0000-00009C640000}"/>
    <cellStyle name="Output 7 2 3 2 2 4 2" xfId="28083" xr:uid="{00000000-0005-0000-0000-00009D640000}"/>
    <cellStyle name="Output 7 2 3 2 2 5" xfId="28078" xr:uid="{00000000-0005-0000-0000-00009E640000}"/>
    <cellStyle name="Output 7 2 3 2 3" xfId="28077" xr:uid="{00000000-0005-0000-0000-00009F640000}"/>
    <cellStyle name="Output 7 2 3 3" xfId="17910" xr:uid="{00000000-0005-0000-0000-0000A0640000}"/>
    <cellStyle name="Output 7 2 3 3 2" xfId="17911" xr:uid="{00000000-0005-0000-0000-0000A1640000}"/>
    <cellStyle name="Output 7 2 3 3 2 2" xfId="17912" xr:uid="{00000000-0005-0000-0000-0000A2640000}"/>
    <cellStyle name="Output 7 2 3 3 2 2 2" xfId="28086" xr:uid="{00000000-0005-0000-0000-0000A3640000}"/>
    <cellStyle name="Output 7 2 3 3 2 3" xfId="17913" xr:uid="{00000000-0005-0000-0000-0000A4640000}"/>
    <cellStyle name="Output 7 2 3 3 2 3 2" xfId="28087" xr:uid="{00000000-0005-0000-0000-0000A5640000}"/>
    <cellStyle name="Output 7 2 3 3 2 4" xfId="28085" xr:uid="{00000000-0005-0000-0000-0000A6640000}"/>
    <cellStyle name="Output 7 2 3 3 3" xfId="17914" xr:uid="{00000000-0005-0000-0000-0000A7640000}"/>
    <cellStyle name="Output 7 2 3 3 3 2" xfId="28088" xr:uid="{00000000-0005-0000-0000-0000A8640000}"/>
    <cellStyle name="Output 7 2 3 3 4" xfId="17915" xr:uid="{00000000-0005-0000-0000-0000A9640000}"/>
    <cellStyle name="Output 7 2 3 3 4 2" xfId="28089" xr:uid="{00000000-0005-0000-0000-0000AA640000}"/>
    <cellStyle name="Output 7 2 3 3 5" xfId="28084" xr:uid="{00000000-0005-0000-0000-0000AB640000}"/>
    <cellStyle name="Output 7 2 3 4" xfId="28076" xr:uid="{00000000-0005-0000-0000-0000AC640000}"/>
    <cellStyle name="Output 7 2 4" xfId="17916" xr:uid="{00000000-0005-0000-0000-0000AD640000}"/>
    <cellStyle name="Output 7 2 4 2" xfId="17917" xr:uid="{00000000-0005-0000-0000-0000AE640000}"/>
    <cellStyle name="Output 7 2 4 2 2" xfId="17918" xr:uid="{00000000-0005-0000-0000-0000AF640000}"/>
    <cellStyle name="Output 7 2 4 2 2 2" xfId="17919" xr:uid="{00000000-0005-0000-0000-0000B0640000}"/>
    <cellStyle name="Output 7 2 4 2 2 2 2" xfId="17920" xr:uid="{00000000-0005-0000-0000-0000B1640000}"/>
    <cellStyle name="Output 7 2 4 2 2 2 2 2" xfId="28094" xr:uid="{00000000-0005-0000-0000-0000B2640000}"/>
    <cellStyle name="Output 7 2 4 2 2 2 3" xfId="17921" xr:uid="{00000000-0005-0000-0000-0000B3640000}"/>
    <cellStyle name="Output 7 2 4 2 2 2 3 2" xfId="28095" xr:uid="{00000000-0005-0000-0000-0000B4640000}"/>
    <cellStyle name="Output 7 2 4 2 2 2 4" xfId="28093" xr:uid="{00000000-0005-0000-0000-0000B5640000}"/>
    <cellStyle name="Output 7 2 4 2 2 3" xfId="17922" xr:uid="{00000000-0005-0000-0000-0000B6640000}"/>
    <cellStyle name="Output 7 2 4 2 2 3 2" xfId="28096" xr:uid="{00000000-0005-0000-0000-0000B7640000}"/>
    <cellStyle name="Output 7 2 4 2 2 4" xfId="17923" xr:uid="{00000000-0005-0000-0000-0000B8640000}"/>
    <cellStyle name="Output 7 2 4 2 2 4 2" xfId="28097" xr:uid="{00000000-0005-0000-0000-0000B9640000}"/>
    <cellStyle name="Output 7 2 4 2 2 5" xfId="28092" xr:uid="{00000000-0005-0000-0000-0000BA640000}"/>
    <cellStyle name="Output 7 2 4 2 3" xfId="28091" xr:uid="{00000000-0005-0000-0000-0000BB640000}"/>
    <cellStyle name="Output 7 2 4 3" xfId="17924" xr:uid="{00000000-0005-0000-0000-0000BC640000}"/>
    <cellStyle name="Output 7 2 4 3 2" xfId="17925" xr:uid="{00000000-0005-0000-0000-0000BD640000}"/>
    <cellStyle name="Output 7 2 4 3 2 2" xfId="17926" xr:uid="{00000000-0005-0000-0000-0000BE640000}"/>
    <cellStyle name="Output 7 2 4 3 2 2 2" xfId="28100" xr:uid="{00000000-0005-0000-0000-0000BF640000}"/>
    <cellStyle name="Output 7 2 4 3 2 3" xfId="17927" xr:uid="{00000000-0005-0000-0000-0000C0640000}"/>
    <cellStyle name="Output 7 2 4 3 2 3 2" xfId="28101" xr:uid="{00000000-0005-0000-0000-0000C1640000}"/>
    <cellStyle name="Output 7 2 4 3 2 4" xfId="28099" xr:uid="{00000000-0005-0000-0000-0000C2640000}"/>
    <cellStyle name="Output 7 2 4 3 3" xfId="17928" xr:uid="{00000000-0005-0000-0000-0000C3640000}"/>
    <cellStyle name="Output 7 2 4 3 3 2" xfId="28102" xr:uid="{00000000-0005-0000-0000-0000C4640000}"/>
    <cellStyle name="Output 7 2 4 3 4" xfId="17929" xr:uid="{00000000-0005-0000-0000-0000C5640000}"/>
    <cellStyle name="Output 7 2 4 3 4 2" xfId="28103" xr:uid="{00000000-0005-0000-0000-0000C6640000}"/>
    <cellStyle name="Output 7 2 4 3 5" xfId="28098" xr:uid="{00000000-0005-0000-0000-0000C7640000}"/>
    <cellStyle name="Output 7 2 4 4" xfId="28090" xr:uid="{00000000-0005-0000-0000-0000C8640000}"/>
    <cellStyle name="Output 7 2 5" xfId="17930" xr:uid="{00000000-0005-0000-0000-0000C9640000}"/>
    <cellStyle name="Output 7 2 5 2" xfId="17931" xr:uid="{00000000-0005-0000-0000-0000CA640000}"/>
    <cellStyle name="Output 7 2 5 2 2" xfId="17932" xr:uid="{00000000-0005-0000-0000-0000CB640000}"/>
    <cellStyle name="Output 7 2 5 2 2 2" xfId="17933" xr:uid="{00000000-0005-0000-0000-0000CC640000}"/>
    <cellStyle name="Output 7 2 5 2 2 2 2" xfId="28107" xr:uid="{00000000-0005-0000-0000-0000CD640000}"/>
    <cellStyle name="Output 7 2 5 2 2 3" xfId="17934" xr:uid="{00000000-0005-0000-0000-0000CE640000}"/>
    <cellStyle name="Output 7 2 5 2 2 3 2" xfId="28108" xr:uid="{00000000-0005-0000-0000-0000CF640000}"/>
    <cellStyle name="Output 7 2 5 2 2 4" xfId="28106" xr:uid="{00000000-0005-0000-0000-0000D0640000}"/>
    <cellStyle name="Output 7 2 5 2 3" xfId="17935" xr:uid="{00000000-0005-0000-0000-0000D1640000}"/>
    <cellStyle name="Output 7 2 5 2 3 2" xfId="28109" xr:uid="{00000000-0005-0000-0000-0000D2640000}"/>
    <cellStyle name="Output 7 2 5 2 4" xfId="17936" xr:uid="{00000000-0005-0000-0000-0000D3640000}"/>
    <cellStyle name="Output 7 2 5 2 4 2" xfId="28110" xr:uid="{00000000-0005-0000-0000-0000D4640000}"/>
    <cellStyle name="Output 7 2 5 2 5" xfId="28105" xr:uid="{00000000-0005-0000-0000-0000D5640000}"/>
    <cellStyle name="Output 7 2 5 3" xfId="28104" xr:uid="{00000000-0005-0000-0000-0000D6640000}"/>
    <cellStyle name="Output 7 2 6" xfId="17937" xr:uid="{00000000-0005-0000-0000-0000D7640000}"/>
    <cellStyle name="Output 7 2 6 2" xfId="17938" xr:uid="{00000000-0005-0000-0000-0000D8640000}"/>
    <cellStyle name="Output 7 2 6 2 2" xfId="17939" xr:uid="{00000000-0005-0000-0000-0000D9640000}"/>
    <cellStyle name="Output 7 2 6 2 2 2" xfId="17940" xr:uid="{00000000-0005-0000-0000-0000DA640000}"/>
    <cellStyle name="Output 7 2 6 2 2 2 2" xfId="28114" xr:uid="{00000000-0005-0000-0000-0000DB640000}"/>
    <cellStyle name="Output 7 2 6 2 2 3" xfId="17941" xr:uid="{00000000-0005-0000-0000-0000DC640000}"/>
    <cellStyle name="Output 7 2 6 2 2 3 2" xfId="28115" xr:uid="{00000000-0005-0000-0000-0000DD640000}"/>
    <cellStyle name="Output 7 2 6 2 2 4" xfId="28113" xr:uid="{00000000-0005-0000-0000-0000DE640000}"/>
    <cellStyle name="Output 7 2 6 2 3" xfId="17942" xr:uid="{00000000-0005-0000-0000-0000DF640000}"/>
    <cellStyle name="Output 7 2 6 2 3 2" xfId="28116" xr:uid="{00000000-0005-0000-0000-0000E0640000}"/>
    <cellStyle name="Output 7 2 6 2 4" xfId="17943" xr:uid="{00000000-0005-0000-0000-0000E1640000}"/>
    <cellStyle name="Output 7 2 6 2 4 2" xfId="28117" xr:uid="{00000000-0005-0000-0000-0000E2640000}"/>
    <cellStyle name="Output 7 2 6 2 5" xfId="28112" xr:uid="{00000000-0005-0000-0000-0000E3640000}"/>
    <cellStyle name="Output 7 2 6 3" xfId="28111" xr:uid="{00000000-0005-0000-0000-0000E4640000}"/>
    <cellStyle name="Output 7 2 7" xfId="17944" xr:uid="{00000000-0005-0000-0000-0000E5640000}"/>
    <cellStyle name="Output 7 2 7 2" xfId="17945" xr:uid="{00000000-0005-0000-0000-0000E6640000}"/>
    <cellStyle name="Output 7 2 7 2 2" xfId="17946" xr:uid="{00000000-0005-0000-0000-0000E7640000}"/>
    <cellStyle name="Output 7 2 7 2 2 2" xfId="28120" xr:uid="{00000000-0005-0000-0000-0000E8640000}"/>
    <cellStyle name="Output 7 2 7 2 3" xfId="17947" xr:uid="{00000000-0005-0000-0000-0000E9640000}"/>
    <cellStyle name="Output 7 2 7 2 3 2" xfId="28121" xr:uid="{00000000-0005-0000-0000-0000EA640000}"/>
    <cellStyle name="Output 7 2 7 2 4" xfId="28119" xr:uid="{00000000-0005-0000-0000-0000EB640000}"/>
    <cellStyle name="Output 7 2 7 3" xfId="17948" xr:uid="{00000000-0005-0000-0000-0000EC640000}"/>
    <cellStyle name="Output 7 2 7 3 2" xfId="28122" xr:uid="{00000000-0005-0000-0000-0000ED640000}"/>
    <cellStyle name="Output 7 2 7 4" xfId="17949" xr:uid="{00000000-0005-0000-0000-0000EE640000}"/>
    <cellStyle name="Output 7 2 7 4 2" xfId="28123" xr:uid="{00000000-0005-0000-0000-0000EF640000}"/>
    <cellStyle name="Output 7 2 7 5" xfId="28118" xr:uid="{00000000-0005-0000-0000-0000F0640000}"/>
    <cellStyle name="Output 7 2 8" xfId="17887" xr:uid="{00000000-0005-0000-0000-0000F1640000}"/>
    <cellStyle name="Output 7 2 9" xfId="28061" xr:uid="{00000000-0005-0000-0000-0000F2640000}"/>
    <cellStyle name="Output 7 3" xfId="17950" xr:uid="{00000000-0005-0000-0000-0000F3640000}"/>
    <cellStyle name="Output 7 3 2" xfId="17951" xr:uid="{00000000-0005-0000-0000-0000F4640000}"/>
    <cellStyle name="Output 7 3 2 2" xfId="17952" xr:uid="{00000000-0005-0000-0000-0000F5640000}"/>
    <cellStyle name="Output 7 3 2 2 2" xfId="17953" xr:uid="{00000000-0005-0000-0000-0000F6640000}"/>
    <cellStyle name="Output 7 3 2 2 2 2" xfId="17954" xr:uid="{00000000-0005-0000-0000-0000F7640000}"/>
    <cellStyle name="Output 7 3 2 2 2 2 2" xfId="28128" xr:uid="{00000000-0005-0000-0000-0000F8640000}"/>
    <cellStyle name="Output 7 3 2 2 2 3" xfId="17955" xr:uid="{00000000-0005-0000-0000-0000F9640000}"/>
    <cellStyle name="Output 7 3 2 2 2 3 2" xfId="28129" xr:uid="{00000000-0005-0000-0000-0000FA640000}"/>
    <cellStyle name="Output 7 3 2 2 2 4" xfId="28127" xr:uid="{00000000-0005-0000-0000-0000FB640000}"/>
    <cellStyle name="Output 7 3 2 2 3" xfId="17956" xr:uid="{00000000-0005-0000-0000-0000FC640000}"/>
    <cellStyle name="Output 7 3 2 2 3 2" xfId="28130" xr:uid="{00000000-0005-0000-0000-0000FD640000}"/>
    <cellStyle name="Output 7 3 2 2 4" xfId="17957" xr:uid="{00000000-0005-0000-0000-0000FE640000}"/>
    <cellStyle name="Output 7 3 2 2 4 2" xfId="28131" xr:uid="{00000000-0005-0000-0000-0000FF640000}"/>
    <cellStyle name="Output 7 3 2 2 5" xfId="28126" xr:uid="{00000000-0005-0000-0000-000000650000}"/>
    <cellStyle name="Output 7 3 2 3" xfId="28125" xr:uid="{00000000-0005-0000-0000-000001650000}"/>
    <cellStyle name="Output 7 3 3" xfId="17958" xr:uid="{00000000-0005-0000-0000-000002650000}"/>
    <cellStyle name="Output 7 3 3 2" xfId="17959" xr:uid="{00000000-0005-0000-0000-000003650000}"/>
    <cellStyle name="Output 7 3 3 2 2" xfId="17960" xr:uid="{00000000-0005-0000-0000-000004650000}"/>
    <cellStyle name="Output 7 3 3 2 2 2" xfId="28134" xr:uid="{00000000-0005-0000-0000-000005650000}"/>
    <cellStyle name="Output 7 3 3 2 3" xfId="17961" xr:uid="{00000000-0005-0000-0000-000006650000}"/>
    <cellStyle name="Output 7 3 3 2 3 2" xfId="28135" xr:uid="{00000000-0005-0000-0000-000007650000}"/>
    <cellStyle name="Output 7 3 3 2 4" xfId="28133" xr:uid="{00000000-0005-0000-0000-000008650000}"/>
    <cellStyle name="Output 7 3 3 3" xfId="17962" xr:uid="{00000000-0005-0000-0000-000009650000}"/>
    <cellStyle name="Output 7 3 3 3 2" xfId="28136" xr:uid="{00000000-0005-0000-0000-00000A650000}"/>
    <cellStyle name="Output 7 3 3 4" xfId="17963" xr:uid="{00000000-0005-0000-0000-00000B650000}"/>
    <cellStyle name="Output 7 3 3 4 2" xfId="28137" xr:uid="{00000000-0005-0000-0000-00000C650000}"/>
    <cellStyle name="Output 7 3 3 5" xfId="28132" xr:uid="{00000000-0005-0000-0000-00000D650000}"/>
    <cellStyle name="Output 7 3 4" xfId="28124" xr:uid="{00000000-0005-0000-0000-00000E650000}"/>
    <cellStyle name="Output 7 4" xfId="17964" xr:uid="{00000000-0005-0000-0000-00000F650000}"/>
    <cellStyle name="Output 7 4 2" xfId="17965" xr:uid="{00000000-0005-0000-0000-000010650000}"/>
    <cellStyle name="Output 7 4 2 2" xfId="17966" xr:uid="{00000000-0005-0000-0000-000011650000}"/>
    <cellStyle name="Output 7 4 2 2 2" xfId="17967" xr:uid="{00000000-0005-0000-0000-000012650000}"/>
    <cellStyle name="Output 7 4 2 2 2 2" xfId="17968" xr:uid="{00000000-0005-0000-0000-000013650000}"/>
    <cellStyle name="Output 7 4 2 2 2 2 2" xfId="28142" xr:uid="{00000000-0005-0000-0000-000014650000}"/>
    <cellStyle name="Output 7 4 2 2 2 3" xfId="17969" xr:uid="{00000000-0005-0000-0000-000015650000}"/>
    <cellStyle name="Output 7 4 2 2 2 3 2" xfId="28143" xr:uid="{00000000-0005-0000-0000-000016650000}"/>
    <cellStyle name="Output 7 4 2 2 2 4" xfId="28141" xr:uid="{00000000-0005-0000-0000-000017650000}"/>
    <cellStyle name="Output 7 4 2 2 3" xfId="17970" xr:uid="{00000000-0005-0000-0000-000018650000}"/>
    <cellStyle name="Output 7 4 2 2 3 2" xfId="28144" xr:uid="{00000000-0005-0000-0000-000019650000}"/>
    <cellStyle name="Output 7 4 2 2 4" xfId="17971" xr:uid="{00000000-0005-0000-0000-00001A650000}"/>
    <cellStyle name="Output 7 4 2 2 4 2" xfId="28145" xr:uid="{00000000-0005-0000-0000-00001B650000}"/>
    <cellStyle name="Output 7 4 2 2 5" xfId="28140" xr:uid="{00000000-0005-0000-0000-00001C650000}"/>
    <cellStyle name="Output 7 4 2 3" xfId="28139" xr:uid="{00000000-0005-0000-0000-00001D650000}"/>
    <cellStyle name="Output 7 4 3" xfId="17972" xr:uid="{00000000-0005-0000-0000-00001E650000}"/>
    <cellStyle name="Output 7 4 3 2" xfId="17973" xr:uid="{00000000-0005-0000-0000-00001F650000}"/>
    <cellStyle name="Output 7 4 3 2 2" xfId="17974" xr:uid="{00000000-0005-0000-0000-000020650000}"/>
    <cellStyle name="Output 7 4 3 2 2 2" xfId="28148" xr:uid="{00000000-0005-0000-0000-000021650000}"/>
    <cellStyle name="Output 7 4 3 2 3" xfId="17975" xr:uid="{00000000-0005-0000-0000-000022650000}"/>
    <cellStyle name="Output 7 4 3 2 3 2" xfId="28149" xr:uid="{00000000-0005-0000-0000-000023650000}"/>
    <cellStyle name="Output 7 4 3 2 4" xfId="28147" xr:uid="{00000000-0005-0000-0000-000024650000}"/>
    <cellStyle name="Output 7 4 3 3" xfId="17976" xr:uid="{00000000-0005-0000-0000-000025650000}"/>
    <cellStyle name="Output 7 4 3 3 2" xfId="28150" xr:uid="{00000000-0005-0000-0000-000026650000}"/>
    <cellStyle name="Output 7 4 3 4" xfId="17977" xr:uid="{00000000-0005-0000-0000-000027650000}"/>
    <cellStyle name="Output 7 4 3 4 2" xfId="28151" xr:uid="{00000000-0005-0000-0000-000028650000}"/>
    <cellStyle name="Output 7 4 3 5" xfId="28146" xr:uid="{00000000-0005-0000-0000-000029650000}"/>
    <cellStyle name="Output 7 4 4" xfId="28138" xr:uid="{00000000-0005-0000-0000-00002A650000}"/>
    <cellStyle name="Output 7 5" xfId="17978" xr:uid="{00000000-0005-0000-0000-00002B650000}"/>
    <cellStyle name="Output 7 5 2" xfId="17979" xr:uid="{00000000-0005-0000-0000-00002C650000}"/>
    <cellStyle name="Output 7 5 2 2" xfId="17980" xr:uid="{00000000-0005-0000-0000-00002D650000}"/>
    <cellStyle name="Output 7 5 2 2 2" xfId="17981" xr:uid="{00000000-0005-0000-0000-00002E650000}"/>
    <cellStyle name="Output 7 5 2 2 2 2" xfId="17982" xr:uid="{00000000-0005-0000-0000-00002F650000}"/>
    <cellStyle name="Output 7 5 2 2 2 2 2" xfId="28156" xr:uid="{00000000-0005-0000-0000-000030650000}"/>
    <cellStyle name="Output 7 5 2 2 2 3" xfId="17983" xr:uid="{00000000-0005-0000-0000-000031650000}"/>
    <cellStyle name="Output 7 5 2 2 2 3 2" xfId="28157" xr:uid="{00000000-0005-0000-0000-000032650000}"/>
    <cellStyle name="Output 7 5 2 2 2 4" xfId="28155" xr:uid="{00000000-0005-0000-0000-000033650000}"/>
    <cellStyle name="Output 7 5 2 2 3" xfId="17984" xr:uid="{00000000-0005-0000-0000-000034650000}"/>
    <cellStyle name="Output 7 5 2 2 3 2" xfId="28158" xr:uid="{00000000-0005-0000-0000-000035650000}"/>
    <cellStyle name="Output 7 5 2 2 4" xfId="17985" xr:uid="{00000000-0005-0000-0000-000036650000}"/>
    <cellStyle name="Output 7 5 2 2 4 2" xfId="28159" xr:uid="{00000000-0005-0000-0000-000037650000}"/>
    <cellStyle name="Output 7 5 2 2 5" xfId="28154" xr:uid="{00000000-0005-0000-0000-000038650000}"/>
    <cellStyle name="Output 7 5 2 3" xfId="28153" xr:uid="{00000000-0005-0000-0000-000039650000}"/>
    <cellStyle name="Output 7 5 3" xfId="17986" xr:uid="{00000000-0005-0000-0000-00003A650000}"/>
    <cellStyle name="Output 7 5 3 2" xfId="17987" xr:uid="{00000000-0005-0000-0000-00003B650000}"/>
    <cellStyle name="Output 7 5 3 2 2" xfId="17988" xr:uid="{00000000-0005-0000-0000-00003C650000}"/>
    <cellStyle name="Output 7 5 3 2 2 2" xfId="28162" xr:uid="{00000000-0005-0000-0000-00003D650000}"/>
    <cellStyle name="Output 7 5 3 2 3" xfId="17989" xr:uid="{00000000-0005-0000-0000-00003E650000}"/>
    <cellStyle name="Output 7 5 3 2 3 2" xfId="28163" xr:uid="{00000000-0005-0000-0000-00003F650000}"/>
    <cellStyle name="Output 7 5 3 2 4" xfId="28161" xr:uid="{00000000-0005-0000-0000-000040650000}"/>
    <cellStyle name="Output 7 5 3 3" xfId="17990" xr:uid="{00000000-0005-0000-0000-000041650000}"/>
    <cellStyle name="Output 7 5 3 3 2" xfId="28164" xr:uid="{00000000-0005-0000-0000-000042650000}"/>
    <cellStyle name="Output 7 5 3 4" xfId="17991" xr:uid="{00000000-0005-0000-0000-000043650000}"/>
    <cellStyle name="Output 7 5 3 4 2" xfId="28165" xr:uid="{00000000-0005-0000-0000-000044650000}"/>
    <cellStyle name="Output 7 5 3 5" xfId="28160" xr:uid="{00000000-0005-0000-0000-000045650000}"/>
    <cellStyle name="Output 7 5 4" xfId="28152" xr:uid="{00000000-0005-0000-0000-000046650000}"/>
    <cellStyle name="Output 7 6" xfId="17992" xr:uid="{00000000-0005-0000-0000-000047650000}"/>
    <cellStyle name="Output 7 6 2" xfId="17993" xr:uid="{00000000-0005-0000-0000-000048650000}"/>
    <cellStyle name="Output 7 6 2 2" xfId="17994" xr:uid="{00000000-0005-0000-0000-000049650000}"/>
    <cellStyle name="Output 7 6 2 2 2" xfId="17995" xr:uid="{00000000-0005-0000-0000-00004A650000}"/>
    <cellStyle name="Output 7 6 2 2 2 2" xfId="28169" xr:uid="{00000000-0005-0000-0000-00004B650000}"/>
    <cellStyle name="Output 7 6 2 2 3" xfId="17996" xr:uid="{00000000-0005-0000-0000-00004C650000}"/>
    <cellStyle name="Output 7 6 2 2 3 2" xfId="28170" xr:uid="{00000000-0005-0000-0000-00004D650000}"/>
    <cellStyle name="Output 7 6 2 2 4" xfId="28168" xr:uid="{00000000-0005-0000-0000-00004E650000}"/>
    <cellStyle name="Output 7 6 2 3" xfId="17997" xr:uid="{00000000-0005-0000-0000-00004F650000}"/>
    <cellStyle name="Output 7 6 2 3 2" xfId="28171" xr:uid="{00000000-0005-0000-0000-000050650000}"/>
    <cellStyle name="Output 7 6 2 4" xfId="17998" xr:uid="{00000000-0005-0000-0000-000051650000}"/>
    <cellStyle name="Output 7 6 2 4 2" xfId="28172" xr:uid="{00000000-0005-0000-0000-000052650000}"/>
    <cellStyle name="Output 7 6 2 5" xfId="28167" xr:uid="{00000000-0005-0000-0000-000053650000}"/>
    <cellStyle name="Output 7 6 3" xfId="28166" xr:uid="{00000000-0005-0000-0000-000054650000}"/>
    <cellStyle name="Output 7 7" xfId="17999" xr:uid="{00000000-0005-0000-0000-000055650000}"/>
    <cellStyle name="Output 7 7 2" xfId="18000" xr:uid="{00000000-0005-0000-0000-000056650000}"/>
    <cellStyle name="Output 7 7 2 2" xfId="18001" xr:uid="{00000000-0005-0000-0000-000057650000}"/>
    <cellStyle name="Output 7 7 2 2 2" xfId="28175" xr:uid="{00000000-0005-0000-0000-000058650000}"/>
    <cellStyle name="Output 7 7 2 3" xfId="18002" xr:uid="{00000000-0005-0000-0000-000059650000}"/>
    <cellStyle name="Output 7 7 2 3 2" xfId="28176" xr:uid="{00000000-0005-0000-0000-00005A650000}"/>
    <cellStyle name="Output 7 7 2 4" xfId="28174" xr:uid="{00000000-0005-0000-0000-00005B650000}"/>
    <cellStyle name="Output 7 7 3" xfId="18003" xr:uid="{00000000-0005-0000-0000-00005C650000}"/>
    <cellStyle name="Output 7 7 3 2" xfId="28177" xr:uid="{00000000-0005-0000-0000-00005D650000}"/>
    <cellStyle name="Output 7 7 4" xfId="18004" xr:uid="{00000000-0005-0000-0000-00005E650000}"/>
    <cellStyle name="Output 7 7 4 2" xfId="28178" xr:uid="{00000000-0005-0000-0000-00005F650000}"/>
    <cellStyle name="Output 7 7 5" xfId="28173" xr:uid="{00000000-0005-0000-0000-000060650000}"/>
    <cellStyle name="Output 7 8" xfId="18005" xr:uid="{00000000-0005-0000-0000-000061650000}"/>
    <cellStyle name="Output 7 8 2" xfId="28179" xr:uid="{00000000-0005-0000-0000-000062650000}"/>
    <cellStyle name="Output 7 9" xfId="17886" xr:uid="{00000000-0005-0000-0000-000063650000}"/>
    <cellStyle name="Output 8" xfId="2799" xr:uid="{00000000-0005-0000-0000-000064650000}"/>
    <cellStyle name="Output 8 10" xfId="18006" xr:uid="{00000000-0005-0000-0000-000065650000}"/>
    <cellStyle name="Output 8 11" xfId="28180" xr:uid="{00000000-0005-0000-0000-000066650000}"/>
    <cellStyle name="Output 8 2" xfId="18007" xr:uid="{00000000-0005-0000-0000-000067650000}"/>
    <cellStyle name="Output 8 2 2" xfId="18008" xr:uid="{00000000-0005-0000-0000-000068650000}"/>
    <cellStyle name="Output 8 2 2 2" xfId="18009" xr:uid="{00000000-0005-0000-0000-000069650000}"/>
    <cellStyle name="Output 8 2 2 2 2" xfId="18010" xr:uid="{00000000-0005-0000-0000-00006A650000}"/>
    <cellStyle name="Output 8 2 2 2 2 2" xfId="18011" xr:uid="{00000000-0005-0000-0000-00006B650000}"/>
    <cellStyle name="Output 8 2 2 2 2 2 2" xfId="18012" xr:uid="{00000000-0005-0000-0000-00006C650000}"/>
    <cellStyle name="Output 8 2 2 2 2 2 2 2" xfId="28186" xr:uid="{00000000-0005-0000-0000-00006D650000}"/>
    <cellStyle name="Output 8 2 2 2 2 2 3" xfId="18013" xr:uid="{00000000-0005-0000-0000-00006E650000}"/>
    <cellStyle name="Output 8 2 2 2 2 2 3 2" xfId="28187" xr:uid="{00000000-0005-0000-0000-00006F650000}"/>
    <cellStyle name="Output 8 2 2 2 2 2 4" xfId="28185" xr:uid="{00000000-0005-0000-0000-000070650000}"/>
    <cellStyle name="Output 8 2 2 2 2 3" xfId="18014" xr:uid="{00000000-0005-0000-0000-000071650000}"/>
    <cellStyle name="Output 8 2 2 2 2 3 2" xfId="28188" xr:uid="{00000000-0005-0000-0000-000072650000}"/>
    <cellStyle name="Output 8 2 2 2 2 4" xfId="18015" xr:uid="{00000000-0005-0000-0000-000073650000}"/>
    <cellStyle name="Output 8 2 2 2 2 4 2" xfId="28189" xr:uid="{00000000-0005-0000-0000-000074650000}"/>
    <cellStyle name="Output 8 2 2 2 2 5" xfId="28184" xr:uid="{00000000-0005-0000-0000-000075650000}"/>
    <cellStyle name="Output 8 2 2 2 3" xfId="28183" xr:uid="{00000000-0005-0000-0000-000076650000}"/>
    <cellStyle name="Output 8 2 2 3" xfId="18016" xr:uid="{00000000-0005-0000-0000-000077650000}"/>
    <cellStyle name="Output 8 2 2 3 2" xfId="18017" xr:uid="{00000000-0005-0000-0000-000078650000}"/>
    <cellStyle name="Output 8 2 2 3 2 2" xfId="18018" xr:uid="{00000000-0005-0000-0000-000079650000}"/>
    <cellStyle name="Output 8 2 2 3 2 2 2" xfId="28192" xr:uid="{00000000-0005-0000-0000-00007A650000}"/>
    <cellStyle name="Output 8 2 2 3 2 3" xfId="18019" xr:uid="{00000000-0005-0000-0000-00007B650000}"/>
    <cellStyle name="Output 8 2 2 3 2 3 2" xfId="28193" xr:uid="{00000000-0005-0000-0000-00007C650000}"/>
    <cellStyle name="Output 8 2 2 3 2 4" xfId="28191" xr:uid="{00000000-0005-0000-0000-00007D650000}"/>
    <cellStyle name="Output 8 2 2 3 3" xfId="18020" xr:uid="{00000000-0005-0000-0000-00007E650000}"/>
    <cellStyle name="Output 8 2 2 3 3 2" xfId="28194" xr:uid="{00000000-0005-0000-0000-00007F650000}"/>
    <cellStyle name="Output 8 2 2 3 4" xfId="18021" xr:uid="{00000000-0005-0000-0000-000080650000}"/>
    <cellStyle name="Output 8 2 2 3 4 2" xfId="28195" xr:uid="{00000000-0005-0000-0000-000081650000}"/>
    <cellStyle name="Output 8 2 2 3 5" xfId="28190" xr:uid="{00000000-0005-0000-0000-000082650000}"/>
    <cellStyle name="Output 8 2 2 4" xfId="28182" xr:uid="{00000000-0005-0000-0000-000083650000}"/>
    <cellStyle name="Output 8 2 3" xfId="18022" xr:uid="{00000000-0005-0000-0000-000084650000}"/>
    <cellStyle name="Output 8 2 3 2" xfId="18023" xr:uid="{00000000-0005-0000-0000-000085650000}"/>
    <cellStyle name="Output 8 2 3 2 2" xfId="18024" xr:uid="{00000000-0005-0000-0000-000086650000}"/>
    <cellStyle name="Output 8 2 3 2 2 2" xfId="18025" xr:uid="{00000000-0005-0000-0000-000087650000}"/>
    <cellStyle name="Output 8 2 3 2 2 2 2" xfId="18026" xr:uid="{00000000-0005-0000-0000-000088650000}"/>
    <cellStyle name="Output 8 2 3 2 2 2 2 2" xfId="28200" xr:uid="{00000000-0005-0000-0000-000089650000}"/>
    <cellStyle name="Output 8 2 3 2 2 2 3" xfId="18027" xr:uid="{00000000-0005-0000-0000-00008A650000}"/>
    <cellStyle name="Output 8 2 3 2 2 2 3 2" xfId="28201" xr:uid="{00000000-0005-0000-0000-00008B650000}"/>
    <cellStyle name="Output 8 2 3 2 2 2 4" xfId="28199" xr:uid="{00000000-0005-0000-0000-00008C650000}"/>
    <cellStyle name="Output 8 2 3 2 2 3" xfId="18028" xr:uid="{00000000-0005-0000-0000-00008D650000}"/>
    <cellStyle name="Output 8 2 3 2 2 3 2" xfId="28202" xr:uid="{00000000-0005-0000-0000-00008E650000}"/>
    <cellStyle name="Output 8 2 3 2 2 4" xfId="18029" xr:uid="{00000000-0005-0000-0000-00008F650000}"/>
    <cellStyle name="Output 8 2 3 2 2 4 2" xfId="28203" xr:uid="{00000000-0005-0000-0000-000090650000}"/>
    <cellStyle name="Output 8 2 3 2 2 5" xfId="28198" xr:uid="{00000000-0005-0000-0000-000091650000}"/>
    <cellStyle name="Output 8 2 3 2 3" xfId="28197" xr:uid="{00000000-0005-0000-0000-000092650000}"/>
    <cellStyle name="Output 8 2 3 3" xfId="18030" xr:uid="{00000000-0005-0000-0000-000093650000}"/>
    <cellStyle name="Output 8 2 3 3 2" xfId="18031" xr:uid="{00000000-0005-0000-0000-000094650000}"/>
    <cellStyle name="Output 8 2 3 3 2 2" xfId="18032" xr:uid="{00000000-0005-0000-0000-000095650000}"/>
    <cellStyle name="Output 8 2 3 3 2 2 2" xfId="28206" xr:uid="{00000000-0005-0000-0000-000096650000}"/>
    <cellStyle name="Output 8 2 3 3 2 3" xfId="18033" xr:uid="{00000000-0005-0000-0000-000097650000}"/>
    <cellStyle name="Output 8 2 3 3 2 3 2" xfId="28207" xr:uid="{00000000-0005-0000-0000-000098650000}"/>
    <cellStyle name="Output 8 2 3 3 2 4" xfId="28205" xr:uid="{00000000-0005-0000-0000-000099650000}"/>
    <cellStyle name="Output 8 2 3 3 3" xfId="18034" xr:uid="{00000000-0005-0000-0000-00009A650000}"/>
    <cellStyle name="Output 8 2 3 3 3 2" xfId="28208" xr:uid="{00000000-0005-0000-0000-00009B650000}"/>
    <cellStyle name="Output 8 2 3 3 4" xfId="18035" xr:uid="{00000000-0005-0000-0000-00009C650000}"/>
    <cellStyle name="Output 8 2 3 3 4 2" xfId="28209" xr:uid="{00000000-0005-0000-0000-00009D650000}"/>
    <cellStyle name="Output 8 2 3 3 5" xfId="28204" xr:uid="{00000000-0005-0000-0000-00009E650000}"/>
    <cellStyle name="Output 8 2 3 4" xfId="28196" xr:uid="{00000000-0005-0000-0000-00009F650000}"/>
    <cellStyle name="Output 8 2 4" xfId="18036" xr:uid="{00000000-0005-0000-0000-0000A0650000}"/>
    <cellStyle name="Output 8 2 4 2" xfId="18037" xr:uid="{00000000-0005-0000-0000-0000A1650000}"/>
    <cellStyle name="Output 8 2 4 2 2" xfId="18038" xr:uid="{00000000-0005-0000-0000-0000A2650000}"/>
    <cellStyle name="Output 8 2 4 2 2 2" xfId="18039" xr:uid="{00000000-0005-0000-0000-0000A3650000}"/>
    <cellStyle name="Output 8 2 4 2 2 2 2" xfId="18040" xr:uid="{00000000-0005-0000-0000-0000A4650000}"/>
    <cellStyle name="Output 8 2 4 2 2 2 2 2" xfId="28214" xr:uid="{00000000-0005-0000-0000-0000A5650000}"/>
    <cellStyle name="Output 8 2 4 2 2 2 3" xfId="18041" xr:uid="{00000000-0005-0000-0000-0000A6650000}"/>
    <cellStyle name="Output 8 2 4 2 2 2 3 2" xfId="28215" xr:uid="{00000000-0005-0000-0000-0000A7650000}"/>
    <cellStyle name="Output 8 2 4 2 2 2 4" xfId="28213" xr:uid="{00000000-0005-0000-0000-0000A8650000}"/>
    <cellStyle name="Output 8 2 4 2 2 3" xfId="18042" xr:uid="{00000000-0005-0000-0000-0000A9650000}"/>
    <cellStyle name="Output 8 2 4 2 2 3 2" xfId="28216" xr:uid="{00000000-0005-0000-0000-0000AA650000}"/>
    <cellStyle name="Output 8 2 4 2 2 4" xfId="18043" xr:uid="{00000000-0005-0000-0000-0000AB650000}"/>
    <cellStyle name="Output 8 2 4 2 2 4 2" xfId="28217" xr:uid="{00000000-0005-0000-0000-0000AC650000}"/>
    <cellStyle name="Output 8 2 4 2 2 5" xfId="28212" xr:uid="{00000000-0005-0000-0000-0000AD650000}"/>
    <cellStyle name="Output 8 2 4 2 3" xfId="28211" xr:uid="{00000000-0005-0000-0000-0000AE650000}"/>
    <cellStyle name="Output 8 2 4 3" xfId="18044" xr:uid="{00000000-0005-0000-0000-0000AF650000}"/>
    <cellStyle name="Output 8 2 4 3 2" xfId="18045" xr:uid="{00000000-0005-0000-0000-0000B0650000}"/>
    <cellStyle name="Output 8 2 4 3 2 2" xfId="18046" xr:uid="{00000000-0005-0000-0000-0000B1650000}"/>
    <cellStyle name="Output 8 2 4 3 2 2 2" xfId="28220" xr:uid="{00000000-0005-0000-0000-0000B2650000}"/>
    <cellStyle name="Output 8 2 4 3 2 3" xfId="18047" xr:uid="{00000000-0005-0000-0000-0000B3650000}"/>
    <cellStyle name="Output 8 2 4 3 2 3 2" xfId="28221" xr:uid="{00000000-0005-0000-0000-0000B4650000}"/>
    <cellStyle name="Output 8 2 4 3 2 4" xfId="28219" xr:uid="{00000000-0005-0000-0000-0000B5650000}"/>
    <cellStyle name="Output 8 2 4 3 3" xfId="18048" xr:uid="{00000000-0005-0000-0000-0000B6650000}"/>
    <cellStyle name="Output 8 2 4 3 3 2" xfId="28222" xr:uid="{00000000-0005-0000-0000-0000B7650000}"/>
    <cellStyle name="Output 8 2 4 3 4" xfId="18049" xr:uid="{00000000-0005-0000-0000-0000B8650000}"/>
    <cellStyle name="Output 8 2 4 3 4 2" xfId="28223" xr:uid="{00000000-0005-0000-0000-0000B9650000}"/>
    <cellStyle name="Output 8 2 4 3 5" xfId="28218" xr:uid="{00000000-0005-0000-0000-0000BA650000}"/>
    <cellStyle name="Output 8 2 4 4" xfId="28210" xr:uid="{00000000-0005-0000-0000-0000BB650000}"/>
    <cellStyle name="Output 8 2 5" xfId="18050" xr:uid="{00000000-0005-0000-0000-0000BC650000}"/>
    <cellStyle name="Output 8 2 5 2" xfId="18051" xr:uid="{00000000-0005-0000-0000-0000BD650000}"/>
    <cellStyle name="Output 8 2 5 2 2" xfId="18052" xr:uid="{00000000-0005-0000-0000-0000BE650000}"/>
    <cellStyle name="Output 8 2 5 2 2 2" xfId="18053" xr:uid="{00000000-0005-0000-0000-0000BF650000}"/>
    <cellStyle name="Output 8 2 5 2 2 2 2" xfId="28227" xr:uid="{00000000-0005-0000-0000-0000C0650000}"/>
    <cellStyle name="Output 8 2 5 2 2 3" xfId="18054" xr:uid="{00000000-0005-0000-0000-0000C1650000}"/>
    <cellStyle name="Output 8 2 5 2 2 3 2" xfId="28228" xr:uid="{00000000-0005-0000-0000-0000C2650000}"/>
    <cellStyle name="Output 8 2 5 2 2 4" xfId="28226" xr:uid="{00000000-0005-0000-0000-0000C3650000}"/>
    <cellStyle name="Output 8 2 5 2 3" xfId="18055" xr:uid="{00000000-0005-0000-0000-0000C4650000}"/>
    <cellStyle name="Output 8 2 5 2 3 2" xfId="28229" xr:uid="{00000000-0005-0000-0000-0000C5650000}"/>
    <cellStyle name="Output 8 2 5 2 4" xfId="18056" xr:uid="{00000000-0005-0000-0000-0000C6650000}"/>
    <cellStyle name="Output 8 2 5 2 4 2" xfId="28230" xr:uid="{00000000-0005-0000-0000-0000C7650000}"/>
    <cellStyle name="Output 8 2 5 2 5" xfId="28225" xr:uid="{00000000-0005-0000-0000-0000C8650000}"/>
    <cellStyle name="Output 8 2 5 3" xfId="28224" xr:uid="{00000000-0005-0000-0000-0000C9650000}"/>
    <cellStyle name="Output 8 2 6" xfId="18057" xr:uid="{00000000-0005-0000-0000-0000CA650000}"/>
    <cellStyle name="Output 8 2 6 2" xfId="18058" xr:uid="{00000000-0005-0000-0000-0000CB650000}"/>
    <cellStyle name="Output 8 2 6 2 2" xfId="18059" xr:uid="{00000000-0005-0000-0000-0000CC650000}"/>
    <cellStyle name="Output 8 2 6 2 2 2" xfId="18060" xr:uid="{00000000-0005-0000-0000-0000CD650000}"/>
    <cellStyle name="Output 8 2 6 2 2 2 2" xfId="28234" xr:uid="{00000000-0005-0000-0000-0000CE650000}"/>
    <cellStyle name="Output 8 2 6 2 2 3" xfId="18061" xr:uid="{00000000-0005-0000-0000-0000CF650000}"/>
    <cellStyle name="Output 8 2 6 2 2 3 2" xfId="28235" xr:uid="{00000000-0005-0000-0000-0000D0650000}"/>
    <cellStyle name="Output 8 2 6 2 2 4" xfId="28233" xr:uid="{00000000-0005-0000-0000-0000D1650000}"/>
    <cellStyle name="Output 8 2 6 2 3" xfId="18062" xr:uid="{00000000-0005-0000-0000-0000D2650000}"/>
    <cellStyle name="Output 8 2 6 2 3 2" xfId="28236" xr:uid="{00000000-0005-0000-0000-0000D3650000}"/>
    <cellStyle name="Output 8 2 6 2 4" xfId="18063" xr:uid="{00000000-0005-0000-0000-0000D4650000}"/>
    <cellStyle name="Output 8 2 6 2 4 2" xfId="28237" xr:uid="{00000000-0005-0000-0000-0000D5650000}"/>
    <cellStyle name="Output 8 2 6 2 5" xfId="28232" xr:uid="{00000000-0005-0000-0000-0000D6650000}"/>
    <cellStyle name="Output 8 2 6 3" xfId="28231" xr:uid="{00000000-0005-0000-0000-0000D7650000}"/>
    <cellStyle name="Output 8 2 7" xfId="18064" xr:uid="{00000000-0005-0000-0000-0000D8650000}"/>
    <cellStyle name="Output 8 2 7 2" xfId="18065" xr:uid="{00000000-0005-0000-0000-0000D9650000}"/>
    <cellStyle name="Output 8 2 7 2 2" xfId="18066" xr:uid="{00000000-0005-0000-0000-0000DA650000}"/>
    <cellStyle name="Output 8 2 7 2 2 2" xfId="28240" xr:uid="{00000000-0005-0000-0000-0000DB650000}"/>
    <cellStyle name="Output 8 2 7 2 3" xfId="18067" xr:uid="{00000000-0005-0000-0000-0000DC650000}"/>
    <cellStyle name="Output 8 2 7 2 3 2" xfId="28241" xr:uid="{00000000-0005-0000-0000-0000DD650000}"/>
    <cellStyle name="Output 8 2 7 2 4" xfId="28239" xr:uid="{00000000-0005-0000-0000-0000DE650000}"/>
    <cellStyle name="Output 8 2 7 3" xfId="18068" xr:uid="{00000000-0005-0000-0000-0000DF650000}"/>
    <cellStyle name="Output 8 2 7 3 2" xfId="28242" xr:uid="{00000000-0005-0000-0000-0000E0650000}"/>
    <cellStyle name="Output 8 2 7 4" xfId="18069" xr:uid="{00000000-0005-0000-0000-0000E1650000}"/>
    <cellStyle name="Output 8 2 7 4 2" xfId="28243" xr:uid="{00000000-0005-0000-0000-0000E2650000}"/>
    <cellStyle name="Output 8 2 7 5" xfId="28238" xr:uid="{00000000-0005-0000-0000-0000E3650000}"/>
    <cellStyle name="Output 8 2 8" xfId="28181" xr:uid="{00000000-0005-0000-0000-0000E4650000}"/>
    <cellStyle name="Output 8 3" xfId="18070" xr:uid="{00000000-0005-0000-0000-0000E5650000}"/>
    <cellStyle name="Output 8 3 2" xfId="18071" xr:uid="{00000000-0005-0000-0000-0000E6650000}"/>
    <cellStyle name="Output 8 3 2 2" xfId="18072" xr:uid="{00000000-0005-0000-0000-0000E7650000}"/>
    <cellStyle name="Output 8 3 2 2 2" xfId="18073" xr:uid="{00000000-0005-0000-0000-0000E8650000}"/>
    <cellStyle name="Output 8 3 2 2 2 2" xfId="18074" xr:uid="{00000000-0005-0000-0000-0000E9650000}"/>
    <cellStyle name="Output 8 3 2 2 2 2 2" xfId="28248" xr:uid="{00000000-0005-0000-0000-0000EA650000}"/>
    <cellStyle name="Output 8 3 2 2 2 3" xfId="18075" xr:uid="{00000000-0005-0000-0000-0000EB650000}"/>
    <cellStyle name="Output 8 3 2 2 2 3 2" xfId="28249" xr:uid="{00000000-0005-0000-0000-0000EC650000}"/>
    <cellStyle name="Output 8 3 2 2 2 4" xfId="28247" xr:uid="{00000000-0005-0000-0000-0000ED650000}"/>
    <cellStyle name="Output 8 3 2 2 3" xfId="18076" xr:uid="{00000000-0005-0000-0000-0000EE650000}"/>
    <cellStyle name="Output 8 3 2 2 3 2" xfId="28250" xr:uid="{00000000-0005-0000-0000-0000EF650000}"/>
    <cellStyle name="Output 8 3 2 2 4" xfId="18077" xr:uid="{00000000-0005-0000-0000-0000F0650000}"/>
    <cellStyle name="Output 8 3 2 2 4 2" xfId="28251" xr:uid="{00000000-0005-0000-0000-0000F1650000}"/>
    <cellStyle name="Output 8 3 2 2 5" xfId="28246" xr:uid="{00000000-0005-0000-0000-0000F2650000}"/>
    <cellStyle name="Output 8 3 2 3" xfId="28245" xr:uid="{00000000-0005-0000-0000-0000F3650000}"/>
    <cellStyle name="Output 8 3 3" xfId="18078" xr:uid="{00000000-0005-0000-0000-0000F4650000}"/>
    <cellStyle name="Output 8 3 3 2" xfId="18079" xr:uid="{00000000-0005-0000-0000-0000F5650000}"/>
    <cellStyle name="Output 8 3 3 2 2" xfId="18080" xr:uid="{00000000-0005-0000-0000-0000F6650000}"/>
    <cellStyle name="Output 8 3 3 2 2 2" xfId="28254" xr:uid="{00000000-0005-0000-0000-0000F7650000}"/>
    <cellStyle name="Output 8 3 3 2 3" xfId="18081" xr:uid="{00000000-0005-0000-0000-0000F8650000}"/>
    <cellStyle name="Output 8 3 3 2 3 2" xfId="28255" xr:uid="{00000000-0005-0000-0000-0000F9650000}"/>
    <cellStyle name="Output 8 3 3 2 4" xfId="28253" xr:uid="{00000000-0005-0000-0000-0000FA650000}"/>
    <cellStyle name="Output 8 3 3 3" xfId="18082" xr:uid="{00000000-0005-0000-0000-0000FB650000}"/>
    <cellStyle name="Output 8 3 3 3 2" xfId="28256" xr:uid="{00000000-0005-0000-0000-0000FC650000}"/>
    <cellStyle name="Output 8 3 3 4" xfId="18083" xr:uid="{00000000-0005-0000-0000-0000FD650000}"/>
    <cellStyle name="Output 8 3 3 4 2" xfId="28257" xr:uid="{00000000-0005-0000-0000-0000FE650000}"/>
    <cellStyle name="Output 8 3 3 5" xfId="28252" xr:uid="{00000000-0005-0000-0000-0000FF650000}"/>
    <cellStyle name="Output 8 3 4" xfId="28244" xr:uid="{00000000-0005-0000-0000-000000660000}"/>
    <cellStyle name="Output 8 4" xfId="18084" xr:uid="{00000000-0005-0000-0000-000001660000}"/>
    <cellStyle name="Output 8 4 2" xfId="18085" xr:uid="{00000000-0005-0000-0000-000002660000}"/>
    <cellStyle name="Output 8 4 2 2" xfId="18086" xr:uid="{00000000-0005-0000-0000-000003660000}"/>
    <cellStyle name="Output 8 4 2 2 2" xfId="18087" xr:uid="{00000000-0005-0000-0000-000004660000}"/>
    <cellStyle name="Output 8 4 2 2 2 2" xfId="18088" xr:uid="{00000000-0005-0000-0000-000005660000}"/>
    <cellStyle name="Output 8 4 2 2 2 2 2" xfId="28262" xr:uid="{00000000-0005-0000-0000-000006660000}"/>
    <cellStyle name="Output 8 4 2 2 2 3" xfId="18089" xr:uid="{00000000-0005-0000-0000-000007660000}"/>
    <cellStyle name="Output 8 4 2 2 2 3 2" xfId="28263" xr:uid="{00000000-0005-0000-0000-000008660000}"/>
    <cellStyle name="Output 8 4 2 2 2 4" xfId="28261" xr:uid="{00000000-0005-0000-0000-000009660000}"/>
    <cellStyle name="Output 8 4 2 2 3" xfId="18090" xr:uid="{00000000-0005-0000-0000-00000A660000}"/>
    <cellStyle name="Output 8 4 2 2 3 2" xfId="28264" xr:uid="{00000000-0005-0000-0000-00000B660000}"/>
    <cellStyle name="Output 8 4 2 2 4" xfId="18091" xr:uid="{00000000-0005-0000-0000-00000C660000}"/>
    <cellStyle name="Output 8 4 2 2 4 2" xfId="28265" xr:uid="{00000000-0005-0000-0000-00000D660000}"/>
    <cellStyle name="Output 8 4 2 2 5" xfId="28260" xr:uid="{00000000-0005-0000-0000-00000E660000}"/>
    <cellStyle name="Output 8 4 2 3" xfId="28259" xr:uid="{00000000-0005-0000-0000-00000F660000}"/>
    <cellStyle name="Output 8 4 3" xfId="18092" xr:uid="{00000000-0005-0000-0000-000010660000}"/>
    <cellStyle name="Output 8 4 3 2" xfId="18093" xr:uid="{00000000-0005-0000-0000-000011660000}"/>
    <cellStyle name="Output 8 4 3 2 2" xfId="18094" xr:uid="{00000000-0005-0000-0000-000012660000}"/>
    <cellStyle name="Output 8 4 3 2 2 2" xfId="28268" xr:uid="{00000000-0005-0000-0000-000013660000}"/>
    <cellStyle name="Output 8 4 3 2 3" xfId="18095" xr:uid="{00000000-0005-0000-0000-000014660000}"/>
    <cellStyle name="Output 8 4 3 2 3 2" xfId="28269" xr:uid="{00000000-0005-0000-0000-000015660000}"/>
    <cellStyle name="Output 8 4 3 2 4" xfId="28267" xr:uid="{00000000-0005-0000-0000-000016660000}"/>
    <cellStyle name="Output 8 4 3 3" xfId="18096" xr:uid="{00000000-0005-0000-0000-000017660000}"/>
    <cellStyle name="Output 8 4 3 3 2" xfId="28270" xr:uid="{00000000-0005-0000-0000-000018660000}"/>
    <cellStyle name="Output 8 4 3 4" xfId="18097" xr:uid="{00000000-0005-0000-0000-000019660000}"/>
    <cellStyle name="Output 8 4 3 4 2" xfId="28271" xr:uid="{00000000-0005-0000-0000-00001A660000}"/>
    <cellStyle name="Output 8 4 3 5" xfId="28266" xr:uid="{00000000-0005-0000-0000-00001B660000}"/>
    <cellStyle name="Output 8 4 4" xfId="28258" xr:uid="{00000000-0005-0000-0000-00001C660000}"/>
    <cellStyle name="Output 8 5" xfId="18098" xr:uid="{00000000-0005-0000-0000-00001D660000}"/>
    <cellStyle name="Output 8 5 2" xfId="18099" xr:uid="{00000000-0005-0000-0000-00001E660000}"/>
    <cellStyle name="Output 8 5 2 2" xfId="18100" xr:uid="{00000000-0005-0000-0000-00001F660000}"/>
    <cellStyle name="Output 8 5 2 2 2" xfId="18101" xr:uid="{00000000-0005-0000-0000-000020660000}"/>
    <cellStyle name="Output 8 5 2 2 2 2" xfId="18102" xr:uid="{00000000-0005-0000-0000-000021660000}"/>
    <cellStyle name="Output 8 5 2 2 2 2 2" xfId="28276" xr:uid="{00000000-0005-0000-0000-000022660000}"/>
    <cellStyle name="Output 8 5 2 2 2 3" xfId="18103" xr:uid="{00000000-0005-0000-0000-000023660000}"/>
    <cellStyle name="Output 8 5 2 2 2 3 2" xfId="28277" xr:uid="{00000000-0005-0000-0000-000024660000}"/>
    <cellStyle name="Output 8 5 2 2 2 4" xfId="28275" xr:uid="{00000000-0005-0000-0000-000025660000}"/>
    <cellStyle name="Output 8 5 2 2 3" xfId="18104" xr:uid="{00000000-0005-0000-0000-000026660000}"/>
    <cellStyle name="Output 8 5 2 2 3 2" xfId="28278" xr:uid="{00000000-0005-0000-0000-000027660000}"/>
    <cellStyle name="Output 8 5 2 2 4" xfId="18105" xr:uid="{00000000-0005-0000-0000-000028660000}"/>
    <cellStyle name="Output 8 5 2 2 4 2" xfId="28279" xr:uid="{00000000-0005-0000-0000-000029660000}"/>
    <cellStyle name="Output 8 5 2 2 5" xfId="28274" xr:uid="{00000000-0005-0000-0000-00002A660000}"/>
    <cellStyle name="Output 8 5 2 3" xfId="28273" xr:uid="{00000000-0005-0000-0000-00002B660000}"/>
    <cellStyle name="Output 8 5 3" xfId="18106" xr:uid="{00000000-0005-0000-0000-00002C660000}"/>
    <cellStyle name="Output 8 5 3 2" xfId="18107" xr:uid="{00000000-0005-0000-0000-00002D660000}"/>
    <cellStyle name="Output 8 5 3 2 2" xfId="18108" xr:uid="{00000000-0005-0000-0000-00002E660000}"/>
    <cellStyle name="Output 8 5 3 2 2 2" xfId="28282" xr:uid="{00000000-0005-0000-0000-00002F660000}"/>
    <cellStyle name="Output 8 5 3 2 3" xfId="18109" xr:uid="{00000000-0005-0000-0000-000030660000}"/>
    <cellStyle name="Output 8 5 3 2 3 2" xfId="28283" xr:uid="{00000000-0005-0000-0000-000031660000}"/>
    <cellStyle name="Output 8 5 3 2 4" xfId="28281" xr:uid="{00000000-0005-0000-0000-000032660000}"/>
    <cellStyle name="Output 8 5 3 3" xfId="18110" xr:uid="{00000000-0005-0000-0000-000033660000}"/>
    <cellStyle name="Output 8 5 3 3 2" xfId="28284" xr:uid="{00000000-0005-0000-0000-000034660000}"/>
    <cellStyle name="Output 8 5 3 4" xfId="18111" xr:uid="{00000000-0005-0000-0000-000035660000}"/>
    <cellStyle name="Output 8 5 3 4 2" xfId="28285" xr:uid="{00000000-0005-0000-0000-000036660000}"/>
    <cellStyle name="Output 8 5 3 5" xfId="28280" xr:uid="{00000000-0005-0000-0000-000037660000}"/>
    <cellStyle name="Output 8 5 4" xfId="28272" xr:uid="{00000000-0005-0000-0000-000038660000}"/>
    <cellStyle name="Output 8 6" xfId="18112" xr:uid="{00000000-0005-0000-0000-000039660000}"/>
    <cellStyle name="Output 8 6 2" xfId="18113" xr:uid="{00000000-0005-0000-0000-00003A660000}"/>
    <cellStyle name="Output 8 6 2 2" xfId="18114" xr:uid="{00000000-0005-0000-0000-00003B660000}"/>
    <cellStyle name="Output 8 6 2 2 2" xfId="18115" xr:uid="{00000000-0005-0000-0000-00003C660000}"/>
    <cellStyle name="Output 8 6 2 2 2 2" xfId="28289" xr:uid="{00000000-0005-0000-0000-00003D660000}"/>
    <cellStyle name="Output 8 6 2 2 3" xfId="18116" xr:uid="{00000000-0005-0000-0000-00003E660000}"/>
    <cellStyle name="Output 8 6 2 2 3 2" xfId="28290" xr:uid="{00000000-0005-0000-0000-00003F660000}"/>
    <cellStyle name="Output 8 6 2 2 4" xfId="28288" xr:uid="{00000000-0005-0000-0000-000040660000}"/>
    <cellStyle name="Output 8 6 2 3" xfId="18117" xr:uid="{00000000-0005-0000-0000-000041660000}"/>
    <cellStyle name="Output 8 6 2 3 2" xfId="28291" xr:uid="{00000000-0005-0000-0000-000042660000}"/>
    <cellStyle name="Output 8 6 2 4" xfId="18118" xr:uid="{00000000-0005-0000-0000-000043660000}"/>
    <cellStyle name="Output 8 6 2 4 2" xfId="28292" xr:uid="{00000000-0005-0000-0000-000044660000}"/>
    <cellStyle name="Output 8 6 2 5" xfId="28287" xr:uid="{00000000-0005-0000-0000-000045660000}"/>
    <cellStyle name="Output 8 6 3" xfId="28286" xr:uid="{00000000-0005-0000-0000-000046660000}"/>
    <cellStyle name="Output 8 7" xfId="18119" xr:uid="{00000000-0005-0000-0000-000047660000}"/>
    <cellStyle name="Output 8 7 2" xfId="18120" xr:uid="{00000000-0005-0000-0000-000048660000}"/>
    <cellStyle name="Output 8 7 2 2" xfId="18121" xr:uid="{00000000-0005-0000-0000-000049660000}"/>
    <cellStyle name="Output 8 7 2 2 2" xfId="28295" xr:uid="{00000000-0005-0000-0000-00004A660000}"/>
    <cellStyle name="Output 8 7 2 3" xfId="18122" xr:uid="{00000000-0005-0000-0000-00004B660000}"/>
    <cellStyle name="Output 8 7 2 3 2" xfId="28296" xr:uid="{00000000-0005-0000-0000-00004C660000}"/>
    <cellStyle name="Output 8 7 2 4" xfId="28294" xr:uid="{00000000-0005-0000-0000-00004D660000}"/>
    <cellStyle name="Output 8 7 3" xfId="18123" xr:uid="{00000000-0005-0000-0000-00004E660000}"/>
    <cellStyle name="Output 8 7 3 2" xfId="28297" xr:uid="{00000000-0005-0000-0000-00004F660000}"/>
    <cellStyle name="Output 8 7 4" xfId="18124" xr:uid="{00000000-0005-0000-0000-000050660000}"/>
    <cellStyle name="Output 8 7 4 2" xfId="28298" xr:uid="{00000000-0005-0000-0000-000051660000}"/>
    <cellStyle name="Output 8 7 5" xfId="28293" xr:uid="{00000000-0005-0000-0000-000052660000}"/>
    <cellStyle name="Output 8 8" xfId="18125" xr:uid="{00000000-0005-0000-0000-000053660000}"/>
    <cellStyle name="Output 8 8 2" xfId="28299" xr:uid="{00000000-0005-0000-0000-000054660000}"/>
    <cellStyle name="Output 8 9" xfId="18126" xr:uid="{00000000-0005-0000-0000-000055660000}"/>
    <cellStyle name="Output 8 9 2" xfId="28300" xr:uid="{00000000-0005-0000-0000-000056660000}"/>
    <cellStyle name="Output 9" xfId="2800" xr:uid="{00000000-0005-0000-0000-000057660000}"/>
    <cellStyle name="Output 9 2" xfId="2801" xr:uid="{00000000-0005-0000-0000-000058660000}"/>
    <cellStyle name="Output 9 2 2" xfId="18129" xr:uid="{00000000-0005-0000-0000-000059660000}"/>
    <cellStyle name="Output 9 2 2 2" xfId="18130" xr:uid="{00000000-0005-0000-0000-00005A660000}"/>
    <cellStyle name="Output 9 2 2 2 2" xfId="18131" xr:uid="{00000000-0005-0000-0000-00005B660000}"/>
    <cellStyle name="Output 9 2 2 2 2 2" xfId="18132" xr:uid="{00000000-0005-0000-0000-00005C660000}"/>
    <cellStyle name="Output 9 2 2 2 2 2 2" xfId="18133" xr:uid="{00000000-0005-0000-0000-00005D660000}"/>
    <cellStyle name="Output 9 2 2 2 2 2 2 2" xfId="28307" xr:uid="{00000000-0005-0000-0000-00005E660000}"/>
    <cellStyle name="Output 9 2 2 2 2 2 3" xfId="18134" xr:uid="{00000000-0005-0000-0000-00005F660000}"/>
    <cellStyle name="Output 9 2 2 2 2 2 3 2" xfId="28308" xr:uid="{00000000-0005-0000-0000-000060660000}"/>
    <cellStyle name="Output 9 2 2 2 2 2 4" xfId="28306" xr:uid="{00000000-0005-0000-0000-000061660000}"/>
    <cellStyle name="Output 9 2 2 2 2 3" xfId="18135" xr:uid="{00000000-0005-0000-0000-000062660000}"/>
    <cellStyle name="Output 9 2 2 2 2 3 2" xfId="28309" xr:uid="{00000000-0005-0000-0000-000063660000}"/>
    <cellStyle name="Output 9 2 2 2 2 4" xfId="18136" xr:uid="{00000000-0005-0000-0000-000064660000}"/>
    <cellStyle name="Output 9 2 2 2 2 4 2" xfId="28310" xr:uid="{00000000-0005-0000-0000-000065660000}"/>
    <cellStyle name="Output 9 2 2 2 2 5" xfId="28305" xr:uid="{00000000-0005-0000-0000-000066660000}"/>
    <cellStyle name="Output 9 2 2 2 3" xfId="28304" xr:uid="{00000000-0005-0000-0000-000067660000}"/>
    <cellStyle name="Output 9 2 2 3" xfId="18137" xr:uid="{00000000-0005-0000-0000-000068660000}"/>
    <cellStyle name="Output 9 2 2 3 2" xfId="18138" xr:uid="{00000000-0005-0000-0000-000069660000}"/>
    <cellStyle name="Output 9 2 2 3 2 2" xfId="18139" xr:uid="{00000000-0005-0000-0000-00006A660000}"/>
    <cellStyle name="Output 9 2 2 3 2 2 2" xfId="28313" xr:uid="{00000000-0005-0000-0000-00006B660000}"/>
    <cellStyle name="Output 9 2 2 3 2 3" xfId="18140" xr:uid="{00000000-0005-0000-0000-00006C660000}"/>
    <cellStyle name="Output 9 2 2 3 2 3 2" xfId="28314" xr:uid="{00000000-0005-0000-0000-00006D660000}"/>
    <cellStyle name="Output 9 2 2 3 2 4" xfId="28312" xr:uid="{00000000-0005-0000-0000-00006E660000}"/>
    <cellStyle name="Output 9 2 2 3 3" xfId="18141" xr:uid="{00000000-0005-0000-0000-00006F660000}"/>
    <cellStyle name="Output 9 2 2 3 3 2" xfId="28315" xr:uid="{00000000-0005-0000-0000-000070660000}"/>
    <cellStyle name="Output 9 2 2 3 4" xfId="18142" xr:uid="{00000000-0005-0000-0000-000071660000}"/>
    <cellStyle name="Output 9 2 2 3 4 2" xfId="28316" xr:uid="{00000000-0005-0000-0000-000072660000}"/>
    <cellStyle name="Output 9 2 2 3 5" xfId="28311" xr:uid="{00000000-0005-0000-0000-000073660000}"/>
    <cellStyle name="Output 9 2 2 4" xfId="28303" xr:uid="{00000000-0005-0000-0000-000074660000}"/>
    <cellStyle name="Output 9 2 3" xfId="18143" xr:uid="{00000000-0005-0000-0000-000075660000}"/>
    <cellStyle name="Output 9 2 3 2" xfId="18144" xr:uid="{00000000-0005-0000-0000-000076660000}"/>
    <cellStyle name="Output 9 2 3 2 2" xfId="18145" xr:uid="{00000000-0005-0000-0000-000077660000}"/>
    <cellStyle name="Output 9 2 3 2 2 2" xfId="18146" xr:uid="{00000000-0005-0000-0000-000078660000}"/>
    <cellStyle name="Output 9 2 3 2 2 2 2" xfId="18147" xr:uid="{00000000-0005-0000-0000-000079660000}"/>
    <cellStyle name="Output 9 2 3 2 2 2 2 2" xfId="28321" xr:uid="{00000000-0005-0000-0000-00007A660000}"/>
    <cellStyle name="Output 9 2 3 2 2 2 3" xfId="18148" xr:uid="{00000000-0005-0000-0000-00007B660000}"/>
    <cellStyle name="Output 9 2 3 2 2 2 3 2" xfId="28322" xr:uid="{00000000-0005-0000-0000-00007C660000}"/>
    <cellStyle name="Output 9 2 3 2 2 2 4" xfId="28320" xr:uid="{00000000-0005-0000-0000-00007D660000}"/>
    <cellStyle name="Output 9 2 3 2 2 3" xfId="18149" xr:uid="{00000000-0005-0000-0000-00007E660000}"/>
    <cellStyle name="Output 9 2 3 2 2 3 2" xfId="28323" xr:uid="{00000000-0005-0000-0000-00007F660000}"/>
    <cellStyle name="Output 9 2 3 2 2 4" xfId="18150" xr:uid="{00000000-0005-0000-0000-000080660000}"/>
    <cellStyle name="Output 9 2 3 2 2 4 2" xfId="28324" xr:uid="{00000000-0005-0000-0000-000081660000}"/>
    <cellStyle name="Output 9 2 3 2 2 5" xfId="28319" xr:uid="{00000000-0005-0000-0000-000082660000}"/>
    <cellStyle name="Output 9 2 3 2 3" xfId="28318" xr:uid="{00000000-0005-0000-0000-000083660000}"/>
    <cellStyle name="Output 9 2 3 3" xfId="18151" xr:uid="{00000000-0005-0000-0000-000084660000}"/>
    <cellStyle name="Output 9 2 3 3 2" xfId="18152" xr:uid="{00000000-0005-0000-0000-000085660000}"/>
    <cellStyle name="Output 9 2 3 3 2 2" xfId="18153" xr:uid="{00000000-0005-0000-0000-000086660000}"/>
    <cellStyle name="Output 9 2 3 3 2 2 2" xfId="28327" xr:uid="{00000000-0005-0000-0000-000087660000}"/>
    <cellStyle name="Output 9 2 3 3 2 3" xfId="18154" xr:uid="{00000000-0005-0000-0000-000088660000}"/>
    <cellStyle name="Output 9 2 3 3 2 3 2" xfId="28328" xr:uid="{00000000-0005-0000-0000-000089660000}"/>
    <cellStyle name="Output 9 2 3 3 2 4" xfId="28326" xr:uid="{00000000-0005-0000-0000-00008A660000}"/>
    <cellStyle name="Output 9 2 3 3 3" xfId="18155" xr:uid="{00000000-0005-0000-0000-00008B660000}"/>
    <cellStyle name="Output 9 2 3 3 3 2" xfId="28329" xr:uid="{00000000-0005-0000-0000-00008C660000}"/>
    <cellStyle name="Output 9 2 3 3 4" xfId="18156" xr:uid="{00000000-0005-0000-0000-00008D660000}"/>
    <cellStyle name="Output 9 2 3 3 4 2" xfId="28330" xr:uid="{00000000-0005-0000-0000-00008E660000}"/>
    <cellStyle name="Output 9 2 3 3 5" xfId="28325" xr:uid="{00000000-0005-0000-0000-00008F660000}"/>
    <cellStyle name="Output 9 2 3 4" xfId="28317" xr:uid="{00000000-0005-0000-0000-000090660000}"/>
    <cellStyle name="Output 9 2 4" xfId="18157" xr:uid="{00000000-0005-0000-0000-000091660000}"/>
    <cellStyle name="Output 9 2 4 2" xfId="18158" xr:uid="{00000000-0005-0000-0000-000092660000}"/>
    <cellStyle name="Output 9 2 4 2 2" xfId="18159" xr:uid="{00000000-0005-0000-0000-000093660000}"/>
    <cellStyle name="Output 9 2 4 2 2 2" xfId="18160" xr:uid="{00000000-0005-0000-0000-000094660000}"/>
    <cellStyle name="Output 9 2 4 2 2 2 2" xfId="18161" xr:uid="{00000000-0005-0000-0000-000095660000}"/>
    <cellStyle name="Output 9 2 4 2 2 2 2 2" xfId="28335" xr:uid="{00000000-0005-0000-0000-000096660000}"/>
    <cellStyle name="Output 9 2 4 2 2 2 3" xfId="18162" xr:uid="{00000000-0005-0000-0000-000097660000}"/>
    <cellStyle name="Output 9 2 4 2 2 2 3 2" xfId="28336" xr:uid="{00000000-0005-0000-0000-000098660000}"/>
    <cellStyle name="Output 9 2 4 2 2 2 4" xfId="28334" xr:uid="{00000000-0005-0000-0000-000099660000}"/>
    <cellStyle name="Output 9 2 4 2 2 3" xfId="18163" xr:uid="{00000000-0005-0000-0000-00009A660000}"/>
    <cellStyle name="Output 9 2 4 2 2 3 2" xfId="28337" xr:uid="{00000000-0005-0000-0000-00009B660000}"/>
    <cellStyle name="Output 9 2 4 2 2 4" xfId="18164" xr:uid="{00000000-0005-0000-0000-00009C660000}"/>
    <cellStyle name="Output 9 2 4 2 2 4 2" xfId="28338" xr:uid="{00000000-0005-0000-0000-00009D660000}"/>
    <cellStyle name="Output 9 2 4 2 2 5" xfId="28333" xr:uid="{00000000-0005-0000-0000-00009E660000}"/>
    <cellStyle name="Output 9 2 4 2 3" xfId="28332" xr:uid="{00000000-0005-0000-0000-00009F660000}"/>
    <cellStyle name="Output 9 2 4 3" xfId="18165" xr:uid="{00000000-0005-0000-0000-0000A0660000}"/>
    <cellStyle name="Output 9 2 4 3 2" xfId="18166" xr:uid="{00000000-0005-0000-0000-0000A1660000}"/>
    <cellStyle name="Output 9 2 4 3 2 2" xfId="18167" xr:uid="{00000000-0005-0000-0000-0000A2660000}"/>
    <cellStyle name="Output 9 2 4 3 2 2 2" xfId="28341" xr:uid="{00000000-0005-0000-0000-0000A3660000}"/>
    <cellStyle name="Output 9 2 4 3 2 3" xfId="18168" xr:uid="{00000000-0005-0000-0000-0000A4660000}"/>
    <cellStyle name="Output 9 2 4 3 2 3 2" xfId="28342" xr:uid="{00000000-0005-0000-0000-0000A5660000}"/>
    <cellStyle name="Output 9 2 4 3 2 4" xfId="28340" xr:uid="{00000000-0005-0000-0000-0000A6660000}"/>
    <cellStyle name="Output 9 2 4 3 3" xfId="18169" xr:uid="{00000000-0005-0000-0000-0000A7660000}"/>
    <cellStyle name="Output 9 2 4 3 3 2" xfId="28343" xr:uid="{00000000-0005-0000-0000-0000A8660000}"/>
    <cellStyle name="Output 9 2 4 3 4" xfId="18170" xr:uid="{00000000-0005-0000-0000-0000A9660000}"/>
    <cellStyle name="Output 9 2 4 3 4 2" xfId="28344" xr:uid="{00000000-0005-0000-0000-0000AA660000}"/>
    <cellStyle name="Output 9 2 4 3 5" xfId="28339" xr:uid="{00000000-0005-0000-0000-0000AB660000}"/>
    <cellStyle name="Output 9 2 4 4" xfId="28331" xr:uid="{00000000-0005-0000-0000-0000AC660000}"/>
    <cellStyle name="Output 9 2 5" xfId="18171" xr:uid="{00000000-0005-0000-0000-0000AD660000}"/>
    <cellStyle name="Output 9 2 5 2" xfId="18172" xr:uid="{00000000-0005-0000-0000-0000AE660000}"/>
    <cellStyle name="Output 9 2 5 2 2" xfId="18173" xr:uid="{00000000-0005-0000-0000-0000AF660000}"/>
    <cellStyle name="Output 9 2 5 2 2 2" xfId="28347" xr:uid="{00000000-0005-0000-0000-0000B0660000}"/>
    <cellStyle name="Output 9 2 5 2 3" xfId="18174" xr:uid="{00000000-0005-0000-0000-0000B1660000}"/>
    <cellStyle name="Output 9 2 5 2 3 2" xfId="28348" xr:uid="{00000000-0005-0000-0000-0000B2660000}"/>
    <cellStyle name="Output 9 2 5 2 4" xfId="28346" xr:uid="{00000000-0005-0000-0000-0000B3660000}"/>
    <cellStyle name="Output 9 2 5 3" xfId="18175" xr:uid="{00000000-0005-0000-0000-0000B4660000}"/>
    <cellStyle name="Output 9 2 5 3 2" xfId="28349" xr:uid="{00000000-0005-0000-0000-0000B5660000}"/>
    <cellStyle name="Output 9 2 5 4" xfId="18176" xr:uid="{00000000-0005-0000-0000-0000B6660000}"/>
    <cellStyle name="Output 9 2 5 4 2" xfId="28350" xr:uid="{00000000-0005-0000-0000-0000B7660000}"/>
    <cellStyle name="Output 9 2 5 5" xfId="28345" xr:uid="{00000000-0005-0000-0000-0000B8660000}"/>
    <cellStyle name="Output 9 2 6" xfId="18177" xr:uid="{00000000-0005-0000-0000-0000B9660000}"/>
    <cellStyle name="Output 9 2 6 2" xfId="28351" xr:uid="{00000000-0005-0000-0000-0000BA660000}"/>
    <cellStyle name="Output 9 2 7" xfId="18128" xr:uid="{00000000-0005-0000-0000-0000BB660000}"/>
    <cellStyle name="Output 9 2 8" xfId="28302" xr:uid="{00000000-0005-0000-0000-0000BC660000}"/>
    <cellStyle name="Output 9 3" xfId="2802" xr:uid="{00000000-0005-0000-0000-0000BD660000}"/>
    <cellStyle name="Output 9 3 2" xfId="18179" xr:uid="{00000000-0005-0000-0000-0000BE660000}"/>
    <cellStyle name="Output 9 3 2 2" xfId="18180" xr:uid="{00000000-0005-0000-0000-0000BF660000}"/>
    <cellStyle name="Output 9 3 2 2 2" xfId="18181" xr:uid="{00000000-0005-0000-0000-0000C0660000}"/>
    <cellStyle name="Output 9 3 2 2 2 2" xfId="18182" xr:uid="{00000000-0005-0000-0000-0000C1660000}"/>
    <cellStyle name="Output 9 3 2 2 2 2 2" xfId="28356" xr:uid="{00000000-0005-0000-0000-0000C2660000}"/>
    <cellStyle name="Output 9 3 2 2 2 3" xfId="18183" xr:uid="{00000000-0005-0000-0000-0000C3660000}"/>
    <cellStyle name="Output 9 3 2 2 2 3 2" xfId="28357" xr:uid="{00000000-0005-0000-0000-0000C4660000}"/>
    <cellStyle name="Output 9 3 2 2 2 4" xfId="28355" xr:uid="{00000000-0005-0000-0000-0000C5660000}"/>
    <cellStyle name="Output 9 3 2 2 3" xfId="18184" xr:uid="{00000000-0005-0000-0000-0000C6660000}"/>
    <cellStyle name="Output 9 3 2 2 3 2" xfId="28358" xr:uid="{00000000-0005-0000-0000-0000C7660000}"/>
    <cellStyle name="Output 9 3 2 2 4" xfId="18185" xr:uid="{00000000-0005-0000-0000-0000C8660000}"/>
    <cellStyle name="Output 9 3 2 2 4 2" xfId="28359" xr:uid="{00000000-0005-0000-0000-0000C9660000}"/>
    <cellStyle name="Output 9 3 2 2 5" xfId="28354" xr:uid="{00000000-0005-0000-0000-0000CA660000}"/>
    <cellStyle name="Output 9 3 2 3" xfId="28353" xr:uid="{00000000-0005-0000-0000-0000CB660000}"/>
    <cellStyle name="Output 9 3 3" xfId="18186" xr:uid="{00000000-0005-0000-0000-0000CC660000}"/>
    <cellStyle name="Output 9 3 3 2" xfId="18187" xr:uid="{00000000-0005-0000-0000-0000CD660000}"/>
    <cellStyle name="Output 9 3 3 2 2" xfId="18188" xr:uid="{00000000-0005-0000-0000-0000CE660000}"/>
    <cellStyle name="Output 9 3 3 2 2 2" xfId="28362" xr:uid="{00000000-0005-0000-0000-0000CF660000}"/>
    <cellStyle name="Output 9 3 3 2 3" xfId="18189" xr:uid="{00000000-0005-0000-0000-0000D0660000}"/>
    <cellStyle name="Output 9 3 3 2 3 2" xfId="28363" xr:uid="{00000000-0005-0000-0000-0000D1660000}"/>
    <cellStyle name="Output 9 3 3 2 4" xfId="28361" xr:uid="{00000000-0005-0000-0000-0000D2660000}"/>
    <cellStyle name="Output 9 3 3 3" xfId="18190" xr:uid="{00000000-0005-0000-0000-0000D3660000}"/>
    <cellStyle name="Output 9 3 3 3 2" xfId="28364" xr:uid="{00000000-0005-0000-0000-0000D4660000}"/>
    <cellStyle name="Output 9 3 3 4" xfId="18191" xr:uid="{00000000-0005-0000-0000-0000D5660000}"/>
    <cellStyle name="Output 9 3 3 4 2" xfId="28365" xr:uid="{00000000-0005-0000-0000-0000D6660000}"/>
    <cellStyle name="Output 9 3 3 5" xfId="28360" xr:uid="{00000000-0005-0000-0000-0000D7660000}"/>
    <cellStyle name="Output 9 3 4" xfId="18178" xr:uid="{00000000-0005-0000-0000-0000D8660000}"/>
    <cellStyle name="Output 9 3 5" xfId="28352" xr:uid="{00000000-0005-0000-0000-0000D9660000}"/>
    <cellStyle name="Output 9 4" xfId="18192" xr:uid="{00000000-0005-0000-0000-0000DA660000}"/>
    <cellStyle name="Output 9 4 2" xfId="18193" xr:uid="{00000000-0005-0000-0000-0000DB660000}"/>
    <cellStyle name="Output 9 4 2 2" xfId="18194" xr:uid="{00000000-0005-0000-0000-0000DC660000}"/>
    <cellStyle name="Output 9 4 2 2 2" xfId="18195" xr:uid="{00000000-0005-0000-0000-0000DD660000}"/>
    <cellStyle name="Output 9 4 2 2 2 2" xfId="18196" xr:uid="{00000000-0005-0000-0000-0000DE660000}"/>
    <cellStyle name="Output 9 4 2 2 2 2 2" xfId="28370" xr:uid="{00000000-0005-0000-0000-0000DF660000}"/>
    <cellStyle name="Output 9 4 2 2 2 3" xfId="18197" xr:uid="{00000000-0005-0000-0000-0000E0660000}"/>
    <cellStyle name="Output 9 4 2 2 2 3 2" xfId="28371" xr:uid="{00000000-0005-0000-0000-0000E1660000}"/>
    <cellStyle name="Output 9 4 2 2 2 4" xfId="28369" xr:uid="{00000000-0005-0000-0000-0000E2660000}"/>
    <cellStyle name="Output 9 4 2 2 3" xfId="18198" xr:uid="{00000000-0005-0000-0000-0000E3660000}"/>
    <cellStyle name="Output 9 4 2 2 3 2" xfId="28372" xr:uid="{00000000-0005-0000-0000-0000E4660000}"/>
    <cellStyle name="Output 9 4 2 2 4" xfId="18199" xr:uid="{00000000-0005-0000-0000-0000E5660000}"/>
    <cellStyle name="Output 9 4 2 2 4 2" xfId="28373" xr:uid="{00000000-0005-0000-0000-0000E6660000}"/>
    <cellStyle name="Output 9 4 2 2 5" xfId="28368" xr:uid="{00000000-0005-0000-0000-0000E7660000}"/>
    <cellStyle name="Output 9 4 2 3" xfId="28367" xr:uid="{00000000-0005-0000-0000-0000E8660000}"/>
    <cellStyle name="Output 9 4 3" xfId="18200" xr:uid="{00000000-0005-0000-0000-0000E9660000}"/>
    <cellStyle name="Output 9 4 3 2" xfId="18201" xr:uid="{00000000-0005-0000-0000-0000EA660000}"/>
    <cellStyle name="Output 9 4 3 2 2" xfId="18202" xr:uid="{00000000-0005-0000-0000-0000EB660000}"/>
    <cellStyle name="Output 9 4 3 2 2 2" xfId="28376" xr:uid="{00000000-0005-0000-0000-0000EC660000}"/>
    <cellStyle name="Output 9 4 3 2 3" xfId="18203" xr:uid="{00000000-0005-0000-0000-0000ED660000}"/>
    <cellStyle name="Output 9 4 3 2 3 2" xfId="28377" xr:uid="{00000000-0005-0000-0000-0000EE660000}"/>
    <cellStyle name="Output 9 4 3 2 4" xfId="28375" xr:uid="{00000000-0005-0000-0000-0000EF660000}"/>
    <cellStyle name="Output 9 4 3 3" xfId="18204" xr:uid="{00000000-0005-0000-0000-0000F0660000}"/>
    <cellStyle name="Output 9 4 3 3 2" xfId="28378" xr:uid="{00000000-0005-0000-0000-0000F1660000}"/>
    <cellStyle name="Output 9 4 3 4" xfId="18205" xr:uid="{00000000-0005-0000-0000-0000F2660000}"/>
    <cellStyle name="Output 9 4 3 4 2" xfId="28379" xr:uid="{00000000-0005-0000-0000-0000F3660000}"/>
    <cellStyle name="Output 9 4 3 5" xfId="28374" xr:uid="{00000000-0005-0000-0000-0000F4660000}"/>
    <cellStyle name="Output 9 4 4" xfId="28366" xr:uid="{00000000-0005-0000-0000-0000F5660000}"/>
    <cellStyle name="Output 9 5" xfId="18206" xr:uid="{00000000-0005-0000-0000-0000F6660000}"/>
    <cellStyle name="Output 9 5 2" xfId="18207" xr:uid="{00000000-0005-0000-0000-0000F7660000}"/>
    <cellStyle name="Output 9 5 2 2" xfId="18208" xr:uid="{00000000-0005-0000-0000-0000F8660000}"/>
    <cellStyle name="Output 9 5 2 2 2" xfId="18209" xr:uid="{00000000-0005-0000-0000-0000F9660000}"/>
    <cellStyle name="Output 9 5 2 2 2 2" xfId="18210" xr:uid="{00000000-0005-0000-0000-0000FA660000}"/>
    <cellStyle name="Output 9 5 2 2 2 2 2" xfId="28384" xr:uid="{00000000-0005-0000-0000-0000FB660000}"/>
    <cellStyle name="Output 9 5 2 2 2 3" xfId="18211" xr:uid="{00000000-0005-0000-0000-0000FC660000}"/>
    <cellStyle name="Output 9 5 2 2 2 3 2" xfId="28385" xr:uid="{00000000-0005-0000-0000-0000FD660000}"/>
    <cellStyle name="Output 9 5 2 2 2 4" xfId="28383" xr:uid="{00000000-0005-0000-0000-0000FE660000}"/>
    <cellStyle name="Output 9 5 2 2 3" xfId="18212" xr:uid="{00000000-0005-0000-0000-0000FF660000}"/>
    <cellStyle name="Output 9 5 2 2 3 2" xfId="28386" xr:uid="{00000000-0005-0000-0000-000000670000}"/>
    <cellStyle name="Output 9 5 2 2 4" xfId="18213" xr:uid="{00000000-0005-0000-0000-000001670000}"/>
    <cellStyle name="Output 9 5 2 2 4 2" xfId="28387" xr:uid="{00000000-0005-0000-0000-000002670000}"/>
    <cellStyle name="Output 9 5 2 2 5" xfId="28382" xr:uid="{00000000-0005-0000-0000-000003670000}"/>
    <cellStyle name="Output 9 5 2 3" xfId="28381" xr:uid="{00000000-0005-0000-0000-000004670000}"/>
    <cellStyle name="Output 9 5 3" xfId="18214" xr:uid="{00000000-0005-0000-0000-000005670000}"/>
    <cellStyle name="Output 9 5 3 2" xfId="18215" xr:uid="{00000000-0005-0000-0000-000006670000}"/>
    <cellStyle name="Output 9 5 3 2 2" xfId="18216" xr:uid="{00000000-0005-0000-0000-000007670000}"/>
    <cellStyle name="Output 9 5 3 2 2 2" xfId="28390" xr:uid="{00000000-0005-0000-0000-000008670000}"/>
    <cellStyle name="Output 9 5 3 2 3" xfId="18217" xr:uid="{00000000-0005-0000-0000-000009670000}"/>
    <cellStyle name="Output 9 5 3 2 3 2" xfId="28391" xr:uid="{00000000-0005-0000-0000-00000A670000}"/>
    <cellStyle name="Output 9 5 3 2 4" xfId="28389" xr:uid="{00000000-0005-0000-0000-00000B670000}"/>
    <cellStyle name="Output 9 5 3 3" xfId="18218" xr:uid="{00000000-0005-0000-0000-00000C670000}"/>
    <cellStyle name="Output 9 5 3 3 2" xfId="28392" xr:uid="{00000000-0005-0000-0000-00000D670000}"/>
    <cellStyle name="Output 9 5 3 4" xfId="18219" xr:uid="{00000000-0005-0000-0000-00000E670000}"/>
    <cellStyle name="Output 9 5 3 4 2" xfId="28393" xr:uid="{00000000-0005-0000-0000-00000F670000}"/>
    <cellStyle name="Output 9 5 3 5" xfId="28388" xr:uid="{00000000-0005-0000-0000-000010670000}"/>
    <cellStyle name="Output 9 5 4" xfId="28380" xr:uid="{00000000-0005-0000-0000-000011670000}"/>
    <cellStyle name="Output 9 6" xfId="18220" xr:uid="{00000000-0005-0000-0000-000012670000}"/>
    <cellStyle name="Output 9 6 2" xfId="18221" xr:uid="{00000000-0005-0000-0000-000013670000}"/>
    <cellStyle name="Output 9 6 2 2" xfId="18222" xr:uid="{00000000-0005-0000-0000-000014670000}"/>
    <cellStyle name="Output 9 6 2 2 2" xfId="28396" xr:uid="{00000000-0005-0000-0000-000015670000}"/>
    <cellStyle name="Output 9 6 2 3" xfId="18223" xr:uid="{00000000-0005-0000-0000-000016670000}"/>
    <cellStyle name="Output 9 6 2 3 2" xfId="28397" xr:uid="{00000000-0005-0000-0000-000017670000}"/>
    <cellStyle name="Output 9 6 2 4" xfId="28395" xr:uid="{00000000-0005-0000-0000-000018670000}"/>
    <cellStyle name="Output 9 6 3" xfId="18224" xr:uid="{00000000-0005-0000-0000-000019670000}"/>
    <cellStyle name="Output 9 6 3 2" xfId="28398" xr:uid="{00000000-0005-0000-0000-00001A670000}"/>
    <cellStyle name="Output 9 6 4" xfId="18225" xr:uid="{00000000-0005-0000-0000-00001B670000}"/>
    <cellStyle name="Output 9 6 4 2" xfId="28399" xr:uid="{00000000-0005-0000-0000-00001C670000}"/>
    <cellStyle name="Output 9 6 5" xfId="28394" xr:uid="{00000000-0005-0000-0000-00001D670000}"/>
    <cellStyle name="Output 9 7" xfId="18226" xr:uid="{00000000-0005-0000-0000-00001E670000}"/>
    <cellStyle name="Output 9 7 2" xfId="28400" xr:uid="{00000000-0005-0000-0000-00001F670000}"/>
    <cellStyle name="Output 9 8" xfId="18127" xr:uid="{00000000-0005-0000-0000-000020670000}"/>
    <cellStyle name="Output 9 9" xfId="28301" xr:uid="{00000000-0005-0000-0000-000021670000}"/>
    <cellStyle name="Percent 2" xfId="2803" xr:uid="{00000000-0005-0000-0000-000022670000}"/>
    <cellStyle name="Percent 2 2" xfId="18228" xr:uid="{00000000-0005-0000-0000-000023670000}"/>
    <cellStyle name="Percent 2 2 2" xfId="28402" xr:uid="{00000000-0005-0000-0000-000024670000}"/>
    <cellStyle name="Percent 2 3" xfId="18229" xr:uid="{00000000-0005-0000-0000-000025670000}"/>
    <cellStyle name="Percent 2 3 2" xfId="28403" xr:uid="{00000000-0005-0000-0000-000026670000}"/>
    <cellStyle name="Percent 2 4" xfId="18230" xr:uid="{00000000-0005-0000-0000-000027670000}"/>
    <cellStyle name="Percent 2 4 2" xfId="28404" xr:uid="{00000000-0005-0000-0000-000028670000}"/>
    <cellStyle name="Percent 2 5" xfId="18227" xr:uid="{00000000-0005-0000-0000-000029670000}"/>
    <cellStyle name="Percent 2 6" xfId="28401" xr:uid="{00000000-0005-0000-0000-00002A670000}"/>
    <cellStyle name="Percent 3" xfId="2804" xr:uid="{00000000-0005-0000-0000-00002B670000}"/>
    <cellStyle name="Percent 3 2" xfId="18232" xr:uid="{00000000-0005-0000-0000-00002C670000}"/>
    <cellStyle name="Percent 3 2 2" xfId="28406" xr:uid="{00000000-0005-0000-0000-00002D670000}"/>
    <cellStyle name="Percent 3 3" xfId="18233" xr:uid="{00000000-0005-0000-0000-00002E670000}"/>
    <cellStyle name="Percent 3 3 2" xfId="28407" xr:uid="{00000000-0005-0000-0000-00002F670000}"/>
    <cellStyle name="Percent 3 4" xfId="18231" xr:uid="{00000000-0005-0000-0000-000030670000}"/>
    <cellStyle name="Percent 3 5" xfId="28405" xr:uid="{00000000-0005-0000-0000-000031670000}"/>
    <cellStyle name="Percent 4" xfId="18234" xr:uid="{00000000-0005-0000-0000-000032670000}"/>
    <cellStyle name="Percent 4 2" xfId="28408" xr:uid="{00000000-0005-0000-0000-000033670000}"/>
    <cellStyle name="Percent 5" xfId="18235" xr:uid="{00000000-0005-0000-0000-000034670000}"/>
    <cellStyle name="Percent 5 2" xfId="28409" xr:uid="{00000000-0005-0000-0000-000035670000}"/>
    <cellStyle name="Title" xfId="2805" builtinId="15" customBuiltin="1"/>
    <cellStyle name="Title 10" xfId="2806" xr:uid="{00000000-0005-0000-0000-000037670000}"/>
    <cellStyle name="Title 10 2" xfId="2807" xr:uid="{00000000-0005-0000-0000-000038670000}"/>
    <cellStyle name="Title 10 2 2" xfId="18239" xr:uid="{00000000-0005-0000-0000-000039670000}"/>
    <cellStyle name="Title 10 2 2 2" xfId="28413" xr:uid="{00000000-0005-0000-0000-00003A670000}"/>
    <cellStyle name="Title 10 2 3" xfId="18240" xr:uid="{00000000-0005-0000-0000-00003B670000}"/>
    <cellStyle name="Title 10 2 3 2" xfId="28414" xr:uid="{00000000-0005-0000-0000-00003C670000}"/>
    <cellStyle name="Title 10 2 4" xfId="18241" xr:uid="{00000000-0005-0000-0000-00003D670000}"/>
    <cellStyle name="Title 10 2 4 2" xfId="28415" xr:uid="{00000000-0005-0000-0000-00003E670000}"/>
    <cellStyle name="Title 10 2 5" xfId="18238" xr:uid="{00000000-0005-0000-0000-00003F670000}"/>
    <cellStyle name="Title 10 2 6" xfId="28412" xr:uid="{00000000-0005-0000-0000-000040670000}"/>
    <cellStyle name="Title 10 3" xfId="2808" xr:uid="{00000000-0005-0000-0000-000041670000}"/>
    <cellStyle name="Title 10 3 2" xfId="18243" xr:uid="{00000000-0005-0000-0000-000042670000}"/>
    <cellStyle name="Title 10 3 2 2" xfId="28417" xr:uid="{00000000-0005-0000-0000-000043670000}"/>
    <cellStyle name="Title 10 3 3" xfId="18242" xr:uid="{00000000-0005-0000-0000-000044670000}"/>
    <cellStyle name="Title 10 3 4" xfId="28416" xr:uid="{00000000-0005-0000-0000-000045670000}"/>
    <cellStyle name="Title 10 4" xfId="18244" xr:uid="{00000000-0005-0000-0000-000046670000}"/>
    <cellStyle name="Title 10 4 2" xfId="28418" xr:uid="{00000000-0005-0000-0000-000047670000}"/>
    <cellStyle name="Title 10 5" xfId="18237" xr:uid="{00000000-0005-0000-0000-000048670000}"/>
    <cellStyle name="Title 10 6" xfId="28411" xr:uid="{00000000-0005-0000-0000-000049670000}"/>
    <cellStyle name="Title 11" xfId="2809" xr:uid="{00000000-0005-0000-0000-00004A670000}"/>
    <cellStyle name="Title 11 2" xfId="18246" xr:uid="{00000000-0005-0000-0000-00004B670000}"/>
    <cellStyle name="Title 11 2 2" xfId="18247" xr:uid="{00000000-0005-0000-0000-00004C670000}"/>
    <cellStyle name="Title 11 2 2 2" xfId="28421" xr:uid="{00000000-0005-0000-0000-00004D670000}"/>
    <cellStyle name="Title 11 2 3" xfId="18248" xr:uid="{00000000-0005-0000-0000-00004E670000}"/>
    <cellStyle name="Title 11 2 3 2" xfId="28422" xr:uid="{00000000-0005-0000-0000-00004F670000}"/>
    <cellStyle name="Title 11 2 4" xfId="28420" xr:uid="{00000000-0005-0000-0000-000050670000}"/>
    <cellStyle name="Title 11 3" xfId="18249" xr:uid="{00000000-0005-0000-0000-000051670000}"/>
    <cellStyle name="Title 11 3 2" xfId="28423" xr:uid="{00000000-0005-0000-0000-000052670000}"/>
    <cellStyle name="Title 11 4" xfId="18250" xr:uid="{00000000-0005-0000-0000-000053670000}"/>
    <cellStyle name="Title 11 4 2" xfId="28424" xr:uid="{00000000-0005-0000-0000-000054670000}"/>
    <cellStyle name="Title 11 5" xfId="18245" xr:uid="{00000000-0005-0000-0000-000055670000}"/>
    <cellStyle name="Title 11 6" xfId="28419" xr:uid="{00000000-0005-0000-0000-000056670000}"/>
    <cellStyle name="Title 12" xfId="2810" xr:uid="{00000000-0005-0000-0000-000057670000}"/>
    <cellStyle name="Title 12 2" xfId="18252" xr:uid="{00000000-0005-0000-0000-000058670000}"/>
    <cellStyle name="Title 12 2 2" xfId="18253" xr:uid="{00000000-0005-0000-0000-000059670000}"/>
    <cellStyle name="Title 12 2 2 2" xfId="28427" xr:uid="{00000000-0005-0000-0000-00005A670000}"/>
    <cellStyle name="Title 12 2 3" xfId="18254" xr:uid="{00000000-0005-0000-0000-00005B670000}"/>
    <cellStyle name="Title 12 2 3 2" xfId="28428" xr:uid="{00000000-0005-0000-0000-00005C670000}"/>
    <cellStyle name="Title 12 2 4" xfId="28426" xr:uid="{00000000-0005-0000-0000-00005D670000}"/>
    <cellStyle name="Title 12 3" xfId="18255" xr:uid="{00000000-0005-0000-0000-00005E670000}"/>
    <cellStyle name="Title 12 3 2" xfId="28429" xr:uid="{00000000-0005-0000-0000-00005F670000}"/>
    <cellStyle name="Title 12 4" xfId="18256" xr:uid="{00000000-0005-0000-0000-000060670000}"/>
    <cellStyle name="Title 12 4 2" xfId="28430" xr:uid="{00000000-0005-0000-0000-000061670000}"/>
    <cellStyle name="Title 12 5" xfId="18251" xr:uid="{00000000-0005-0000-0000-000062670000}"/>
    <cellStyle name="Title 12 6" xfId="28425" xr:uid="{00000000-0005-0000-0000-000063670000}"/>
    <cellStyle name="Title 13" xfId="2811" xr:uid="{00000000-0005-0000-0000-000064670000}"/>
    <cellStyle name="Title 13 2" xfId="18258" xr:uid="{00000000-0005-0000-0000-000065670000}"/>
    <cellStyle name="Title 13 2 2" xfId="28432" xr:uid="{00000000-0005-0000-0000-000066670000}"/>
    <cellStyle name="Title 13 3" xfId="18257" xr:uid="{00000000-0005-0000-0000-000067670000}"/>
    <cellStyle name="Title 13 4" xfId="28431" xr:uid="{00000000-0005-0000-0000-000068670000}"/>
    <cellStyle name="Title 14" xfId="2812" xr:uid="{00000000-0005-0000-0000-000069670000}"/>
    <cellStyle name="Title 14 2" xfId="18260" xr:uid="{00000000-0005-0000-0000-00006A670000}"/>
    <cellStyle name="Title 14 2 2" xfId="28434" xr:uid="{00000000-0005-0000-0000-00006B670000}"/>
    <cellStyle name="Title 14 3" xfId="18261" xr:uid="{00000000-0005-0000-0000-00006C670000}"/>
    <cellStyle name="Title 14 3 2" xfId="28435" xr:uid="{00000000-0005-0000-0000-00006D670000}"/>
    <cellStyle name="Title 14 4" xfId="18262" xr:uid="{00000000-0005-0000-0000-00006E670000}"/>
    <cellStyle name="Title 14 4 2" xfId="28436" xr:uid="{00000000-0005-0000-0000-00006F670000}"/>
    <cellStyle name="Title 14 5" xfId="18259" xr:uid="{00000000-0005-0000-0000-000070670000}"/>
    <cellStyle name="Title 14 6" xfId="28433" xr:uid="{00000000-0005-0000-0000-000071670000}"/>
    <cellStyle name="Title 15" xfId="18263" xr:uid="{00000000-0005-0000-0000-000072670000}"/>
    <cellStyle name="Title 15 2" xfId="28437" xr:uid="{00000000-0005-0000-0000-000073670000}"/>
    <cellStyle name="Title 16" xfId="18264" xr:uid="{00000000-0005-0000-0000-000074670000}"/>
    <cellStyle name="Title 16 2" xfId="28438" xr:uid="{00000000-0005-0000-0000-000075670000}"/>
    <cellStyle name="Title 17" xfId="18265" xr:uid="{00000000-0005-0000-0000-000076670000}"/>
    <cellStyle name="Title 17 2" xfId="28439" xr:uid="{00000000-0005-0000-0000-000077670000}"/>
    <cellStyle name="Title 18" xfId="18236" xr:uid="{00000000-0005-0000-0000-000078670000}"/>
    <cellStyle name="Title 19" xfId="28410" xr:uid="{00000000-0005-0000-0000-000079670000}"/>
    <cellStyle name="Title 2" xfId="2813" xr:uid="{00000000-0005-0000-0000-00007A670000}"/>
    <cellStyle name="Title 2 2" xfId="2814" xr:uid="{00000000-0005-0000-0000-00007B670000}"/>
    <cellStyle name="Title 2 2 2" xfId="2815" xr:uid="{00000000-0005-0000-0000-00007C670000}"/>
    <cellStyle name="Title 2 2 2 2" xfId="18268" xr:uid="{00000000-0005-0000-0000-00007D670000}"/>
    <cellStyle name="Title 2 2 2 3" xfId="28442" xr:uid="{00000000-0005-0000-0000-00007E670000}"/>
    <cellStyle name="Title 2 2 3" xfId="2816" xr:uid="{00000000-0005-0000-0000-00007F670000}"/>
    <cellStyle name="Title 2 2 3 2" xfId="18269" xr:uid="{00000000-0005-0000-0000-000080670000}"/>
    <cellStyle name="Title 2 2 3 3" xfId="28443" xr:uid="{00000000-0005-0000-0000-000081670000}"/>
    <cellStyle name="Title 2 2 4" xfId="2817" xr:uid="{00000000-0005-0000-0000-000082670000}"/>
    <cellStyle name="Title 2 2 4 2" xfId="18270" xr:uid="{00000000-0005-0000-0000-000083670000}"/>
    <cellStyle name="Title 2 2 4 3" xfId="28444" xr:uid="{00000000-0005-0000-0000-000084670000}"/>
    <cellStyle name="Title 2 2 5" xfId="2818" xr:uid="{00000000-0005-0000-0000-000085670000}"/>
    <cellStyle name="Title 2 2 5 2" xfId="18271" xr:uid="{00000000-0005-0000-0000-000086670000}"/>
    <cellStyle name="Title 2 2 5 3" xfId="28445" xr:uid="{00000000-0005-0000-0000-000087670000}"/>
    <cellStyle name="Title 2 2 6" xfId="18267" xr:uid="{00000000-0005-0000-0000-000088670000}"/>
    <cellStyle name="Title 2 2 7" xfId="28441" xr:uid="{00000000-0005-0000-0000-000089670000}"/>
    <cellStyle name="Title 2 3" xfId="2819" xr:uid="{00000000-0005-0000-0000-00008A670000}"/>
    <cellStyle name="Title 2 3 2" xfId="2820" xr:uid="{00000000-0005-0000-0000-00008B670000}"/>
    <cellStyle name="Title 2 3 2 2" xfId="18274" xr:uid="{00000000-0005-0000-0000-00008C670000}"/>
    <cellStyle name="Title 2 3 2 2 2" xfId="28448" xr:uid="{00000000-0005-0000-0000-00008D670000}"/>
    <cellStyle name="Title 2 3 2 3" xfId="18273" xr:uid="{00000000-0005-0000-0000-00008E670000}"/>
    <cellStyle name="Title 2 3 2 4" xfId="28447" xr:uid="{00000000-0005-0000-0000-00008F670000}"/>
    <cellStyle name="Title 2 3 3" xfId="2821" xr:uid="{00000000-0005-0000-0000-000090670000}"/>
    <cellStyle name="Title 2 3 3 2" xfId="18275" xr:uid="{00000000-0005-0000-0000-000091670000}"/>
    <cellStyle name="Title 2 3 3 3" xfId="28449" xr:uid="{00000000-0005-0000-0000-000092670000}"/>
    <cellStyle name="Title 2 3 4" xfId="18276" xr:uid="{00000000-0005-0000-0000-000093670000}"/>
    <cellStyle name="Title 2 3 4 2" xfId="18277" xr:uid="{00000000-0005-0000-0000-000094670000}"/>
    <cellStyle name="Title 2 3 4 2 2" xfId="28451" xr:uid="{00000000-0005-0000-0000-000095670000}"/>
    <cellStyle name="Title 2 3 4 3" xfId="28450" xr:uid="{00000000-0005-0000-0000-000096670000}"/>
    <cellStyle name="Title 2 3 5" xfId="18272" xr:uid="{00000000-0005-0000-0000-000097670000}"/>
    <cellStyle name="Title 2 3 6" xfId="28446" xr:uid="{00000000-0005-0000-0000-000098670000}"/>
    <cellStyle name="Title 2 4" xfId="2822" xr:uid="{00000000-0005-0000-0000-000099670000}"/>
    <cellStyle name="Title 2 4 2" xfId="18279" xr:uid="{00000000-0005-0000-0000-00009A670000}"/>
    <cellStyle name="Title 2 4 2 2" xfId="28453" xr:uid="{00000000-0005-0000-0000-00009B670000}"/>
    <cellStyle name="Title 2 4 3" xfId="18280" xr:uid="{00000000-0005-0000-0000-00009C670000}"/>
    <cellStyle name="Title 2 4 3 2" xfId="28454" xr:uid="{00000000-0005-0000-0000-00009D670000}"/>
    <cellStyle name="Title 2 4 4" xfId="18278" xr:uid="{00000000-0005-0000-0000-00009E670000}"/>
    <cellStyle name="Title 2 4 5" xfId="28452" xr:uid="{00000000-0005-0000-0000-00009F670000}"/>
    <cellStyle name="Title 2 5" xfId="2823" xr:uid="{00000000-0005-0000-0000-0000A0670000}"/>
    <cellStyle name="Title 2 5 2" xfId="18281" xr:uid="{00000000-0005-0000-0000-0000A1670000}"/>
    <cellStyle name="Title 2 5 3" xfId="28455" xr:uid="{00000000-0005-0000-0000-0000A2670000}"/>
    <cellStyle name="Title 2 6" xfId="18282" xr:uid="{00000000-0005-0000-0000-0000A3670000}"/>
    <cellStyle name="Title 2 6 2" xfId="28456" xr:uid="{00000000-0005-0000-0000-0000A4670000}"/>
    <cellStyle name="Title 2 7" xfId="18266" xr:uid="{00000000-0005-0000-0000-0000A5670000}"/>
    <cellStyle name="Title 2 8" xfId="28440" xr:uid="{00000000-0005-0000-0000-0000A6670000}"/>
    <cellStyle name="Title 3" xfId="2824" xr:uid="{00000000-0005-0000-0000-0000A7670000}"/>
    <cellStyle name="Title 3 2" xfId="2825" xr:uid="{00000000-0005-0000-0000-0000A8670000}"/>
    <cellStyle name="Title 3 2 2" xfId="18284" xr:uid="{00000000-0005-0000-0000-0000A9670000}"/>
    <cellStyle name="Title 3 2 3" xfId="28458" xr:uid="{00000000-0005-0000-0000-0000AA670000}"/>
    <cellStyle name="Title 3 3" xfId="2826" xr:uid="{00000000-0005-0000-0000-0000AB670000}"/>
    <cellStyle name="Title 3 3 2" xfId="18286" xr:uid="{00000000-0005-0000-0000-0000AC670000}"/>
    <cellStyle name="Title 3 3 2 2" xfId="28460" xr:uid="{00000000-0005-0000-0000-0000AD670000}"/>
    <cellStyle name="Title 3 3 3" xfId="18287" xr:uid="{00000000-0005-0000-0000-0000AE670000}"/>
    <cellStyle name="Title 3 3 3 2" xfId="28461" xr:uid="{00000000-0005-0000-0000-0000AF670000}"/>
    <cellStyle name="Title 3 3 4" xfId="18288" xr:uid="{00000000-0005-0000-0000-0000B0670000}"/>
    <cellStyle name="Title 3 3 4 2" xfId="28462" xr:uid="{00000000-0005-0000-0000-0000B1670000}"/>
    <cellStyle name="Title 3 3 5" xfId="18285" xr:uid="{00000000-0005-0000-0000-0000B2670000}"/>
    <cellStyle name="Title 3 3 6" xfId="28459" xr:uid="{00000000-0005-0000-0000-0000B3670000}"/>
    <cellStyle name="Title 3 4" xfId="2827" xr:uid="{00000000-0005-0000-0000-0000B4670000}"/>
    <cellStyle name="Title 3 4 2" xfId="18289" xr:uid="{00000000-0005-0000-0000-0000B5670000}"/>
    <cellStyle name="Title 3 4 3" xfId="28463" xr:uid="{00000000-0005-0000-0000-0000B6670000}"/>
    <cellStyle name="Title 3 5" xfId="18290" xr:uid="{00000000-0005-0000-0000-0000B7670000}"/>
    <cellStyle name="Title 3 5 2" xfId="28464" xr:uid="{00000000-0005-0000-0000-0000B8670000}"/>
    <cellStyle name="Title 3 6" xfId="18283" xr:uid="{00000000-0005-0000-0000-0000B9670000}"/>
    <cellStyle name="Title 3 7" xfId="28457" xr:uid="{00000000-0005-0000-0000-0000BA670000}"/>
    <cellStyle name="Title 4" xfId="2828" xr:uid="{00000000-0005-0000-0000-0000BB670000}"/>
    <cellStyle name="Title 4 2" xfId="2829" xr:uid="{00000000-0005-0000-0000-0000BC670000}"/>
    <cellStyle name="Title 4 2 2" xfId="18293" xr:uid="{00000000-0005-0000-0000-0000BD670000}"/>
    <cellStyle name="Title 4 2 2 2" xfId="28467" xr:uid="{00000000-0005-0000-0000-0000BE670000}"/>
    <cellStyle name="Title 4 2 3" xfId="18294" xr:uid="{00000000-0005-0000-0000-0000BF670000}"/>
    <cellStyle name="Title 4 2 3 2" xfId="28468" xr:uid="{00000000-0005-0000-0000-0000C0670000}"/>
    <cellStyle name="Title 4 2 4" xfId="18292" xr:uid="{00000000-0005-0000-0000-0000C1670000}"/>
    <cellStyle name="Title 4 2 5" xfId="28466" xr:uid="{00000000-0005-0000-0000-0000C2670000}"/>
    <cellStyle name="Title 4 3" xfId="2830" xr:uid="{00000000-0005-0000-0000-0000C3670000}"/>
    <cellStyle name="Title 4 3 2" xfId="18295" xr:uid="{00000000-0005-0000-0000-0000C4670000}"/>
    <cellStyle name="Title 4 3 3" xfId="28469" xr:uid="{00000000-0005-0000-0000-0000C5670000}"/>
    <cellStyle name="Title 4 4" xfId="2831" xr:uid="{00000000-0005-0000-0000-0000C6670000}"/>
    <cellStyle name="Title 4 4 2" xfId="18296" xr:uid="{00000000-0005-0000-0000-0000C7670000}"/>
    <cellStyle name="Title 4 4 3" xfId="28470" xr:uid="{00000000-0005-0000-0000-0000C8670000}"/>
    <cellStyle name="Title 4 5" xfId="18297" xr:uid="{00000000-0005-0000-0000-0000C9670000}"/>
    <cellStyle name="Title 4 5 2" xfId="28471" xr:uid="{00000000-0005-0000-0000-0000CA670000}"/>
    <cellStyle name="Title 4 6" xfId="18291" xr:uid="{00000000-0005-0000-0000-0000CB670000}"/>
    <cellStyle name="Title 4 7" xfId="28465" xr:uid="{00000000-0005-0000-0000-0000CC670000}"/>
    <cellStyle name="Title 5" xfId="2832" xr:uid="{00000000-0005-0000-0000-0000CD670000}"/>
    <cellStyle name="Title 5 2" xfId="2833" xr:uid="{00000000-0005-0000-0000-0000CE670000}"/>
    <cellStyle name="Title 5 2 2" xfId="2834" xr:uid="{00000000-0005-0000-0000-0000CF670000}"/>
    <cellStyle name="Title 5 2 2 2" xfId="18301" xr:uid="{00000000-0005-0000-0000-0000D0670000}"/>
    <cellStyle name="Title 5 2 2 2 2" xfId="28475" xr:uid="{00000000-0005-0000-0000-0000D1670000}"/>
    <cellStyle name="Title 5 2 2 3" xfId="18300" xr:uid="{00000000-0005-0000-0000-0000D2670000}"/>
    <cellStyle name="Title 5 2 2 4" xfId="28474" xr:uid="{00000000-0005-0000-0000-0000D3670000}"/>
    <cellStyle name="Title 5 2 3" xfId="2835" xr:uid="{00000000-0005-0000-0000-0000D4670000}"/>
    <cellStyle name="Title 5 2 3 2" xfId="18302" xr:uid="{00000000-0005-0000-0000-0000D5670000}"/>
    <cellStyle name="Title 5 2 3 3" xfId="28476" xr:uid="{00000000-0005-0000-0000-0000D6670000}"/>
    <cellStyle name="Title 5 2 4" xfId="2836" xr:uid="{00000000-0005-0000-0000-0000D7670000}"/>
    <cellStyle name="Title 5 2 4 2" xfId="18303" xr:uid="{00000000-0005-0000-0000-0000D8670000}"/>
    <cellStyle name="Title 5 2 4 3" xfId="28477" xr:uid="{00000000-0005-0000-0000-0000D9670000}"/>
    <cellStyle name="Title 5 2 5" xfId="18299" xr:uid="{00000000-0005-0000-0000-0000DA670000}"/>
    <cellStyle name="Title 5 2 6" xfId="28473" xr:uid="{00000000-0005-0000-0000-0000DB670000}"/>
    <cellStyle name="Title 5 3" xfId="2837" xr:uid="{00000000-0005-0000-0000-0000DC670000}"/>
    <cellStyle name="Title 5 3 2" xfId="2838" xr:uid="{00000000-0005-0000-0000-0000DD670000}"/>
    <cellStyle name="Title 5 3 2 2" xfId="18305" xr:uid="{00000000-0005-0000-0000-0000DE670000}"/>
    <cellStyle name="Title 5 3 2 3" xfId="28479" xr:uid="{00000000-0005-0000-0000-0000DF670000}"/>
    <cellStyle name="Title 5 3 3" xfId="2839" xr:uid="{00000000-0005-0000-0000-0000E0670000}"/>
    <cellStyle name="Title 5 3 3 2" xfId="18306" xr:uid="{00000000-0005-0000-0000-0000E1670000}"/>
    <cellStyle name="Title 5 3 3 3" xfId="28480" xr:uid="{00000000-0005-0000-0000-0000E2670000}"/>
    <cellStyle name="Title 5 3 4" xfId="18307" xr:uid="{00000000-0005-0000-0000-0000E3670000}"/>
    <cellStyle name="Title 5 3 4 2" xfId="28481" xr:uid="{00000000-0005-0000-0000-0000E4670000}"/>
    <cellStyle name="Title 5 3 5" xfId="18304" xr:uid="{00000000-0005-0000-0000-0000E5670000}"/>
    <cellStyle name="Title 5 3 6" xfId="28478" xr:uid="{00000000-0005-0000-0000-0000E6670000}"/>
    <cellStyle name="Title 5 4" xfId="2840" xr:uid="{00000000-0005-0000-0000-0000E7670000}"/>
    <cellStyle name="Title 5 4 2" xfId="2841" xr:uid="{00000000-0005-0000-0000-0000E8670000}"/>
    <cellStyle name="Title 5 4 2 2" xfId="18309" xr:uid="{00000000-0005-0000-0000-0000E9670000}"/>
    <cellStyle name="Title 5 4 2 3" xfId="28483" xr:uid="{00000000-0005-0000-0000-0000EA670000}"/>
    <cellStyle name="Title 5 4 3" xfId="2842" xr:uid="{00000000-0005-0000-0000-0000EB670000}"/>
    <cellStyle name="Title 5 4 3 2" xfId="18310" xr:uid="{00000000-0005-0000-0000-0000EC670000}"/>
    <cellStyle name="Title 5 4 3 3" xfId="28484" xr:uid="{00000000-0005-0000-0000-0000ED670000}"/>
    <cellStyle name="Title 5 4 4" xfId="18311" xr:uid="{00000000-0005-0000-0000-0000EE670000}"/>
    <cellStyle name="Title 5 4 4 2" xfId="28485" xr:uid="{00000000-0005-0000-0000-0000EF670000}"/>
    <cellStyle name="Title 5 4 5" xfId="18308" xr:uid="{00000000-0005-0000-0000-0000F0670000}"/>
    <cellStyle name="Title 5 4 6" xfId="28482" xr:uid="{00000000-0005-0000-0000-0000F1670000}"/>
    <cellStyle name="Title 5 5" xfId="18298" xr:uid="{00000000-0005-0000-0000-0000F2670000}"/>
    <cellStyle name="Title 5 6" xfId="28472" xr:uid="{00000000-0005-0000-0000-0000F3670000}"/>
    <cellStyle name="Title 6" xfId="2843" xr:uid="{00000000-0005-0000-0000-0000F4670000}"/>
    <cellStyle name="Title 6 2" xfId="2844" xr:uid="{00000000-0005-0000-0000-0000F5670000}"/>
    <cellStyle name="Title 6 2 2" xfId="18314" xr:uid="{00000000-0005-0000-0000-0000F6670000}"/>
    <cellStyle name="Title 6 2 2 2" xfId="28488" xr:uid="{00000000-0005-0000-0000-0000F7670000}"/>
    <cellStyle name="Title 6 2 3" xfId="18315" xr:uid="{00000000-0005-0000-0000-0000F8670000}"/>
    <cellStyle name="Title 6 2 3 2" xfId="28489" xr:uid="{00000000-0005-0000-0000-0000F9670000}"/>
    <cellStyle name="Title 6 2 4" xfId="18313" xr:uid="{00000000-0005-0000-0000-0000FA670000}"/>
    <cellStyle name="Title 6 2 5" xfId="28487" xr:uid="{00000000-0005-0000-0000-0000FB670000}"/>
    <cellStyle name="Title 6 3" xfId="2845" xr:uid="{00000000-0005-0000-0000-0000FC670000}"/>
    <cellStyle name="Title 6 3 2" xfId="18316" xr:uid="{00000000-0005-0000-0000-0000FD670000}"/>
    <cellStyle name="Title 6 3 3" xfId="28490" xr:uid="{00000000-0005-0000-0000-0000FE670000}"/>
    <cellStyle name="Title 6 4" xfId="18317" xr:uid="{00000000-0005-0000-0000-0000FF670000}"/>
    <cellStyle name="Title 6 4 2" xfId="28491" xr:uid="{00000000-0005-0000-0000-000000680000}"/>
    <cellStyle name="Title 6 5" xfId="18312" xr:uid="{00000000-0005-0000-0000-000001680000}"/>
    <cellStyle name="Title 6 6" xfId="28486" xr:uid="{00000000-0005-0000-0000-000002680000}"/>
    <cellStyle name="Title 7" xfId="2846" xr:uid="{00000000-0005-0000-0000-000003680000}"/>
    <cellStyle name="Title 7 2" xfId="2847" xr:uid="{00000000-0005-0000-0000-000004680000}"/>
    <cellStyle name="Title 7 2 2" xfId="18320" xr:uid="{00000000-0005-0000-0000-000005680000}"/>
    <cellStyle name="Title 7 2 2 2" xfId="28494" xr:uid="{00000000-0005-0000-0000-000006680000}"/>
    <cellStyle name="Title 7 2 3" xfId="18321" xr:uid="{00000000-0005-0000-0000-000007680000}"/>
    <cellStyle name="Title 7 2 3 2" xfId="28495" xr:uid="{00000000-0005-0000-0000-000008680000}"/>
    <cellStyle name="Title 7 2 4" xfId="18319" xr:uid="{00000000-0005-0000-0000-000009680000}"/>
    <cellStyle name="Title 7 2 5" xfId="28493" xr:uid="{00000000-0005-0000-0000-00000A680000}"/>
    <cellStyle name="Title 7 3" xfId="18322" xr:uid="{00000000-0005-0000-0000-00000B680000}"/>
    <cellStyle name="Title 7 3 2" xfId="28496" xr:uid="{00000000-0005-0000-0000-00000C680000}"/>
    <cellStyle name="Title 7 4" xfId="18318" xr:uid="{00000000-0005-0000-0000-00000D680000}"/>
    <cellStyle name="Title 7 5" xfId="28492" xr:uid="{00000000-0005-0000-0000-00000E680000}"/>
    <cellStyle name="Title 8" xfId="2848" xr:uid="{00000000-0005-0000-0000-00000F680000}"/>
    <cellStyle name="Title 8 2" xfId="18324" xr:uid="{00000000-0005-0000-0000-000010680000}"/>
    <cellStyle name="Title 8 2 2" xfId="18325" xr:uid="{00000000-0005-0000-0000-000011680000}"/>
    <cellStyle name="Title 8 2 2 2" xfId="28499" xr:uid="{00000000-0005-0000-0000-000012680000}"/>
    <cellStyle name="Title 8 2 3" xfId="18326" xr:uid="{00000000-0005-0000-0000-000013680000}"/>
    <cellStyle name="Title 8 2 3 2" xfId="28500" xr:uid="{00000000-0005-0000-0000-000014680000}"/>
    <cellStyle name="Title 8 2 4" xfId="28498" xr:uid="{00000000-0005-0000-0000-000015680000}"/>
    <cellStyle name="Title 8 3" xfId="18327" xr:uid="{00000000-0005-0000-0000-000016680000}"/>
    <cellStyle name="Title 8 3 2" xfId="28501" xr:uid="{00000000-0005-0000-0000-000017680000}"/>
    <cellStyle name="Title 8 4" xfId="18328" xr:uid="{00000000-0005-0000-0000-000018680000}"/>
    <cellStyle name="Title 8 4 2" xfId="28502" xr:uid="{00000000-0005-0000-0000-000019680000}"/>
    <cellStyle name="Title 8 5" xfId="18323" xr:uid="{00000000-0005-0000-0000-00001A680000}"/>
    <cellStyle name="Title 8 6" xfId="28497" xr:uid="{00000000-0005-0000-0000-00001B680000}"/>
    <cellStyle name="Title 9" xfId="2849" xr:uid="{00000000-0005-0000-0000-00001C680000}"/>
    <cellStyle name="Title 9 2" xfId="2850" xr:uid="{00000000-0005-0000-0000-00001D680000}"/>
    <cellStyle name="Title 9 2 2" xfId="18330" xr:uid="{00000000-0005-0000-0000-00001E680000}"/>
    <cellStyle name="Title 9 2 3" xfId="28504" xr:uid="{00000000-0005-0000-0000-00001F680000}"/>
    <cellStyle name="Title 9 3" xfId="2851" xr:uid="{00000000-0005-0000-0000-000020680000}"/>
    <cellStyle name="Title 9 3 2" xfId="18331" xr:uid="{00000000-0005-0000-0000-000021680000}"/>
    <cellStyle name="Title 9 3 3" xfId="28505" xr:uid="{00000000-0005-0000-0000-000022680000}"/>
    <cellStyle name="Title 9 4" xfId="18332" xr:uid="{00000000-0005-0000-0000-000023680000}"/>
    <cellStyle name="Title 9 4 2" xfId="28506" xr:uid="{00000000-0005-0000-0000-000024680000}"/>
    <cellStyle name="Title 9 5" xfId="18329" xr:uid="{00000000-0005-0000-0000-000025680000}"/>
    <cellStyle name="Title 9 6" xfId="28503" xr:uid="{00000000-0005-0000-0000-000026680000}"/>
    <cellStyle name="Total" xfId="2852" builtinId="25" customBuiltin="1"/>
    <cellStyle name="Total 10" xfId="2853" xr:uid="{00000000-0005-0000-0000-000028680000}"/>
    <cellStyle name="Total 10 10" xfId="28508" xr:uid="{00000000-0005-0000-0000-000029680000}"/>
    <cellStyle name="Total 10 2" xfId="2854" xr:uid="{00000000-0005-0000-0000-00002A680000}"/>
    <cellStyle name="Total 10 2 10" xfId="28509" xr:uid="{00000000-0005-0000-0000-00002B680000}"/>
    <cellStyle name="Total 10 2 2" xfId="18336" xr:uid="{00000000-0005-0000-0000-00002C680000}"/>
    <cellStyle name="Total 10 2 2 2" xfId="18337" xr:uid="{00000000-0005-0000-0000-00002D680000}"/>
    <cellStyle name="Total 10 2 2 2 2" xfId="18338" xr:uid="{00000000-0005-0000-0000-00002E680000}"/>
    <cellStyle name="Total 10 2 2 2 2 2" xfId="18339" xr:uid="{00000000-0005-0000-0000-00002F680000}"/>
    <cellStyle name="Total 10 2 2 2 2 2 2" xfId="18340" xr:uid="{00000000-0005-0000-0000-000030680000}"/>
    <cellStyle name="Total 10 2 2 2 2 2 2 2" xfId="28514" xr:uid="{00000000-0005-0000-0000-000031680000}"/>
    <cellStyle name="Total 10 2 2 2 2 2 3" xfId="18341" xr:uid="{00000000-0005-0000-0000-000032680000}"/>
    <cellStyle name="Total 10 2 2 2 2 2 3 2" xfId="28515" xr:uid="{00000000-0005-0000-0000-000033680000}"/>
    <cellStyle name="Total 10 2 2 2 2 2 4" xfId="28513" xr:uid="{00000000-0005-0000-0000-000034680000}"/>
    <cellStyle name="Total 10 2 2 2 2 3" xfId="18342" xr:uid="{00000000-0005-0000-0000-000035680000}"/>
    <cellStyle name="Total 10 2 2 2 2 3 2" xfId="28516" xr:uid="{00000000-0005-0000-0000-000036680000}"/>
    <cellStyle name="Total 10 2 2 2 2 4" xfId="18343" xr:uid="{00000000-0005-0000-0000-000037680000}"/>
    <cellStyle name="Total 10 2 2 2 2 4 2" xfId="28517" xr:uid="{00000000-0005-0000-0000-000038680000}"/>
    <cellStyle name="Total 10 2 2 2 2 5" xfId="28512" xr:uid="{00000000-0005-0000-0000-000039680000}"/>
    <cellStyle name="Total 10 2 2 2 3" xfId="28511" xr:uid="{00000000-0005-0000-0000-00003A680000}"/>
    <cellStyle name="Total 10 2 2 3" xfId="18344" xr:uid="{00000000-0005-0000-0000-00003B680000}"/>
    <cellStyle name="Total 10 2 2 3 2" xfId="18345" xr:uid="{00000000-0005-0000-0000-00003C680000}"/>
    <cellStyle name="Total 10 2 2 3 2 2" xfId="18346" xr:uid="{00000000-0005-0000-0000-00003D680000}"/>
    <cellStyle name="Total 10 2 2 3 2 2 2" xfId="28520" xr:uid="{00000000-0005-0000-0000-00003E680000}"/>
    <cellStyle name="Total 10 2 2 3 2 3" xfId="18347" xr:uid="{00000000-0005-0000-0000-00003F680000}"/>
    <cellStyle name="Total 10 2 2 3 2 3 2" xfId="28521" xr:uid="{00000000-0005-0000-0000-000040680000}"/>
    <cellStyle name="Total 10 2 2 3 2 4" xfId="28519" xr:uid="{00000000-0005-0000-0000-000041680000}"/>
    <cellStyle name="Total 10 2 2 3 3" xfId="18348" xr:uid="{00000000-0005-0000-0000-000042680000}"/>
    <cellStyle name="Total 10 2 2 3 3 2" xfId="28522" xr:uid="{00000000-0005-0000-0000-000043680000}"/>
    <cellStyle name="Total 10 2 2 3 4" xfId="18349" xr:uid="{00000000-0005-0000-0000-000044680000}"/>
    <cellStyle name="Total 10 2 2 3 4 2" xfId="28523" xr:uid="{00000000-0005-0000-0000-000045680000}"/>
    <cellStyle name="Total 10 2 2 3 5" xfId="28518" xr:uid="{00000000-0005-0000-0000-000046680000}"/>
    <cellStyle name="Total 10 2 2 4" xfId="28510" xr:uid="{00000000-0005-0000-0000-000047680000}"/>
    <cellStyle name="Total 10 2 3" xfId="18350" xr:uid="{00000000-0005-0000-0000-000048680000}"/>
    <cellStyle name="Total 10 2 3 2" xfId="18351" xr:uid="{00000000-0005-0000-0000-000049680000}"/>
    <cellStyle name="Total 10 2 3 2 2" xfId="18352" xr:uid="{00000000-0005-0000-0000-00004A680000}"/>
    <cellStyle name="Total 10 2 3 2 2 2" xfId="18353" xr:uid="{00000000-0005-0000-0000-00004B680000}"/>
    <cellStyle name="Total 10 2 3 2 2 2 2" xfId="18354" xr:uid="{00000000-0005-0000-0000-00004C680000}"/>
    <cellStyle name="Total 10 2 3 2 2 2 2 2" xfId="28528" xr:uid="{00000000-0005-0000-0000-00004D680000}"/>
    <cellStyle name="Total 10 2 3 2 2 2 3" xfId="18355" xr:uid="{00000000-0005-0000-0000-00004E680000}"/>
    <cellStyle name="Total 10 2 3 2 2 2 3 2" xfId="28529" xr:uid="{00000000-0005-0000-0000-00004F680000}"/>
    <cellStyle name="Total 10 2 3 2 2 2 4" xfId="28527" xr:uid="{00000000-0005-0000-0000-000050680000}"/>
    <cellStyle name="Total 10 2 3 2 2 3" xfId="18356" xr:uid="{00000000-0005-0000-0000-000051680000}"/>
    <cellStyle name="Total 10 2 3 2 2 3 2" xfId="28530" xr:uid="{00000000-0005-0000-0000-000052680000}"/>
    <cellStyle name="Total 10 2 3 2 2 4" xfId="18357" xr:uid="{00000000-0005-0000-0000-000053680000}"/>
    <cellStyle name="Total 10 2 3 2 2 4 2" xfId="28531" xr:uid="{00000000-0005-0000-0000-000054680000}"/>
    <cellStyle name="Total 10 2 3 2 2 5" xfId="28526" xr:uid="{00000000-0005-0000-0000-000055680000}"/>
    <cellStyle name="Total 10 2 3 2 3" xfId="28525" xr:uid="{00000000-0005-0000-0000-000056680000}"/>
    <cellStyle name="Total 10 2 3 3" xfId="18358" xr:uid="{00000000-0005-0000-0000-000057680000}"/>
    <cellStyle name="Total 10 2 3 3 2" xfId="18359" xr:uid="{00000000-0005-0000-0000-000058680000}"/>
    <cellStyle name="Total 10 2 3 3 2 2" xfId="18360" xr:uid="{00000000-0005-0000-0000-000059680000}"/>
    <cellStyle name="Total 10 2 3 3 2 2 2" xfId="28534" xr:uid="{00000000-0005-0000-0000-00005A680000}"/>
    <cellStyle name="Total 10 2 3 3 2 3" xfId="18361" xr:uid="{00000000-0005-0000-0000-00005B680000}"/>
    <cellStyle name="Total 10 2 3 3 2 3 2" xfId="28535" xr:uid="{00000000-0005-0000-0000-00005C680000}"/>
    <cellStyle name="Total 10 2 3 3 2 4" xfId="28533" xr:uid="{00000000-0005-0000-0000-00005D680000}"/>
    <cellStyle name="Total 10 2 3 3 3" xfId="18362" xr:uid="{00000000-0005-0000-0000-00005E680000}"/>
    <cellStyle name="Total 10 2 3 3 3 2" xfId="28536" xr:uid="{00000000-0005-0000-0000-00005F680000}"/>
    <cellStyle name="Total 10 2 3 3 4" xfId="18363" xr:uid="{00000000-0005-0000-0000-000060680000}"/>
    <cellStyle name="Total 10 2 3 3 4 2" xfId="28537" xr:uid="{00000000-0005-0000-0000-000061680000}"/>
    <cellStyle name="Total 10 2 3 3 5" xfId="28532" xr:uid="{00000000-0005-0000-0000-000062680000}"/>
    <cellStyle name="Total 10 2 3 4" xfId="28524" xr:uid="{00000000-0005-0000-0000-000063680000}"/>
    <cellStyle name="Total 10 2 4" xfId="18364" xr:uid="{00000000-0005-0000-0000-000064680000}"/>
    <cellStyle name="Total 10 2 4 2" xfId="18365" xr:uid="{00000000-0005-0000-0000-000065680000}"/>
    <cellStyle name="Total 10 2 4 2 2" xfId="18366" xr:uid="{00000000-0005-0000-0000-000066680000}"/>
    <cellStyle name="Total 10 2 4 2 2 2" xfId="18367" xr:uid="{00000000-0005-0000-0000-000067680000}"/>
    <cellStyle name="Total 10 2 4 2 2 2 2" xfId="18368" xr:uid="{00000000-0005-0000-0000-000068680000}"/>
    <cellStyle name="Total 10 2 4 2 2 2 2 2" xfId="28542" xr:uid="{00000000-0005-0000-0000-000069680000}"/>
    <cellStyle name="Total 10 2 4 2 2 2 3" xfId="18369" xr:uid="{00000000-0005-0000-0000-00006A680000}"/>
    <cellStyle name="Total 10 2 4 2 2 2 3 2" xfId="28543" xr:uid="{00000000-0005-0000-0000-00006B680000}"/>
    <cellStyle name="Total 10 2 4 2 2 2 4" xfId="28541" xr:uid="{00000000-0005-0000-0000-00006C680000}"/>
    <cellStyle name="Total 10 2 4 2 2 3" xfId="18370" xr:uid="{00000000-0005-0000-0000-00006D680000}"/>
    <cellStyle name="Total 10 2 4 2 2 3 2" xfId="28544" xr:uid="{00000000-0005-0000-0000-00006E680000}"/>
    <cellStyle name="Total 10 2 4 2 2 4" xfId="18371" xr:uid="{00000000-0005-0000-0000-00006F680000}"/>
    <cellStyle name="Total 10 2 4 2 2 4 2" xfId="28545" xr:uid="{00000000-0005-0000-0000-000070680000}"/>
    <cellStyle name="Total 10 2 4 2 2 5" xfId="28540" xr:uid="{00000000-0005-0000-0000-000071680000}"/>
    <cellStyle name="Total 10 2 4 2 3" xfId="28539" xr:uid="{00000000-0005-0000-0000-000072680000}"/>
    <cellStyle name="Total 10 2 4 3" xfId="18372" xr:uid="{00000000-0005-0000-0000-000073680000}"/>
    <cellStyle name="Total 10 2 4 3 2" xfId="18373" xr:uid="{00000000-0005-0000-0000-000074680000}"/>
    <cellStyle name="Total 10 2 4 3 2 2" xfId="18374" xr:uid="{00000000-0005-0000-0000-000075680000}"/>
    <cellStyle name="Total 10 2 4 3 2 2 2" xfId="28548" xr:uid="{00000000-0005-0000-0000-000076680000}"/>
    <cellStyle name="Total 10 2 4 3 2 3" xfId="18375" xr:uid="{00000000-0005-0000-0000-000077680000}"/>
    <cellStyle name="Total 10 2 4 3 2 3 2" xfId="28549" xr:uid="{00000000-0005-0000-0000-000078680000}"/>
    <cellStyle name="Total 10 2 4 3 2 4" xfId="28547" xr:uid="{00000000-0005-0000-0000-000079680000}"/>
    <cellStyle name="Total 10 2 4 3 3" xfId="18376" xr:uid="{00000000-0005-0000-0000-00007A680000}"/>
    <cellStyle name="Total 10 2 4 3 3 2" xfId="28550" xr:uid="{00000000-0005-0000-0000-00007B680000}"/>
    <cellStyle name="Total 10 2 4 3 4" xfId="18377" xr:uid="{00000000-0005-0000-0000-00007C680000}"/>
    <cellStyle name="Total 10 2 4 3 4 2" xfId="28551" xr:uid="{00000000-0005-0000-0000-00007D680000}"/>
    <cellStyle name="Total 10 2 4 3 5" xfId="28546" xr:uid="{00000000-0005-0000-0000-00007E680000}"/>
    <cellStyle name="Total 10 2 4 4" xfId="28538" xr:uid="{00000000-0005-0000-0000-00007F680000}"/>
    <cellStyle name="Total 10 2 5" xfId="18378" xr:uid="{00000000-0005-0000-0000-000080680000}"/>
    <cellStyle name="Total 10 2 5 2" xfId="18379" xr:uid="{00000000-0005-0000-0000-000081680000}"/>
    <cellStyle name="Total 10 2 5 2 2" xfId="18380" xr:uid="{00000000-0005-0000-0000-000082680000}"/>
    <cellStyle name="Total 10 2 5 2 2 2" xfId="18381" xr:uid="{00000000-0005-0000-0000-000083680000}"/>
    <cellStyle name="Total 10 2 5 2 2 2 2" xfId="28555" xr:uid="{00000000-0005-0000-0000-000084680000}"/>
    <cellStyle name="Total 10 2 5 2 2 3" xfId="18382" xr:uid="{00000000-0005-0000-0000-000085680000}"/>
    <cellStyle name="Total 10 2 5 2 2 3 2" xfId="28556" xr:uid="{00000000-0005-0000-0000-000086680000}"/>
    <cellStyle name="Total 10 2 5 2 2 4" xfId="28554" xr:uid="{00000000-0005-0000-0000-000087680000}"/>
    <cellStyle name="Total 10 2 5 2 3" xfId="18383" xr:uid="{00000000-0005-0000-0000-000088680000}"/>
    <cellStyle name="Total 10 2 5 2 3 2" xfId="28557" xr:uid="{00000000-0005-0000-0000-000089680000}"/>
    <cellStyle name="Total 10 2 5 2 4" xfId="18384" xr:uid="{00000000-0005-0000-0000-00008A680000}"/>
    <cellStyle name="Total 10 2 5 2 4 2" xfId="28558" xr:uid="{00000000-0005-0000-0000-00008B680000}"/>
    <cellStyle name="Total 10 2 5 2 5" xfId="28553" xr:uid="{00000000-0005-0000-0000-00008C680000}"/>
    <cellStyle name="Total 10 2 5 3" xfId="28552" xr:uid="{00000000-0005-0000-0000-00008D680000}"/>
    <cellStyle name="Total 10 2 6" xfId="18385" xr:uid="{00000000-0005-0000-0000-00008E680000}"/>
    <cellStyle name="Total 10 2 6 2" xfId="18386" xr:uid="{00000000-0005-0000-0000-00008F680000}"/>
    <cellStyle name="Total 10 2 6 2 2" xfId="18387" xr:uid="{00000000-0005-0000-0000-000090680000}"/>
    <cellStyle name="Total 10 2 6 2 2 2" xfId="18388" xr:uid="{00000000-0005-0000-0000-000091680000}"/>
    <cellStyle name="Total 10 2 6 2 2 2 2" xfId="28562" xr:uid="{00000000-0005-0000-0000-000092680000}"/>
    <cellStyle name="Total 10 2 6 2 2 3" xfId="18389" xr:uid="{00000000-0005-0000-0000-000093680000}"/>
    <cellStyle name="Total 10 2 6 2 2 3 2" xfId="28563" xr:uid="{00000000-0005-0000-0000-000094680000}"/>
    <cellStyle name="Total 10 2 6 2 2 4" xfId="28561" xr:uid="{00000000-0005-0000-0000-000095680000}"/>
    <cellStyle name="Total 10 2 6 2 3" xfId="18390" xr:uid="{00000000-0005-0000-0000-000096680000}"/>
    <cellStyle name="Total 10 2 6 2 3 2" xfId="28564" xr:uid="{00000000-0005-0000-0000-000097680000}"/>
    <cellStyle name="Total 10 2 6 2 4" xfId="18391" xr:uid="{00000000-0005-0000-0000-000098680000}"/>
    <cellStyle name="Total 10 2 6 2 4 2" xfId="28565" xr:uid="{00000000-0005-0000-0000-000099680000}"/>
    <cellStyle name="Total 10 2 6 2 5" xfId="28560" xr:uid="{00000000-0005-0000-0000-00009A680000}"/>
    <cellStyle name="Total 10 2 6 3" xfId="28559" xr:uid="{00000000-0005-0000-0000-00009B680000}"/>
    <cellStyle name="Total 10 2 7" xfId="18392" xr:uid="{00000000-0005-0000-0000-00009C680000}"/>
    <cellStyle name="Total 10 2 7 2" xfId="18393" xr:uid="{00000000-0005-0000-0000-00009D680000}"/>
    <cellStyle name="Total 10 2 7 2 2" xfId="18394" xr:uid="{00000000-0005-0000-0000-00009E680000}"/>
    <cellStyle name="Total 10 2 7 2 2 2" xfId="28568" xr:uid="{00000000-0005-0000-0000-00009F680000}"/>
    <cellStyle name="Total 10 2 7 2 3" xfId="18395" xr:uid="{00000000-0005-0000-0000-0000A0680000}"/>
    <cellStyle name="Total 10 2 7 2 3 2" xfId="28569" xr:uid="{00000000-0005-0000-0000-0000A1680000}"/>
    <cellStyle name="Total 10 2 7 2 4" xfId="28567" xr:uid="{00000000-0005-0000-0000-0000A2680000}"/>
    <cellStyle name="Total 10 2 7 3" xfId="18396" xr:uid="{00000000-0005-0000-0000-0000A3680000}"/>
    <cellStyle name="Total 10 2 7 3 2" xfId="28570" xr:uid="{00000000-0005-0000-0000-0000A4680000}"/>
    <cellStyle name="Total 10 2 7 4" xfId="18397" xr:uid="{00000000-0005-0000-0000-0000A5680000}"/>
    <cellStyle name="Total 10 2 7 4 2" xfId="28571" xr:uid="{00000000-0005-0000-0000-0000A6680000}"/>
    <cellStyle name="Total 10 2 7 5" xfId="28566" xr:uid="{00000000-0005-0000-0000-0000A7680000}"/>
    <cellStyle name="Total 10 2 8" xfId="18398" xr:uid="{00000000-0005-0000-0000-0000A8680000}"/>
    <cellStyle name="Total 10 2 8 2" xfId="28572" xr:uid="{00000000-0005-0000-0000-0000A9680000}"/>
    <cellStyle name="Total 10 2 9" xfId="18335" xr:uid="{00000000-0005-0000-0000-0000AA680000}"/>
    <cellStyle name="Total 10 3" xfId="2855" xr:uid="{00000000-0005-0000-0000-0000AB680000}"/>
    <cellStyle name="Total 10 3 2" xfId="18400" xr:uid="{00000000-0005-0000-0000-0000AC680000}"/>
    <cellStyle name="Total 10 3 2 2" xfId="18401" xr:uid="{00000000-0005-0000-0000-0000AD680000}"/>
    <cellStyle name="Total 10 3 2 2 2" xfId="18402" xr:uid="{00000000-0005-0000-0000-0000AE680000}"/>
    <cellStyle name="Total 10 3 2 2 2 2" xfId="18403" xr:uid="{00000000-0005-0000-0000-0000AF680000}"/>
    <cellStyle name="Total 10 3 2 2 2 2 2" xfId="28577" xr:uid="{00000000-0005-0000-0000-0000B0680000}"/>
    <cellStyle name="Total 10 3 2 2 2 3" xfId="18404" xr:uid="{00000000-0005-0000-0000-0000B1680000}"/>
    <cellStyle name="Total 10 3 2 2 2 3 2" xfId="28578" xr:uid="{00000000-0005-0000-0000-0000B2680000}"/>
    <cellStyle name="Total 10 3 2 2 2 4" xfId="28576" xr:uid="{00000000-0005-0000-0000-0000B3680000}"/>
    <cellStyle name="Total 10 3 2 2 3" xfId="18405" xr:uid="{00000000-0005-0000-0000-0000B4680000}"/>
    <cellStyle name="Total 10 3 2 2 3 2" xfId="28579" xr:uid="{00000000-0005-0000-0000-0000B5680000}"/>
    <cellStyle name="Total 10 3 2 2 4" xfId="18406" xr:uid="{00000000-0005-0000-0000-0000B6680000}"/>
    <cellStyle name="Total 10 3 2 2 4 2" xfId="28580" xr:uid="{00000000-0005-0000-0000-0000B7680000}"/>
    <cellStyle name="Total 10 3 2 2 5" xfId="28575" xr:uid="{00000000-0005-0000-0000-0000B8680000}"/>
    <cellStyle name="Total 10 3 2 3" xfId="28574" xr:uid="{00000000-0005-0000-0000-0000B9680000}"/>
    <cellStyle name="Total 10 3 3" xfId="18407" xr:uid="{00000000-0005-0000-0000-0000BA680000}"/>
    <cellStyle name="Total 10 3 3 2" xfId="18408" xr:uid="{00000000-0005-0000-0000-0000BB680000}"/>
    <cellStyle name="Total 10 3 3 2 2" xfId="18409" xr:uid="{00000000-0005-0000-0000-0000BC680000}"/>
    <cellStyle name="Total 10 3 3 2 2 2" xfId="28583" xr:uid="{00000000-0005-0000-0000-0000BD680000}"/>
    <cellStyle name="Total 10 3 3 2 3" xfId="18410" xr:uid="{00000000-0005-0000-0000-0000BE680000}"/>
    <cellStyle name="Total 10 3 3 2 3 2" xfId="28584" xr:uid="{00000000-0005-0000-0000-0000BF680000}"/>
    <cellStyle name="Total 10 3 3 2 4" xfId="28582" xr:uid="{00000000-0005-0000-0000-0000C0680000}"/>
    <cellStyle name="Total 10 3 3 3" xfId="18411" xr:uid="{00000000-0005-0000-0000-0000C1680000}"/>
    <cellStyle name="Total 10 3 3 3 2" xfId="28585" xr:uid="{00000000-0005-0000-0000-0000C2680000}"/>
    <cellStyle name="Total 10 3 3 4" xfId="18412" xr:uid="{00000000-0005-0000-0000-0000C3680000}"/>
    <cellStyle name="Total 10 3 3 4 2" xfId="28586" xr:uid="{00000000-0005-0000-0000-0000C4680000}"/>
    <cellStyle name="Total 10 3 3 5" xfId="28581" xr:uid="{00000000-0005-0000-0000-0000C5680000}"/>
    <cellStyle name="Total 10 3 4" xfId="18399" xr:uid="{00000000-0005-0000-0000-0000C6680000}"/>
    <cellStyle name="Total 10 3 5" xfId="28573" xr:uid="{00000000-0005-0000-0000-0000C7680000}"/>
    <cellStyle name="Total 10 4" xfId="18413" xr:uid="{00000000-0005-0000-0000-0000C8680000}"/>
    <cellStyle name="Total 10 4 2" xfId="18414" xr:uid="{00000000-0005-0000-0000-0000C9680000}"/>
    <cellStyle name="Total 10 4 2 2" xfId="18415" xr:uid="{00000000-0005-0000-0000-0000CA680000}"/>
    <cellStyle name="Total 10 4 2 2 2" xfId="18416" xr:uid="{00000000-0005-0000-0000-0000CB680000}"/>
    <cellStyle name="Total 10 4 2 2 2 2" xfId="18417" xr:uid="{00000000-0005-0000-0000-0000CC680000}"/>
    <cellStyle name="Total 10 4 2 2 2 2 2" xfId="28591" xr:uid="{00000000-0005-0000-0000-0000CD680000}"/>
    <cellStyle name="Total 10 4 2 2 2 3" xfId="18418" xr:uid="{00000000-0005-0000-0000-0000CE680000}"/>
    <cellStyle name="Total 10 4 2 2 2 3 2" xfId="28592" xr:uid="{00000000-0005-0000-0000-0000CF680000}"/>
    <cellStyle name="Total 10 4 2 2 2 4" xfId="28590" xr:uid="{00000000-0005-0000-0000-0000D0680000}"/>
    <cellStyle name="Total 10 4 2 2 3" xfId="18419" xr:uid="{00000000-0005-0000-0000-0000D1680000}"/>
    <cellStyle name="Total 10 4 2 2 3 2" xfId="28593" xr:uid="{00000000-0005-0000-0000-0000D2680000}"/>
    <cellStyle name="Total 10 4 2 2 4" xfId="18420" xr:uid="{00000000-0005-0000-0000-0000D3680000}"/>
    <cellStyle name="Total 10 4 2 2 4 2" xfId="28594" xr:uid="{00000000-0005-0000-0000-0000D4680000}"/>
    <cellStyle name="Total 10 4 2 2 5" xfId="28589" xr:uid="{00000000-0005-0000-0000-0000D5680000}"/>
    <cellStyle name="Total 10 4 2 3" xfId="28588" xr:uid="{00000000-0005-0000-0000-0000D6680000}"/>
    <cellStyle name="Total 10 4 3" xfId="18421" xr:uid="{00000000-0005-0000-0000-0000D7680000}"/>
    <cellStyle name="Total 10 4 3 2" xfId="18422" xr:uid="{00000000-0005-0000-0000-0000D8680000}"/>
    <cellStyle name="Total 10 4 3 2 2" xfId="18423" xr:uid="{00000000-0005-0000-0000-0000D9680000}"/>
    <cellStyle name="Total 10 4 3 2 2 2" xfId="28597" xr:uid="{00000000-0005-0000-0000-0000DA680000}"/>
    <cellStyle name="Total 10 4 3 2 3" xfId="18424" xr:uid="{00000000-0005-0000-0000-0000DB680000}"/>
    <cellStyle name="Total 10 4 3 2 3 2" xfId="28598" xr:uid="{00000000-0005-0000-0000-0000DC680000}"/>
    <cellStyle name="Total 10 4 3 2 4" xfId="28596" xr:uid="{00000000-0005-0000-0000-0000DD680000}"/>
    <cellStyle name="Total 10 4 3 3" xfId="18425" xr:uid="{00000000-0005-0000-0000-0000DE680000}"/>
    <cellStyle name="Total 10 4 3 3 2" xfId="28599" xr:uid="{00000000-0005-0000-0000-0000DF680000}"/>
    <cellStyle name="Total 10 4 3 4" xfId="18426" xr:uid="{00000000-0005-0000-0000-0000E0680000}"/>
    <cellStyle name="Total 10 4 3 4 2" xfId="28600" xr:uid="{00000000-0005-0000-0000-0000E1680000}"/>
    <cellStyle name="Total 10 4 3 5" xfId="28595" xr:uid="{00000000-0005-0000-0000-0000E2680000}"/>
    <cellStyle name="Total 10 4 4" xfId="18427" xr:uid="{00000000-0005-0000-0000-0000E3680000}"/>
    <cellStyle name="Total 10 4 4 2" xfId="28601" xr:uid="{00000000-0005-0000-0000-0000E4680000}"/>
    <cellStyle name="Total 10 4 5" xfId="28587" xr:uid="{00000000-0005-0000-0000-0000E5680000}"/>
    <cellStyle name="Total 10 5" xfId="18428" xr:uid="{00000000-0005-0000-0000-0000E6680000}"/>
    <cellStyle name="Total 10 5 2" xfId="18429" xr:uid="{00000000-0005-0000-0000-0000E7680000}"/>
    <cellStyle name="Total 10 5 2 2" xfId="18430" xr:uid="{00000000-0005-0000-0000-0000E8680000}"/>
    <cellStyle name="Total 10 5 2 2 2" xfId="18431" xr:uid="{00000000-0005-0000-0000-0000E9680000}"/>
    <cellStyle name="Total 10 5 2 2 2 2" xfId="18432" xr:uid="{00000000-0005-0000-0000-0000EA680000}"/>
    <cellStyle name="Total 10 5 2 2 2 2 2" xfId="28606" xr:uid="{00000000-0005-0000-0000-0000EB680000}"/>
    <cellStyle name="Total 10 5 2 2 2 3" xfId="18433" xr:uid="{00000000-0005-0000-0000-0000EC680000}"/>
    <cellStyle name="Total 10 5 2 2 2 3 2" xfId="28607" xr:uid="{00000000-0005-0000-0000-0000ED680000}"/>
    <cellStyle name="Total 10 5 2 2 2 4" xfId="28605" xr:uid="{00000000-0005-0000-0000-0000EE680000}"/>
    <cellStyle name="Total 10 5 2 2 3" xfId="18434" xr:uid="{00000000-0005-0000-0000-0000EF680000}"/>
    <cellStyle name="Total 10 5 2 2 3 2" xfId="28608" xr:uid="{00000000-0005-0000-0000-0000F0680000}"/>
    <cellStyle name="Total 10 5 2 2 4" xfId="18435" xr:uid="{00000000-0005-0000-0000-0000F1680000}"/>
    <cellStyle name="Total 10 5 2 2 4 2" xfId="28609" xr:uid="{00000000-0005-0000-0000-0000F2680000}"/>
    <cellStyle name="Total 10 5 2 2 5" xfId="28604" xr:uid="{00000000-0005-0000-0000-0000F3680000}"/>
    <cellStyle name="Total 10 5 2 3" xfId="28603" xr:uid="{00000000-0005-0000-0000-0000F4680000}"/>
    <cellStyle name="Total 10 5 3" xfId="18436" xr:uid="{00000000-0005-0000-0000-0000F5680000}"/>
    <cellStyle name="Total 10 5 3 2" xfId="18437" xr:uid="{00000000-0005-0000-0000-0000F6680000}"/>
    <cellStyle name="Total 10 5 3 2 2" xfId="18438" xr:uid="{00000000-0005-0000-0000-0000F7680000}"/>
    <cellStyle name="Total 10 5 3 2 2 2" xfId="28612" xr:uid="{00000000-0005-0000-0000-0000F8680000}"/>
    <cellStyle name="Total 10 5 3 2 3" xfId="18439" xr:uid="{00000000-0005-0000-0000-0000F9680000}"/>
    <cellStyle name="Total 10 5 3 2 3 2" xfId="28613" xr:uid="{00000000-0005-0000-0000-0000FA680000}"/>
    <cellStyle name="Total 10 5 3 2 4" xfId="28611" xr:uid="{00000000-0005-0000-0000-0000FB680000}"/>
    <cellStyle name="Total 10 5 3 3" xfId="18440" xr:uid="{00000000-0005-0000-0000-0000FC680000}"/>
    <cellStyle name="Total 10 5 3 3 2" xfId="28614" xr:uid="{00000000-0005-0000-0000-0000FD680000}"/>
    <cellStyle name="Total 10 5 3 4" xfId="18441" xr:uid="{00000000-0005-0000-0000-0000FE680000}"/>
    <cellStyle name="Total 10 5 3 4 2" xfId="28615" xr:uid="{00000000-0005-0000-0000-0000FF680000}"/>
    <cellStyle name="Total 10 5 3 5" xfId="28610" xr:uid="{00000000-0005-0000-0000-000000690000}"/>
    <cellStyle name="Total 10 5 4" xfId="28602" xr:uid="{00000000-0005-0000-0000-000001690000}"/>
    <cellStyle name="Total 10 6" xfId="18442" xr:uid="{00000000-0005-0000-0000-000002690000}"/>
    <cellStyle name="Total 10 6 2" xfId="18443" xr:uid="{00000000-0005-0000-0000-000003690000}"/>
    <cellStyle name="Total 10 6 2 2" xfId="18444" xr:uid="{00000000-0005-0000-0000-000004690000}"/>
    <cellStyle name="Total 10 6 2 2 2" xfId="18445" xr:uid="{00000000-0005-0000-0000-000005690000}"/>
    <cellStyle name="Total 10 6 2 2 2 2" xfId="28619" xr:uid="{00000000-0005-0000-0000-000006690000}"/>
    <cellStyle name="Total 10 6 2 2 3" xfId="18446" xr:uid="{00000000-0005-0000-0000-000007690000}"/>
    <cellStyle name="Total 10 6 2 2 3 2" xfId="28620" xr:uid="{00000000-0005-0000-0000-000008690000}"/>
    <cellStyle name="Total 10 6 2 2 4" xfId="28618" xr:uid="{00000000-0005-0000-0000-000009690000}"/>
    <cellStyle name="Total 10 6 2 3" xfId="18447" xr:uid="{00000000-0005-0000-0000-00000A690000}"/>
    <cellStyle name="Total 10 6 2 3 2" xfId="28621" xr:uid="{00000000-0005-0000-0000-00000B690000}"/>
    <cellStyle name="Total 10 6 2 4" xfId="18448" xr:uid="{00000000-0005-0000-0000-00000C690000}"/>
    <cellStyle name="Total 10 6 2 4 2" xfId="28622" xr:uid="{00000000-0005-0000-0000-00000D690000}"/>
    <cellStyle name="Total 10 6 2 5" xfId="28617" xr:uid="{00000000-0005-0000-0000-00000E690000}"/>
    <cellStyle name="Total 10 6 3" xfId="28616" xr:uid="{00000000-0005-0000-0000-00000F690000}"/>
    <cellStyle name="Total 10 7" xfId="18449" xr:uid="{00000000-0005-0000-0000-000010690000}"/>
    <cellStyle name="Total 10 7 2" xfId="18450" xr:uid="{00000000-0005-0000-0000-000011690000}"/>
    <cellStyle name="Total 10 7 2 2" xfId="18451" xr:uid="{00000000-0005-0000-0000-000012690000}"/>
    <cellStyle name="Total 10 7 2 2 2" xfId="28625" xr:uid="{00000000-0005-0000-0000-000013690000}"/>
    <cellStyle name="Total 10 7 2 3" xfId="18452" xr:uid="{00000000-0005-0000-0000-000014690000}"/>
    <cellStyle name="Total 10 7 2 3 2" xfId="28626" xr:uid="{00000000-0005-0000-0000-000015690000}"/>
    <cellStyle name="Total 10 7 2 4" xfId="28624" xr:uid="{00000000-0005-0000-0000-000016690000}"/>
    <cellStyle name="Total 10 7 3" xfId="18453" xr:uid="{00000000-0005-0000-0000-000017690000}"/>
    <cellStyle name="Total 10 7 3 2" xfId="28627" xr:uid="{00000000-0005-0000-0000-000018690000}"/>
    <cellStyle name="Total 10 7 4" xfId="18454" xr:uid="{00000000-0005-0000-0000-000019690000}"/>
    <cellStyle name="Total 10 7 4 2" xfId="28628" xr:uid="{00000000-0005-0000-0000-00001A690000}"/>
    <cellStyle name="Total 10 7 5" xfId="28623" xr:uid="{00000000-0005-0000-0000-00001B690000}"/>
    <cellStyle name="Total 10 8" xfId="18455" xr:uid="{00000000-0005-0000-0000-00001C690000}"/>
    <cellStyle name="Total 10 8 2" xfId="28629" xr:uid="{00000000-0005-0000-0000-00001D690000}"/>
    <cellStyle name="Total 10 9" xfId="18334" xr:uid="{00000000-0005-0000-0000-00001E690000}"/>
    <cellStyle name="Total 11" xfId="2856" xr:uid="{00000000-0005-0000-0000-00001F690000}"/>
    <cellStyle name="Total 11 10" xfId="18456" xr:uid="{00000000-0005-0000-0000-000020690000}"/>
    <cellStyle name="Total 11 11" xfId="28630" xr:uid="{00000000-0005-0000-0000-000021690000}"/>
    <cellStyle name="Total 11 2" xfId="18457" xr:uid="{00000000-0005-0000-0000-000022690000}"/>
    <cellStyle name="Total 11 2 2" xfId="18458" xr:uid="{00000000-0005-0000-0000-000023690000}"/>
    <cellStyle name="Total 11 2 2 2" xfId="18459" xr:uid="{00000000-0005-0000-0000-000024690000}"/>
    <cellStyle name="Total 11 2 2 2 2" xfId="18460" xr:uid="{00000000-0005-0000-0000-000025690000}"/>
    <cellStyle name="Total 11 2 2 2 2 2" xfId="18461" xr:uid="{00000000-0005-0000-0000-000026690000}"/>
    <cellStyle name="Total 11 2 2 2 2 2 2" xfId="18462" xr:uid="{00000000-0005-0000-0000-000027690000}"/>
    <cellStyle name="Total 11 2 2 2 2 2 2 2" xfId="28636" xr:uid="{00000000-0005-0000-0000-000028690000}"/>
    <cellStyle name="Total 11 2 2 2 2 2 3" xfId="18463" xr:uid="{00000000-0005-0000-0000-000029690000}"/>
    <cellStyle name="Total 11 2 2 2 2 2 3 2" xfId="28637" xr:uid="{00000000-0005-0000-0000-00002A690000}"/>
    <cellStyle name="Total 11 2 2 2 2 2 4" xfId="28635" xr:uid="{00000000-0005-0000-0000-00002B690000}"/>
    <cellStyle name="Total 11 2 2 2 2 3" xfId="18464" xr:uid="{00000000-0005-0000-0000-00002C690000}"/>
    <cellStyle name="Total 11 2 2 2 2 3 2" xfId="28638" xr:uid="{00000000-0005-0000-0000-00002D690000}"/>
    <cellStyle name="Total 11 2 2 2 2 4" xfId="18465" xr:uid="{00000000-0005-0000-0000-00002E690000}"/>
    <cellStyle name="Total 11 2 2 2 2 4 2" xfId="28639" xr:uid="{00000000-0005-0000-0000-00002F690000}"/>
    <cellStyle name="Total 11 2 2 2 2 5" xfId="28634" xr:uid="{00000000-0005-0000-0000-000030690000}"/>
    <cellStyle name="Total 11 2 2 2 3" xfId="28633" xr:uid="{00000000-0005-0000-0000-000031690000}"/>
    <cellStyle name="Total 11 2 2 3" xfId="18466" xr:uid="{00000000-0005-0000-0000-000032690000}"/>
    <cellStyle name="Total 11 2 2 3 2" xfId="18467" xr:uid="{00000000-0005-0000-0000-000033690000}"/>
    <cellStyle name="Total 11 2 2 3 2 2" xfId="18468" xr:uid="{00000000-0005-0000-0000-000034690000}"/>
    <cellStyle name="Total 11 2 2 3 2 2 2" xfId="28642" xr:uid="{00000000-0005-0000-0000-000035690000}"/>
    <cellStyle name="Total 11 2 2 3 2 3" xfId="18469" xr:uid="{00000000-0005-0000-0000-000036690000}"/>
    <cellStyle name="Total 11 2 2 3 2 3 2" xfId="28643" xr:uid="{00000000-0005-0000-0000-000037690000}"/>
    <cellStyle name="Total 11 2 2 3 2 4" xfId="28641" xr:uid="{00000000-0005-0000-0000-000038690000}"/>
    <cellStyle name="Total 11 2 2 3 3" xfId="18470" xr:uid="{00000000-0005-0000-0000-000039690000}"/>
    <cellStyle name="Total 11 2 2 3 3 2" xfId="28644" xr:uid="{00000000-0005-0000-0000-00003A690000}"/>
    <cellStyle name="Total 11 2 2 3 4" xfId="18471" xr:uid="{00000000-0005-0000-0000-00003B690000}"/>
    <cellStyle name="Total 11 2 2 3 4 2" xfId="28645" xr:uid="{00000000-0005-0000-0000-00003C690000}"/>
    <cellStyle name="Total 11 2 2 3 5" xfId="28640" xr:uid="{00000000-0005-0000-0000-00003D690000}"/>
    <cellStyle name="Total 11 2 2 4" xfId="28632" xr:uid="{00000000-0005-0000-0000-00003E690000}"/>
    <cellStyle name="Total 11 2 3" xfId="18472" xr:uid="{00000000-0005-0000-0000-00003F690000}"/>
    <cellStyle name="Total 11 2 3 2" xfId="18473" xr:uid="{00000000-0005-0000-0000-000040690000}"/>
    <cellStyle name="Total 11 2 3 2 2" xfId="18474" xr:uid="{00000000-0005-0000-0000-000041690000}"/>
    <cellStyle name="Total 11 2 3 2 2 2" xfId="18475" xr:uid="{00000000-0005-0000-0000-000042690000}"/>
    <cellStyle name="Total 11 2 3 2 2 2 2" xfId="18476" xr:uid="{00000000-0005-0000-0000-000043690000}"/>
    <cellStyle name="Total 11 2 3 2 2 2 2 2" xfId="28650" xr:uid="{00000000-0005-0000-0000-000044690000}"/>
    <cellStyle name="Total 11 2 3 2 2 2 3" xfId="18477" xr:uid="{00000000-0005-0000-0000-000045690000}"/>
    <cellStyle name="Total 11 2 3 2 2 2 3 2" xfId="28651" xr:uid="{00000000-0005-0000-0000-000046690000}"/>
    <cellStyle name="Total 11 2 3 2 2 2 4" xfId="28649" xr:uid="{00000000-0005-0000-0000-000047690000}"/>
    <cellStyle name="Total 11 2 3 2 2 3" xfId="18478" xr:uid="{00000000-0005-0000-0000-000048690000}"/>
    <cellStyle name="Total 11 2 3 2 2 3 2" xfId="28652" xr:uid="{00000000-0005-0000-0000-000049690000}"/>
    <cellStyle name="Total 11 2 3 2 2 4" xfId="18479" xr:uid="{00000000-0005-0000-0000-00004A690000}"/>
    <cellStyle name="Total 11 2 3 2 2 4 2" xfId="28653" xr:uid="{00000000-0005-0000-0000-00004B690000}"/>
    <cellStyle name="Total 11 2 3 2 2 5" xfId="28648" xr:uid="{00000000-0005-0000-0000-00004C690000}"/>
    <cellStyle name="Total 11 2 3 2 3" xfId="28647" xr:uid="{00000000-0005-0000-0000-00004D690000}"/>
    <cellStyle name="Total 11 2 3 3" xfId="18480" xr:uid="{00000000-0005-0000-0000-00004E690000}"/>
    <cellStyle name="Total 11 2 3 3 2" xfId="18481" xr:uid="{00000000-0005-0000-0000-00004F690000}"/>
    <cellStyle name="Total 11 2 3 3 2 2" xfId="18482" xr:uid="{00000000-0005-0000-0000-000050690000}"/>
    <cellStyle name="Total 11 2 3 3 2 2 2" xfId="28656" xr:uid="{00000000-0005-0000-0000-000051690000}"/>
    <cellStyle name="Total 11 2 3 3 2 3" xfId="18483" xr:uid="{00000000-0005-0000-0000-000052690000}"/>
    <cellStyle name="Total 11 2 3 3 2 3 2" xfId="28657" xr:uid="{00000000-0005-0000-0000-000053690000}"/>
    <cellStyle name="Total 11 2 3 3 2 4" xfId="28655" xr:uid="{00000000-0005-0000-0000-000054690000}"/>
    <cellStyle name="Total 11 2 3 3 3" xfId="18484" xr:uid="{00000000-0005-0000-0000-000055690000}"/>
    <cellStyle name="Total 11 2 3 3 3 2" xfId="28658" xr:uid="{00000000-0005-0000-0000-000056690000}"/>
    <cellStyle name="Total 11 2 3 3 4" xfId="18485" xr:uid="{00000000-0005-0000-0000-000057690000}"/>
    <cellStyle name="Total 11 2 3 3 4 2" xfId="28659" xr:uid="{00000000-0005-0000-0000-000058690000}"/>
    <cellStyle name="Total 11 2 3 3 5" xfId="28654" xr:uid="{00000000-0005-0000-0000-000059690000}"/>
    <cellStyle name="Total 11 2 3 4" xfId="28646" xr:uid="{00000000-0005-0000-0000-00005A690000}"/>
    <cellStyle name="Total 11 2 4" xfId="18486" xr:uid="{00000000-0005-0000-0000-00005B690000}"/>
    <cellStyle name="Total 11 2 4 2" xfId="18487" xr:uid="{00000000-0005-0000-0000-00005C690000}"/>
    <cellStyle name="Total 11 2 4 2 2" xfId="18488" xr:uid="{00000000-0005-0000-0000-00005D690000}"/>
    <cellStyle name="Total 11 2 4 2 2 2" xfId="18489" xr:uid="{00000000-0005-0000-0000-00005E690000}"/>
    <cellStyle name="Total 11 2 4 2 2 2 2" xfId="18490" xr:uid="{00000000-0005-0000-0000-00005F690000}"/>
    <cellStyle name="Total 11 2 4 2 2 2 2 2" xfId="28664" xr:uid="{00000000-0005-0000-0000-000060690000}"/>
    <cellStyle name="Total 11 2 4 2 2 2 3" xfId="18491" xr:uid="{00000000-0005-0000-0000-000061690000}"/>
    <cellStyle name="Total 11 2 4 2 2 2 3 2" xfId="28665" xr:uid="{00000000-0005-0000-0000-000062690000}"/>
    <cellStyle name="Total 11 2 4 2 2 2 4" xfId="28663" xr:uid="{00000000-0005-0000-0000-000063690000}"/>
    <cellStyle name="Total 11 2 4 2 2 3" xfId="18492" xr:uid="{00000000-0005-0000-0000-000064690000}"/>
    <cellStyle name="Total 11 2 4 2 2 3 2" xfId="28666" xr:uid="{00000000-0005-0000-0000-000065690000}"/>
    <cellStyle name="Total 11 2 4 2 2 4" xfId="18493" xr:uid="{00000000-0005-0000-0000-000066690000}"/>
    <cellStyle name="Total 11 2 4 2 2 4 2" xfId="28667" xr:uid="{00000000-0005-0000-0000-000067690000}"/>
    <cellStyle name="Total 11 2 4 2 2 5" xfId="28662" xr:uid="{00000000-0005-0000-0000-000068690000}"/>
    <cellStyle name="Total 11 2 4 2 3" xfId="28661" xr:uid="{00000000-0005-0000-0000-000069690000}"/>
    <cellStyle name="Total 11 2 4 3" xfId="18494" xr:uid="{00000000-0005-0000-0000-00006A690000}"/>
    <cellStyle name="Total 11 2 4 3 2" xfId="18495" xr:uid="{00000000-0005-0000-0000-00006B690000}"/>
    <cellStyle name="Total 11 2 4 3 2 2" xfId="18496" xr:uid="{00000000-0005-0000-0000-00006C690000}"/>
    <cellStyle name="Total 11 2 4 3 2 2 2" xfId="28670" xr:uid="{00000000-0005-0000-0000-00006D690000}"/>
    <cellStyle name="Total 11 2 4 3 2 3" xfId="18497" xr:uid="{00000000-0005-0000-0000-00006E690000}"/>
    <cellStyle name="Total 11 2 4 3 2 3 2" xfId="28671" xr:uid="{00000000-0005-0000-0000-00006F690000}"/>
    <cellStyle name="Total 11 2 4 3 2 4" xfId="28669" xr:uid="{00000000-0005-0000-0000-000070690000}"/>
    <cellStyle name="Total 11 2 4 3 3" xfId="18498" xr:uid="{00000000-0005-0000-0000-000071690000}"/>
    <cellStyle name="Total 11 2 4 3 3 2" xfId="28672" xr:uid="{00000000-0005-0000-0000-000072690000}"/>
    <cellStyle name="Total 11 2 4 3 4" xfId="18499" xr:uid="{00000000-0005-0000-0000-000073690000}"/>
    <cellStyle name="Total 11 2 4 3 4 2" xfId="28673" xr:uid="{00000000-0005-0000-0000-000074690000}"/>
    <cellStyle name="Total 11 2 4 3 5" xfId="28668" xr:uid="{00000000-0005-0000-0000-000075690000}"/>
    <cellStyle name="Total 11 2 4 4" xfId="28660" xr:uid="{00000000-0005-0000-0000-000076690000}"/>
    <cellStyle name="Total 11 2 5" xfId="18500" xr:uid="{00000000-0005-0000-0000-000077690000}"/>
    <cellStyle name="Total 11 2 5 2" xfId="18501" xr:uid="{00000000-0005-0000-0000-000078690000}"/>
    <cellStyle name="Total 11 2 5 2 2" xfId="18502" xr:uid="{00000000-0005-0000-0000-000079690000}"/>
    <cellStyle name="Total 11 2 5 2 2 2" xfId="18503" xr:uid="{00000000-0005-0000-0000-00007A690000}"/>
    <cellStyle name="Total 11 2 5 2 2 2 2" xfId="28677" xr:uid="{00000000-0005-0000-0000-00007B690000}"/>
    <cellStyle name="Total 11 2 5 2 2 3" xfId="18504" xr:uid="{00000000-0005-0000-0000-00007C690000}"/>
    <cellStyle name="Total 11 2 5 2 2 3 2" xfId="28678" xr:uid="{00000000-0005-0000-0000-00007D690000}"/>
    <cellStyle name="Total 11 2 5 2 2 4" xfId="28676" xr:uid="{00000000-0005-0000-0000-00007E690000}"/>
    <cellStyle name="Total 11 2 5 2 3" xfId="18505" xr:uid="{00000000-0005-0000-0000-00007F690000}"/>
    <cellStyle name="Total 11 2 5 2 3 2" xfId="28679" xr:uid="{00000000-0005-0000-0000-000080690000}"/>
    <cellStyle name="Total 11 2 5 2 4" xfId="18506" xr:uid="{00000000-0005-0000-0000-000081690000}"/>
    <cellStyle name="Total 11 2 5 2 4 2" xfId="28680" xr:uid="{00000000-0005-0000-0000-000082690000}"/>
    <cellStyle name="Total 11 2 5 2 5" xfId="28675" xr:uid="{00000000-0005-0000-0000-000083690000}"/>
    <cellStyle name="Total 11 2 5 3" xfId="28674" xr:uid="{00000000-0005-0000-0000-000084690000}"/>
    <cellStyle name="Total 11 2 6" xfId="18507" xr:uid="{00000000-0005-0000-0000-000085690000}"/>
    <cellStyle name="Total 11 2 6 2" xfId="18508" xr:uid="{00000000-0005-0000-0000-000086690000}"/>
    <cellStyle name="Total 11 2 6 2 2" xfId="18509" xr:uid="{00000000-0005-0000-0000-000087690000}"/>
    <cellStyle name="Total 11 2 6 2 2 2" xfId="18510" xr:uid="{00000000-0005-0000-0000-000088690000}"/>
    <cellStyle name="Total 11 2 6 2 2 2 2" xfId="28684" xr:uid="{00000000-0005-0000-0000-000089690000}"/>
    <cellStyle name="Total 11 2 6 2 2 3" xfId="18511" xr:uid="{00000000-0005-0000-0000-00008A690000}"/>
    <cellStyle name="Total 11 2 6 2 2 3 2" xfId="28685" xr:uid="{00000000-0005-0000-0000-00008B690000}"/>
    <cellStyle name="Total 11 2 6 2 2 4" xfId="28683" xr:uid="{00000000-0005-0000-0000-00008C690000}"/>
    <cellStyle name="Total 11 2 6 2 3" xfId="18512" xr:uid="{00000000-0005-0000-0000-00008D690000}"/>
    <cellStyle name="Total 11 2 6 2 3 2" xfId="28686" xr:uid="{00000000-0005-0000-0000-00008E690000}"/>
    <cellStyle name="Total 11 2 6 2 4" xfId="18513" xr:uid="{00000000-0005-0000-0000-00008F690000}"/>
    <cellStyle name="Total 11 2 6 2 4 2" xfId="28687" xr:uid="{00000000-0005-0000-0000-000090690000}"/>
    <cellStyle name="Total 11 2 6 2 5" xfId="28682" xr:uid="{00000000-0005-0000-0000-000091690000}"/>
    <cellStyle name="Total 11 2 6 3" xfId="28681" xr:uid="{00000000-0005-0000-0000-000092690000}"/>
    <cellStyle name="Total 11 2 7" xfId="18514" xr:uid="{00000000-0005-0000-0000-000093690000}"/>
    <cellStyle name="Total 11 2 7 2" xfId="18515" xr:uid="{00000000-0005-0000-0000-000094690000}"/>
    <cellStyle name="Total 11 2 7 2 2" xfId="18516" xr:uid="{00000000-0005-0000-0000-000095690000}"/>
    <cellStyle name="Total 11 2 7 2 2 2" xfId="28690" xr:uid="{00000000-0005-0000-0000-000096690000}"/>
    <cellStyle name="Total 11 2 7 2 3" xfId="18517" xr:uid="{00000000-0005-0000-0000-000097690000}"/>
    <cellStyle name="Total 11 2 7 2 3 2" xfId="28691" xr:uid="{00000000-0005-0000-0000-000098690000}"/>
    <cellStyle name="Total 11 2 7 2 4" xfId="28689" xr:uid="{00000000-0005-0000-0000-000099690000}"/>
    <cellStyle name="Total 11 2 7 3" xfId="18518" xr:uid="{00000000-0005-0000-0000-00009A690000}"/>
    <cellStyle name="Total 11 2 7 3 2" xfId="28692" xr:uid="{00000000-0005-0000-0000-00009B690000}"/>
    <cellStyle name="Total 11 2 7 4" xfId="18519" xr:uid="{00000000-0005-0000-0000-00009C690000}"/>
    <cellStyle name="Total 11 2 7 4 2" xfId="28693" xr:uid="{00000000-0005-0000-0000-00009D690000}"/>
    <cellStyle name="Total 11 2 7 5" xfId="28688" xr:uid="{00000000-0005-0000-0000-00009E690000}"/>
    <cellStyle name="Total 11 2 8" xfId="28631" xr:uid="{00000000-0005-0000-0000-00009F690000}"/>
    <cellStyle name="Total 11 3" xfId="18520" xr:uid="{00000000-0005-0000-0000-0000A0690000}"/>
    <cellStyle name="Total 11 3 2" xfId="18521" xr:uid="{00000000-0005-0000-0000-0000A1690000}"/>
    <cellStyle name="Total 11 3 2 2" xfId="18522" xr:uid="{00000000-0005-0000-0000-0000A2690000}"/>
    <cellStyle name="Total 11 3 2 2 2" xfId="18523" xr:uid="{00000000-0005-0000-0000-0000A3690000}"/>
    <cellStyle name="Total 11 3 2 2 2 2" xfId="18524" xr:uid="{00000000-0005-0000-0000-0000A4690000}"/>
    <cellStyle name="Total 11 3 2 2 2 2 2" xfId="28698" xr:uid="{00000000-0005-0000-0000-0000A5690000}"/>
    <cellStyle name="Total 11 3 2 2 2 3" xfId="18525" xr:uid="{00000000-0005-0000-0000-0000A6690000}"/>
    <cellStyle name="Total 11 3 2 2 2 3 2" xfId="28699" xr:uid="{00000000-0005-0000-0000-0000A7690000}"/>
    <cellStyle name="Total 11 3 2 2 2 4" xfId="28697" xr:uid="{00000000-0005-0000-0000-0000A8690000}"/>
    <cellStyle name="Total 11 3 2 2 3" xfId="18526" xr:uid="{00000000-0005-0000-0000-0000A9690000}"/>
    <cellStyle name="Total 11 3 2 2 3 2" xfId="28700" xr:uid="{00000000-0005-0000-0000-0000AA690000}"/>
    <cellStyle name="Total 11 3 2 2 4" xfId="18527" xr:uid="{00000000-0005-0000-0000-0000AB690000}"/>
    <cellStyle name="Total 11 3 2 2 4 2" xfId="28701" xr:uid="{00000000-0005-0000-0000-0000AC690000}"/>
    <cellStyle name="Total 11 3 2 2 5" xfId="28696" xr:uid="{00000000-0005-0000-0000-0000AD690000}"/>
    <cellStyle name="Total 11 3 2 3" xfId="28695" xr:uid="{00000000-0005-0000-0000-0000AE690000}"/>
    <cellStyle name="Total 11 3 3" xfId="18528" xr:uid="{00000000-0005-0000-0000-0000AF690000}"/>
    <cellStyle name="Total 11 3 3 2" xfId="18529" xr:uid="{00000000-0005-0000-0000-0000B0690000}"/>
    <cellStyle name="Total 11 3 3 2 2" xfId="18530" xr:uid="{00000000-0005-0000-0000-0000B1690000}"/>
    <cellStyle name="Total 11 3 3 2 2 2" xfId="28704" xr:uid="{00000000-0005-0000-0000-0000B2690000}"/>
    <cellStyle name="Total 11 3 3 2 3" xfId="18531" xr:uid="{00000000-0005-0000-0000-0000B3690000}"/>
    <cellStyle name="Total 11 3 3 2 3 2" xfId="28705" xr:uid="{00000000-0005-0000-0000-0000B4690000}"/>
    <cellStyle name="Total 11 3 3 2 4" xfId="28703" xr:uid="{00000000-0005-0000-0000-0000B5690000}"/>
    <cellStyle name="Total 11 3 3 3" xfId="18532" xr:uid="{00000000-0005-0000-0000-0000B6690000}"/>
    <cellStyle name="Total 11 3 3 3 2" xfId="28706" xr:uid="{00000000-0005-0000-0000-0000B7690000}"/>
    <cellStyle name="Total 11 3 3 4" xfId="18533" xr:uid="{00000000-0005-0000-0000-0000B8690000}"/>
    <cellStyle name="Total 11 3 3 4 2" xfId="28707" xr:uid="{00000000-0005-0000-0000-0000B9690000}"/>
    <cellStyle name="Total 11 3 3 5" xfId="28702" xr:uid="{00000000-0005-0000-0000-0000BA690000}"/>
    <cellStyle name="Total 11 3 4" xfId="28694" xr:uid="{00000000-0005-0000-0000-0000BB690000}"/>
    <cellStyle name="Total 11 4" xfId="18534" xr:uid="{00000000-0005-0000-0000-0000BC690000}"/>
    <cellStyle name="Total 11 4 2" xfId="18535" xr:uid="{00000000-0005-0000-0000-0000BD690000}"/>
    <cellStyle name="Total 11 4 2 2" xfId="18536" xr:uid="{00000000-0005-0000-0000-0000BE690000}"/>
    <cellStyle name="Total 11 4 2 2 2" xfId="18537" xr:uid="{00000000-0005-0000-0000-0000BF690000}"/>
    <cellStyle name="Total 11 4 2 2 2 2" xfId="18538" xr:uid="{00000000-0005-0000-0000-0000C0690000}"/>
    <cellStyle name="Total 11 4 2 2 2 2 2" xfId="28712" xr:uid="{00000000-0005-0000-0000-0000C1690000}"/>
    <cellStyle name="Total 11 4 2 2 2 3" xfId="18539" xr:uid="{00000000-0005-0000-0000-0000C2690000}"/>
    <cellStyle name="Total 11 4 2 2 2 3 2" xfId="28713" xr:uid="{00000000-0005-0000-0000-0000C3690000}"/>
    <cellStyle name="Total 11 4 2 2 2 4" xfId="28711" xr:uid="{00000000-0005-0000-0000-0000C4690000}"/>
    <cellStyle name="Total 11 4 2 2 3" xfId="18540" xr:uid="{00000000-0005-0000-0000-0000C5690000}"/>
    <cellStyle name="Total 11 4 2 2 3 2" xfId="28714" xr:uid="{00000000-0005-0000-0000-0000C6690000}"/>
    <cellStyle name="Total 11 4 2 2 4" xfId="18541" xr:uid="{00000000-0005-0000-0000-0000C7690000}"/>
    <cellStyle name="Total 11 4 2 2 4 2" xfId="28715" xr:uid="{00000000-0005-0000-0000-0000C8690000}"/>
    <cellStyle name="Total 11 4 2 2 5" xfId="28710" xr:uid="{00000000-0005-0000-0000-0000C9690000}"/>
    <cellStyle name="Total 11 4 2 3" xfId="28709" xr:uid="{00000000-0005-0000-0000-0000CA690000}"/>
    <cellStyle name="Total 11 4 3" xfId="18542" xr:uid="{00000000-0005-0000-0000-0000CB690000}"/>
    <cellStyle name="Total 11 4 3 2" xfId="18543" xr:uid="{00000000-0005-0000-0000-0000CC690000}"/>
    <cellStyle name="Total 11 4 3 2 2" xfId="18544" xr:uid="{00000000-0005-0000-0000-0000CD690000}"/>
    <cellStyle name="Total 11 4 3 2 2 2" xfId="28718" xr:uid="{00000000-0005-0000-0000-0000CE690000}"/>
    <cellStyle name="Total 11 4 3 2 3" xfId="18545" xr:uid="{00000000-0005-0000-0000-0000CF690000}"/>
    <cellStyle name="Total 11 4 3 2 3 2" xfId="28719" xr:uid="{00000000-0005-0000-0000-0000D0690000}"/>
    <cellStyle name="Total 11 4 3 2 4" xfId="28717" xr:uid="{00000000-0005-0000-0000-0000D1690000}"/>
    <cellStyle name="Total 11 4 3 3" xfId="18546" xr:uid="{00000000-0005-0000-0000-0000D2690000}"/>
    <cellStyle name="Total 11 4 3 3 2" xfId="28720" xr:uid="{00000000-0005-0000-0000-0000D3690000}"/>
    <cellStyle name="Total 11 4 3 4" xfId="18547" xr:uid="{00000000-0005-0000-0000-0000D4690000}"/>
    <cellStyle name="Total 11 4 3 4 2" xfId="28721" xr:uid="{00000000-0005-0000-0000-0000D5690000}"/>
    <cellStyle name="Total 11 4 3 5" xfId="28716" xr:uid="{00000000-0005-0000-0000-0000D6690000}"/>
    <cellStyle name="Total 11 4 4" xfId="28708" xr:uid="{00000000-0005-0000-0000-0000D7690000}"/>
    <cellStyle name="Total 11 5" xfId="18548" xr:uid="{00000000-0005-0000-0000-0000D8690000}"/>
    <cellStyle name="Total 11 5 2" xfId="18549" xr:uid="{00000000-0005-0000-0000-0000D9690000}"/>
    <cellStyle name="Total 11 5 2 2" xfId="18550" xr:uid="{00000000-0005-0000-0000-0000DA690000}"/>
    <cellStyle name="Total 11 5 2 2 2" xfId="18551" xr:uid="{00000000-0005-0000-0000-0000DB690000}"/>
    <cellStyle name="Total 11 5 2 2 2 2" xfId="18552" xr:uid="{00000000-0005-0000-0000-0000DC690000}"/>
    <cellStyle name="Total 11 5 2 2 2 2 2" xfId="28726" xr:uid="{00000000-0005-0000-0000-0000DD690000}"/>
    <cellStyle name="Total 11 5 2 2 2 3" xfId="18553" xr:uid="{00000000-0005-0000-0000-0000DE690000}"/>
    <cellStyle name="Total 11 5 2 2 2 3 2" xfId="28727" xr:uid="{00000000-0005-0000-0000-0000DF690000}"/>
    <cellStyle name="Total 11 5 2 2 2 4" xfId="28725" xr:uid="{00000000-0005-0000-0000-0000E0690000}"/>
    <cellStyle name="Total 11 5 2 2 3" xfId="18554" xr:uid="{00000000-0005-0000-0000-0000E1690000}"/>
    <cellStyle name="Total 11 5 2 2 3 2" xfId="28728" xr:uid="{00000000-0005-0000-0000-0000E2690000}"/>
    <cellStyle name="Total 11 5 2 2 4" xfId="18555" xr:uid="{00000000-0005-0000-0000-0000E3690000}"/>
    <cellStyle name="Total 11 5 2 2 4 2" xfId="28729" xr:uid="{00000000-0005-0000-0000-0000E4690000}"/>
    <cellStyle name="Total 11 5 2 2 5" xfId="28724" xr:uid="{00000000-0005-0000-0000-0000E5690000}"/>
    <cellStyle name="Total 11 5 2 3" xfId="28723" xr:uid="{00000000-0005-0000-0000-0000E6690000}"/>
    <cellStyle name="Total 11 5 3" xfId="18556" xr:uid="{00000000-0005-0000-0000-0000E7690000}"/>
    <cellStyle name="Total 11 5 3 2" xfId="18557" xr:uid="{00000000-0005-0000-0000-0000E8690000}"/>
    <cellStyle name="Total 11 5 3 2 2" xfId="18558" xr:uid="{00000000-0005-0000-0000-0000E9690000}"/>
    <cellStyle name="Total 11 5 3 2 2 2" xfId="28732" xr:uid="{00000000-0005-0000-0000-0000EA690000}"/>
    <cellStyle name="Total 11 5 3 2 3" xfId="18559" xr:uid="{00000000-0005-0000-0000-0000EB690000}"/>
    <cellStyle name="Total 11 5 3 2 3 2" xfId="28733" xr:uid="{00000000-0005-0000-0000-0000EC690000}"/>
    <cellStyle name="Total 11 5 3 2 4" xfId="28731" xr:uid="{00000000-0005-0000-0000-0000ED690000}"/>
    <cellStyle name="Total 11 5 3 3" xfId="18560" xr:uid="{00000000-0005-0000-0000-0000EE690000}"/>
    <cellStyle name="Total 11 5 3 3 2" xfId="28734" xr:uid="{00000000-0005-0000-0000-0000EF690000}"/>
    <cellStyle name="Total 11 5 3 4" xfId="18561" xr:uid="{00000000-0005-0000-0000-0000F0690000}"/>
    <cellStyle name="Total 11 5 3 4 2" xfId="28735" xr:uid="{00000000-0005-0000-0000-0000F1690000}"/>
    <cellStyle name="Total 11 5 3 5" xfId="28730" xr:uid="{00000000-0005-0000-0000-0000F2690000}"/>
    <cellStyle name="Total 11 5 4" xfId="28722" xr:uid="{00000000-0005-0000-0000-0000F3690000}"/>
    <cellStyle name="Total 11 6" xfId="18562" xr:uid="{00000000-0005-0000-0000-0000F4690000}"/>
    <cellStyle name="Total 11 6 2" xfId="18563" xr:uid="{00000000-0005-0000-0000-0000F5690000}"/>
    <cellStyle name="Total 11 6 2 2" xfId="18564" xr:uid="{00000000-0005-0000-0000-0000F6690000}"/>
    <cellStyle name="Total 11 6 2 2 2" xfId="18565" xr:uid="{00000000-0005-0000-0000-0000F7690000}"/>
    <cellStyle name="Total 11 6 2 2 2 2" xfId="28739" xr:uid="{00000000-0005-0000-0000-0000F8690000}"/>
    <cellStyle name="Total 11 6 2 2 3" xfId="18566" xr:uid="{00000000-0005-0000-0000-0000F9690000}"/>
    <cellStyle name="Total 11 6 2 2 3 2" xfId="28740" xr:uid="{00000000-0005-0000-0000-0000FA690000}"/>
    <cellStyle name="Total 11 6 2 2 4" xfId="28738" xr:uid="{00000000-0005-0000-0000-0000FB690000}"/>
    <cellStyle name="Total 11 6 2 3" xfId="18567" xr:uid="{00000000-0005-0000-0000-0000FC690000}"/>
    <cellStyle name="Total 11 6 2 3 2" xfId="28741" xr:uid="{00000000-0005-0000-0000-0000FD690000}"/>
    <cellStyle name="Total 11 6 2 4" xfId="18568" xr:uid="{00000000-0005-0000-0000-0000FE690000}"/>
    <cellStyle name="Total 11 6 2 4 2" xfId="28742" xr:uid="{00000000-0005-0000-0000-0000FF690000}"/>
    <cellStyle name="Total 11 6 2 5" xfId="28737" xr:uid="{00000000-0005-0000-0000-0000006A0000}"/>
    <cellStyle name="Total 11 6 3" xfId="28736" xr:uid="{00000000-0005-0000-0000-0000016A0000}"/>
    <cellStyle name="Total 11 7" xfId="18569" xr:uid="{00000000-0005-0000-0000-0000026A0000}"/>
    <cellStyle name="Total 11 7 2" xfId="18570" xr:uid="{00000000-0005-0000-0000-0000036A0000}"/>
    <cellStyle name="Total 11 7 2 2" xfId="18571" xr:uid="{00000000-0005-0000-0000-0000046A0000}"/>
    <cellStyle name="Total 11 7 2 2 2" xfId="28745" xr:uid="{00000000-0005-0000-0000-0000056A0000}"/>
    <cellStyle name="Total 11 7 2 3" xfId="18572" xr:uid="{00000000-0005-0000-0000-0000066A0000}"/>
    <cellStyle name="Total 11 7 2 3 2" xfId="28746" xr:uid="{00000000-0005-0000-0000-0000076A0000}"/>
    <cellStyle name="Total 11 7 2 4" xfId="28744" xr:uid="{00000000-0005-0000-0000-0000086A0000}"/>
    <cellStyle name="Total 11 7 3" xfId="18573" xr:uid="{00000000-0005-0000-0000-0000096A0000}"/>
    <cellStyle name="Total 11 7 3 2" xfId="28747" xr:uid="{00000000-0005-0000-0000-00000A6A0000}"/>
    <cellStyle name="Total 11 7 4" xfId="18574" xr:uid="{00000000-0005-0000-0000-00000B6A0000}"/>
    <cellStyle name="Total 11 7 4 2" xfId="28748" xr:uid="{00000000-0005-0000-0000-00000C6A0000}"/>
    <cellStyle name="Total 11 7 5" xfId="28743" xr:uid="{00000000-0005-0000-0000-00000D6A0000}"/>
    <cellStyle name="Total 11 8" xfId="18575" xr:uid="{00000000-0005-0000-0000-00000E6A0000}"/>
    <cellStyle name="Total 11 8 2" xfId="28749" xr:uid="{00000000-0005-0000-0000-00000F6A0000}"/>
    <cellStyle name="Total 11 9" xfId="18576" xr:uid="{00000000-0005-0000-0000-0000106A0000}"/>
    <cellStyle name="Total 11 9 2" xfId="28750" xr:uid="{00000000-0005-0000-0000-0000116A0000}"/>
    <cellStyle name="Total 12" xfId="2857" xr:uid="{00000000-0005-0000-0000-0000126A0000}"/>
    <cellStyle name="Total 12 10" xfId="18577" xr:uid="{00000000-0005-0000-0000-0000136A0000}"/>
    <cellStyle name="Total 12 11" xfId="28751" xr:uid="{00000000-0005-0000-0000-0000146A0000}"/>
    <cellStyle name="Total 12 2" xfId="18578" xr:uid="{00000000-0005-0000-0000-0000156A0000}"/>
    <cellStyle name="Total 12 2 2" xfId="18579" xr:uid="{00000000-0005-0000-0000-0000166A0000}"/>
    <cellStyle name="Total 12 2 2 2" xfId="18580" xr:uid="{00000000-0005-0000-0000-0000176A0000}"/>
    <cellStyle name="Total 12 2 2 2 2" xfId="18581" xr:uid="{00000000-0005-0000-0000-0000186A0000}"/>
    <cellStyle name="Total 12 2 2 2 2 2" xfId="18582" xr:uid="{00000000-0005-0000-0000-0000196A0000}"/>
    <cellStyle name="Total 12 2 2 2 2 2 2" xfId="18583" xr:uid="{00000000-0005-0000-0000-00001A6A0000}"/>
    <cellStyle name="Total 12 2 2 2 2 2 2 2" xfId="28757" xr:uid="{00000000-0005-0000-0000-00001B6A0000}"/>
    <cellStyle name="Total 12 2 2 2 2 2 3" xfId="18584" xr:uid="{00000000-0005-0000-0000-00001C6A0000}"/>
    <cellStyle name="Total 12 2 2 2 2 2 3 2" xfId="28758" xr:uid="{00000000-0005-0000-0000-00001D6A0000}"/>
    <cellStyle name="Total 12 2 2 2 2 2 4" xfId="28756" xr:uid="{00000000-0005-0000-0000-00001E6A0000}"/>
    <cellStyle name="Total 12 2 2 2 2 3" xfId="18585" xr:uid="{00000000-0005-0000-0000-00001F6A0000}"/>
    <cellStyle name="Total 12 2 2 2 2 3 2" xfId="28759" xr:uid="{00000000-0005-0000-0000-0000206A0000}"/>
    <cellStyle name="Total 12 2 2 2 2 4" xfId="18586" xr:uid="{00000000-0005-0000-0000-0000216A0000}"/>
    <cellStyle name="Total 12 2 2 2 2 4 2" xfId="28760" xr:uid="{00000000-0005-0000-0000-0000226A0000}"/>
    <cellStyle name="Total 12 2 2 2 2 5" xfId="28755" xr:uid="{00000000-0005-0000-0000-0000236A0000}"/>
    <cellStyle name="Total 12 2 2 2 3" xfId="28754" xr:uid="{00000000-0005-0000-0000-0000246A0000}"/>
    <cellStyle name="Total 12 2 2 3" xfId="18587" xr:uid="{00000000-0005-0000-0000-0000256A0000}"/>
    <cellStyle name="Total 12 2 2 3 2" xfId="18588" xr:uid="{00000000-0005-0000-0000-0000266A0000}"/>
    <cellStyle name="Total 12 2 2 3 2 2" xfId="18589" xr:uid="{00000000-0005-0000-0000-0000276A0000}"/>
    <cellStyle name="Total 12 2 2 3 2 2 2" xfId="28763" xr:uid="{00000000-0005-0000-0000-0000286A0000}"/>
    <cellStyle name="Total 12 2 2 3 2 3" xfId="18590" xr:uid="{00000000-0005-0000-0000-0000296A0000}"/>
    <cellStyle name="Total 12 2 2 3 2 3 2" xfId="28764" xr:uid="{00000000-0005-0000-0000-00002A6A0000}"/>
    <cellStyle name="Total 12 2 2 3 2 4" xfId="28762" xr:uid="{00000000-0005-0000-0000-00002B6A0000}"/>
    <cellStyle name="Total 12 2 2 3 3" xfId="18591" xr:uid="{00000000-0005-0000-0000-00002C6A0000}"/>
    <cellStyle name="Total 12 2 2 3 3 2" xfId="28765" xr:uid="{00000000-0005-0000-0000-00002D6A0000}"/>
    <cellStyle name="Total 12 2 2 3 4" xfId="18592" xr:uid="{00000000-0005-0000-0000-00002E6A0000}"/>
    <cellStyle name="Total 12 2 2 3 4 2" xfId="28766" xr:uid="{00000000-0005-0000-0000-00002F6A0000}"/>
    <cellStyle name="Total 12 2 2 3 5" xfId="28761" xr:uid="{00000000-0005-0000-0000-0000306A0000}"/>
    <cellStyle name="Total 12 2 2 4" xfId="28753" xr:uid="{00000000-0005-0000-0000-0000316A0000}"/>
    <cellStyle name="Total 12 2 3" xfId="18593" xr:uid="{00000000-0005-0000-0000-0000326A0000}"/>
    <cellStyle name="Total 12 2 3 2" xfId="18594" xr:uid="{00000000-0005-0000-0000-0000336A0000}"/>
    <cellStyle name="Total 12 2 3 2 2" xfId="18595" xr:uid="{00000000-0005-0000-0000-0000346A0000}"/>
    <cellStyle name="Total 12 2 3 2 2 2" xfId="18596" xr:uid="{00000000-0005-0000-0000-0000356A0000}"/>
    <cellStyle name="Total 12 2 3 2 2 2 2" xfId="18597" xr:uid="{00000000-0005-0000-0000-0000366A0000}"/>
    <cellStyle name="Total 12 2 3 2 2 2 2 2" xfId="28771" xr:uid="{00000000-0005-0000-0000-0000376A0000}"/>
    <cellStyle name="Total 12 2 3 2 2 2 3" xfId="18598" xr:uid="{00000000-0005-0000-0000-0000386A0000}"/>
    <cellStyle name="Total 12 2 3 2 2 2 3 2" xfId="28772" xr:uid="{00000000-0005-0000-0000-0000396A0000}"/>
    <cellStyle name="Total 12 2 3 2 2 2 4" xfId="28770" xr:uid="{00000000-0005-0000-0000-00003A6A0000}"/>
    <cellStyle name="Total 12 2 3 2 2 3" xfId="18599" xr:uid="{00000000-0005-0000-0000-00003B6A0000}"/>
    <cellStyle name="Total 12 2 3 2 2 3 2" xfId="28773" xr:uid="{00000000-0005-0000-0000-00003C6A0000}"/>
    <cellStyle name="Total 12 2 3 2 2 4" xfId="18600" xr:uid="{00000000-0005-0000-0000-00003D6A0000}"/>
    <cellStyle name="Total 12 2 3 2 2 4 2" xfId="28774" xr:uid="{00000000-0005-0000-0000-00003E6A0000}"/>
    <cellStyle name="Total 12 2 3 2 2 5" xfId="28769" xr:uid="{00000000-0005-0000-0000-00003F6A0000}"/>
    <cellStyle name="Total 12 2 3 2 3" xfId="28768" xr:uid="{00000000-0005-0000-0000-0000406A0000}"/>
    <cellStyle name="Total 12 2 3 3" xfId="18601" xr:uid="{00000000-0005-0000-0000-0000416A0000}"/>
    <cellStyle name="Total 12 2 3 3 2" xfId="18602" xr:uid="{00000000-0005-0000-0000-0000426A0000}"/>
    <cellStyle name="Total 12 2 3 3 2 2" xfId="18603" xr:uid="{00000000-0005-0000-0000-0000436A0000}"/>
    <cellStyle name="Total 12 2 3 3 2 2 2" xfId="28777" xr:uid="{00000000-0005-0000-0000-0000446A0000}"/>
    <cellStyle name="Total 12 2 3 3 2 3" xfId="18604" xr:uid="{00000000-0005-0000-0000-0000456A0000}"/>
    <cellStyle name="Total 12 2 3 3 2 3 2" xfId="28778" xr:uid="{00000000-0005-0000-0000-0000466A0000}"/>
    <cellStyle name="Total 12 2 3 3 2 4" xfId="28776" xr:uid="{00000000-0005-0000-0000-0000476A0000}"/>
    <cellStyle name="Total 12 2 3 3 3" xfId="18605" xr:uid="{00000000-0005-0000-0000-0000486A0000}"/>
    <cellStyle name="Total 12 2 3 3 3 2" xfId="28779" xr:uid="{00000000-0005-0000-0000-0000496A0000}"/>
    <cellStyle name="Total 12 2 3 3 4" xfId="18606" xr:uid="{00000000-0005-0000-0000-00004A6A0000}"/>
    <cellStyle name="Total 12 2 3 3 4 2" xfId="28780" xr:uid="{00000000-0005-0000-0000-00004B6A0000}"/>
    <cellStyle name="Total 12 2 3 3 5" xfId="28775" xr:uid="{00000000-0005-0000-0000-00004C6A0000}"/>
    <cellStyle name="Total 12 2 3 4" xfId="28767" xr:uid="{00000000-0005-0000-0000-00004D6A0000}"/>
    <cellStyle name="Total 12 2 4" xfId="18607" xr:uid="{00000000-0005-0000-0000-00004E6A0000}"/>
    <cellStyle name="Total 12 2 4 2" xfId="18608" xr:uid="{00000000-0005-0000-0000-00004F6A0000}"/>
    <cellStyle name="Total 12 2 4 2 2" xfId="18609" xr:uid="{00000000-0005-0000-0000-0000506A0000}"/>
    <cellStyle name="Total 12 2 4 2 2 2" xfId="18610" xr:uid="{00000000-0005-0000-0000-0000516A0000}"/>
    <cellStyle name="Total 12 2 4 2 2 2 2" xfId="18611" xr:uid="{00000000-0005-0000-0000-0000526A0000}"/>
    <cellStyle name="Total 12 2 4 2 2 2 2 2" xfId="28785" xr:uid="{00000000-0005-0000-0000-0000536A0000}"/>
    <cellStyle name="Total 12 2 4 2 2 2 3" xfId="18612" xr:uid="{00000000-0005-0000-0000-0000546A0000}"/>
    <cellStyle name="Total 12 2 4 2 2 2 3 2" xfId="28786" xr:uid="{00000000-0005-0000-0000-0000556A0000}"/>
    <cellStyle name="Total 12 2 4 2 2 2 4" xfId="28784" xr:uid="{00000000-0005-0000-0000-0000566A0000}"/>
    <cellStyle name="Total 12 2 4 2 2 3" xfId="18613" xr:uid="{00000000-0005-0000-0000-0000576A0000}"/>
    <cellStyle name="Total 12 2 4 2 2 3 2" xfId="28787" xr:uid="{00000000-0005-0000-0000-0000586A0000}"/>
    <cellStyle name="Total 12 2 4 2 2 4" xfId="18614" xr:uid="{00000000-0005-0000-0000-0000596A0000}"/>
    <cellStyle name="Total 12 2 4 2 2 4 2" xfId="28788" xr:uid="{00000000-0005-0000-0000-00005A6A0000}"/>
    <cellStyle name="Total 12 2 4 2 2 5" xfId="28783" xr:uid="{00000000-0005-0000-0000-00005B6A0000}"/>
    <cellStyle name="Total 12 2 4 2 3" xfId="28782" xr:uid="{00000000-0005-0000-0000-00005C6A0000}"/>
    <cellStyle name="Total 12 2 4 3" xfId="18615" xr:uid="{00000000-0005-0000-0000-00005D6A0000}"/>
    <cellStyle name="Total 12 2 4 3 2" xfId="18616" xr:uid="{00000000-0005-0000-0000-00005E6A0000}"/>
    <cellStyle name="Total 12 2 4 3 2 2" xfId="18617" xr:uid="{00000000-0005-0000-0000-00005F6A0000}"/>
    <cellStyle name="Total 12 2 4 3 2 2 2" xfId="28791" xr:uid="{00000000-0005-0000-0000-0000606A0000}"/>
    <cellStyle name="Total 12 2 4 3 2 3" xfId="18618" xr:uid="{00000000-0005-0000-0000-0000616A0000}"/>
    <cellStyle name="Total 12 2 4 3 2 3 2" xfId="28792" xr:uid="{00000000-0005-0000-0000-0000626A0000}"/>
    <cellStyle name="Total 12 2 4 3 2 4" xfId="28790" xr:uid="{00000000-0005-0000-0000-0000636A0000}"/>
    <cellStyle name="Total 12 2 4 3 3" xfId="18619" xr:uid="{00000000-0005-0000-0000-0000646A0000}"/>
    <cellStyle name="Total 12 2 4 3 3 2" xfId="28793" xr:uid="{00000000-0005-0000-0000-0000656A0000}"/>
    <cellStyle name="Total 12 2 4 3 4" xfId="18620" xr:uid="{00000000-0005-0000-0000-0000666A0000}"/>
    <cellStyle name="Total 12 2 4 3 4 2" xfId="28794" xr:uid="{00000000-0005-0000-0000-0000676A0000}"/>
    <cellStyle name="Total 12 2 4 3 5" xfId="28789" xr:uid="{00000000-0005-0000-0000-0000686A0000}"/>
    <cellStyle name="Total 12 2 4 4" xfId="28781" xr:uid="{00000000-0005-0000-0000-0000696A0000}"/>
    <cellStyle name="Total 12 2 5" xfId="18621" xr:uid="{00000000-0005-0000-0000-00006A6A0000}"/>
    <cellStyle name="Total 12 2 5 2" xfId="18622" xr:uid="{00000000-0005-0000-0000-00006B6A0000}"/>
    <cellStyle name="Total 12 2 5 2 2" xfId="18623" xr:uid="{00000000-0005-0000-0000-00006C6A0000}"/>
    <cellStyle name="Total 12 2 5 2 2 2" xfId="18624" xr:uid="{00000000-0005-0000-0000-00006D6A0000}"/>
    <cellStyle name="Total 12 2 5 2 2 2 2" xfId="28798" xr:uid="{00000000-0005-0000-0000-00006E6A0000}"/>
    <cellStyle name="Total 12 2 5 2 2 3" xfId="18625" xr:uid="{00000000-0005-0000-0000-00006F6A0000}"/>
    <cellStyle name="Total 12 2 5 2 2 3 2" xfId="28799" xr:uid="{00000000-0005-0000-0000-0000706A0000}"/>
    <cellStyle name="Total 12 2 5 2 2 4" xfId="28797" xr:uid="{00000000-0005-0000-0000-0000716A0000}"/>
    <cellStyle name="Total 12 2 5 2 3" xfId="18626" xr:uid="{00000000-0005-0000-0000-0000726A0000}"/>
    <cellStyle name="Total 12 2 5 2 3 2" xfId="28800" xr:uid="{00000000-0005-0000-0000-0000736A0000}"/>
    <cellStyle name="Total 12 2 5 2 4" xfId="18627" xr:uid="{00000000-0005-0000-0000-0000746A0000}"/>
    <cellStyle name="Total 12 2 5 2 4 2" xfId="28801" xr:uid="{00000000-0005-0000-0000-0000756A0000}"/>
    <cellStyle name="Total 12 2 5 2 5" xfId="28796" xr:uid="{00000000-0005-0000-0000-0000766A0000}"/>
    <cellStyle name="Total 12 2 5 3" xfId="28795" xr:uid="{00000000-0005-0000-0000-0000776A0000}"/>
    <cellStyle name="Total 12 2 6" xfId="18628" xr:uid="{00000000-0005-0000-0000-0000786A0000}"/>
    <cellStyle name="Total 12 2 6 2" xfId="18629" xr:uid="{00000000-0005-0000-0000-0000796A0000}"/>
    <cellStyle name="Total 12 2 6 2 2" xfId="18630" xr:uid="{00000000-0005-0000-0000-00007A6A0000}"/>
    <cellStyle name="Total 12 2 6 2 2 2" xfId="18631" xr:uid="{00000000-0005-0000-0000-00007B6A0000}"/>
    <cellStyle name="Total 12 2 6 2 2 2 2" xfId="28805" xr:uid="{00000000-0005-0000-0000-00007C6A0000}"/>
    <cellStyle name="Total 12 2 6 2 2 3" xfId="18632" xr:uid="{00000000-0005-0000-0000-00007D6A0000}"/>
    <cellStyle name="Total 12 2 6 2 2 3 2" xfId="28806" xr:uid="{00000000-0005-0000-0000-00007E6A0000}"/>
    <cellStyle name="Total 12 2 6 2 2 4" xfId="28804" xr:uid="{00000000-0005-0000-0000-00007F6A0000}"/>
    <cellStyle name="Total 12 2 6 2 3" xfId="18633" xr:uid="{00000000-0005-0000-0000-0000806A0000}"/>
    <cellStyle name="Total 12 2 6 2 3 2" xfId="28807" xr:uid="{00000000-0005-0000-0000-0000816A0000}"/>
    <cellStyle name="Total 12 2 6 2 4" xfId="18634" xr:uid="{00000000-0005-0000-0000-0000826A0000}"/>
    <cellStyle name="Total 12 2 6 2 4 2" xfId="28808" xr:uid="{00000000-0005-0000-0000-0000836A0000}"/>
    <cellStyle name="Total 12 2 6 2 5" xfId="28803" xr:uid="{00000000-0005-0000-0000-0000846A0000}"/>
    <cellStyle name="Total 12 2 6 3" xfId="28802" xr:uid="{00000000-0005-0000-0000-0000856A0000}"/>
    <cellStyle name="Total 12 2 7" xfId="18635" xr:uid="{00000000-0005-0000-0000-0000866A0000}"/>
    <cellStyle name="Total 12 2 7 2" xfId="18636" xr:uid="{00000000-0005-0000-0000-0000876A0000}"/>
    <cellStyle name="Total 12 2 7 2 2" xfId="18637" xr:uid="{00000000-0005-0000-0000-0000886A0000}"/>
    <cellStyle name="Total 12 2 7 2 2 2" xfId="28811" xr:uid="{00000000-0005-0000-0000-0000896A0000}"/>
    <cellStyle name="Total 12 2 7 2 3" xfId="18638" xr:uid="{00000000-0005-0000-0000-00008A6A0000}"/>
    <cellStyle name="Total 12 2 7 2 3 2" xfId="28812" xr:uid="{00000000-0005-0000-0000-00008B6A0000}"/>
    <cellStyle name="Total 12 2 7 2 4" xfId="28810" xr:uid="{00000000-0005-0000-0000-00008C6A0000}"/>
    <cellStyle name="Total 12 2 7 3" xfId="18639" xr:uid="{00000000-0005-0000-0000-00008D6A0000}"/>
    <cellStyle name="Total 12 2 7 3 2" xfId="28813" xr:uid="{00000000-0005-0000-0000-00008E6A0000}"/>
    <cellStyle name="Total 12 2 7 4" xfId="18640" xr:uid="{00000000-0005-0000-0000-00008F6A0000}"/>
    <cellStyle name="Total 12 2 7 4 2" xfId="28814" xr:uid="{00000000-0005-0000-0000-0000906A0000}"/>
    <cellStyle name="Total 12 2 7 5" xfId="28809" xr:uid="{00000000-0005-0000-0000-0000916A0000}"/>
    <cellStyle name="Total 12 2 8" xfId="28752" xr:uid="{00000000-0005-0000-0000-0000926A0000}"/>
    <cellStyle name="Total 12 3" xfId="18641" xr:uid="{00000000-0005-0000-0000-0000936A0000}"/>
    <cellStyle name="Total 12 3 2" xfId="18642" xr:uid="{00000000-0005-0000-0000-0000946A0000}"/>
    <cellStyle name="Total 12 3 2 2" xfId="18643" xr:uid="{00000000-0005-0000-0000-0000956A0000}"/>
    <cellStyle name="Total 12 3 2 2 2" xfId="18644" xr:uid="{00000000-0005-0000-0000-0000966A0000}"/>
    <cellStyle name="Total 12 3 2 2 2 2" xfId="18645" xr:uid="{00000000-0005-0000-0000-0000976A0000}"/>
    <cellStyle name="Total 12 3 2 2 2 2 2" xfId="28819" xr:uid="{00000000-0005-0000-0000-0000986A0000}"/>
    <cellStyle name="Total 12 3 2 2 2 3" xfId="18646" xr:uid="{00000000-0005-0000-0000-0000996A0000}"/>
    <cellStyle name="Total 12 3 2 2 2 3 2" xfId="28820" xr:uid="{00000000-0005-0000-0000-00009A6A0000}"/>
    <cellStyle name="Total 12 3 2 2 2 4" xfId="28818" xr:uid="{00000000-0005-0000-0000-00009B6A0000}"/>
    <cellStyle name="Total 12 3 2 2 3" xfId="18647" xr:uid="{00000000-0005-0000-0000-00009C6A0000}"/>
    <cellStyle name="Total 12 3 2 2 3 2" xfId="28821" xr:uid="{00000000-0005-0000-0000-00009D6A0000}"/>
    <cellStyle name="Total 12 3 2 2 4" xfId="18648" xr:uid="{00000000-0005-0000-0000-00009E6A0000}"/>
    <cellStyle name="Total 12 3 2 2 4 2" xfId="28822" xr:uid="{00000000-0005-0000-0000-00009F6A0000}"/>
    <cellStyle name="Total 12 3 2 2 5" xfId="28817" xr:uid="{00000000-0005-0000-0000-0000A06A0000}"/>
    <cellStyle name="Total 12 3 2 3" xfId="28816" xr:uid="{00000000-0005-0000-0000-0000A16A0000}"/>
    <cellStyle name="Total 12 3 3" xfId="18649" xr:uid="{00000000-0005-0000-0000-0000A26A0000}"/>
    <cellStyle name="Total 12 3 3 2" xfId="18650" xr:uid="{00000000-0005-0000-0000-0000A36A0000}"/>
    <cellStyle name="Total 12 3 3 2 2" xfId="18651" xr:uid="{00000000-0005-0000-0000-0000A46A0000}"/>
    <cellStyle name="Total 12 3 3 2 2 2" xfId="28825" xr:uid="{00000000-0005-0000-0000-0000A56A0000}"/>
    <cellStyle name="Total 12 3 3 2 3" xfId="18652" xr:uid="{00000000-0005-0000-0000-0000A66A0000}"/>
    <cellStyle name="Total 12 3 3 2 3 2" xfId="28826" xr:uid="{00000000-0005-0000-0000-0000A76A0000}"/>
    <cellStyle name="Total 12 3 3 2 4" xfId="28824" xr:uid="{00000000-0005-0000-0000-0000A86A0000}"/>
    <cellStyle name="Total 12 3 3 3" xfId="18653" xr:uid="{00000000-0005-0000-0000-0000A96A0000}"/>
    <cellStyle name="Total 12 3 3 3 2" xfId="28827" xr:uid="{00000000-0005-0000-0000-0000AA6A0000}"/>
    <cellStyle name="Total 12 3 3 4" xfId="18654" xr:uid="{00000000-0005-0000-0000-0000AB6A0000}"/>
    <cellStyle name="Total 12 3 3 4 2" xfId="28828" xr:uid="{00000000-0005-0000-0000-0000AC6A0000}"/>
    <cellStyle name="Total 12 3 3 5" xfId="28823" xr:uid="{00000000-0005-0000-0000-0000AD6A0000}"/>
    <cellStyle name="Total 12 3 4" xfId="28815" xr:uid="{00000000-0005-0000-0000-0000AE6A0000}"/>
    <cellStyle name="Total 12 4" xfId="18655" xr:uid="{00000000-0005-0000-0000-0000AF6A0000}"/>
    <cellStyle name="Total 12 4 2" xfId="18656" xr:uid="{00000000-0005-0000-0000-0000B06A0000}"/>
    <cellStyle name="Total 12 4 2 2" xfId="18657" xr:uid="{00000000-0005-0000-0000-0000B16A0000}"/>
    <cellStyle name="Total 12 4 2 2 2" xfId="18658" xr:uid="{00000000-0005-0000-0000-0000B26A0000}"/>
    <cellStyle name="Total 12 4 2 2 2 2" xfId="18659" xr:uid="{00000000-0005-0000-0000-0000B36A0000}"/>
    <cellStyle name="Total 12 4 2 2 2 2 2" xfId="28833" xr:uid="{00000000-0005-0000-0000-0000B46A0000}"/>
    <cellStyle name="Total 12 4 2 2 2 3" xfId="18660" xr:uid="{00000000-0005-0000-0000-0000B56A0000}"/>
    <cellStyle name="Total 12 4 2 2 2 3 2" xfId="28834" xr:uid="{00000000-0005-0000-0000-0000B66A0000}"/>
    <cellStyle name="Total 12 4 2 2 2 4" xfId="28832" xr:uid="{00000000-0005-0000-0000-0000B76A0000}"/>
    <cellStyle name="Total 12 4 2 2 3" xfId="18661" xr:uid="{00000000-0005-0000-0000-0000B86A0000}"/>
    <cellStyle name="Total 12 4 2 2 3 2" xfId="28835" xr:uid="{00000000-0005-0000-0000-0000B96A0000}"/>
    <cellStyle name="Total 12 4 2 2 4" xfId="18662" xr:uid="{00000000-0005-0000-0000-0000BA6A0000}"/>
    <cellStyle name="Total 12 4 2 2 4 2" xfId="28836" xr:uid="{00000000-0005-0000-0000-0000BB6A0000}"/>
    <cellStyle name="Total 12 4 2 2 5" xfId="28831" xr:uid="{00000000-0005-0000-0000-0000BC6A0000}"/>
    <cellStyle name="Total 12 4 2 3" xfId="28830" xr:uid="{00000000-0005-0000-0000-0000BD6A0000}"/>
    <cellStyle name="Total 12 4 3" xfId="18663" xr:uid="{00000000-0005-0000-0000-0000BE6A0000}"/>
    <cellStyle name="Total 12 4 3 2" xfId="18664" xr:uid="{00000000-0005-0000-0000-0000BF6A0000}"/>
    <cellStyle name="Total 12 4 3 2 2" xfId="18665" xr:uid="{00000000-0005-0000-0000-0000C06A0000}"/>
    <cellStyle name="Total 12 4 3 2 2 2" xfId="28839" xr:uid="{00000000-0005-0000-0000-0000C16A0000}"/>
    <cellStyle name="Total 12 4 3 2 3" xfId="18666" xr:uid="{00000000-0005-0000-0000-0000C26A0000}"/>
    <cellStyle name="Total 12 4 3 2 3 2" xfId="28840" xr:uid="{00000000-0005-0000-0000-0000C36A0000}"/>
    <cellStyle name="Total 12 4 3 2 4" xfId="28838" xr:uid="{00000000-0005-0000-0000-0000C46A0000}"/>
    <cellStyle name="Total 12 4 3 3" xfId="18667" xr:uid="{00000000-0005-0000-0000-0000C56A0000}"/>
    <cellStyle name="Total 12 4 3 3 2" xfId="28841" xr:uid="{00000000-0005-0000-0000-0000C66A0000}"/>
    <cellStyle name="Total 12 4 3 4" xfId="18668" xr:uid="{00000000-0005-0000-0000-0000C76A0000}"/>
    <cellStyle name="Total 12 4 3 4 2" xfId="28842" xr:uid="{00000000-0005-0000-0000-0000C86A0000}"/>
    <cellStyle name="Total 12 4 3 5" xfId="28837" xr:uid="{00000000-0005-0000-0000-0000C96A0000}"/>
    <cellStyle name="Total 12 4 4" xfId="28829" xr:uid="{00000000-0005-0000-0000-0000CA6A0000}"/>
    <cellStyle name="Total 12 5" xfId="18669" xr:uid="{00000000-0005-0000-0000-0000CB6A0000}"/>
    <cellStyle name="Total 12 5 2" xfId="18670" xr:uid="{00000000-0005-0000-0000-0000CC6A0000}"/>
    <cellStyle name="Total 12 5 2 2" xfId="18671" xr:uid="{00000000-0005-0000-0000-0000CD6A0000}"/>
    <cellStyle name="Total 12 5 2 2 2" xfId="18672" xr:uid="{00000000-0005-0000-0000-0000CE6A0000}"/>
    <cellStyle name="Total 12 5 2 2 2 2" xfId="18673" xr:uid="{00000000-0005-0000-0000-0000CF6A0000}"/>
    <cellStyle name="Total 12 5 2 2 2 2 2" xfId="28847" xr:uid="{00000000-0005-0000-0000-0000D06A0000}"/>
    <cellStyle name="Total 12 5 2 2 2 3" xfId="18674" xr:uid="{00000000-0005-0000-0000-0000D16A0000}"/>
    <cellStyle name="Total 12 5 2 2 2 3 2" xfId="28848" xr:uid="{00000000-0005-0000-0000-0000D26A0000}"/>
    <cellStyle name="Total 12 5 2 2 2 4" xfId="28846" xr:uid="{00000000-0005-0000-0000-0000D36A0000}"/>
    <cellStyle name="Total 12 5 2 2 3" xfId="18675" xr:uid="{00000000-0005-0000-0000-0000D46A0000}"/>
    <cellStyle name="Total 12 5 2 2 3 2" xfId="28849" xr:uid="{00000000-0005-0000-0000-0000D56A0000}"/>
    <cellStyle name="Total 12 5 2 2 4" xfId="18676" xr:uid="{00000000-0005-0000-0000-0000D66A0000}"/>
    <cellStyle name="Total 12 5 2 2 4 2" xfId="28850" xr:uid="{00000000-0005-0000-0000-0000D76A0000}"/>
    <cellStyle name="Total 12 5 2 2 5" xfId="28845" xr:uid="{00000000-0005-0000-0000-0000D86A0000}"/>
    <cellStyle name="Total 12 5 2 3" xfId="28844" xr:uid="{00000000-0005-0000-0000-0000D96A0000}"/>
    <cellStyle name="Total 12 5 3" xfId="18677" xr:uid="{00000000-0005-0000-0000-0000DA6A0000}"/>
    <cellStyle name="Total 12 5 3 2" xfId="18678" xr:uid="{00000000-0005-0000-0000-0000DB6A0000}"/>
    <cellStyle name="Total 12 5 3 2 2" xfId="18679" xr:uid="{00000000-0005-0000-0000-0000DC6A0000}"/>
    <cellStyle name="Total 12 5 3 2 2 2" xfId="28853" xr:uid="{00000000-0005-0000-0000-0000DD6A0000}"/>
    <cellStyle name="Total 12 5 3 2 3" xfId="18680" xr:uid="{00000000-0005-0000-0000-0000DE6A0000}"/>
    <cellStyle name="Total 12 5 3 2 3 2" xfId="28854" xr:uid="{00000000-0005-0000-0000-0000DF6A0000}"/>
    <cellStyle name="Total 12 5 3 2 4" xfId="28852" xr:uid="{00000000-0005-0000-0000-0000E06A0000}"/>
    <cellStyle name="Total 12 5 3 3" xfId="18681" xr:uid="{00000000-0005-0000-0000-0000E16A0000}"/>
    <cellStyle name="Total 12 5 3 3 2" xfId="28855" xr:uid="{00000000-0005-0000-0000-0000E26A0000}"/>
    <cellStyle name="Total 12 5 3 4" xfId="18682" xr:uid="{00000000-0005-0000-0000-0000E36A0000}"/>
    <cellStyle name="Total 12 5 3 4 2" xfId="28856" xr:uid="{00000000-0005-0000-0000-0000E46A0000}"/>
    <cellStyle name="Total 12 5 3 5" xfId="28851" xr:uid="{00000000-0005-0000-0000-0000E56A0000}"/>
    <cellStyle name="Total 12 5 4" xfId="28843" xr:uid="{00000000-0005-0000-0000-0000E66A0000}"/>
    <cellStyle name="Total 12 6" xfId="18683" xr:uid="{00000000-0005-0000-0000-0000E76A0000}"/>
    <cellStyle name="Total 12 6 2" xfId="18684" xr:uid="{00000000-0005-0000-0000-0000E86A0000}"/>
    <cellStyle name="Total 12 6 2 2" xfId="18685" xr:uid="{00000000-0005-0000-0000-0000E96A0000}"/>
    <cellStyle name="Total 12 6 2 2 2" xfId="18686" xr:uid="{00000000-0005-0000-0000-0000EA6A0000}"/>
    <cellStyle name="Total 12 6 2 2 2 2" xfId="28860" xr:uid="{00000000-0005-0000-0000-0000EB6A0000}"/>
    <cellStyle name="Total 12 6 2 2 3" xfId="18687" xr:uid="{00000000-0005-0000-0000-0000EC6A0000}"/>
    <cellStyle name="Total 12 6 2 2 3 2" xfId="28861" xr:uid="{00000000-0005-0000-0000-0000ED6A0000}"/>
    <cellStyle name="Total 12 6 2 2 4" xfId="28859" xr:uid="{00000000-0005-0000-0000-0000EE6A0000}"/>
    <cellStyle name="Total 12 6 2 3" xfId="18688" xr:uid="{00000000-0005-0000-0000-0000EF6A0000}"/>
    <cellStyle name="Total 12 6 2 3 2" xfId="28862" xr:uid="{00000000-0005-0000-0000-0000F06A0000}"/>
    <cellStyle name="Total 12 6 2 4" xfId="18689" xr:uid="{00000000-0005-0000-0000-0000F16A0000}"/>
    <cellStyle name="Total 12 6 2 4 2" xfId="28863" xr:uid="{00000000-0005-0000-0000-0000F26A0000}"/>
    <cellStyle name="Total 12 6 2 5" xfId="28858" xr:uid="{00000000-0005-0000-0000-0000F36A0000}"/>
    <cellStyle name="Total 12 6 3" xfId="28857" xr:uid="{00000000-0005-0000-0000-0000F46A0000}"/>
    <cellStyle name="Total 12 7" xfId="18690" xr:uid="{00000000-0005-0000-0000-0000F56A0000}"/>
    <cellStyle name="Total 12 7 2" xfId="18691" xr:uid="{00000000-0005-0000-0000-0000F66A0000}"/>
    <cellStyle name="Total 12 7 2 2" xfId="18692" xr:uid="{00000000-0005-0000-0000-0000F76A0000}"/>
    <cellStyle name="Total 12 7 2 2 2" xfId="28866" xr:uid="{00000000-0005-0000-0000-0000F86A0000}"/>
    <cellStyle name="Total 12 7 2 3" xfId="18693" xr:uid="{00000000-0005-0000-0000-0000F96A0000}"/>
    <cellStyle name="Total 12 7 2 3 2" xfId="28867" xr:uid="{00000000-0005-0000-0000-0000FA6A0000}"/>
    <cellStyle name="Total 12 7 2 4" xfId="28865" xr:uid="{00000000-0005-0000-0000-0000FB6A0000}"/>
    <cellStyle name="Total 12 7 3" xfId="18694" xr:uid="{00000000-0005-0000-0000-0000FC6A0000}"/>
    <cellStyle name="Total 12 7 3 2" xfId="28868" xr:uid="{00000000-0005-0000-0000-0000FD6A0000}"/>
    <cellStyle name="Total 12 7 4" xfId="18695" xr:uid="{00000000-0005-0000-0000-0000FE6A0000}"/>
    <cellStyle name="Total 12 7 4 2" xfId="28869" xr:uid="{00000000-0005-0000-0000-0000FF6A0000}"/>
    <cellStyle name="Total 12 7 5" xfId="28864" xr:uid="{00000000-0005-0000-0000-0000006B0000}"/>
    <cellStyle name="Total 12 8" xfId="18696" xr:uid="{00000000-0005-0000-0000-0000016B0000}"/>
    <cellStyle name="Total 12 8 2" xfId="28870" xr:uid="{00000000-0005-0000-0000-0000026B0000}"/>
    <cellStyle name="Total 12 9" xfId="18697" xr:uid="{00000000-0005-0000-0000-0000036B0000}"/>
    <cellStyle name="Total 12 9 2" xfId="28871" xr:uid="{00000000-0005-0000-0000-0000046B0000}"/>
    <cellStyle name="Total 13" xfId="2858" xr:uid="{00000000-0005-0000-0000-0000056B0000}"/>
    <cellStyle name="Total 13 2" xfId="18699" xr:uid="{00000000-0005-0000-0000-0000066B0000}"/>
    <cellStyle name="Total 13 2 2" xfId="18700" xr:uid="{00000000-0005-0000-0000-0000076B0000}"/>
    <cellStyle name="Total 13 2 2 2" xfId="18701" xr:uid="{00000000-0005-0000-0000-0000086B0000}"/>
    <cellStyle name="Total 13 2 2 2 2" xfId="18702" xr:uid="{00000000-0005-0000-0000-0000096B0000}"/>
    <cellStyle name="Total 13 2 2 2 2 2" xfId="18703" xr:uid="{00000000-0005-0000-0000-00000A6B0000}"/>
    <cellStyle name="Total 13 2 2 2 2 2 2" xfId="28877" xr:uid="{00000000-0005-0000-0000-00000B6B0000}"/>
    <cellStyle name="Total 13 2 2 2 2 3" xfId="18704" xr:uid="{00000000-0005-0000-0000-00000C6B0000}"/>
    <cellStyle name="Total 13 2 2 2 2 3 2" xfId="28878" xr:uid="{00000000-0005-0000-0000-00000D6B0000}"/>
    <cellStyle name="Total 13 2 2 2 2 4" xfId="28876" xr:uid="{00000000-0005-0000-0000-00000E6B0000}"/>
    <cellStyle name="Total 13 2 2 2 3" xfId="18705" xr:uid="{00000000-0005-0000-0000-00000F6B0000}"/>
    <cellStyle name="Total 13 2 2 2 3 2" xfId="28879" xr:uid="{00000000-0005-0000-0000-0000106B0000}"/>
    <cellStyle name="Total 13 2 2 2 4" xfId="18706" xr:uid="{00000000-0005-0000-0000-0000116B0000}"/>
    <cellStyle name="Total 13 2 2 2 4 2" xfId="28880" xr:uid="{00000000-0005-0000-0000-0000126B0000}"/>
    <cellStyle name="Total 13 2 2 2 5" xfId="28875" xr:uid="{00000000-0005-0000-0000-0000136B0000}"/>
    <cellStyle name="Total 13 2 2 3" xfId="28874" xr:uid="{00000000-0005-0000-0000-0000146B0000}"/>
    <cellStyle name="Total 13 2 3" xfId="18707" xr:uid="{00000000-0005-0000-0000-0000156B0000}"/>
    <cellStyle name="Total 13 2 3 2" xfId="18708" xr:uid="{00000000-0005-0000-0000-0000166B0000}"/>
    <cellStyle name="Total 13 2 3 2 2" xfId="18709" xr:uid="{00000000-0005-0000-0000-0000176B0000}"/>
    <cellStyle name="Total 13 2 3 2 2 2" xfId="28883" xr:uid="{00000000-0005-0000-0000-0000186B0000}"/>
    <cellStyle name="Total 13 2 3 2 3" xfId="18710" xr:uid="{00000000-0005-0000-0000-0000196B0000}"/>
    <cellStyle name="Total 13 2 3 2 3 2" xfId="28884" xr:uid="{00000000-0005-0000-0000-00001A6B0000}"/>
    <cellStyle name="Total 13 2 3 2 4" xfId="28882" xr:uid="{00000000-0005-0000-0000-00001B6B0000}"/>
    <cellStyle name="Total 13 2 3 3" xfId="18711" xr:uid="{00000000-0005-0000-0000-00001C6B0000}"/>
    <cellStyle name="Total 13 2 3 3 2" xfId="28885" xr:uid="{00000000-0005-0000-0000-00001D6B0000}"/>
    <cellStyle name="Total 13 2 3 4" xfId="18712" xr:uid="{00000000-0005-0000-0000-00001E6B0000}"/>
    <cellStyle name="Total 13 2 3 4 2" xfId="28886" xr:uid="{00000000-0005-0000-0000-00001F6B0000}"/>
    <cellStyle name="Total 13 2 3 5" xfId="28881" xr:uid="{00000000-0005-0000-0000-0000206B0000}"/>
    <cellStyle name="Total 13 2 4" xfId="28873" xr:uid="{00000000-0005-0000-0000-0000216B0000}"/>
    <cellStyle name="Total 13 3" xfId="18713" xr:uid="{00000000-0005-0000-0000-0000226B0000}"/>
    <cellStyle name="Total 13 3 2" xfId="18714" xr:uid="{00000000-0005-0000-0000-0000236B0000}"/>
    <cellStyle name="Total 13 3 2 2" xfId="18715" xr:uid="{00000000-0005-0000-0000-0000246B0000}"/>
    <cellStyle name="Total 13 3 2 2 2" xfId="18716" xr:uid="{00000000-0005-0000-0000-0000256B0000}"/>
    <cellStyle name="Total 13 3 2 2 2 2" xfId="18717" xr:uid="{00000000-0005-0000-0000-0000266B0000}"/>
    <cellStyle name="Total 13 3 2 2 2 2 2" xfId="28891" xr:uid="{00000000-0005-0000-0000-0000276B0000}"/>
    <cellStyle name="Total 13 3 2 2 2 3" xfId="18718" xr:uid="{00000000-0005-0000-0000-0000286B0000}"/>
    <cellStyle name="Total 13 3 2 2 2 3 2" xfId="28892" xr:uid="{00000000-0005-0000-0000-0000296B0000}"/>
    <cellStyle name="Total 13 3 2 2 2 4" xfId="28890" xr:uid="{00000000-0005-0000-0000-00002A6B0000}"/>
    <cellStyle name="Total 13 3 2 2 3" xfId="18719" xr:uid="{00000000-0005-0000-0000-00002B6B0000}"/>
    <cellStyle name="Total 13 3 2 2 3 2" xfId="28893" xr:uid="{00000000-0005-0000-0000-00002C6B0000}"/>
    <cellStyle name="Total 13 3 2 2 4" xfId="18720" xr:uid="{00000000-0005-0000-0000-00002D6B0000}"/>
    <cellStyle name="Total 13 3 2 2 4 2" xfId="28894" xr:uid="{00000000-0005-0000-0000-00002E6B0000}"/>
    <cellStyle name="Total 13 3 2 2 5" xfId="28889" xr:uid="{00000000-0005-0000-0000-00002F6B0000}"/>
    <cellStyle name="Total 13 3 2 3" xfId="28888" xr:uid="{00000000-0005-0000-0000-0000306B0000}"/>
    <cellStyle name="Total 13 3 3" xfId="18721" xr:uid="{00000000-0005-0000-0000-0000316B0000}"/>
    <cellStyle name="Total 13 3 3 2" xfId="18722" xr:uid="{00000000-0005-0000-0000-0000326B0000}"/>
    <cellStyle name="Total 13 3 3 2 2" xfId="18723" xr:uid="{00000000-0005-0000-0000-0000336B0000}"/>
    <cellStyle name="Total 13 3 3 2 2 2" xfId="28897" xr:uid="{00000000-0005-0000-0000-0000346B0000}"/>
    <cellStyle name="Total 13 3 3 2 3" xfId="18724" xr:uid="{00000000-0005-0000-0000-0000356B0000}"/>
    <cellStyle name="Total 13 3 3 2 3 2" xfId="28898" xr:uid="{00000000-0005-0000-0000-0000366B0000}"/>
    <cellStyle name="Total 13 3 3 2 4" xfId="28896" xr:uid="{00000000-0005-0000-0000-0000376B0000}"/>
    <cellStyle name="Total 13 3 3 3" xfId="18725" xr:uid="{00000000-0005-0000-0000-0000386B0000}"/>
    <cellStyle name="Total 13 3 3 3 2" xfId="28899" xr:uid="{00000000-0005-0000-0000-0000396B0000}"/>
    <cellStyle name="Total 13 3 3 4" xfId="18726" xr:uid="{00000000-0005-0000-0000-00003A6B0000}"/>
    <cellStyle name="Total 13 3 3 4 2" xfId="28900" xr:uid="{00000000-0005-0000-0000-00003B6B0000}"/>
    <cellStyle name="Total 13 3 3 5" xfId="28895" xr:uid="{00000000-0005-0000-0000-00003C6B0000}"/>
    <cellStyle name="Total 13 3 4" xfId="28887" xr:uid="{00000000-0005-0000-0000-00003D6B0000}"/>
    <cellStyle name="Total 13 4" xfId="18727" xr:uid="{00000000-0005-0000-0000-00003E6B0000}"/>
    <cellStyle name="Total 13 4 2" xfId="18728" xr:uid="{00000000-0005-0000-0000-00003F6B0000}"/>
    <cellStyle name="Total 13 4 2 2" xfId="18729" xr:uid="{00000000-0005-0000-0000-0000406B0000}"/>
    <cellStyle name="Total 13 4 2 2 2" xfId="18730" xr:uid="{00000000-0005-0000-0000-0000416B0000}"/>
    <cellStyle name="Total 13 4 2 2 2 2" xfId="18731" xr:uid="{00000000-0005-0000-0000-0000426B0000}"/>
    <cellStyle name="Total 13 4 2 2 2 2 2" xfId="28905" xr:uid="{00000000-0005-0000-0000-0000436B0000}"/>
    <cellStyle name="Total 13 4 2 2 2 3" xfId="18732" xr:uid="{00000000-0005-0000-0000-0000446B0000}"/>
    <cellStyle name="Total 13 4 2 2 2 3 2" xfId="28906" xr:uid="{00000000-0005-0000-0000-0000456B0000}"/>
    <cellStyle name="Total 13 4 2 2 2 4" xfId="28904" xr:uid="{00000000-0005-0000-0000-0000466B0000}"/>
    <cellStyle name="Total 13 4 2 2 3" xfId="18733" xr:uid="{00000000-0005-0000-0000-0000476B0000}"/>
    <cellStyle name="Total 13 4 2 2 3 2" xfId="28907" xr:uid="{00000000-0005-0000-0000-0000486B0000}"/>
    <cellStyle name="Total 13 4 2 2 4" xfId="18734" xr:uid="{00000000-0005-0000-0000-0000496B0000}"/>
    <cellStyle name="Total 13 4 2 2 4 2" xfId="28908" xr:uid="{00000000-0005-0000-0000-00004A6B0000}"/>
    <cellStyle name="Total 13 4 2 2 5" xfId="28903" xr:uid="{00000000-0005-0000-0000-00004B6B0000}"/>
    <cellStyle name="Total 13 4 2 3" xfId="28902" xr:uid="{00000000-0005-0000-0000-00004C6B0000}"/>
    <cellStyle name="Total 13 4 3" xfId="18735" xr:uid="{00000000-0005-0000-0000-00004D6B0000}"/>
    <cellStyle name="Total 13 4 3 2" xfId="18736" xr:uid="{00000000-0005-0000-0000-00004E6B0000}"/>
    <cellStyle name="Total 13 4 3 2 2" xfId="18737" xr:uid="{00000000-0005-0000-0000-00004F6B0000}"/>
    <cellStyle name="Total 13 4 3 2 2 2" xfId="28911" xr:uid="{00000000-0005-0000-0000-0000506B0000}"/>
    <cellStyle name="Total 13 4 3 2 3" xfId="18738" xr:uid="{00000000-0005-0000-0000-0000516B0000}"/>
    <cellStyle name="Total 13 4 3 2 3 2" xfId="28912" xr:uid="{00000000-0005-0000-0000-0000526B0000}"/>
    <cellStyle name="Total 13 4 3 2 4" xfId="28910" xr:uid="{00000000-0005-0000-0000-0000536B0000}"/>
    <cellStyle name="Total 13 4 3 3" xfId="18739" xr:uid="{00000000-0005-0000-0000-0000546B0000}"/>
    <cellStyle name="Total 13 4 3 3 2" xfId="28913" xr:uid="{00000000-0005-0000-0000-0000556B0000}"/>
    <cellStyle name="Total 13 4 3 4" xfId="18740" xr:uid="{00000000-0005-0000-0000-0000566B0000}"/>
    <cellStyle name="Total 13 4 3 4 2" xfId="28914" xr:uid="{00000000-0005-0000-0000-0000576B0000}"/>
    <cellStyle name="Total 13 4 3 5" xfId="28909" xr:uid="{00000000-0005-0000-0000-0000586B0000}"/>
    <cellStyle name="Total 13 4 4" xfId="28901" xr:uid="{00000000-0005-0000-0000-0000596B0000}"/>
    <cellStyle name="Total 13 5" xfId="18741" xr:uid="{00000000-0005-0000-0000-00005A6B0000}"/>
    <cellStyle name="Total 13 5 2" xfId="18742" xr:uid="{00000000-0005-0000-0000-00005B6B0000}"/>
    <cellStyle name="Total 13 5 2 2" xfId="18743" xr:uid="{00000000-0005-0000-0000-00005C6B0000}"/>
    <cellStyle name="Total 13 5 2 2 2" xfId="18744" xr:uid="{00000000-0005-0000-0000-00005D6B0000}"/>
    <cellStyle name="Total 13 5 2 2 2 2" xfId="28918" xr:uid="{00000000-0005-0000-0000-00005E6B0000}"/>
    <cellStyle name="Total 13 5 2 2 3" xfId="18745" xr:uid="{00000000-0005-0000-0000-00005F6B0000}"/>
    <cellStyle name="Total 13 5 2 2 3 2" xfId="28919" xr:uid="{00000000-0005-0000-0000-0000606B0000}"/>
    <cellStyle name="Total 13 5 2 2 4" xfId="28917" xr:uid="{00000000-0005-0000-0000-0000616B0000}"/>
    <cellStyle name="Total 13 5 2 3" xfId="18746" xr:uid="{00000000-0005-0000-0000-0000626B0000}"/>
    <cellStyle name="Total 13 5 2 3 2" xfId="28920" xr:uid="{00000000-0005-0000-0000-0000636B0000}"/>
    <cellStyle name="Total 13 5 2 4" xfId="18747" xr:uid="{00000000-0005-0000-0000-0000646B0000}"/>
    <cellStyle name="Total 13 5 2 4 2" xfId="28921" xr:uid="{00000000-0005-0000-0000-0000656B0000}"/>
    <cellStyle name="Total 13 5 2 5" xfId="28916" xr:uid="{00000000-0005-0000-0000-0000666B0000}"/>
    <cellStyle name="Total 13 5 3" xfId="28915" xr:uid="{00000000-0005-0000-0000-0000676B0000}"/>
    <cellStyle name="Total 13 6" xfId="18748" xr:uid="{00000000-0005-0000-0000-0000686B0000}"/>
    <cellStyle name="Total 13 6 2" xfId="18749" xr:uid="{00000000-0005-0000-0000-0000696B0000}"/>
    <cellStyle name="Total 13 6 2 2" xfId="18750" xr:uid="{00000000-0005-0000-0000-00006A6B0000}"/>
    <cellStyle name="Total 13 6 2 2 2" xfId="28924" xr:uid="{00000000-0005-0000-0000-00006B6B0000}"/>
    <cellStyle name="Total 13 6 2 3" xfId="18751" xr:uid="{00000000-0005-0000-0000-00006C6B0000}"/>
    <cellStyle name="Total 13 6 2 3 2" xfId="28925" xr:uid="{00000000-0005-0000-0000-00006D6B0000}"/>
    <cellStyle name="Total 13 6 2 4" xfId="28923" xr:uid="{00000000-0005-0000-0000-00006E6B0000}"/>
    <cellStyle name="Total 13 6 3" xfId="18752" xr:uid="{00000000-0005-0000-0000-00006F6B0000}"/>
    <cellStyle name="Total 13 6 3 2" xfId="28926" xr:uid="{00000000-0005-0000-0000-0000706B0000}"/>
    <cellStyle name="Total 13 6 4" xfId="18753" xr:uid="{00000000-0005-0000-0000-0000716B0000}"/>
    <cellStyle name="Total 13 6 4 2" xfId="28927" xr:uid="{00000000-0005-0000-0000-0000726B0000}"/>
    <cellStyle name="Total 13 6 5" xfId="28922" xr:uid="{00000000-0005-0000-0000-0000736B0000}"/>
    <cellStyle name="Total 13 7" xfId="18754" xr:uid="{00000000-0005-0000-0000-0000746B0000}"/>
    <cellStyle name="Total 13 7 2" xfId="28928" xr:uid="{00000000-0005-0000-0000-0000756B0000}"/>
    <cellStyle name="Total 13 8" xfId="18698" xr:uid="{00000000-0005-0000-0000-0000766B0000}"/>
    <cellStyle name="Total 13 9" xfId="28872" xr:uid="{00000000-0005-0000-0000-0000776B0000}"/>
    <cellStyle name="Total 14" xfId="2859" xr:uid="{00000000-0005-0000-0000-0000786B0000}"/>
    <cellStyle name="Total 14 10" xfId="28929" xr:uid="{00000000-0005-0000-0000-0000796B0000}"/>
    <cellStyle name="Total 14 2" xfId="18756" xr:uid="{00000000-0005-0000-0000-00007A6B0000}"/>
    <cellStyle name="Total 14 2 2" xfId="18757" xr:uid="{00000000-0005-0000-0000-00007B6B0000}"/>
    <cellStyle name="Total 14 2 2 2" xfId="18758" xr:uid="{00000000-0005-0000-0000-00007C6B0000}"/>
    <cellStyle name="Total 14 2 2 2 2" xfId="18759" xr:uid="{00000000-0005-0000-0000-00007D6B0000}"/>
    <cellStyle name="Total 14 2 2 2 2 2" xfId="18760" xr:uid="{00000000-0005-0000-0000-00007E6B0000}"/>
    <cellStyle name="Total 14 2 2 2 2 2 2" xfId="28934" xr:uid="{00000000-0005-0000-0000-00007F6B0000}"/>
    <cellStyle name="Total 14 2 2 2 2 3" xfId="18761" xr:uid="{00000000-0005-0000-0000-0000806B0000}"/>
    <cellStyle name="Total 14 2 2 2 2 3 2" xfId="28935" xr:uid="{00000000-0005-0000-0000-0000816B0000}"/>
    <cellStyle name="Total 14 2 2 2 2 4" xfId="28933" xr:uid="{00000000-0005-0000-0000-0000826B0000}"/>
    <cellStyle name="Total 14 2 2 2 3" xfId="18762" xr:uid="{00000000-0005-0000-0000-0000836B0000}"/>
    <cellStyle name="Total 14 2 2 2 3 2" xfId="28936" xr:uid="{00000000-0005-0000-0000-0000846B0000}"/>
    <cellStyle name="Total 14 2 2 2 4" xfId="18763" xr:uid="{00000000-0005-0000-0000-0000856B0000}"/>
    <cellStyle name="Total 14 2 2 2 4 2" xfId="28937" xr:uid="{00000000-0005-0000-0000-0000866B0000}"/>
    <cellStyle name="Total 14 2 2 2 5" xfId="28932" xr:uid="{00000000-0005-0000-0000-0000876B0000}"/>
    <cellStyle name="Total 14 2 2 3" xfId="28931" xr:uid="{00000000-0005-0000-0000-0000886B0000}"/>
    <cellStyle name="Total 14 2 3" xfId="18764" xr:uid="{00000000-0005-0000-0000-0000896B0000}"/>
    <cellStyle name="Total 14 2 3 2" xfId="18765" xr:uid="{00000000-0005-0000-0000-00008A6B0000}"/>
    <cellStyle name="Total 14 2 3 2 2" xfId="18766" xr:uid="{00000000-0005-0000-0000-00008B6B0000}"/>
    <cellStyle name="Total 14 2 3 2 2 2" xfId="28940" xr:uid="{00000000-0005-0000-0000-00008C6B0000}"/>
    <cellStyle name="Total 14 2 3 2 3" xfId="18767" xr:uid="{00000000-0005-0000-0000-00008D6B0000}"/>
    <cellStyle name="Total 14 2 3 2 3 2" xfId="28941" xr:uid="{00000000-0005-0000-0000-00008E6B0000}"/>
    <cellStyle name="Total 14 2 3 2 4" xfId="28939" xr:uid="{00000000-0005-0000-0000-00008F6B0000}"/>
    <cellStyle name="Total 14 2 3 3" xfId="18768" xr:uid="{00000000-0005-0000-0000-0000906B0000}"/>
    <cellStyle name="Total 14 2 3 3 2" xfId="28942" xr:uid="{00000000-0005-0000-0000-0000916B0000}"/>
    <cellStyle name="Total 14 2 3 4" xfId="18769" xr:uid="{00000000-0005-0000-0000-0000926B0000}"/>
    <cellStyle name="Total 14 2 3 4 2" xfId="28943" xr:uid="{00000000-0005-0000-0000-0000936B0000}"/>
    <cellStyle name="Total 14 2 3 5" xfId="28938" xr:uid="{00000000-0005-0000-0000-0000946B0000}"/>
    <cellStyle name="Total 14 2 4" xfId="28930" xr:uid="{00000000-0005-0000-0000-0000956B0000}"/>
    <cellStyle name="Total 14 3" xfId="18770" xr:uid="{00000000-0005-0000-0000-0000966B0000}"/>
    <cellStyle name="Total 14 3 2" xfId="18771" xr:uid="{00000000-0005-0000-0000-0000976B0000}"/>
    <cellStyle name="Total 14 3 2 2" xfId="18772" xr:uid="{00000000-0005-0000-0000-0000986B0000}"/>
    <cellStyle name="Total 14 3 2 2 2" xfId="18773" xr:uid="{00000000-0005-0000-0000-0000996B0000}"/>
    <cellStyle name="Total 14 3 2 2 2 2" xfId="18774" xr:uid="{00000000-0005-0000-0000-00009A6B0000}"/>
    <cellStyle name="Total 14 3 2 2 2 2 2" xfId="28948" xr:uid="{00000000-0005-0000-0000-00009B6B0000}"/>
    <cellStyle name="Total 14 3 2 2 2 3" xfId="18775" xr:uid="{00000000-0005-0000-0000-00009C6B0000}"/>
    <cellStyle name="Total 14 3 2 2 2 3 2" xfId="28949" xr:uid="{00000000-0005-0000-0000-00009D6B0000}"/>
    <cellStyle name="Total 14 3 2 2 2 4" xfId="28947" xr:uid="{00000000-0005-0000-0000-00009E6B0000}"/>
    <cellStyle name="Total 14 3 2 2 3" xfId="18776" xr:uid="{00000000-0005-0000-0000-00009F6B0000}"/>
    <cellStyle name="Total 14 3 2 2 3 2" xfId="28950" xr:uid="{00000000-0005-0000-0000-0000A06B0000}"/>
    <cellStyle name="Total 14 3 2 2 4" xfId="18777" xr:uid="{00000000-0005-0000-0000-0000A16B0000}"/>
    <cellStyle name="Total 14 3 2 2 4 2" xfId="28951" xr:uid="{00000000-0005-0000-0000-0000A26B0000}"/>
    <cellStyle name="Total 14 3 2 2 5" xfId="28946" xr:uid="{00000000-0005-0000-0000-0000A36B0000}"/>
    <cellStyle name="Total 14 3 2 3" xfId="28945" xr:uid="{00000000-0005-0000-0000-0000A46B0000}"/>
    <cellStyle name="Total 14 3 3" xfId="18778" xr:uid="{00000000-0005-0000-0000-0000A56B0000}"/>
    <cellStyle name="Total 14 3 3 2" xfId="18779" xr:uid="{00000000-0005-0000-0000-0000A66B0000}"/>
    <cellStyle name="Total 14 3 3 2 2" xfId="18780" xr:uid="{00000000-0005-0000-0000-0000A76B0000}"/>
    <cellStyle name="Total 14 3 3 2 2 2" xfId="28954" xr:uid="{00000000-0005-0000-0000-0000A86B0000}"/>
    <cellStyle name="Total 14 3 3 2 3" xfId="18781" xr:uid="{00000000-0005-0000-0000-0000A96B0000}"/>
    <cellStyle name="Total 14 3 3 2 3 2" xfId="28955" xr:uid="{00000000-0005-0000-0000-0000AA6B0000}"/>
    <cellStyle name="Total 14 3 3 2 4" xfId="28953" xr:uid="{00000000-0005-0000-0000-0000AB6B0000}"/>
    <cellStyle name="Total 14 3 3 3" xfId="18782" xr:uid="{00000000-0005-0000-0000-0000AC6B0000}"/>
    <cellStyle name="Total 14 3 3 3 2" xfId="28956" xr:uid="{00000000-0005-0000-0000-0000AD6B0000}"/>
    <cellStyle name="Total 14 3 3 4" xfId="18783" xr:uid="{00000000-0005-0000-0000-0000AE6B0000}"/>
    <cellStyle name="Total 14 3 3 4 2" xfId="28957" xr:uid="{00000000-0005-0000-0000-0000AF6B0000}"/>
    <cellStyle name="Total 14 3 3 5" xfId="28952" xr:uid="{00000000-0005-0000-0000-0000B06B0000}"/>
    <cellStyle name="Total 14 3 4" xfId="28944" xr:uid="{00000000-0005-0000-0000-0000B16B0000}"/>
    <cellStyle name="Total 14 4" xfId="18784" xr:uid="{00000000-0005-0000-0000-0000B26B0000}"/>
    <cellStyle name="Total 14 4 2" xfId="18785" xr:uid="{00000000-0005-0000-0000-0000B36B0000}"/>
    <cellStyle name="Total 14 4 2 2" xfId="18786" xr:uid="{00000000-0005-0000-0000-0000B46B0000}"/>
    <cellStyle name="Total 14 4 2 2 2" xfId="18787" xr:uid="{00000000-0005-0000-0000-0000B56B0000}"/>
    <cellStyle name="Total 14 4 2 2 2 2" xfId="18788" xr:uid="{00000000-0005-0000-0000-0000B66B0000}"/>
    <cellStyle name="Total 14 4 2 2 2 2 2" xfId="28962" xr:uid="{00000000-0005-0000-0000-0000B76B0000}"/>
    <cellStyle name="Total 14 4 2 2 2 3" xfId="18789" xr:uid="{00000000-0005-0000-0000-0000B86B0000}"/>
    <cellStyle name="Total 14 4 2 2 2 3 2" xfId="28963" xr:uid="{00000000-0005-0000-0000-0000B96B0000}"/>
    <cellStyle name="Total 14 4 2 2 2 4" xfId="28961" xr:uid="{00000000-0005-0000-0000-0000BA6B0000}"/>
    <cellStyle name="Total 14 4 2 2 3" xfId="18790" xr:uid="{00000000-0005-0000-0000-0000BB6B0000}"/>
    <cellStyle name="Total 14 4 2 2 3 2" xfId="28964" xr:uid="{00000000-0005-0000-0000-0000BC6B0000}"/>
    <cellStyle name="Total 14 4 2 2 4" xfId="18791" xr:uid="{00000000-0005-0000-0000-0000BD6B0000}"/>
    <cellStyle name="Total 14 4 2 2 4 2" xfId="28965" xr:uid="{00000000-0005-0000-0000-0000BE6B0000}"/>
    <cellStyle name="Total 14 4 2 2 5" xfId="28960" xr:uid="{00000000-0005-0000-0000-0000BF6B0000}"/>
    <cellStyle name="Total 14 4 2 3" xfId="28959" xr:uid="{00000000-0005-0000-0000-0000C06B0000}"/>
    <cellStyle name="Total 14 4 3" xfId="18792" xr:uid="{00000000-0005-0000-0000-0000C16B0000}"/>
    <cellStyle name="Total 14 4 3 2" xfId="18793" xr:uid="{00000000-0005-0000-0000-0000C26B0000}"/>
    <cellStyle name="Total 14 4 3 2 2" xfId="18794" xr:uid="{00000000-0005-0000-0000-0000C36B0000}"/>
    <cellStyle name="Total 14 4 3 2 2 2" xfId="28968" xr:uid="{00000000-0005-0000-0000-0000C46B0000}"/>
    <cellStyle name="Total 14 4 3 2 3" xfId="18795" xr:uid="{00000000-0005-0000-0000-0000C56B0000}"/>
    <cellStyle name="Total 14 4 3 2 3 2" xfId="28969" xr:uid="{00000000-0005-0000-0000-0000C66B0000}"/>
    <cellStyle name="Total 14 4 3 2 4" xfId="28967" xr:uid="{00000000-0005-0000-0000-0000C76B0000}"/>
    <cellStyle name="Total 14 4 3 3" xfId="18796" xr:uid="{00000000-0005-0000-0000-0000C86B0000}"/>
    <cellStyle name="Total 14 4 3 3 2" xfId="28970" xr:uid="{00000000-0005-0000-0000-0000C96B0000}"/>
    <cellStyle name="Total 14 4 3 4" xfId="18797" xr:uid="{00000000-0005-0000-0000-0000CA6B0000}"/>
    <cellStyle name="Total 14 4 3 4 2" xfId="28971" xr:uid="{00000000-0005-0000-0000-0000CB6B0000}"/>
    <cellStyle name="Total 14 4 3 5" xfId="28966" xr:uid="{00000000-0005-0000-0000-0000CC6B0000}"/>
    <cellStyle name="Total 14 4 4" xfId="28958" xr:uid="{00000000-0005-0000-0000-0000CD6B0000}"/>
    <cellStyle name="Total 14 5" xfId="18798" xr:uid="{00000000-0005-0000-0000-0000CE6B0000}"/>
    <cellStyle name="Total 14 5 2" xfId="18799" xr:uid="{00000000-0005-0000-0000-0000CF6B0000}"/>
    <cellStyle name="Total 14 5 2 2" xfId="18800" xr:uid="{00000000-0005-0000-0000-0000D06B0000}"/>
    <cellStyle name="Total 14 5 2 2 2" xfId="18801" xr:uid="{00000000-0005-0000-0000-0000D16B0000}"/>
    <cellStyle name="Total 14 5 2 2 2 2" xfId="28975" xr:uid="{00000000-0005-0000-0000-0000D26B0000}"/>
    <cellStyle name="Total 14 5 2 2 3" xfId="18802" xr:uid="{00000000-0005-0000-0000-0000D36B0000}"/>
    <cellStyle name="Total 14 5 2 2 3 2" xfId="28976" xr:uid="{00000000-0005-0000-0000-0000D46B0000}"/>
    <cellStyle name="Total 14 5 2 2 4" xfId="28974" xr:uid="{00000000-0005-0000-0000-0000D56B0000}"/>
    <cellStyle name="Total 14 5 2 3" xfId="18803" xr:uid="{00000000-0005-0000-0000-0000D66B0000}"/>
    <cellStyle name="Total 14 5 2 3 2" xfId="28977" xr:uid="{00000000-0005-0000-0000-0000D76B0000}"/>
    <cellStyle name="Total 14 5 2 4" xfId="18804" xr:uid="{00000000-0005-0000-0000-0000D86B0000}"/>
    <cellStyle name="Total 14 5 2 4 2" xfId="28978" xr:uid="{00000000-0005-0000-0000-0000D96B0000}"/>
    <cellStyle name="Total 14 5 2 5" xfId="28973" xr:uid="{00000000-0005-0000-0000-0000DA6B0000}"/>
    <cellStyle name="Total 14 5 3" xfId="28972" xr:uid="{00000000-0005-0000-0000-0000DB6B0000}"/>
    <cellStyle name="Total 14 6" xfId="18805" xr:uid="{00000000-0005-0000-0000-0000DC6B0000}"/>
    <cellStyle name="Total 14 6 2" xfId="18806" xr:uid="{00000000-0005-0000-0000-0000DD6B0000}"/>
    <cellStyle name="Total 14 6 2 2" xfId="18807" xr:uid="{00000000-0005-0000-0000-0000DE6B0000}"/>
    <cellStyle name="Total 14 6 2 2 2" xfId="18808" xr:uid="{00000000-0005-0000-0000-0000DF6B0000}"/>
    <cellStyle name="Total 14 6 2 2 2 2" xfId="28982" xr:uid="{00000000-0005-0000-0000-0000E06B0000}"/>
    <cellStyle name="Total 14 6 2 2 3" xfId="18809" xr:uid="{00000000-0005-0000-0000-0000E16B0000}"/>
    <cellStyle name="Total 14 6 2 2 3 2" xfId="28983" xr:uid="{00000000-0005-0000-0000-0000E26B0000}"/>
    <cellStyle name="Total 14 6 2 2 4" xfId="28981" xr:uid="{00000000-0005-0000-0000-0000E36B0000}"/>
    <cellStyle name="Total 14 6 2 3" xfId="18810" xr:uid="{00000000-0005-0000-0000-0000E46B0000}"/>
    <cellStyle name="Total 14 6 2 3 2" xfId="28984" xr:uid="{00000000-0005-0000-0000-0000E56B0000}"/>
    <cellStyle name="Total 14 6 2 4" xfId="18811" xr:uid="{00000000-0005-0000-0000-0000E66B0000}"/>
    <cellStyle name="Total 14 6 2 4 2" xfId="28985" xr:uid="{00000000-0005-0000-0000-0000E76B0000}"/>
    <cellStyle name="Total 14 6 2 5" xfId="28980" xr:uid="{00000000-0005-0000-0000-0000E86B0000}"/>
    <cellStyle name="Total 14 6 3" xfId="28979" xr:uid="{00000000-0005-0000-0000-0000E96B0000}"/>
    <cellStyle name="Total 14 7" xfId="18812" xr:uid="{00000000-0005-0000-0000-0000EA6B0000}"/>
    <cellStyle name="Total 14 7 2" xfId="18813" xr:uid="{00000000-0005-0000-0000-0000EB6B0000}"/>
    <cellStyle name="Total 14 7 2 2" xfId="18814" xr:uid="{00000000-0005-0000-0000-0000EC6B0000}"/>
    <cellStyle name="Total 14 7 2 2 2" xfId="28988" xr:uid="{00000000-0005-0000-0000-0000ED6B0000}"/>
    <cellStyle name="Total 14 7 2 3" xfId="18815" xr:uid="{00000000-0005-0000-0000-0000EE6B0000}"/>
    <cellStyle name="Total 14 7 2 3 2" xfId="28989" xr:uid="{00000000-0005-0000-0000-0000EF6B0000}"/>
    <cellStyle name="Total 14 7 2 4" xfId="28987" xr:uid="{00000000-0005-0000-0000-0000F06B0000}"/>
    <cellStyle name="Total 14 7 3" xfId="18816" xr:uid="{00000000-0005-0000-0000-0000F16B0000}"/>
    <cellStyle name="Total 14 7 3 2" xfId="28990" xr:uid="{00000000-0005-0000-0000-0000F26B0000}"/>
    <cellStyle name="Total 14 7 4" xfId="18817" xr:uid="{00000000-0005-0000-0000-0000F36B0000}"/>
    <cellStyle name="Total 14 7 4 2" xfId="28991" xr:uid="{00000000-0005-0000-0000-0000F46B0000}"/>
    <cellStyle name="Total 14 7 5" xfId="28986" xr:uid="{00000000-0005-0000-0000-0000F56B0000}"/>
    <cellStyle name="Total 14 8" xfId="18818" xr:uid="{00000000-0005-0000-0000-0000F66B0000}"/>
    <cellStyle name="Total 14 8 2" xfId="28992" xr:uid="{00000000-0005-0000-0000-0000F76B0000}"/>
    <cellStyle name="Total 14 9" xfId="18755" xr:uid="{00000000-0005-0000-0000-0000F86B0000}"/>
    <cellStyle name="Total 15" xfId="18819" xr:uid="{00000000-0005-0000-0000-0000F96B0000}"/>
    <cellStyle name="Total 15 2" xfId="18820" xr:uid="{00000000-0005-0000-0000-0000FA6B0000}"/>
    <cellStyle name="Total 15 2 2" xfId="18821" xr:uid="{00000000-0005-0000-0000-0000FB6B0000}"/>
    <cellStyle name="Total 15 2 2 2" xfId="18822" xr:uid="{00000000-0005-0000-0000-0000FC6B0000}"/>
    <cellStyle name="Total 15 2 2 2 2" xfId="28996" xr:uid="{00000000-0005-0000-0000-0000FD6B0000}"/>
    <cellStyle name="Total 15 2 2 3" xfId="28995" xr:uid="{00000000-0005-0000-0000-0000FE6B0000}"/>
    <cellStyle name="Total 15 2 3" xfId="18823" xr:uid="{00000000-0005-0000-0000-0000FF6B0000}"/>
    <cellStyle name="Total 15 2 3 2" xfId="28997" xr:uid="{00000000-0005-0000-0000-0000006C0000}"/>
    <cellStyle name="Total 15 2 4" xfId="28994" xr:uid="{00000000-0005-0000-0000-0000016C0000}"/>
    <cellStyle name="Total 15 3" xfId="18824" xr:uid="{00000000-0005-0000-0000-0000026C0000}"/>
    <cellStyle name="Total 15 3 2" xfId="18825" xr:uid="{00000000-0005-0000-0000-0000036C0000}"/>
    <cellStyle name="Total 15 3 2 2" xfId="28999" xr:uid="{00000000-0005-0000-0000-0000046C0000}"/>
    <cellStyle name="Total 15 3 3" xfId="28998" xr:uid="{00000000-0005-0000-0000-0000056C0000}"/>
    <cellStyle name="Total 15 4" xfId="18826" xr:uid="{00000000-0005-0000-0000-0000066C0000}"/>
    <cellStyle name="Total 15 4 2" xfId="29000" xr:uid="{00000000-0005-0000-0000-0000076C0000}"/>
    <cellStyle name="Total 15 5" xfId="28993" xr:uid="{00000000-0005-0000-0000-0000086C0000}"/>
    <cellStyle name="Total 16" xfId="18827" xr:uid="{00000000-0005-0000-0000-0000096C0000}"/>
    <cellStyle name="Total 16 2" xfId="29001" xr:uid="{00000000-0005-0000-0000-00000A6C0000}"/>
    <cellStyle name="Total 17" xfId="18828" xr:uid="{00000000-0005-0000-0000-00000B6C0000}"/>
    <cellStyle name="Total 17 2" xfId="29002" xr:uid="{00000000-0005-0000-0000-00000C6C0000}"/>
    <cellStyle name="Total 18" xfId="18333" xr:uid="{00000000-0005-0000-0000-00000D6C0000}"/>
    <cellStyle name="Total 19" xfId="28507" xr:uid="{00000000-0005-0000-0000-00000E6C0000}"/>
    <cellStyle name="Total 2" xfId="2860" xr:uid="{00000000-0005-0000-0000-00000F6C0000}"/>
    <cellStyle name="Total 2 10" xfId="18829" xr:uid="{00000000-0005-0000-0000-0000106C0000}"/>
    <cellStyle name="Total 2 11" xfId="29003" xr:uid="{00000000-0005-0000-0000-0000116C0000}"/>
    <cellStyle name="Total 2 2" xfId="2861" xr:uid="{00000000-0005-0000-0000-0000126C0000}"/>
    <cellStyle name="Total 2 2 2" xfId="2862" xr:uid="{00000000-0005-0000-0000-0000136C0000}"/>
    <cellStyle name="Total 2 2 2 2" xfId="18832" xr:uid="{00000000-0005-0000-0000-0000146C0000}"/>
    <cellStyle name="Total 2 2 2 2 2" xfId="18833" xr:uid="{00000000-0005-0000-0000-0000156C0000}"/>
    <cellStyle name="Total 2 2 2 2 2 2" xfId="18834" xr:uid="{00000000-0005-0000-0000-0000166C0000}"/>
    <cellStyle name="Total 2 2 2 2 2 2 2" xfId="18835" xr:uid="{00000000-0005-0000-0000-0000176C0000}"/>
    <cellStyle name="Total 2 2 2 2 2 2 2 2" xfId="18836" xr:uid="{00000000-0005-0000-0000-0000186C0000}"/>
    <cellStyle name="Total 2 2 2 2 2 2 2 2 2" xfId="29010" xr:uid="{00000000-0005-0000-0000-0000196C0000}"/>
    <cellStyle name="Total 2 2 2 2 2 2 2 3" xfId="18837" xr:uid="{00000000-0005-0000-0000-00001A6C0000}"/>
    <cellStyle name="Total 2 2 2 2 2 2 2 3 2" xfId="29011" xr:uid="{00000000-0005-0000-0000-00001B6C0000}"/>
    <cellStyle name="Total 2 2 2 2 2 2 2 4" xfId="29009" xr:uid="{00000000-0005-0000-0000-00001C6C0000}"/>
    <cellStyle name="Total 2 2 2 2 2 2 3" xfId="18838" xr:uid="{00000000-0005-0000-0000-00001D6C0000}"/>
    <cellStyle name="Total 2 2 2 2 2 2 3 2" xfId="29012" xr:uid="{00000000-0005-0000-0000-00001E6C0000}"/>
    <cellStyle name="Total 2 2 2 2 2 2 4" xfId="18839" xr:uid="{00000000-0005-0000-0000-00001F6C0000}"/>
    <cellStyle name="Total 2 2 2 2 2 2 4 2" xfId="29013" xr:uid="{00000000-0005-0000-0000-0000206C0000}"/>
    <cellStyle name="Total 2 2 2 2 2 2 5" xfId="29008" xr:uid="{00000000-0005-0000-0000-0000216C0000}"/>
    <cellStyle name="Total 2 2 2 2 2 3" xfId="29007" xr:uid="{00000000-0005-0000-0000-0000226C0000}"/>
    <cellStyle name="Total 2 2 2 2 3" xfId="18840" xr:uid="{00000000-0005-0000-0000-0000236C0000}"/>
    <cellStyle name="Total 2 2 2 2 3 2" xfId="18841" xr:uid="{00000000-0005-0000-0000-0000246C0000}"/>
    <cellStyle name="Total 2 2 2 2 3 2 2" xfId="18842" xr:uid="{00000000-0005-0000-0000-0000256C0000}"/>
    <cellStyle name="Total 2 2 2 2 3 2 2 2" xfId="29016" xr:uid="{00000000-0005-0000-0000-0000266C0000}"/>
    <cellStyle name="Total 2 2 2 2 3 2 3" xfId="18843" xr:uid="{00000000-0005-0000-0000-0000276C0000}"/>
    <cellStyle name="Total 2 2 2 2 3 2 3 2" xfId="29017" xr:uid="{00000000-0005-0000-0000-0000286C0000}"/>
    <cellStyle name="Total 2 2 2 2 3 2 4" xfId="29015" xr:uid="{00000000-0005-0000-0000-0000296C0000}"/>
    <cellStyle name="Total 2 2 2 2 3 3" xfId="18844" xr:uid="{00000000-0005-0000-0000-00002A6C0000}"/>
    <cellStyle name="Total 2 2 2 2 3 3 2" xfId="29018" xr:uid="{00000000-0005-0000-0000-00002B6C0000}"/>
    <cellStyle name="Total 2 2 2 2 3 4" xfId="18845" xr:uid="{00000000-0005-0000-0000-00002C6C0000}"/>
    <cellStyle name="Total 2 2 2 2 3 4 2" xfId="29019" xr:uid="{00000000-0005-0000-0000-00002D6C0000}"/>
    <cellStyle name="Total 2 2 2 2 3 5" xfId="29014" xr:uid="{00000000-0005-0000-0000-00002E6C0000}"/>
    <cellStyle name="Total 2 2 2 2 4" xfId="29006" xr:uid="{00000000-0005-0000-0000-00002F6C0000}"/>
    <cellStyle name="Total 2 2 2 3" xfId="18846" xr:uid="{00000000-0005-0000-0000-0000306C0000}"/>
    <cellStyle name="Total 2 2 2 3 2" xfId="18847" xr:uid="{00000000-0005-0000-0000-0000316C0000}"/>
    <cellStyle name="Total 2 2 2 3 2 2" xfId="18848" xr:uid="{00000000-0005-0000-0000-0000326C0000}"/>
    <cellStyle name="Total 2 2 2 3 2 2 2" xfId="18849" xr:uid="{00000000-0005-0000-0000-0000336C0000}"/>
    <cellStyle name="Total 2 2 2 3 2 2 2 2" xfId="18850" xr:uid="{00000000-0005-0000-0000-0000346C0000}"/>
    <cellStyle name="Total 2 2 2 3 2 2 2 2 2" xfId="29024" xr:uid="{00000000-0005-0000-0000-0000356C0000}"/>
    <cellStyle name="Total 2 2 2 3 2 2 2 3" xfId="18851" xr:uid="{00000000-0005-0000-0000-0000366C0000}"/>
    <cellStyle name="Total 2 2 2 3 2 2 2 3 2" xfId="29025" xr:uid="{00000000-0005-0000-0000-0000376C0000}"/>
    <cellStyle name="Total 2 2 2 3 2 2 2 4" xfId="29023" xr:uid="{00000000-0005-0000-0000-0000386C0000}"/>
    <cellStyle name="Total 2 2 2 3 2 2 3" xfId="18852" xr:uid="{00000000-0005-0000-0000-0000396C0000}"/>
    <cellStyle name="Total 2 2 2 3 2 2 3 2" xfId="29026" xr:uid="{00000000-0005-0000-0000-00003A6C0000}"/>
    <cellStyle name="Total 2 2 2 3 2 2 4" xfId="18853" xr:uid="{00000000-0005-0000-0000-00003B6C0000}"/>
    <cellStyle name="Total 2 2 2 3 2 2 4 2" xfId="29027" xr:uid="{00000000-0005-0000-0000-00003C6C0000}"/>
    <cellStyle name="Total 2 2 2 3 2 2 5" xfId="29022" xr:uid="{00000000-0005-0000-0000-00003D6C0000}"/>
    <cellStyle name="Total 2 2 2 3 2 3" xfId="29021" xr:uid="{00000000-0005-0000-0000-00003E6C0000}"/>
    <cellStyle name="Total 2 2 2 3 3" xfId="18854" xr:uid="{00000000-0005-0000-0000-00003F6C0000}"/>
    <cellStyle name="Total 2 2 2 3 3 2" xfId="18855" xr:uid="{00000000-0005-0000-0000-0000406C0000}"/>
    <cellStyle name="Total 2 2 2 3 3 2 2" xfId="18856" xr:uid="{00000000-0005-0000-0000-0000416C0000}"/>
    <cellStyle name="Total 2 2 2 3 3 2 2 2" xfId="29030" xr:uid="{00000000-0005-0000-0000-0000426C0000}"/>
    <cellStyle name="Total 2 2 2 3 3 2 3" xfId="18857" xr:uid="{00000000-0005-0000-0000-0000436C0000}"/>
    <cellStyle name="Total 2 2 2 3 3 2 3 2" xfId="29031" xr:uid="{00000000-0005-0000-0000-0000446C0000}"/>
    <cellStyle name="Total 2 2 2 3 3 2 4" xfId="29029" xr:uid="{00000000-0005-0000-0000-0000456C0000}"/>
    <cellStyle name="Total 2 2 2 3 3 3" xfId="18858" xr:uid="{00000000-0005-0000-0000-0000466C0000}"/>
    <cellStyle name="Total 2 2 2 3 3 3 2" xfId="29032" xr:uid="{00000000-0005-0000-0000-0000476C0000}"/>
    <cellStyle name="Total 2 2 2 3 3 4" xfId="18859" xr:uid="{00000000-0005-0000-0000-0000486C0000}"/>
    <cellStyle name="Total 2 2 2 3 3 4 2" xfId="29033" xr:uid="{00000000-0005-0000-0000-0000496C0000}"/>
    <cellStyle name="Total 2 2 2 3 3 5" xfId="29028" xr:uid="{00000000-0005-0000-0000-00004A6C0000}"/>
    <cellStyle name="Total 2 2 2 3 4" xfId="29020" xr:uid="{00000000-0005-0000-0000-00004B6C0000}"/>
    <cellStyle name="Total 2 2 2 4" xfId="18860" xr:uid="{00000000-0005-0000-0000-00004C6C0000}"/>
    <cellStyle name="Total 2 2 2 4 2" xfId="18861" xr:uid="{00000000-0005-0000-0000-00004D6C0000}"/>
    <cellStyle name="Total 2 2 2 4 2 2" xfId="18862" xr:uid="{00000000-0005-0000-0000-00004E6C0000}"/>
    <cellStyle name="Total 2 2 2 4 2 2 2" xfId="18863" xr:uid="{00000000-0005-0000-0000-00004F6C0000}"/>
    <cellStyle name="Total 2 2 2 4 2 2 2 2" xfId="18864" xr:uid="{00000000-0005-0000-0000-0000506C0000}"/>
    <cellStyle name="Total 2 2 2 4 2 2 2 2 2" xfId="29038" xr:uid="{00000000-0005-0000-0000-0000516C0000}"/>
    <cellStyle name="Total 2 2 2 4 2 2 2 3" xfId="18865" xr:uid="{00000000-0005-0000-0000-0000526C0000}"/>
    <cellStyle name="Total 2 2 2 4 2 2 2 3 2" xfId="29039" xr:uid="{00000000-0005-0000-0000-0000536C0000}"/>
    <cellStyle name="Total 2 2 2 4 2 2 2 4" xfId="29037" xr:uid="{00000000-0005-0000-0000-0000546C0000}"/>
    <cellStyle name="Total 2 2 2 4 2 2 3" xfId="18866" xr:uid="{00000000-0005-0000-0000-0000556C0000}"/>
    <cellStyle name="Total 2 2 2 4 2 2 3 2" xfId="29040" xr:uid="{00000000-0005-0000-0000-0000566C0000}"/>
    <cellStyle name="Total 2 2 2 4 2 2 4" xfId="18867" xr:uid="{00000000-0005-0000-0000-0000576C0000}"/>
    <cellStyle name="Total 2 2 2 4 2 2 4 2" xfId="29041" xr:uid="{00000000-0005-0000-0000-0000586C0000}"/>
    <cellStyle name="Total 2 2 2 4 2 2 5" xfId="29036" xr:uid="{00000000-0005-0000-0000-0000596C0000}"/>
    <cellStyle name="Total 2 2 2 4 2 3" xfId="29035" xr:uid="{00000000-0005-0000-0000-00005A6C0000}"/>
    <cellStyle name="Total 2 2 2 4 3" xfId="18868" xr:uid="{00000000-0005-0000-0000-00005B6C0000}"/>
    <cellStyle name="Total 2 2 2 4 3 2" xfId="18869" xr:uid="{00000000-0005-0000-0000-00005C6C0000}"/>
    <cellStyle name="Total 2 2 2 4 3 2 2" xfId="18870" xr:uid="{00000000-0005-0000-0000-00005D6C0000}"/>
    <cellStyle name="Total 2 2 2 4 3 2 2 2" xfId="29044" xr:uid="{00000000-0005-0000-0000-00005E6C0000}"/>
    <cellStyle name="Total 2 2 2 4 3 2 3" xfId="18871" xr:uid="{00000000-0005-0000-0000-00005F6C0000}"/>
    <cellStyle name="Total 2 2 2 4 3 2 3 2" xfId="29045" xr:uid="{00000000-0005-0000-0000-0000606C0000}"/>
    <cellStyle name="Total 2 2 2 4 3 2 4" xfId="29043" xr:uid="{00000000-0005-0000-0000-0000616C0000}"/>
    <cellStyle name="Total 2 2 2 4 3 3" xfId="18872" xr:uid="{00000000-0005-0000-0000-0000626C0000}"/>
    <cellStyle name="Total 2 2 2 4 3 3 2" xfId="29046" xr:uid="{00000000-0005-0000-0000-0000636C0000}"/>
    <cellStyle name="Total 2 2 2 4 3 4" xfId="18873" xr:uid="{00000000-0005-0000-0000-0000646C0000}"/>
    <cellStyle name="Total 2 2 2 4 3 4 2" xfId="29047" xr:uid="{00000000-0005-0000-0000-0000656C0000}"/>
    <cellStyle name="Total 2 2 2 4 3 5" xfId="29042" xr:uid="{00000000-0005-0000-0000-0000666C0000}"/>
    <cellStyle name="Total 2 2 2 4 4" xfId="29034" xr:uid="{00000000-0005-0000-0000-0000676C0000}"/>
    <cellStyle name="Total 2 2 2 5" xfId="18874" xr:uid="{00000000-0005-0000-0000-0000686C0000}"/>
    <cellStyle name="Total 2 2 2 5 2" xfId="18875" xr:uid="{00000000-0005-0000-0000-0000696C0000}"/>
    <cellStyle name="Total 2 2 2 5 2 2" xfId="18876" xr:uid="{00000000-0005-0000-0000-00006A6C0000}"/>
    <cellStyle name="Total 2 2 2 5 2 2 2" xfId="29050" xr:uid="{00000000-0005-0000-0000-00006B6C0000}"/>
    <cellStyle name="Total 2 2 2 5 2 3" xfId="18877" xr:uid="{00000000-0005-0000-0000-00006C6C0000}"/>
    <cellStyle name="Total 2 2 2 5 2 3 2" xfId="29051" xr:uid="{00000000-0005-0000-0000-00006D6C0000}"/>
    <cellStyle name="Total 2 2 2 5 2 4" xfId="29049" xr:uid="{00000000-0005-0000-0000-00006E6C0000}"/>
    <cellStyle name="Total 2 2 2 5 3" xfId="18878" xr:uid="{00000000-0005-0000-0000-00006F6C0000}"/>
    <cellStyle name="Total 2 2 2 5 3 2" xfId="29052" xr:uid="{00000000-0005-0000-0000-0000706C0000}"/>
    <cellStyle name="Total 2 2 2 5 4" xfId="18879" xr:uid="{00000000-0005-0000-0000-0000716C0000}"/>
    <cellStyle name="Total 2 2 2 5 4 2" xfId="29053" xr:uid="{00000000-0005-0000-0000-0000726C0000}"/>
    <cellStyle name="Total 2 2 2 5 5" xfId="29048" xr:uid="{00000000-0005-0000-0000-0000736C0000}"/>
    <cellStyle name="Total 2 2 2 6" xfId="18831" xr:uid="{00000000-0005-0000-0000-0000746C0000}"/>
    <cellStyle name="Total 2 2 2 7" xfId="29005" xr:uid="{00000000-0005-0000-0000-0000756C0000}"/>
    <cellStyle name="Total 2 2 3" xfId="2863" xr:uid="{00000000-0005-0000-0000-0000766C0000}"/>
    <cellStyle name="Total 2 2 3 2" xfId="18881" xr:uid="{00000000-0005-0000-0000-0000776C0000}"/>
    <cellStyle name="Total 2 2 3 2 2" xfId="18882" xr:uid="{00000000-0005-0000-0000-0000786C0000}"/>
    <cellStyle name="Total 2 2 3 2 2 2" xfId="18883" xr:uid="{00000000-0005-0000-0000-0000796C0000}"/>
    <cellStyle name="Total 2 2 3 2 2 2 2" xfId="18884" xr:uid="{00000000-0005-0000-0000-00007A6C0000}"/>
    <cellStyle name="Total 2 2 3 2 2 2 2 2" xfId="29058" xr:uid="{00000000-0005-0000-0000-00007B6C0000}"/>
    <cellStyle name="Total 2 2 3 2 2 2 3" xfId="18885" xr:uid="{00000000-0005-0000-0000-00007C6C0000}"/>
    <cellStyle name="Total 2 2 3 2 2 2 3 2" xfId="29059" xr:uid="{00000000-0005-0000-0000-00007D6C0000}"/>
    <cellStyle name="Total 2 2 3 2 2 2 4" xfId="29057" xr:uid="{00000000-0005-0000-0000-00007E6C0000}"/>
    <cellStyle name="Total 2 2 3 2 2 3" xfId="18886" xr:uid="{00000000-0005-0000-0000-00007F6C0000}"/>
    <cellStyle name="Total 2 2 3 2 2 3 2" xfId="29060" xr:uid="{00000000-0005-0000-0000-0000806C0000}"/>
    <cellStyle name="Total 2 2 3 2 2 4" xfId="18887" xr:uid="{00000000-0005-0000-0000-0000816C0000}"/>
    <cellStyle name="Total 2 2 3 2 2 4 2" xfId="29061" xr:uid="{00000000-0005-0000-0000-0000826C0000}"/>
    <cellStyle name="Total 2 2 3 2 2 5" xfId="29056" xr:uid="{00000000-0005-0000-0000-0000836C0000}"/>
    <cellStyle name="Total 2 2 3 2 3" xfId="29055" xr:uid="{00000000-0005-0000-0000-0000846C0000}"/>
    <cellStyle name="Total 2 2 3 3" xfId="18888" xr:uid="{00000000-0005-0000-0000-0000856C0000}"/>
    <cellStyle name="Total 2 2 3 3 2" xfId="18889" xr:uid="{00000000-0005-0000-0000-0000866C0000}"/>
    <cellStyle name="Total 2 2 3 3 2 2" xfId="18890" xr:uid="{00000000-0005-0000-0000-0000876C0000}"/>
    <cellStyle name="Total 2 2 3 3 2 2 2" xfId="29064" xr:uid="{00000000-0005-0000-0000-0000886C0000}"/>
    <cellStyle name="Total 2 2 3 3 2 3" xfId="18891" xr:uid="{00000000-0005-0000-0000-0000896C0000}"/>
    <cellStyle name="Total 2 2 3 3 2 3 2" xfId="29065" xr:uid="{00000000-0005-0000-0000-00008A6C0000}"/>
    <cellStyle name="Total 2 2 3 3 2 4" xfId="29063" xr:uid="{00000000-0005-0000-0000-00008B6C0000}"/>
    <cellStyle name="Total 2 2 3 3 3" xfId="18892" xr:uid="{00000000-0005-0000-0000-00008C6C0000}"/>
    <cellStyle name="Total 2 2 3 3 3 2" xfId="29066" xr:uid="{00000000-0005-0000-0000-00008D6C0000}"/>
    <cellStyle name="Total 2 2 3 3 4" xfId="18893" xr:uid="{00000000-0005-0000-0000-00008E6C0000}"/>
    <cellStyle name="Total 2 2 3 3 4 2" xfId="29067" xr:uid="{00000000-0005-0000-0000-00008F6C0000}"/>
    <cellStyle name="Total 2 2 3 3 5" xfId="29062" xr:uid="{00000000-0005-0000-0000-0000906C0000}"/>
    <cellStyle name="Total 2 2 3 4" xfId="18894" xr:uid="{00000000-0005-0000-0000-0000916C0000}"/>
    <cellStyle name="Total 2 2 3 4 2" xfId="29068" xr:uid="{00000000-0005-0000-0000-0000926C0000}"/>
    <cellStyle name="Total 2 2 3 5" xfId="18880" xr:uid="{00000000-0005-0000-0000-0000936C0000}"/>
    <cellStyle name="Total 2 2 3 6" xfId="29054" xr:uid="{00000000-0005-0000-0000-0000946C0000}"/>
    <cellStyle name="Total 2 2 4" xfId="2864" xr:uid="{00000000-0005-0000-0000-0000956C0000}"/>
    <cellStyle name="Total 2 2 4 2" xfId="18896" xr:uid="{00000000-0005-0000-0000-0000966C0000}"/>
    <cellStyle name="Total 2 2 4 2 2" xfId="18897" xr:uid="{00000000-0005-0000-0000-0000976C0000}"/>
    <cellStyle name="Total 2 2 4 2 2 2" xfId="18898" xr:uid="{00000000-0005-0000-0000-0000986C0000}"/>
    <cellStyle name="Total 2 2 4 2 2 2 2" xfId="18899" xr:uid="{00000000-0005-0000-0000-0000996C0000}"/>
    <cellStyle name="Total 2 2 4 2 2 2 2 2" xfId="29073" xr:uid="{00000000-0005-0000-0000-00009A6C0000}"/>
    <cellStyle name="Total 2 2 4 2 2 2 3" xfId="18900" xr:uid="{00000000-0005-0000-0000-00009B6C0000}"/>
    <cellStyle name="Total 2 2 4 2 2 2 3 2" xfId="29074" xr:uid="{00000000-0005-0000-0000-00009C6C0000}"/>
    <cellStyle name="Total 2 2 4 2 2 2 4" xfId="29072" xr:uid="{00000000-0005-0000-0000-00009D6C0000}"/>
    <cellStyle name="Total 2 2 4 2 2 3" xfId="18901" xr:uid="{00000000-0005-0000-0000-00009E6C0000}"/>
    <cellStyle name="Total 2 2 4 2 2 3 2" xfId="29075" xr:uid="{00000000-0005-0000-0000-00009F6C0000}"/>
    <cellStyle name="Total 2 2 4 2 2 4" xfId="18902" xr:uid="{00000000-0005-0000-0000-0000A06C0000}"/>
    <cellStyle name="Total 2 2 4 2 2 4 2" xfId="29076" xr:uid="{00000000-0005-0000-0000-0000A16C0000}"/>
    <cellStyle name="Total 2 2 4 2 2 5" xfId="29071" xr:uid="{00000000-0005-0000-0000-0000A26C0000}"/>
    <cellStyle name="Total 2 2 4 2 3" xfId="29070" xr:uid="{00000000-0005-0000-0000-0000A36C0000}"/>
    <cellStyle name="Total 2 2 4 3" xfId="18903" xr:uid="{00000000-0005-0000-0000-0000A46C0000}"/>
    <cellStyle name="Total 2 2 4 3 2" xfId="18904" xr:uid="{00000000-0005-0000-0000-0000A56C0000}"/>
    <cellStyle name="Total 2 2 4 3 2 2" xfId="18905" xr:uid="{00000000-0005-0000-0000-0000A66C0000}"/>
    <cellStyle name="Total 2 2 4 3 2 2 2" xfId="29079" xr:uid="{00000000-0005-0000-0000-0000A76C0000}"/>
    <cellStyle name="Total 2 2 4 3 2 3" xfId="18906" xr:uid="{00000000-0005-0000-0000-0000A86C0000}"/>
    <cellStyle name="Total 2 2 4 3 2 3 2" xfId="29080" xr:uid="{00000000-0005-0000-0000-0000A96C0000}"/>
    <cellStyle name="Total 2 2 4 3 2 4" xfId="29078" xr:uid="{00000000-0005-0000-0000-0000AA6C0000}"/>
    <cellStyle name="Total 2 2 4 3 3" xfId="18907" xr:uid="{00000000-0005-0000-0000-0000AB6C0000}"/>
    <cellStyle name="Total 2 2 4 3 3 2" xfId="29081" xr:uid="{00000000-0005-0000-0000-0000AC6C0000}"/>
    <cellStyle name="Total 2 2 4 3 4" xfId="18908" xr:uid="{00000000-0005-0000-0000-0000AD6C0000}"/>
    <cellStyle name="Total 2 2 4 3 4 2" xfId="29082" xr:uid="{00000000-0005-0000-0000-0000AE6C0000}"/>
    <cellStyle name="Total 2 2 4 3 5" xfId="29077" xr:uid="{00000000-0005-0000-0000-0000AF6C0000}"/>
    <cellStyle name="Total 2 2 4 4" xfId="18909" xr:uid="{00000000-0005-0000-0000-0000B06C0000}"/>
    <cellStyle name="Total 2 2 4 4 2" xfId="29083" xr:uid="{00000000-0005-0000-0000-0000B16C0000}"/>
    <cellStyle name="Total 2 2 4 5" xfId="18895" xr:uid="{00000000-0005-0000-0000-0000B26C0000}"/>
    <cellStyle name="Total 2 2 4 6" xfId="29069" xr:uid="{00000000-0005-0000-0000-0000B36C0000}"/>
    <cellStyle name="Total 2 2 5" xfId="2865" xr:uid="{00000000-0005-0000-0000-0000B46C0000}"/>
    <cellStyle name="Total 2 2 5 2" xfId="18911" xr:uid="{00000000-0005-0000-0000-0000B56C0000}"/>
    <cellStyle name="Total 2 2 5 2 2" xfId="18912" xr:uid="{00000000-0005-0000-0000-0000B66C0000}"/>
    <cellStyle name="Total 2 2 5 2 2 2" xfId="18913" xr:uid="{00000000-0005-0000-0000-0000B76C0000}"/>
    <cellStyle name="Total 2 2 5 2 2 2 2" xfId="18914" xr:uid="{00000000-0005-0000-0000-0000B86C0000}"/>
    <cellStyle name="Total 2 2 5 2 2 2 2 2" xfId="29088" xr:uid="{00000000-0005-0000-0000-0000B96C0000}"/>
    <cellStyle name="Total 2 2 5 2 2 2 3" xfId="18915" xr:uid="{00000000-0005-0000-0000-0000BA6C0000}"/>
    <cellStyle name="Total 2 2 5 2 2 2 3 2" xfId="29089" xr:uid="{00000000-0005-0000-0000-0000BB6C0000}"/>
    <cellStyle name="Total 2 2 5 2 2 2 4" xfId="29087" xr:uid="{00000000-0005-0000-0000-0000BC6C0000}"/>
    <cellStyle name="Total 2 2 5 2 2 3" xfId="18916" xr:uid="{00000000-0005-0000-0000-0000BD6C0000}"/>
    <cellStyle name="Total 2 2 5 2 2 3 2" xfId="29090" xr:uid="{00000000-0005-0000-0000-0000BE6C0000}"/>
    <cellStyle name="Total 2 2 5 2 2 4" xfId="18917" xr:uid="{00000000-0005-0000-0000-0000BF6C0000}"/>
    <cellStyle name="Total 2 2 5 2 2 4 2" xfId="29091" xr:uid="{00000000-0005-0000-0000-0000C06C0000}"/>
    <cellStyle name="Total 2 2 5 2 2 5" xfId="29086" xr:uid="{00000000-0005-0000-0000-0000C16C0000}"/>
    <cellStyle name="Total 2 2 5 2 3" xfId="29085" xr:uid="{00000000-0005-0000-0000-0000C26C0000}"/>
    <cellStyle name="Total 2 2 5 3" xfId="18918" xr:uid="{00000000-0005-0000-0000-0000C36C0000}"/>
    <cellStyle name="Total 2 2 5 3 2" xfId="18919" xr:uid="{00000000-0005-0000-0000-0000C46C0000}"/>
    <cellStyle name="Total 2 2 5 3 2 2" xfId="18920" xr:uid="{00000000-0005-0000-0000-0000C56C0000}"/>
    <cellStyle name="Total 2 2 5 3 2 2 2" xfId="29094" xr:uid="{00000000-0005-0000-0000-0000C66C0000}"/>
    <cellStyle name="Total 2 2 5 3 2 3" xfId="18921" xr:uid="{00000000-0005-0000-0000-0000C76C0000}"/>
    <cellStyle name="Total 2 2 5 3 2 3 2" xfId="29095" xr:uid="{00000000-0005-0000-0000-0000C86C0000}"/>
    <cellStyle name="Total 2 2 5 3 2 4" xfId="29093" xr:uid="{00000000-0005-0000-0000-0000C96C0000}"/>
    <cellStyle name="Total 2 2 5 3 3" xfId="18922" xr:uid="{00000000-0005-0000-0000-0000CA6C0000}"/>
    <cellStyle name="Total 2 2 5 3 3 2" xfId="29096" xr:uid="{00000000-0005-0000-0000-0000CB6C0000}"/>
    <cellStyle name="Total 2 2 5 3 4" xfId="18923" xr:uid="{00000000-0005-0000-0000-0000CC6C0000}"/>
    <cellStyle name="Total 2 2 5 3 4 2" xfId="29097" xr:uid="{00000000-0005-0000-0000-0000CD6C0000}"/>
    <cellStyle name="Total 2 2 5 3 5" xfId="29092" xr:uid="{00000000-0005-0000-0000-0000CE6C0000}"/>
    <cellStyle name="Total 2 2 5 4" xfId="18924" xr:uid="{00000000-0005-0000-0000-0000CF6C0000}"/>
    <cellStyle name="Total 2 2 5 4 2" xfId="29098" xr:uid="{00000000-0005-0000-0000-0000D06C0000}"/>
    <cellStyle name="Total 2 2 5 5" xfId="18910" xr:uid="{00000000-0005-0000-0000-0000D16C0000}"/>
    <cellStyle name="Total 2 2 5 6" xfId="29084" xr:uid="{00000000-0005-0000-0000-0000D26C0000}"/>
    <cellStyle name="Total 2 2 6" xfId="18925" xr:uid="{00000000-0005-0000-0000-0000D36C0000}"/>
    <cellStyle name="Total 2 2 6 2" xfId="18926" xr:uid="{00000000-0005-0000-0000-0000D46C0000}"/>
    <cellStyle name="Total 2 2 6 2 2" xfId="18927" xr:uid="{00000000-0005-0000-0000-0000D56C0000}"/>
    <cellStyle name="Total 2 2 6 2 2 2" xfId="29101" xr:uid="{00000000-0005-0000-0000-0000D66C0000}"/>
    <cellStyle name="Total 2 2 6 2 3" xfId="18928" xr:uid="{00000000-0005-0000-0000-0000D76C0000}"/>
    <cellStyle name="Total 2 2 6 2 3 2" xfId="29102" xr:uid="{00000000-0005-0000-0000-0000D86C0000}"/>
    <cellStyle name="Total 2 2 6 2 4" xfId="29100" xr:uid="{00000000-0005-0000-0000-0000D96C0000}"/>
    <cellStyle name="Total 2 2 6 3" xfId="18929" xr:uid="{00000000-0005-0000-0000-0000DA6C0000}"/>
    <cellStyle name="Total 2 2 6 3 2" xfId="29103" xr:uid="{00000000-0005-0000-0000-0000DB6C0000}"/>
    <cellStyle name="Total 2 2 6 4" xfId="18930" xr:uid="{00000000-0005-0000-0000-0000DC6C0000}"/>
    <cellStyle name="Total 2 2 6 4 2" xfId="29104" xr:uid="{00000000-0005-0000-0000-0000DD6C0000}"/>
    <cellStyle name="Total 2 2 6 5" xfId="29099" xr:uid="{00000000-0005-0000-0000-0000DE6C0000}"/>
    <cellStyle name="Total 2 2 7" xfId="18830" xr:uid="{00000000-0005-0000-0000-0000DF6C0000}"/>
    <cellStyle name="Total 2 2 8" xfId="29004" xr:uid="{00000000-0005-0000-0000-0000E06C0000}"/>
    <cellStyle name="Total 2 3" xfId="2866" xr:uid="{00000000-0005-0000-0000-0000E16C0000}"/>
    <cellStyle name="Total 2 3 10" xfId="29105" xr:uid="{00000000-0005-0000-0000-0000E26C0000}"/>
    <cellStyle name="Total 2 3 2" xfId="2867" xr:uid="{00000000-0005-0000-0000-0000E36C0000}"/>
    <cellStyle name="Total 2 3 2 2" xfId="18933" xr:uid="{00000000-0005-0000-0000-0000E46C0000}"/>
    <cellStyle name="Total 2 3 2 2 2" xfId="18934" xr:uid="{00000000-0005-0000-0000-0000E56C0000}"/>
    <cellStyle name="Total 2 3 2 2 2 2" xfId="18935" xr:uid="{00000000-0005-0000-0000-0000E66C0000}"/>
    <cellStyle name="Total 2 3 2 2 2 2 2" xfId="18936" xr:uid="{00000000-0005-0000-0000-0000E76C0000}"/>
    <cellStyle name="Total 2 3 2 2 2 2 2 2" xfId="29110" xr:uid="{00000000-0005-0000-0000-0000E86C0000}"/>
    <cellStyle name="Total 2 3 2 2 2 2 3" xfId="18937" xr:uid="{00000000-0005-0000-0000-0000E96C0000}"/>
    <cellStyle name="Total 2 3 2 2 2 2 3 2" xfId="29111" xr:uid="{00000000-0005-0000-0000-0000EA6C0000}"/>
    <cellStyle name="Total 2 3 2 2 2 2 4" xfId="29109" xr:uid="{00000000-0005-0000-0000-0000EB6C0000}"/>
    <cellStyle name="Total 2 3 2 2 2 3" xfId="18938" xr:uid="{00000000-0005-0000-0000-0000EC6C0000}"/>
    <cellStyle name="Total 2 3 2 2 2 3 2" xfId="29112" xr:uid="{00000000-0005-0000-0000-0000ED6C0000}"/>
    <cellStyle name="Total 2 3 2 2 2 4" xfId="18939" xr:uid="{00000000-0005-0000-0000-0000EE6C0000}"/>
    <cellStyle name="Total 2 3 2 2 2 4 2" xfId="29113" xr:uid="{00000000-0005-0000-0000-0000EF6C0000}"/>
    <cellStyle name="Total 2 3 2 2 2 5" xfId="29108" xr:uid="{00000000-0005-0000-0000-0000F06C0000}"/>
    <cellStyle name="Total 2 3 2 2 3" xfId="29107" xr:uid="{00000000-0005-0000-0000-0000F16C0000}"/>
    <cellStyle name="Total 2 3 2 3" xfId="18940" xr:uid="{00000000-0005-0000-0000-0000F26C0000}"/>
    <cellStyle name="Total 2 3 2 3 2" xfId="18941" xr:uid="{00000000-0005-0000-0000-0000F36C0000}"/>
    <cellStyle name="Total 2 3 2 3 2 2" xfId="18942" xr:uid="{00000000-0005-0000-0000-0000F46C0000}"/>
    <cellStyle name="Total 2 3 2 3 2 2 2" xfId="29116" xr:uid="{00000000-0005-0000-0000-0000F56C0000}"/>
    <cellStyle name="Total 2 3 2 3 2 3" xfId="18943" xr:uid="{00000000-0005-0000-0000-0000F66C0000}"/>
    <cellStyle name="Total 2 3 2 3 2 3 2" xfId="29117" xr:uid="{00000000-0005-0000-0000-0000F76C0000}"/>
    <cellStyle name="Total 2 3 2 3 2 4" xfId="29115" xr:uid="{00000000-0005-0000-0000-0000F86C0000}"/>
    <cellStyle name="Total 2 3 2 3 3" xfId="18944" xr:uid="{00000000-0005-0000-0000-0000F96C0000}"/>
    <cellStyle name="Total 2 3 2 3 3 2" xfId="29118" xr:uid="{00000000-0005-0000-0000-0000FA6C0000}"/>
    <cellStyle name="Total 2 3 2 3 4" xfId="18945" xr:uid="{00000000-0005-0000-0000-0000FB6C0000}"/>
    <cellStyle name="Total 2 3 2 3 4 2" xfId="29119" xr:uid="{00000000-0005-0000-0000-0000FC6C0000}"/>
    <cellStyle name="Total 2 3 2 3 5" xfId="29114" xr:uid="{00000000-0005-0000-0000-0000FD6C0000}"/>
    <cellStyle name="Total 2 3 2 4" xfId="18946" xr:uid="{00000000-0005-0000-0000-0000FE6C0000}"/>
    <cellStyle name="Total 2 3 2 4 2" xfId="29120" xr:uid="{00000000-0005-0000-0000-0000FF6C0000}"/>
    <cellStyle name="Total 2 3 2 5" xfId="18932" xr:uid="{00000000-0005-0000-0000-0000006D0000}"/>
    <cellStyle name="Total 2 3 2 6" xfId="29106" xr:uid="{00000000-0005-0000-0000-0000016D0000}"/>
    <cellStyle name="Total 2 3 3" xfId="2868" xr:uid="{00000000-0005-0000-0000-0000026D0000}"/>
    <cellStyle name="Total 2 3 3 2" xfId="18948" xr:uid="{00000000-0005-0000-0000-0000036D0000}"/>
    <cellStyle name="Total 2 3 3 2 2" xfId="18949" xr:uid="{00000000-0005-0000-0000-0000046D0000}"/>
    <cellStyle name="Total 2 3 3 2 2 2" xfId="18950" xr:uid="{00000000-0005-0000-0000-0000056D0000}"/>
    <cellStyle name="Total 2 3 3 2 2 2 2" xfId="18951" xr:uid="{00000000-0005-0000-0000-0000066D0000}"/>
    <cellStyle name="Total 2 3 3 2 2 2 2 2" xfId="29125" xr:uid="{00000000-0005-0000-0000-0000076D0000}"/>
    <cellStyle name="Total 2 3 3 2 2 2 3" xfId="18952" xr:uid="{00000000-0005-0000-0000-0000086D0000}"/>
    <cellStyle name="Total 2 3 3 2 2 2 3 2" xfId="29126" xr:uid="{00000000-0005-0000-0000-0000096D0000}"/>
    <cellStyle name="Total 2 3 3 2 2 2 4" xfId="29124" xr:uid="{00000000-0005-0000-0000-00000A6D0000}"/>
    <cellStyle name="Total 2 3 3 2 2 3" xfId="18953" xr:uid="{00000000-0005-0000-0000-00000B6D0000}"/>
    <cellStyle name="Total 2 3 3 2 2 3 2" xfId="29127" xr:uid="{00000000-0005-0000-0000-00000C6D0000}"/>
    <cellStyle name="Total 2 3 3 2 2 4" xfId="18954" xr:uid="{00000000-0005-0000-0000-00000D6D0000}"/>
    <cellStyle name="Total 2 3 3 2 2 4 2" xfId="29128" xr:uid="{00000000-0005-0000-0000-00000E6D0000}"/>
    <cellStyle name="Total 2 3 3 2 2 5" xfId="29123" xr:uid="{00000000-0005-0000-0000-00000F6D0000}"/>
    <cellStyle name="Total 2 3 3 2 3" xfId="29122" xr:uid="{00000000-0005-0000-0000-0000106D0000}"/>
    <cellStyle name="Total 2 3 3 3" xfId="18955" xr:uid="{00000000-0005-0000-0000-0000116D0000}"/>
    <cellStyle name="Total 2 3 3 3 2" xfId="18956" xr:uid="{00000000-0005-0000-0000-0000126D0000}"/>
    <cellStyle name="Total 2 3 3 3 2 2" xfId="18957" xr:uid="{00000000-0005-0000-0000-0000136D0000}"/>
    <cellStyle name="Total 2 3 3 3 2 2 2" xfId="29131" xr:uid="{00000000-0005-0000-0000-0000146D0000}"/>
    <cellStyle name="Total 2 3 3 3 2 3" xfId="18958" xr:uid="{00000000-0005-0000-0000-0000156D0000}"/>
    <cellStyle name="Total 2 3 3 3 2 3 2" xfId="29132" xr:uid="{00000000-0005-0000-0000-0000166D0000}"/>
    <cellStyle name="Total 2 3 3 3 2 4" xfId="29130" xr:uid="{00000000-0005-0000-0000-0000176D0000}"/>
    <cellStyle name="Total 2 3 3 3 3" xfId="18959" xr:uid="{00000000-0005-0000-0000-0000186D0000}"/>
    <cellStyle name="Total 2 3 3 3 3 2" xfId="29133" xr:uid="{00000000-0005-0000-0000-0000196D0000}"/>
    <cellStyle name="Total 2 3 3 3 4" xfId="18960" xr:uid="{00000000-0005-0000-0000-00001A6D0000}"/>
    <cellStyle name="Total 2 3 3 3 4 2" xfId="29134" xr:uid="{00000000-0005-0000-0000-00001B6D0000}"/>
    <cellStyle name="Total 2 3 3 3 5" xfId="29129" xr:uid="{00000000-0005-0000-0000-00001C6D0000}"/>
    <cellStyle name="Total 2 3 3 4" xfId="18947" xr:uid="{00000000-0005-0000-0000-00001D6D0000}"/>
    <cellStyle name="Total 2 3 3 5" xfId="29121" xr:uid="{00000000-0005-0000-0000-00001E6D0000}"/>
    <cellStyle name="Total 2 3 4" xfId="18961" xr:uid="{00000000-0005-0000-0000-00001F6D0000}"/>
    <cellStyle name="Total 2 3 4 2" xfId="18962" xr:uid="{00000000-0005-0000-0000-0000206D0000}"/>
    <cellStyle name="Total 2 3 4 2 2" xfId="18963" xr:uid="{00000000-0005-0000-0000-0000216D0000}"/>
    <cellStyle name="Total 2 3 4 2 2 2" xfId="18964" xr:uid="{00000000-0005-0000-0000-0000226D0000}"/>
    <cellStyle name="Total 2 3 4 2 2 2 2" xfId="18965" xr:uid="{00000000-0005-0000-0000-0000236D0000}"/>
    <cellStyle name="Total 2 3 4 2 2 2 2 2" xfId="29139" xr:uid="{00000000-0005-0000-0000-0000246D0000}"/>
    <cellStyle name="Total 2 3 4 2 2 2 3" xfId="18966" xr:uid="{00000000-0005-0000-0000-0000256D0000}"/>
    <cellStyle name="Total 2 3 4 2 2 2 3 2" xfId="29140" xr:uid="{00000000-0005-0000-0000-0000266D0000}"/>
    <cellStyle name="Total 2 3 4 2 2 2 4" xfId="29138" xr:uid="{00000000-0005-0000-0000-0000276D0000}"/>
    <cellStyle name="Total 2 3 4 2 2 3" xfId="18967" xr:uid="{00000000-0005-0000-0000-0000286D0000}"/>
    <cellStyle name="Total 2 3 4 2 2 3 2" xfId="29141" xr:uid="{00000000-0005-0000-0000-0000296D0000}"/>
    <cellStyle name="Total 2 3 4 2 2 4" xfId="18968" xr:uid="{00000000-0005-0000-0000-00002A6D0000}"/>
    <cellStyle name="Total 2 3 4 2 2 4 2" xfId="29142" xr:uid="{00000000-0005-0000-0000-00002B6D0000}"/>
    <cellStyle name="Total 2 3 4 2 2 5" xfId="29137" xr:uid="{00000000-0005-0000-0000-00002C6D0000}"/>
    <cellStyle name="Total 2 3 4 2 3" xfId="29136" xr:uid="{00000000-0005-0000-0000-00002D6D0000}"/>
    <cellStyle name="Total 2 3 4 3" xfId="18969" xr:uid="{00000000-0005-0000-0000-00002E6D0000}"/>
    <cellStyle name="Total 2 3 4 3 2" xfId="18970" xr:uid="{00000000-0005-0000-0000-00002F6D0000}"/>
    <cellStyle name="Total 2 3 4 3 2 2" xfId="18971" xr:uid="{00000000-0005-0000-0000-0000306D0000}"/>
    <cellStyle name="Total 2 3 4 3 2 2 2" xfId="29145" xr:uid="{00000000-0005-0000-0000-0000316D0000}"/>
    <cellStyle name="Total 2 3 4 3 2 3" xfId="18972" xr:uid="{00000000-0005-0000-0000-0000326D0000}"/>
    <cellStyle name="Total 2 3 4 3 2 3 2" xfId="29146" xr:uid="{00000000-0005-0000-0000-0000336D0000}"/>
    <cellStyle name="Total 2 3 4 3 2 4" xfId="29144" xr:uid="{00000000-0005-0000-0000-0000346D0000}"/>
    <cellStyle name="Total 2 3 4 3 3" xfId="18973" xr:uid="{00000000-0005-0000-0000-0000356D0000}"/>
    <cellStyle name="Total 2 3 4 3 3 2" xfId="29147" xr:uid="{00000000-0005-0000-0000-0000366D0000}"/>
    <cellStyle name="Total 2 3 4 3 4" xfId="18974" xr:uid="{00000000-0005-0000-0000-0000376D0000}"/>
    <cellStyle name="Total 2 3 4 3 4 2" xfId="29148" xr:uid="{00000000-0005-0000-0000-0000386D0000}"/>
    <cellStyle name="Total 2 3 4 3 5" xfId="29143" xr:uid="{00000000-0005-0000-0000-0000396D0000}"/>
    <cellStyle name="Total 2 3 4 4" xfId="29135" xr:uid="{00000000-0005-0000-0000-00003A6D0000}"/>
    <cellStyle name="Total 2 3 5" xfId="18975" xr:uid="{00000000-0005-0000-0000-00003B6D0000}"/>
    <cellStyle name="Total 2 3 5 2" xfId="18976" xr:uid="{00000000-0005-0000-0000-00003C6D0000}"/>
    <cellStyle name="Total 2 3 5 2 2" xfId="18977" xr:uid="{00000000-0005-0000-0000-00003D6D0000}"/>
    <cellStyle name="Total 2 3 5 2 2 2" xfId="18978" xr:uid="{00000000-0005-0000-0000-00003E6D0000}"/>
    <cellStyle name="Total 2 3 5 2 2 2 2" xfId="29152" xr:uid="{00000000-0005-0000-0000-00003F6D0000}"/>
    <cellStyle name="Total 2 3 5 2 2 3" xfId="18979" xr:uid="{00000000-0005-0000-0000-0000406D0000}"/>
    <cellStyle name="Total 2 3 5 2 2 3 2" xfId="29153" xr:uid="{00000000-0005-0000-0000-0000416D0000}"/>
    <cellStyle name="Total 2 3 5 2 2 4" xfId="29151" xr:uid="{00000000-0005-0000-0000-0000426D0000}"/>
    <cellStyle name="Total 2 3 5 2 3" xfId="18980" xr:uid="{00000000-0005-0000-0000-0000436D0000}"/>
    <cellStyle name="Total 2 3 5 2 3 2" xfId="29154" xr:uid="{00000000-0005-0000-0000-0000446D0000}"/>
    <cellStyle name="Total 2 3 5 2 4" xfId="18981" xr:uid="{00000000-0005-0000-0000-0000456D0000}"/>
    <cellStyle name="Total 2 3 5 2 4 2" xfId="29155" xr:uid="{00000000-0005-0000-0000-0000466D0000}"/>
    <cellStyle name="Total 2 3 5 2 5" xfId="29150" xr:uid="{00000000-0005-0000-0000-0000476D0000}"/>
    <cellStyle name="Total 2 3 5 3" xfId="29149" xr:uid="{00000000-0005-0000-0000-0000486D0000}"/>
    <cellStyle name="Total 2 3 6" xfId="18982" xr:uid="{00000000-0005-0000-0000-0000496D0000}"/>
    <cellStyle name="Total 2 3 6 2" xfId="18983" xr:uid="{00000000-0005-0000-0000-00004A6D0000}"/>
    <cellStyle name="Total 2 3 6 2 2" xfId="18984" xr:uid="{00000000-0005-0000-0000-00004B6D0000}"/>
    <cellStyle name="Total 2 3 6 2 2 2" xfId="18985" xr:uid="{00000000-0005-0000-0000-00004C6D0000}"/>
    <cellStyle name="Total 2 3 6 2 2 2 2" xfId="29159" xr:uid="{00000000-0005-0000-0000-00004D6D0000}"/>
    <cellStyle name="Total 2 3 6 2 2 3" xfId="18986" xr:uid="{00000000-0005-0000-0000-00004E6D0000}"/>
    <cellStyle name="Total 2 3 6 2 2 3 2" xfId="29160" xr:uid="{00000000-0005-0000-0000-00004F6D0000}"/>
    <cellStyle name="Total 2 3 6 2 2 4" xfId="29158" xr:uid="{00000000-0005-0000-0000-0000506D0000}"/>
    <cellStyle name="Total 2 3 6 2 3" xfId="18987" xr:uid="{00000000-0005-0000-0000-0000516D0000}"/>
    <cellStyle name="Total 2 3 6 2 3 2" xfId="29161" xr:uid="{00000000-0005-0000-0000-0000526D0000}"/>
    <cellStyle name="Total 2 3 6 2 4" xfId="18988" xr:uid="{00000000-0005-0000-0000-0000536D0000}"/>
    <cellStyle name="Total 2 3 6 2 4 2" xfId="29162" xr:uid="{00000000-0005-0000-0000-0000546D0000}"/>
    <cellStyle name="Total 2 3 6 2 5" xfId="29157" xr:uid="{00000000-0005-0000-0000-0000556D0000}"/>
    <cellStyle name="Total 2 3 6 3" xfId="29156" xr:uid="{00000000-0005-0000-0000-0000566D0000}"/>
    <cellStyle name="Total 2 3 7" xfId="18989" xr:uid="{00000000-0005-0000-0000-0000576D0000}"/>
    <cellStyle name="Total 2 3 7 2" xfId="18990" xr:uid="{00000000-0005-0000-0000-0000586D0000}"/>
    <cellStyle name="Total 2 3 7 2 2" xfId="18991" xr:uid="{00000000-0005-0000-0000-0000596D0000}"/>
    <cellStyle name="Total 2 3 7 2 2 2" xfId="29165" xr:uid="{00000000-0005-0000-0000-00005A6D0000}"/>
    <cellStyle name="Total 2 3 7 2 3" xfId="18992" xr:uid="{00000000-0005-0000-0000-00005B6D0000}"/>
    <cellStyle name="Total 2 3 7 2 3 2" xfId="29166" xr:uid="{00000000-0005-0000-0000-00005C6D0000}"/>
    <cellStyle name="Total 2 3 7 2 4" xfId="29164" xr:uid="{00000000-0005-0000-0000-00005D6D0000}"/>
    <cellStyle name="Total 2 3 7 3" xfId="18993" xr:uid="{00000000-0005-0000-0000-00005E6D0000}"/>
    <cellStyle name="Total 2 3 7 3 2" xfId="29167" xr:uid="{00000000-0005-0000-0000-00005F6D0000}"/>
    <cellStyle name="Total 2 3 7 4" xfId="18994" xr:uid="{00000000-0005-0000-0000-0000606D0000}"/>
    <cellStyle name="Total 2 3 7 4 2" xfId="29168" xr:uid="{00000000-0005-0000-0000-0000616D0000}"/>
    <cellStyle name="Total 2 3 7 5" xfId="29163" xr:uid="{00000000-0005-0000-0000-0000626D0000}"/>
    <cellStyle name="Total 2 3 8" xfId="18995" xr:uid="{00000000-0005-0000-0000-0000636D0000}"/>
    <cellStyle name="Total 2 3 8 2" xfId="29169" xr:uid="{00000000-0005-0000-0000-0000646D0000}"/>
    <cellStyle name="Total 2 3 9" xfId="18931" xr:uid="{00000000-0005-0000-0000-0000656D0000}"/>
    <cellStyle name="Total 2 4" xfId="2869" xr:uid="{00000000-0005-0000-0000-0000666D0000}"/>
    <cellStyle name="Total 2 4 2" xfId="18997" xr:uid="{00000000-0005-0000-0000-0000676D0000}"/>
    <cellStyle name="Total 2 4 2 2" xfId="18998" xr:uid="{00000000-0005-0000-0000-0000686D0000}"/>
    <cellStyle name="Total 2 4 2 2 2" xfId="18999" xr:uid="{00000000-0005-0000-0000-0000696D0000}"/>
    <cellStyle name="Total 2 4 2 2 2 2" xfId="19000" xr:uid="{00000000-0005-0000-0000-00006A6D0000}"/>
    <cellStyle name="Total 2 4 2 2 2 2 2" xfId="29174" xr:uid="{00000000-0005-0000-0000-00006B6D0000}"/>
    <cellStyle name="Total 2 4 2 2 2 3" xfId="19001" xr:uid="{00000000-0005-0000-0000-00006C6D0000}"/>
    <cellStyle name="Total 2 4 2 2 2 3 2" xfId="29175" xr:uid="{00000000-0005-0000-0000-00006D6D0000}"/>
    <cellStyle name="Total 2 4 2 2 2 4" xfId="29173" xr:uid="{00000000-0005-0000-0000-00006E6D0000}"/>
    <cellStyle name="Total 2 4 2 2 3" xfId="19002" xr:uid="{00000000-0005-0000-0000-00006F6D0000}"/>
    <cellStyle name="Total 2 4 2 2 3 2" xfId="29176" xr:uid="{00000000-0005-0000-0000-0000706D0000}"/>
    <cellStyle name="Total 2 4 2 2 4" xfId="19003" xr:uid="{00000000-0005-0000-0000-0000716D0000}"/>
    <cellStyle name="Total 2 4 2 2 4 2" xfId="29177" xr:uid="{00000000-0005-0000-0000-0000726D0000}"/>
    <cellStyle name="Total 2 4 2 2 5" xfId="29172" xr:uid="{00000000-0005-0000-0000-0000736D0000}"/>
    <cellStyle name="Total 2 4 2 3" xfId="29171" xr:uid="{00000000-0005-0000-0000-0000746D0000}"/>
    <cellStyle name="Total 2 4 3" xfId="19004" xr:uid="{00000000-0005-0000-0000-0000756D0000}"/>
    <cellStyle name="Total 2 4 3 2" xfId="19005" xr:uid="{00000000-0005-0000-0000-0000766D0000}"/>
    <cellStyle name="Total 2 4 3 2 2" xfId="19006" xr:uid="{00000000-0005-0000-0000-0000776D0000}"/>
    <cellStyle name="Total 2 4 3 2 2 2" xfId="29180" xr:uid="{00000000-0005-0000-0000-0000786D0000}"/>
    <cellStyle name="Total 2 4 3 2 3" xfId="19007" xr:uid="{00000000-0005-0000-0000-0000796D0000}"/>
    <cellStyle name="Total 2 4 3 2 3 2" xfId="29181" xr:uid="{00000000-0005-0000-0000-00007A6D0000}"/>
    <cellStyle name="Total 2 4 3 2 4" xfId="29179" xr:uid="{00000000-0005-0000-0000-00007B6D0000}"/>
    <cellStyle name="Total 2 4 3 3" xfId="19008" xr:uid="{00000000-0005-0000-0000-00007C6D0000}"/>
    <cellStyle name="Total 2 4 3 3 2" xfId="29182" xr:uid="{00000000-0005-0000-0000-00007D6D0000}"/>
    <cellStyle name="Total 2 4 3 4" xfId="19009" xr:uid="{00000000-0005-0000-0000-00007E6D0000}"/>
    <cellStyle name="Total 2 4 3 4 2" xfId="29183" xr:uid="{00000000-0005-0000-0000-00007F6D0000}"/>
    <cellStyle name="Total 2 4 3 5" xfId="29178" xr:uid="{00000000-0005-0000-0000-0000806D0000}"/>
    <cellStyle name="Total 2 4 4" xfId="19010" xr:uid="{00000000-0005-0000-0000-0000816D0000}"/>
    <cellStyle name="Total 2 4 4 2" xfId="29184" xr:uid="{00000000-0005-0000-0000-0000826D0000}"/>
    <cellStyle name="Total 2 4 5" xfId="19011" xr:uid="{00000000-0005-0000-0000-0000836D0000}"/>
    <cellStyle name="Total 2 4 5 2" xfId="29185" xr:uid="{00000000-0005-0000-0000-0000846D0000}"/>
    <cellStyle name="Total 2 4 6" xfId="18996" xr:uid="{00000000-0005-0000-0000-0000856D0000}"/>
    <cellStyle name="Total 2 4 7" xfId="29170" xr:uid="{00000000-0005-0000-0000-0000866D0000}"/>
    <cellStyle name="Total 2 5" xfId="2870" xr:uid="{00000000-0005-0000-0000-0000876D0000}"/>
    <cellStyle name="Total 2 5 2" xfId="19013" xr:uid="{00000000-0005-0000-0000-0000886D0000}"/>
    <cellStyle name="Total 2 5 2 2" xfId="19014" xr:uid="{00000000-0005-0000-0000-0000896D0000}"/>
    <cellStyle name="Total 2 5 2 2 2" xfId="19015" xr:uid="{00000000-0005-0000-0000-00008A6D0000}"/>
    <cellStyle name="Total 2 5 2 2 2 2" xfId="19016" xr:uid="{00000000-0005-0000-0000-00008B6D0000}"/>
    <cellStyle name="Total 2 5 2 2 2 2 2" xfId="29190" xr:uid="{00000000-0005-0000-0000-00008C6D0000}"/>
    <cellStyle name="Total 2 5 2 2 2 3" xfId="19017" xr:uid="{00000000-0005-0000-0000-00008D6D0000}"/>
    <cellStyle name="Total 2 5 2 2 2 3 2" xfId="29191" xr:uid="{00000000-0005-0000-0000-00008E6D0000}"/>
    <cellStyle name="Total 2 5 2 2 2 4" xfId="29189" xr:uid="{00000000-0005-0000-0000-00008F6D0000}"/>
    <cellStyle name="Total 2 5 2 2 3" xfId="19018" xr:uid="{00000000-0005-0000-0000-0000906D0000}"/>
    <cellStyle name="Total 2 5 2 2 3 2" xfId="29192" xr:uid="{00000000-0005-0000-0000-0000916D0000}"/>
    <cellStyle name="Total 2 5 2 2 4" xfId="19019" xr:uid="{00000000-0005-0000-0000-0000926D0000}"/>
    <cellStyle name="Total 2 5 2 2 4 2" xfId="29193" xr:uid="{00000000-0005-0000-0000-0000936D0000}"/>
    <cellStyle name="Total 2 5 2 2 5" xfId="29188" xr:uid="{00000000-0005-0000-0000-0000946D0000}"/>
    <cellStyle name="Total 2 5 2 3" xfId="29187" xr:uid="{00000000-0005-0000-0000-0000956D0000}"/>
    <cellStyle name="Total 2 5 3" xfId="19020" xr:uid="{00000000-0005-0000-0000-0000966D0000}"/>
    <cellStyle name="Total 2 5 3 2" xfId="19021" xr:uid="{00000000-0005-0000-0000-0000976D0000}"/>
    <cellStyle name="Total 2 5 3 2 2" xfId="19022" xr:uid="{00000000-0005-0000-0000-0000986D0000}"/>
    <cellStyle name="Total 2 5 3 2 2 2" xfId="29196" xr:uid="{00000000-0005-0000-0000-0000996D0000}"/>
    <cellStyle name="Total 2 5 3 2 3" xfId="19023" xr:uid="{00000000-0005-0000-0000-00009A6D0000}"/>
    <cellStyle name="Total 2 5 3 2 3 2" xfId="29197" xr:uid="{00000000-0005-0000-0000-00009B6D0000}"/>
    <cellStyle name="Total 2 5 3 2 4" xfId="29195" xr:uid="{00000000-0005-0000-0000-00009C6D0000}"/>
    <cellStyle name="Total 2 5 3 3" xfId="19024" xr:uid="{00000000-0005-0000-0000-00009D6D0000}"/>
    <cellStyle name="Total 2 5 3 3 2" xfId="29198" xr:uid="{00000000-0005-0000-0000-00009E6D0000}"/>
    <cellStyle name="Total 2 5 3 4" xfId="19025" xr:uid="{00000000-0005-0000-0000-00009F6D0000}"/>
    <cellStyle name="Total 2 5 3 4 2" xfId="29199" xr:uid="{00000000-0005-0000-0000-0000A06D0000}"/>
    <cellStyle name="Total 2 5 3 5" xfId="29194" xr:uid="{00000000-0005-0000-0000-0000A16D0000}"/>
    <cellStyle name="Total 2 5 4" xfId="19026" xr:uid="{00000000-0005-0000-0000-0000A26D0000}"/>
    <cellStyle name="Total 2 5 4 2" xfId="29200" xr:uid="{00000000-0005-0000-0000-0000A36D0000}"/>
    <cellStyle name="Total 2 5 5" xfId="19027" xr:uid="{00000000-0005-0000-0000-0000A46D0000}"/>
    <cellStyle name="Total 2 5 5 2" xfId="29201" xr:uid="{00000000-0005-0000-0000-0000A56D0000}"/>
    <cellStyle name="Total 2 5 6" xfId="19012" xr:uid="{00000000-0005-0000-0000-0000A66D0000}"/>
    <cellStyle name="Total 2 5 7" xfId="29186" xr:uid="{00000000-0005-0000-0000-0000A76D0000}"/>
    <cellStyle name="Total 2 6" xfId="19028" xr:uid="{00000000-0005-0000-0000-0000A86D0000}"/>
    <cellStyle name="Total 2 6 2" xfId="19029" xr:uid="{00000000-0005-0000-0000-0000A96D0000}"/>
    <cellStyle name="Total 2 6 2 2" xfId="19030" xr:uid="{00000000-0005-0000-0000-0000AA6D0000}"/>
    <cellStyle name="Total 2 6 2 2 2" xfId="19031" xr:uid="{00000000-0005-0000-0000-0000AB6D0000}"/>
    <cellStyle name="Total 2 6 2 2 2 2" xfId="29205" xr:uid="{00000000-0005-0000-0000-0000AC6D0000}"/>
    <cellStyle name="Total 2 6 2 2 3" xfId="29204" xr:uid="{00000000-0005-0000-0000-0000AD6D0000}"/>
    <cellStyle name="Total 2 6 2 3" xfId="19032" xr:uid="{00000000-0005-0000-0000-0000AE6D0000}"/>
    <cellStyle name="Total 2 6 2 3 2" xfId="29206" xr:uid="{00000000-0005-0000-0000-0000AF6D0000}"/>
    <cellStyle name="Total 2 6 2 4" xfId="29203" xr:uid="{00000000-0005-0000-0000-0000B06D0000}"/>
    <cellStyle name="Total 2 6 3" xfId="19033" xr:uid="{00000000-0005-0000-0000-0000B16D0000}"/>
    <cellStyle name="Total 2 6 3 2" xfId="19034" xr:uid="{00000000-0005-0000-0000-0000B26D0000}"/>
    <cellStyle name="Total 2 6 3 2 2" xfId="29208" xr:uid="{00000000-0005-0000-0000-0000B36D0000}"/>
    <cellStyle name="Total 2 6 3 3" xfId="29207" xr:uid="{00000000-0005-0000-0000-0000B46D0000}"/>
    <cellStyle name="Total 2 6 4" xfId="19035" xr:uid="{00000000-0005-0000-0000-0000B56D0000}"/>
    <cellStyle name="Total 2 6 4 2" xfId="29209" xr:uid="{00000000-0005-0000-0000-0000B66D0000}"/>
    <cellStyle name="Total 2 6 5" xfId="19036" xr:uid="{00000000-0005-0000-0000-0000B76D0000}"/>
    <cellStyle name="Total 2 6 5 2" xfId="29210" xr:uid="{00000000-0005-0000-0000-0000B86D0000}"/>
    <cellStyle name="Total 2 6 6" xfId="29202" xr:uid="{00000000-0005-0000-0000-0000B96D0000}"/>
    <cellStyle name="Total 2 7" xfId="19037" xr:uid="{00000000-0005-0000-0000-0000BA6D0000}"/>
    <cellStyle name="Total 2 7 2" xfId="19038" xr:uid="{00000000-0005-0000-0000-0000BB6D0000}"/>
    <cellStyle name="Total 2 7 2 2" xfId="19039" xr:uid="{00000000-0005-0000-0000-0000BC6D0000}"/>
    <cellStyle name="Total 2 7 2 2 2" xfId="19040" xr:uid="{00000000-0005-0000-0000-0000BD6D0000}"/>
    <cellStyle name="Total 2 7 2 2 2 2" xfId="19041" xr:uid="{00000000-0005-0000-0000-0000BE6D0000}"/>
    <cellStyle name="Total 2 7 2 2 2 2 2" xfId="29215" xr:uid="{00000000-0005-0000-0000-0000BF6D0000}"/>
    <cellStyle name="Total 2 7 2 2 2 3" xfId="19042" xr:uid="{00000000-0005-0000-0000-0000C06D0000}"/>
    <cellStyle name="Total 2 7 2 2 2 3 2" xfId="29216" xr:uid="{00000000-0005-0000-0000-0000C16D0000}"/>
    <cellStyle name="Total 2 7 2 2 2 4" xfId="29214" xr:uid="{00000000-0005-0000-0000-0000C26D0000}"/>
    <cellStyle name="Total 2 7 2 2 3" xfId="19043" xr:uid="{00000000-0005-0000-0000-0000C36D0000}"/>
    <cellStyle name="Total 2 7 2 2 3 2" xfId="29217" xr:uid="{00000000-0005-0000-0000-0000C46D0000}"/>
    <cellStyle name="Total 2 7 2 2 4" xfId="19044" xr:uid="{00000000-0005-0000-0000-0000C56D0000}"/>
    <cellStyle name="Total 2 7 2 2 4 2" xfId="29218" xr:uid="{00000000-0005-0000-0000-0000C66D0000}"/>
    <cellStyle name="Total 2 7 2 2 5" xfId="29213" xr:uid="{00000000-0005-0000-0000-0000C76D0000}"/>
    <cellStyle name="Total 2 7 2 3" xfId="29212" xr:uid="{00000000-0005-0000-0000-0000C86D0000}"/>
    <cellStyle name="Total 2 7 3" xfId="19045" xr:uid="{00000000-0005-0000-0000-0000C96D0000}"/>
    <cellStyle name="Total 2 7 3 2" xfId="19046" xr:uid="{00000000-0005-0000-0000-0000CA6D0000}"/>
    <cellStyle name="Total 2 7 3 2 2" xfId="19047" xr:uid="{00000000-0005-0000-0000-0000CB6D0000}"/>
    <cellStyle name="Total 2 7 3 2 2 2" xfId="29221" xr:uid="{00000000-0005-0000-0000-0000CC6D0000}"/>
    <cellStyle name="Total 2 7 3 2 3" xfId="19048" xr:uid="{00000000-0005-0000-0000-0000CD6D0000}"/>
    <cellStyle name="Total 2 7 3 2 3 2" xfId="29222" xr:uid="{00000000-0005-0000-0000-0000CE6D0000}"/>
    <cellStyle name="Total 2 7 3 2 4" xfId="29220" xr:uid="{00000000-0005-0000-0000-0000CF6D0000}"/>
    <cellStyle name="Total 2 7 3 3" xfId="19049" xr:uid="{00000000-0005-0000-0000-0000D06D0000}"/>
    <cellStyle name="Total 2 7 3 3 2" xfId="29223" xr:uid="{00000000-0005-0000-0000-0000D16D0000}"/>
    <cellStyle name="Total 2 7 3 4" xfId="19050" xr:uid="{00000000-0005-0000-0000-0000D26D0000}"/>
    <cellStyle name="Total 2 7 3 4 2" xfId="29224" xr:uid="{00000000-0005-0000-0000-0000D36D0000}"/>
    <cellStyle name="Total 2 7 3 5" xfId="29219" xr:uid="{00000000-0005-0000-0000-0000D46D0000}"/>
    <cellStyle name="Total 2 7 4" xfId="29211" xr:uid="{00000000-0005-0000-0000-0000D56D0000}"/>
    <cellStyle name="Total 2 8" xfId="19051" xr:uid="{00000000-0005-0000-0000-0000D66D0000}"/>
    <cellStyle name="Total 2 8 2" xfId="19052" xr:uid="{00000000-0005-0000-0000-0000D76D0000}"/>
    <cellStyle name="Total 2 8 2 2" xfId="19053" xr:uid="{00000000-0005-0000-0000-0000D86D0000}"/>
    <cellStyle name="Total 2 8 2 2 2" xfId="29227" xr:uid="{00000000-0005-0000-0000-0000D96D0000}"/>
    <cellStyle name="Total 2 8 2 3" xfId="19054" xr:uid="{00000000-0005-0000-0000-0000DA6D0000}"/>
    <cellStyle name="Total 2 8 2 3 2" xfId="29228" xr:uid="{00000000-0005-0000-0000-0000DB6D0000}"/>
    <cellStyle name="Total 2 8 2 4" xfId="29226" xr:uid="{00000000-0005-0000-0000-0000DC6D0000}"/>
    <cellStyle name="Total 2 8 3" xfId="19055" xr:uid="{00000000-0005-0000-0000-0000DD6D0000}"/>
    <cellStyle name="Total 2 8 3 2" xfId="29229" xr:uid="{00000000-0005-0000-0000-0000DE6D0000}"/>
    <cellStyle name="Total 2 8 4" xfId="19056" xr:uid="{00000000-0005-0000-0000-0000DF6D0000}"/>
    <cellStyle name="Total 2 8 4 2" xfId="29230" xr:uid="{00000000-0005-0000-0000-0000E06D0000}"/>
    <cellStyle name="Total 2 8 5" xfId="29225" xr:uid="{00000000-0005-0000-0000-0000E16D0000}"/>
    <cellStyle name="Total 2 9" xfId="19057" xr:uid="{00000000-0005-0000-0000-0000E26D0000}"/>
    <cellStyle name="Total 2 9 2" xfId="29231" xr:uid="{00000000-0005-0000-0000-0000E36D0000}"/>
    <cellStyle name="Total 3" xfId="2871" xr:uid="{00000000-0005-0000-0000-0000E46D0000}"/>
    <cellStyle name="Total 3 10" xfId="29232" xr:uid="{00000000-0005-0000-0000-0000E56D0000}"/>
    <cellStyle name="Total 3 2" xfId="2872" xr:uid="{00000000-0005-0000-0000-0000E66D0000}"/>
    <cellStyle name="Total 3 2 2" xfId="19060" xr:uid="{00000000-0005-0000-0000-0000E76D0000}"/>
    <cellStyle name="Total 3 2 2 2" xfId="19061" xr:uid="{00000000-0005-0000-0000-0000E86D0000}"/>
    <cellStyle name="Total 3 2 2 2 2" xfId="19062" xr:uid="{00000000-0005-0000-0000-0000E96D0000}"/>
    <cellStyle name="Total 3 2 2 2 2 2" xfId="19063" xr:uid="{00000000-0005-0000-0000-0000EA6D0000}"/>
    <cellStyle name="Total 3 2 2 2 2 2 2" xfId="19064" xr:uid="{00000000-0005-0000-0000-0000EB6D0000}"/>
    <cellStyle name="Total 3 2 2 2 2 2 2 2" xfId="19065" xr:uid="{00000000-0005-0000-0000-0000EC6D0000}"/>
    <cellStyle name="Total 3 2 2 2 2 2 2 2 2" xfId="29239" xr:uid="{00000000-0005-0000-0000-0000ED6D0000}"/>
    <cellStyle name="Total 3 2 2 2 2 2 2 3" xfId="19066" xr:uid="{00000000-0005-0000-0000-0000EE6D0000}"/>
    <cellStyle name="Total 3 2 2 2 2 2 2 3 2" xfId="29240" xr:uid="{00000000-0005-0000-0000-0000EF6D0000}"/>
    <cellStyle name="Total 3 2 2 2 2 2 2 4" xfId="29238" xr:uid="{00000000-0005-0000-0000-0000F06D0000}"/>
    <cellStyle name="Total 3 2 2 2 2 2 3" xfId="19067" xr:uid="{00000000-0005-0000-0000-0000F16D0000}"/>
    <cellStyle name="Total 3 2 2 2 2 2 3 2" xfId="29241" xr:uid="{00000000-0005-0000-0000-0000F26D0000}"/>
    <cellStyle name="Total 3 2 2 2 2 2 4" xfId="19068" xr:uid="{00000000-0005-0000-0000-0000F36D0000}"/>
    <cellStyle name="Total 3 2 2 2 2 2 4 2" xfId="29242" xr:uid="{00000000-0005-0000-0000-0000F46D0000}"/>
    <cellStyle name="Total 3 2 2 2 2 2 5" xfId="29237" xr:uid="{00000000-0005-0000-0000-0000F56D0000}"/>
    <cellStyle name="Total 3 2 2 2 2 3" xfId="29236" xr:uid="{00000000-0005-0000-0000-0000F66D0000}"/>
    <cellStyle name="Total 3 2 2 2 3" xfId="19069" xr:uid="{00000000-0005-0000-0000-0000F76D0000}"/>
    <cellStyle name="Total 3 2 2 2 3 2" xfId="19070" xr:uid="{00000000-0005-0000-0000-0000F86D0000}"/>
    <cellStyle name="Total 3 2 2 2 3 2 2" xfId="19071" xr:uid="{00000000-0005-0000-0000-0000F96D0000}"/>
    <cellStyle name="Total 3 2 2 2 3 2 2 2" xfId="29245" xr:uid="{00000000-0005-0000-0000-0000FA6D0000}"/>
    <cellStyle name="Total 3 2 2 2 3 2 3" xfId="19072" xr:uid="{00000000-0005-0000-0000-0000FB6D0000}"/>
    <cellStyle name="Total 3 2 2 2 3 2 3 2" xfId="29246" xr:uid="{00000000-0005-0000-0000-0000FC6D0000}"/>
    <cellStyle name="Total 3 2 2 2 3 2 4" xfId="29244" xr:uid="{00000000-0005-0000-0000-0000FD6D0000}"/>
    <cellStyle name="Total 3 2 2 2 3 3" xfId="19073" xr:uid="{00000000-0005-0000-0000-0000FE6D0000}"/>
    <cellStyle name="Total 3 2 2 2 3 3 2" xfId="29247" xr:uid="{00000000-0005-0000-0000-0000FF6D0000}"/>
    <cellStyle name="Total 3 2 2 2 3 4" xfId="19074" xr:uid="{00000000-0005-0000-0000-0000006E0000}"/>
    <cellStyle name="Total 3 2 2 2 3 4 2" xfId="29248" xr:uid="{00000000-0005-0000-0000-0000016E0000}"/>
    <cellStyle name="Total 3 2 2 2 3 5" xfId="29243" xr:uid="{00000000-0005-0000-0000-0000026E0000}"/>
    <cellStyle name="Total 3 2 2 2 4" xfId="29235" xr:uid="{00000000-0005-0000-0000-0000036E0000}"/>
    <cellStyle name="Total 3 2 2 3" xfId="19075" xr:uid="{00000000-0005-0000-0000-0000046E0000}"/>
    <cellStyle name="Total 3 2 2 3 2" xfId="19076" xr:uid="{00000000-0005-0000-0000-0000056E0000}"/>
    <cellStyle name="Total 3 2 2 3 2 2" xfId="19077" xr:uid="{00000000-0005-0000-0000-0000066E0000}"/>
    <cellStyle name="Total 3 2 2 3 2 2 2" xfId="19078" xr:uid="{00000000-0005-0000-0000-0000076E0000}"/>
    <cellStyle name="Total 3 2 2 3 2 2 2 2" xfId="19079" xr:uid="{00000000-0005-0000-0000-0000086E0000}"/>
    <cellStyle name="Total 3 2 2 3 2 2 2 2 2" xfId="29253" xr:uid="{00000000-0005-0000-0000-0000096E0000}"/>
    <cellStyle name="Total 3 2 2 3 2 2 2 3" xfId="19080" xr:uid="{00000000-0005-0000-0000-00000A6E0000}"/>
    <cellStyle name="Total 3 2 2 3 2 2 2 3 2" xfId="29254" xr:uid="{00000000-0005-0000-0000-00000B6E0000}"/>
    <cellStyle name="Total 3 2 2 3 2 2 2 4" xfId="29252" xr:uid="{00000000-0005-0000-0000-00000C6E0000}"/>
    <cellStyle name="Total 3 2 2 3 2 2 3" xfId="19081" xr:uid="{00000000-0005-0000-0000-00000D6E0000}"/>
    <cellStyle name="Total 3 2 2 3 2 2 3 2" xfId="29255" xr:uid="{00000000-0005-0000-0000-00000E6E0000}"/>
    <cellStyle name="Total 3 2 2 3 2 2 4" xfId="19082" xr:uid="{00000000-0005-0000-0000-00000F6E0000}"/>
    <cellStyle name="Total 3 2 2 3 2 2 4 2" xfId="29256" xr:uid="{00000000-0005-0000-0000-0000106E0000}"/>
    <cellStyle name="Total 3 2 2 3 2 2 5" xfId="29251" xr:uid="{00000000-0005-0000-0000-0000116E0000}"/>
    <cellStyle name="Total 3 2 2 3 2 3" xfId="29250" xr:uid="{00000000-0005-0000-0000-0000126E0000}"/>
    <cellStyle name="Total 3 2 2 3 3" xfId="19083" xr:uid="{00000000-0005-0000-0000-0000136E0000}"/>
    <cellStyle name="Total 3 2 2 3 3 2" xfId="19084" xr:uid="{00000000-0005-0000-0000-0000146E0000}"/>
    <cellStyle name="Total 3 2 2 3 3 2 2" xfId="19085" xr:uid="{00000000-0005-0000-0000-0000156E0000}"/>
    <cellStyle name="Total 3 2 2 3 3 2 2 2" xfId="29259" xr:uid="{00000000-0005-0000-0000-0000166E0000}"/>
    <cellStyle name="Total 3 2 2 3 3 2 3" xfId="19086" xr:uid="{00000000-0005-0000-0000-0000176E0000}"/>
    <cellStyle name="Total 3 2 2 3 3 2 3 2" xfId="29260" xr:uid="{00000000-0005-0000-0000-0000186E0000}"/>
    <cellStyle name="Total 3 2 2 3 3 2 4" xfId="29258" xr:uid="{00000000-0005-0000-0000-0000196E0000}"/>
    <cellStyle name="Total 3 2 2 3 3 3" xfId="19087" xr:uid="{00000000-0005-0000-0000-00001A6E0000}"/>
    <cellStyle name="Total 3 2 2 3 3 3 2" xfId="29261" xr:uid="{00000000-0005-0000-0000-00001B6E0000}"/>
    <cellStyle name="Total 3 2 2 3 3 4" xfId="19088" xr:uid="{00000000-0005-0000-0000-00001C6E0000}"/>
    <cellStyle name="Total 3 2 2 3 3 4 2" xfId="29262" xr:uid="{00000000-0005-0000-0000-00001D6E0000}"/>
    <cellStyle name="Total 3 2 2 3 3 5" xfId="29257" xr:uid="{00000000-0005-0000-0000-00001E6E0000}"/>
    <cellStyle name="Total 3 2 2 3 4" xfId="29249" xr:uid="{00000000-0005-0000-0000-00001F6E0000}"/>
    <cellStyle name="Total 3 2 2 4" xfId="19089" xr:uid="{00000000-0005-0000-0000-0000206E0000}"/>
    <cellStyle name="Total 3 2 2 4 2" xfId="19090" xr:uid="{00000000-0005-0000-0000-0000216E0000}"/>
    <cellStyle name="Total 3 2 2 4 2 2" xfId="19091" xr:uid="{00000000-0005-0000-0000-0000226E0000}"/>
    <cellStyle name="Total 3 2 2 4 2 2 2" xfId="19092" xr:uid="{00000000-0005-0000-0000-0000236E0000}"/>
    <cellStyle name="Total 3 2 2 4 2 2 2 2" xfId="19093" xr:uid="{00000000-0005-0000-0000-0000246E0000}"/>
    <cellStyle name="Total 3 2 2 4 2 2 2 2 2" xfId="29267" xr:uid="{00000000-0005-0000-0000-0000256E0000}"/>
    <cellStyle name="Total 3 2 2 4 2 2 2 3" xfId="19094" xr:uid="{00000000-0005-0000-0000-0000266E0000}"/>
    <cellStyle name="Total 3 2 2 4 2 2 2 3 2" xfId="29268" xr:uid="{00000000-0005-0000-0000-0000276E0000}"/>
    <cellStyle name="Total 3 2 2 4 2 2 2 4" xfId="29266" xr:uid="{00000000-0005-0000-0000-0000286E0000}"/>
    <cellStyle name="Total 3 2 2 4 2 2 3" xfId="19095" xr:uid="{00000000-0005-0000-0000-0000296E0000}"/>
    <cellStyle name="Total 3 2 2 4 2 2 3 2" xfId="29269" xr:uid="{00000000-0005-0000-0000-00002A6E0000}"/>
    <cellStyle name="Total 3 2 2 4 2 2 4" xfId="19096" xr:uid="{00000000-0005-0000-0000-00002B6E0000}"/>
    <cellStyle name="Total 3 2 2 4 2 2 4 2" xfId="29270" xr:uid="{00000000-0005-0000-0000-00002C6E0000}"/>
    <cellStyle name="Total 3 2 2 4 2 2 5" xfId="29265" xr:uid="{00000000-0005-0000-0000-00002D6E0000}"/>
    <cellStyle name="Total 3 2 2 4 2 3" xfId="29264" xr:uid="{00000000-0005-0000-0000-00002E6E0000}"/>
    <cellStyle name="Total 3 2 2 4 3" xfId="19097" xr:uid="{00000000-0005-0000-0000-00002F6E0000}"/>
    <cellStyle name="Total 3 2 2 4 3 2" xfId="19098" xr:uid="{00000000-0005-0000-0000-0000306E0000}"/>
    <cellStyle name="Total 3 2 2 4 3 2 2" xfId="19099" xr:uid="{00000000-0005-0000-0000-0000316E0000}"/>
    <cellStyle name="Total 3 2 2 4 3 2 2 2" xfId="29273" xr:uid="{00000000-0005-0000-0000-0000326E0000}"/>
    <cellStyle name="Total 3 2 2 4 3 2 3" xfId="19100" xr:uid="{00000000-0005-0000-0000-0000336E0000}"/>
    <cellStyle name="Total 3 2 2 4 3 2 3 2" xfId="29274" xr:uid="{00000000-0005-0000-0000-0000346E0000}"/>
    <cellStyle name="Total 3 2 2 4 3 2 4" xfId="29272" xr:uid="{00000000-0005-0000-0000-0000356E0000}"/>
    <cellStyle name="Total 3 2 2 4 3 3" xfId="19101" xr:uid="{00000000-0005-0000-0000-0000366E0000}"/>
    <cellStyle name="Total 3 2 2 4 3 3 2" xfId="29275" xr:uid="{00000000-0005-0000-0000-0000376E0000}"/>
    <cellStyle name="Total 3 2 2 4 3 4" xfId="19102" xr:uid="{00000000-0005-0000-0000-0000386E0000}"/>
    <cellStyle name="Total 3 2 2 4 3 4 2" xfId="29276" xr:uid="{00000000-0005-0000-0000-0000396E0000}"/>
    <cellStyle name="Total 3 2 2 4 3 5" xfId="29271" xr:uid="{00000000-0005-0000-0000-00003A6E0000}"/>
    <cellStyle name="Total 3 2 2 4 4" xfId="29263" xr:uid="{00000000-0005-0000-0000-00003B6E0000}"/>
    <cellStyle name="Total 3 2 2 5" xfId="19103" xr:uid="{00000000-0005-0000-0000-00003C6E0000}"/>
    <cellStyle name="Total 3 2 2 5 2" xfId="19104" xr:uid="{00000000-0005-0000-0000-00003D6E0000}"/>
    <cellStyle name="Total 3 2 2 5 2 2" xfId="19105" xr:uid="{00000000-0005-0000-0000-00003E6E0000}"/>
    <cellStyle name="Total 3 2 2 5 2 2 2" xfId="29279" xr:uid="{00000000-0005-0000-0000-00003F6E0000}"/>
    <cellStyle name="Total 3 2 2 5 2 3" xfId="19106" xr:uid="{00000000-0005-0000-0000-0000406E0000}"/>
    <cellStyle name="Total 3 2 2 5 2 3 2" xfId="29280" xr:uid="{00000000-0005-0000-0000-0000416E0000}"/>
    <cellStyle name="Total 3 2 2 5 2 4" xfId="29278" xr:uid="{00000000-0005-0000-0000-0000426E0000}"/>
    <cellStyle name="Total 3 2 2 5 3" xfId="19107" xr:uid="{00000000-0005-0000-0000-0000436E0000}"/>
    <cellStyle name="Total 3 2 2 5 3 2" xfId="29281" xr:uid="{00000000-0005-0000-0000-0000446E0000}"/>
    <cellStyle name="Total 3 2 2 5 4" xfId="19108" xr:uid="{00000000-0005-0000-0000-0000456E0000}"/>
    <cellStyle name="Total 3 2 2 5 4 2" xfId="29282" xr:uid="{00000000-0005-0000-0000-0000466E0000}"/>
    <cellStyle name="Total 3 2 2 5 5" xfId="29277" xr:uid="{00000000-0005-0000-0000-0000476E0000}"/>
    <cellStyle name="Total 3 2 2 6" xfId="29234" xr:uid="{00000000-0005-0000-0000-0000486E0000}"/>
    <cellStyle name="Total 3 2 3" xfId="19109" xr:uid="{00000000-0005-0000-0000-0000496E0000}"/>
    <cellStyle name="Total 3 2 3 2" xfId="19110" xr:uid="{00000000-0005-0000-0000-00004A6E0000}"/>
    <cellStyle name="Total 3 2 3 2 2" xfId="19111" xr:uid="{00000000-0005-0000-0000-00004B6E0000}"/>
    <cellStyle name="Total 3 2 3 2 2 2" xfId="19112" xr:uid="{00000000-0005-0000-0000-00004C6E0000}"/>
    <cellStyle name="Total 3 2 3 2 2 2 2" xfId="19113" xr:uid="{00000000-0005-0000-0000-00004D6E0000}"/>
    <cellStyle name="Total 3 2 3 2 2 2 2 2" xfId="29287" xr:uid="{00000000-0005-0000-0000-00004E6E0000}"/>
    <cellStyle name="Total 3 2 3 2 2 2 3" xfId="19114" xr:uid="{00000000-0005-0000-0000-00004F6E0000}"/>
    <cellStyle name="Total 3 2 3 2 2 2 3 2" xfId="29288" xr:uid="{00000000-0005-0000-0000-0000506E0000}"/>
    <cellStyle name="Total 3 2 3 2 2 2 4" xfId="29286" xr:uid="{00000000-0005-0000-0000-0000516E0000}"/>
    <cellStyle name="Total 3 2 3 2 2 3" xfId="19115" xr:uid="{00000000-0005-0000-0000-0000526E0000}"/>
    <cellStyle name="Total 3 2 3 2 2 3 2" xfId="29289" xr:uid="{00000000-0005-0000-0000-0000536E0000}"/>
    <cellStyle name="Total 3 2 3 2 2 4" xfId="19116" xr:uid="{00000000-0005-0000-0000-0000546E0000}"/>
    <cellStyle name="Total 3 2 3 2 2 4 2" xfId="29290" xr:uid="{00000000-0005-0000-0000-0000556E0000}"/>
    <cellStyle name="Total 3 2 3 2 2 5" xfId="29285" xr:uid="{00000000-0005-0000-0000-0000566E0000}"/>
    <cellStyle name="Total 3 2 3 2 3" xfId="29284" xr:uid="{00000000-0005-0000-0000-0000576E0000}"/>
    <cellStyle name="Total 3 2 3 3" xfId="19117" xr:uid="{00000000-0005-0000-0000-0000586E0000}"/>
    <cellStyle name="Total 3 2 3 3 2" xfId="19118" xr:uid="{00000000-0005-0000-0000-0000596E0000}"/>
    <cellStyle name="Total 3 2 3 3 2 2" xfId="19119" xr:uid="{00000000-0005-0000-0000-00005A6E0000}"/>
    <cellStyle name="Total 3 2 3 3 2 2 2" xfId="29293" xr:uid="{00000000-0005-0000-0000-00005B6E0000}"/>
    <cellStyle name="Total 3 2 3 3 2 3" xfId="19120" xr:uid="{00000000-0005-0000-0000-00005C6E0000}"/>
    <cellStyle name="Total 3 2 3 3 2 3 2" xfId="29294" xr:uid="{00000000-0005-0000-0000-00005D6E0000}"/>
    <cellStyle name="Total 3 2 3 3 2 4" xfId="29292" xr:uid="{00000000-0005-0000-0000-00005E6E0000}"/>
    <cellStyle name="Total 3 2 3 3 3" xfId="19121" xr:uid="{00000000-0005-0000-0000-00005F6E0000}"/>
    <cellStyle name="Total 3 2 3 3 3 2" xfId="29295" xr:uid="{00000000-0005-0000-0000-0000606E0000}"/>
    <cellStyle name="Total 3 2 3 3 4" xfId="19122" xr:uid="{00000000-0005-0000-0000-0000616E0000}"/>
    <cellStyle name="Total 3 2 3 3 4 2" xfId="29296" xr:uid="{00000000-0005-0000-0000-0000626E0000}"/>
    <cellStyle name="Total 3 2 3 3 5" xfId="29291" xr:uid="{00000000-0005-0000-0000-0000636E0000}"/>
    <cellStyle name="Total 3 2 3 4" xfId="29283" xr:uid="{00000000-0005-0000-0000-0000646E0000}"/>
    <cellStyle name="Total 3 2 4" xfId="19123" xr:uid="{00000000-0005-0000-0000-0000656E0000}"/>
    <cellStyle name="Total 3 2 4 2" xfId="19124" xr:uid="{00000000-0005-0000-0000-0000666E0000}"/>
    <cellStyle name="Total 3 2 4 2 2" xfId="19125" xr:uid="{00000000-0005-0000-0000-0000676E0000}"/>
    <cellStyle name="Total 3 2 4 2 2 2" xfId="19126" xr:uid="{00000000-0005-0000-0000-0000686E0000}"/>
    <cellStyle name="Total 3 2 4 2 2 2 2" xfId="19127" xr:uid="{00000000-0005-0000-0000-0000696E0000}"/>
    <cellStyle name="Total 3 2 4 2 2 2 2 2" xfId="29301" xr:uid="{00000000-0005-0000-0000-00006A6E0000}"/>
    <cellStyle name="Total 3 2 4 2 2 2 3" xfId="19128" xr:uid="{00000000-0005-0000-0000-00006B6E0000}"/>
    <cellStyle name="Total 3 2 4 2 2 2 3 2" xfId="29302" xr:uid="{00000000-0005-0000-0000-00006C6E0000}"/>
    <cellStyle name="Total 3 2 4 2 2 2 4" xfId="29300" xr:uid="{00000000-0005-0000-0000-00006D6E0000}"/>
    <cellStyle name="Total 3 2 4 2 2 3" xfId="19129" xr:uid="{00000000-0005-0000-0000-00006E6E0000}"/>
    <cellStyle name="Total 3 2 4 2 2 3 2" xfId="29303" xr:uid="{00000000-0005-0000-0000-00006F6E0000}"/>
    <cellStyle name="Total 3 2 4 2 2 4" xfId="19130" xr:uid="{00000000-0005-0000-0000-0000706E0000}"/>
    <cellStyle name="Total 3 2 4 2 2 4 2" xfId="29304" xr:uid="{00000000-0005-0000-0000-0000716E0000}"/>
    <cellStyle name="Total 3 2 4 2 2 5" xfId="29299" xr:uid="{00000000-0005-0000-0000-0000726E0000}"/>
    <cellStyle name="Total 3 2 4 2 3" xfId="29298" xr:uid="{00000000-0005-0000-0000-0000736E0000}"/>
    <cellStyle name="Total 3 2 4 3" xfId="19131" xr:uid="{00000000-0005-0000-0000-0000746E0000}"/>
    <cellStyle name="Total 3 2 4 3 2" xfId="19132" xr:uid="{00000000-0005-0000-0000-0000756E0000}"/>
    <cellStyle name="Total 3 2 4 3 2 2" xfId="19133" xr:uid="{00000000-0005-0000-0000-0000766E0000}"/>
    <cellStyle name="Total 3 2 4 3 2 2 2" xfId="29307" xr:uid="{00000000-0005-0000-0000-0000776E0000}"/>
    <cellStyle name="Total 3 2 4 3 2 3" xfId="19134" xr:uid="{00000000-0005-0000-0000-0000786E0000}"/>
    <cellStyle name="Total 3 2 4 3 2 3 2" xfId="29308" xr:uid="{00000000-0005-0000-0000-0000796E0000}"/>
    <cellStyle name="Total 3 2 4 3 2 4" xfId="29306" xr:uid="{00000000-0005-0000-0000-00007A6E0000}"/>
    <cellStyle name="Total 3 2 4 3 3" xfId="19135" xr:uid="{00000000-0005-0000-0000-00007B6E0000}"/>
    <cellStyle name="Total 3 2 4 3 3 2" xfId="29309" xr:uid="{00000000-0005-0000-0000-00007C6E0000}"/>
    <cellStyle name="Total 3 2 4 3 4" xfId="19136" xr:uid="{00000000-0005-0000-0000-00007D6E0000}"/>
    <cellStyle name="Total 3 2 4 3 4 2" xfId="29310" xr:uid="{00000000-0005-0000-0000-00007E6E0000}"/>
    <cellStyle name="Total 3 2 4 3 5" xfId="29305" xr:uid="{00000000-0005-0000-0000-00007F6E0000}"/>
    <cellStyle name="Total 3 2 4 4" xfId="29297" xr:uid="{00000000-0005-0000-0000-0000806E0000}"/>
    <cellStyle name="Total 3 2 5" xfId="19137" xr:uid="{00000000-0005-0000-0000-0000816E0000}"/>
    <cellStyle name="Total 3 2 5 2" xfId="19138" xr:uid="{00000000-0005-0000-0000-0000826E0000}"/>
    <cellStyle name="Total 3 2 5 2 2" xfId="19139" xr:uid="{00000000-0005-0000-0000-0000836E0000}"/>
    <cellStyle name="Total 3 2 5 2 2 2" xfId="19140" xr:uid="{00000000-0005-0000-0000-0000846E0000}"/>
    <cellStyle name="Total 3 2 5 2 2 2 2" xfId="19141" xr:uid="{00000000-0005-0000-0000-0000856E0000}"/>
    <cellStyle name="Total 3 2 5 2 2 2 2 2" xfId="29315" xr:uid="{00000000-0005-0000-0000-0000866E0000}"/>
    <cellStyle name="Total 3 2 5 2 2 2 3" xfId="19142" xr:uid="{00000000-0005-0000-0000-0000876E0000}"/>
    <cellStyle name="Total 3 2 5 2 2 2 3 2" xfId="29316" xr:uid="{00000000-0005-0000-0000-0000886E0000}"/>
    <cellStyle name="Total 3 2 5 2 2 2 4" xfId="29314" xr:uid="{00000000-0005-0000-0000-0000896E0000}"/>
    <cellStyle name="Total 3 2 5 2 2 3" xfId="19143" xr:uid="{00000000-0005-0000-0000-00008A6E0000}"/>
    <cellStyle name="Total 3 2 5 2 2 3 2" xfId="29317" xr:uid="{00000000-0005-0000-0000-00008B6E0000}"/>
    <cellStyle name="Total 3 2 5 2 2 4" xfId="19144" xr:uid="{00000000-0005-0000-0000-00008C6E0000}"/>
    <cellStyle name="Total 3 2 5 2 2 4 2" xfId="29318" xr:uid="{00000000-0005-0000-0000-00008D6E0000}"/>
    <cellStyle name="Total 3 2 5 2 2 5" xfId="29313" xr:uid="{00000000-0005-0000-0000-00008E6E0000}"/>
    <cellStyle name="Total 3 2 5 2 3" xfId="29312" xr:uid="{00000000-0005-0000-0000-00008F6E0000}"/>
    <cellStyle name="Total 3 2 5 3" xfId="19145" xr:uid="{00000000-0005-0000-0000-0000906E0000}"/>
    <cellStyle name="Total 3 2 5 3 2" xfId="19146" xr:uid="{00000000-0005-0000-0000-0000916E0000}"/>
    <cellStyle name="Total 3 2 5 3 2 2" xfId="19147" xr:uid="{00000000-0005-0000-0000-0000926E0000}"/>
    <cellStyle name="Total 3 2 5 3 2 2 2" xfId="29321" xr:uid="{00000000-0005-0000-0000-0000936E0000}"/>
    <cellStyle name="Total 3 2 5 3 2 3" xfId="19148" xr:uid="{00000000-0005-0000-0000-0000946E0000}"/>
    <cellStyle name="Total 3 2 5 3 2 3 2" xfId="29322" xr:uid="{00000000-0005-0000-0000-0000956E0000}"/>
    <cellStyle name="Total 3 2 5 3 2 4" xfId="29320" xr:uid="{00000000-0005-0000-0000-0000966E0000}"/>
    <cellStyle name="Total 3 2 5 3 3" xfId="19149" xr:uid="{00000000-0005-0000-0000-0000976E0000}"/>
    <cellStyle name="Total 3 2 5 3 3 2" xfId="29323" xr:uid="{00000000-0005-0000-0000-0000986E0000}"/>
    <cellStyle name="Total 3 2 5 3 4" xfId="19150" xr:uid="{00000000-0005-0000-0000-0000996E0000}"/>
    <cellStyle name="Total 3 2 5 3 4 2" xfId="29324" xr:uid="{00000000-0005-0000-0000-00009A6E0000}"/>
    <cellStyle name="Total 3 2 5 3 5" xfId="29319" xr:uid="{00000000-0005-0000-0000-00009B6E0000}"/>
    <cellStyle name="Total 3 2 5 4" xfId="29311" xr:uid="{00000000-0005-0000-0000-00009C6E0000}"/>
    <cellStyle name="Total 3 2 6" xfId="19151" xr:uid="{00000000-0005-0000-0000-00009D6E0000}"/>
    <cellStyle name="Total 3 2 6 2" xfId="19152" xr:uid="{00000000-0005-0000-0000-00009E6E0000}"/>
    <cellStyle name="Total 3 2 6 2 2" xfId="19153" xr:uid="{00000000-0005-0000-0000-00009F6E0000}"/>
    <cellStyle name="Total 3 2 6 2 2 2" xfId="29327" xr:uid="{00000000-0005-0000-0000-0000A06E0000}"/>
    <cellStyle name="Total 3 2 6 2 3" xfId="19154" xr:uid="{00000000-0005-0000-0000-0000A16E0000}"/>
    <cellStyle name="Total 3 2 6 2 3 2" xfId="29328" xr:uid="{00000000-0005-0000-0000-0000A26E0000}"/>
    <cellStyle name="Total 3 2 6 2 4" xfId="29326" xr:uid="{00000000-0005-0000-0000-0000A36E0000}"/>
    <cellStyle name="Total 3 2 6 3" xfId="19155" xr:uid="{00000000-0005-0000-0000-0000A46E0000}"/>
    <cellStyle name="Total 3 2 6 3 2" xfId="29329" xr:uid="{00000000-0005-0000-0000-0000A56E0000}"/>
    <cellStyle name="Total 3 2 6 4" xfId="19156" xr:uid="{00000000-0005-0000-0000-0000A66E0000}"/>
    <cellStyle name="Total 3 2 6 4 2" xfId="29330" xr:uid="{00000000-0005-0000-0000-0000A76E0000}"/>
    <cellStyle name="Total 3 2 6 5" xfId="29325" xr:uid="{00000000-0005-0000-0000-0000A86E0000}"/>
    <cellStyle name="Total 3 2 7" xfId="19059" xr:uid="{00000000-0005-0000-0000-0000A96E0000}"/>
    <cellStyle name="Total 3 2 8" xfId="29233" xr:uid="{00000000-0005-0000-0000-0000AA6E0000}"/>
    <cellStyle name="Total 3 3" xfId="2873" xr:uid="{00000000-0005-0000-0000-0000AB6E0000}"/>
    <cellStyle name="Total 3 3 10" xfId="29331" xr:uid="{00000000-0005-0000-0000-0000AC6E0000}"/>
    <cellStyle name="Total 3 3 2" xfId="19158" xr:uid="{00000000-0005-0000-0000-0000AD6E0000}"/>
    <cellStyle name="Total 3 3 2 2" xfId="19159" xr:uid="{00000000-0005-0000-0000-0000AE6E0000}"/>
    <cellStyle name="Total 3 3 2 2 2" xfId="19160" xr:uid="{00000000-0005-0000-0000-0000AF6E0000}"/>
    <cellStyle name="Total 3 3 2 2 2 2" xfId="19161" xr:uid="{00000000-0005-0000-0000-0000B06E0000}"/>
    <cellStyle name="Total 3 3 2 2 2 2 2" xfId="19162" xr:uid="{00000000-0005-0000-0000-0000B16E0000}"/>
    <cellStyle name="Total 3 3 2 2 2 2 2 2" xfId="29336" xr:uid="{00000000-0005-0000-0000-0000B26E0000}"/>
    <cellStyle name="Total 3 3 2 2 2 2 3" xfId="19163" xr:uid="{00000000-0005-0000-0000-0000B36E0000}"/>
    <cellStyle name="Total 3 3 2 2 2 2 3 2" xfId="29337" xr:uid="{00000000-0005-0000-0000-0000B46E0000}"/>
    <cellStyle name="Total 3 3 2 2 2 2 4" xfId="29335" xr:uid="{00000000-0005-0000-0000-0000B56E0000}"/>
    <cellStyle name="Total 3 3 2 2 2 3" xfId="19164" xr:uid="{00000000-0005-0000-0000-0000B66E0000}"/>
    <cellStyle name="Total 3 3 2 2 2 3 2" xfId="29338" xr:uid="{00000000-0005-0000-0000-0000B76E0000}"/>
    <cellStyle name="Total 3 3 2 2 2 4" xfId="19165" xr:uid="{00000000-0005-0000-0000-0000B86E0000}"/>
    <cellStyle name="Total 3 3 2 2 2 4 2" xfId="29339" xr:uid="{00000000-0005-0000-0000-0000B96E0000}"/>
    <cellStyle name="Total 3 3 2 2 2 5" xfId="29334" xr:uid="{00000000-0005-0000-0000-0000BA6E0000}"/>
    <cellStyle name="Total 3 3 2 2 3" xfId="29333" xr:uid="{00000000-0005-0000-0000-0000BB6E0000}"/>
    <cellStyle name="Total 3 3 2 3" xfId="19166" xr:uid="{00000000-0005-0000-0000-0000BC6E0000}"/>
    <cellStyle name="Total 3 3 2 3 2" xfId="19167" xr:uid="{00000000-0005-0000-0000-0000BD6E0000}"/>
    <cellStyle name="Total 3 3 2 3 2 2" xfId="19168" xr:uid="{00000000-0005-0000-0000-0000BE6E0000}"/>
    <cellStyle name="Total 3 3 2 3 2 2 2" xfId="29342" xr:uid="{00000000-0005-0000-0000-0000BF6E0000}"/>
    <cellStyle name="Total 3 3 2 3 2 3" xfId="19169" xr:uid="{00000000-0005-0000-0000-0000C06E0000}"/>
    <cellStyle name="Total 3 3 2 3 2 3 2" xfId="29343" xr:uid="{00000000-0005-0000-0000-0000C16E0000}"/>
    <cellStyle name="Total 3 3 2 3 2 4" xfId="29341" xr:uid="{00000000-0005-0000-0000-0000C26E0000}"/>
    <cellStyle name="Total 3 3 2 3 3" xfId="19170" xr:uid="{00000000-0005-0000-0000-0000C36E0000}"/>
    <cellStyle name="Total 3 3 2 3 3 2" xfId="29344" xr:uid="{00000000-0005-0000-0000-0000C46E0000}"/>
    <cellStyle name="Total 3 3 2 3 4" xfId="19171" xr:uid="{00000000-0005-0000-0000-0000C56E0000}"/>
    <cellStyle name="Total 3 3 2 3 4 2" xfId="29345" xr:uid="{00000000-0005-0000-0000-0000C66E0000}"/>
    <cellStyle name="Total 3 3 2 3 5" xfId="29340" xr:uid="{00000000-0005-0000-0000-0000C76E0000}"/>
    <cellStyle name="Total 3 3 2 4" xfId="29332" xr:uid="{00000000-0005-0000-0000-0000C86E0000}"/>
    <cellStyle name="Total 3 3 3" xfId="19172" xr:uid="{00000000-0005-0000-0000-0000C96E0000}"/>
    <cellStyle name="Total 3 3 3 2" xfId="19173" xr:uid="{00000000-0005-0000-0000-0000CA6E0000}"/>
    <cellStyle name="Total 3 3 3 2 2" xfId="19174" xr:uid="{00000000-0005-0000-0000-0000CB6E0000}"/>
    <cellStyle name="Total 3 3 3 2 2 2" xfId="19175" xr:uid="{00000000-0005-0000-0000-0000CC6E0000}"/>
    <cellStyle name="Total 3 3 3 2 2 2 2" xfId="19176" xr:uid="{00000000-0005-0000-0000-0000CD6E0000}"/>
    <cellStyle name="Total 3 3 3 2 2 2 2 2" xfId="29350" xr:uid="{00000000-0005-0000-0000-0000CE6E0000}"/>
    <cellStyle name="Total 3 3 3 2 2 2 3" xfId="19177" xr:uid="{00000000-0005-0000-0000-0000CF6E0000}"/>
    <cellStyle name="Total 3 3 3 2 2 2 3 2" xfId="29351" xr:uid="{00000000-0005-0000-0000-0000D06E0000}"/>
    <cellStyle name="Total 3 3 3 2 2 2 4" xfId="29349" xr:uid="{00000000-0005-0000-0000-0000D16E0000}"/>
    <cellStyle name="Total 3 3 3 2 2 3" xfId="19178" xr:uid="{00000000-0005-0000-0000-0000D26E0000}"/>
    <cellStyle name="Total 3 3 3 2 2 3 2" xfId="29352" xr:uid="{00000000-0005-0000-0000-0000D36E0000}"/>
    <cellStyle name="Total 3 3 3 2 2 4" xfId="19179" xr:uid="{00000000-0005-0000-0000-0000D46E0000}"/>
    <cellStyle name="Total 3 3 3 2 2 4 2" xfId="29353" xr:uid="{00000000-0005-0000-0000-0000D56E0000}"/>
    <cellStyle name="Total 3 3 3 2 2 5" xfId="29348" xr:uid="{00000000-0005-0000-0000-0000D66E0000}"/>
    <cellStyle name="Total 3 3 3 2 3" xfId="29347" xr:uid="{00000000-0005-0000-0000-0000D76E0000}"/>
    <cellStyle name="Total 3 3 3 3" xfId="19180" xr:uid="{00000000-0005-0000-0000-0000D86E0000}"/>
    <cellStyle name="Total 3 3 3 3 2" xfId="19181" xr:uid="{00000000-0005-0000-0000-0000D96E0000}"/>
    <cellStyle name="Total 3 3 3 3 2 2" xfId="19182" xr:uid="{00000000-0005-0000-0000-0000DA6E0000}"/>
    <cellStyle name="Total 3 3 3 3 2 2 2" xfId="29356" xr:uid="{00000000-0005-0000-0000-0000DB6E0000}"/>
    <cellStyle name="Total 3 3 3 3 2 3" xfId="19183" xr:uid="{00000000-0005-0000-0000-0000DC6E0000}"/>
    <cellStyle name="Total 3 3 3 3 2 3 2" xfId="29357" xr:uid="{00000000-0005-0000-0000-0000DD6E0000}"/>
    <cellStyle name="Total 3 3 3 3 2 4" xfId="29355" xr:uid="{00000000-0005-0000-0000-0000DE6E0000}"/>
    <cellStyle name="Total 3 3 3 3 3" xfId="19184" xr:uid="{00000000-0005-0000-0000-0000DF6E0000}"/>
    <cellStyle name="Total 3 3 3 3 3 2" xfId="29358" xr:uid="{00000000-0005-0000-0000-0000E06E0000}"/>
    <cellStyle name="Total 3 3 3 3 4" xfId="19185" xr:uid="{00000000-0005-0000-0000-0000E16E0000}"/>
    <cellStyle name="Total 3 3 3 3 4 2" xfId="29359" xr:uid="{00000000-0005-0000-0000-0000E26E0000}"/>
    <cellStyle name="Total 3 3 3 3 5" xfId="29354" xr:uid="{00000000-0005-0000-0000-0000E36E0000}"/>
    <cellStyle name="Total 3 3 3 4" xfId="29346" xr:uid="{00000000-0005-0000-0000-0000E46E0000}"/>
    <cellStyle name="Total 3 3 4" xfId="19186" xr:uid="{00000000-0005-0000-0000-0000E56E0000}"/>
    <cellStyle name="Total 3 3 4 2" xfId="19187" xr:uid="{00000000-0005-0000-0000-0000E66E0000}"/>
    <cellStyle name="Total 3 3 4 2 2" xfId="19188" xr:uid="{00000000-0005-0000-0000-0000E76E0000}"/>
    <cellStyle name="Total 3 3 4 2 2 2" xfId="19189" xr:uid="{00000000-0005-0000-0000-0000E86E0000}"/>
    <cellStyle name="Total 3 3 4 2 2 2 2" xfId="19190" xr:uid="{00000000-0005-0000-0000-0000E96E0000}"/>
    <cellStyle name="Total 3 3 4 2 2 2 2 2" xfId="29364" xr:uid="{00000000-0005-0000-0000-0000EA6E0000}"/>
    <cellStyle name="Total 3 3 4 2 2 2 3" xfId="19191" xr:uid="{00000000-0005-0000-0000-0000EB6E0000}"/>
    <cellStyle name="Total 3 3 4 2 2 2 3 2" xfId="29365" xr:uid="{00000000-0005-0000-0000-0000EC6E0000}"/>
    <cellStyle name="Total 3 3 4 2 2 2 4" xfId="29363" xr:uid="{00000000-0005-0000-0000-0000ED6E0000}"/>
    <cellStyle name="Total 3 3 4 2 2 3" xfId="19192" xr:uid="{00000000-0005-0000-0000-0000EE6E0000}"/>
    <cellStyle name="Total 3 3 4 2 2 3 2" xfId="29366" xr:uid="{00000000-0005-0000-0000-0000EF6E0000}"/>
    <cellStyle name="Total 3 3 4 2 2 4" xfId="19193" xr:uid="{00000000-0005-0000-0000-0000F06E0000}"/>
    <cellStyle name="Total 3 3 4 2 2 4 2" xfId="29367" xr:uid="{00000000-0005-0000-0000-0000F16E0000}"/>
    <cellStyle name="Total 3 3 4 2 2 5" xfId="29362" xr:uid="{00000000-0005-0000-0000-0000F26E0000}"/>
    <cellStyle name="Total 3 3 4 2 3" xfId="29361" xr:uid="{00000000-0005-0000-0000-0000F36E0000}"/>
    <cellStyle name="Total 3 3 4 3" xfId="19194" xr:uid="{00000000-0005-0000-0000-0000F46E0000}"/>
    <cellStyle name="Total 3 3 4 3 2" xfId="19195" xr:uid="{00000000-0005-0000-0000-0000F56E0000}"/>
    <cellStyle name="Total 3 3 4 3 2 2" xfId="19196" xr:uid="{00000000-0005-0000-0000-0000F66E0000}"/>
    <cellStyle name="Total 3 3 4 3 2 2 2" xfId="29370" xr:uid="{00000000-0005-0000-0000-0000F76E0000}"/>
    <cellStyle name="Total 3 3 4 3 2 3" xfId="19197" xr:uid="{00000000-0005-0000-0000-0000F86E0000}"/>
    <cellStyle name="Total 3 3 4 3 2 3 2" xfId="29371" xr:uid="{00000000-0005-0000-0000-0000F96E0000}"/>
    <cellStyle name="Total 3 3 4 3 2 4" xfId="29369" xr:uid="{00000000-0005-0000-0000-0000FA6E0000}"/>
    <cellStyle name="Total 3 3 4 3 3" xfId="19198" xr:uid="{00000000-0005-0000-0000-0000FB6E0000}"/>
    <cellStyle name="Total 3 3 4 3 3 2" xfId="29372" xr:uid="{00000000-0005-0000-0000-0000FC6E0000}"/>
    <cellStyle name="Total 3 3 4 3 4" xfId="19199" xr:uid="{00000000-0005-0000-0000-0000FD6E0000}"/>
    <cellStyle name="Total 3 3 4 3 4 2" xfId="29373" xr:uid="{00000000-0005-0000-0000-0000FE6E0000}"/>
    <cellStyle name="Total 3 3 4 3 5" xfId="29368" xr:uid="{00000000-0005-0000-0000-0000FF6E0000}"/>
    <cellStyle name="Total 3 3 4 4" xfId="29360" xr:uid="{00000000-0005-0000-0000-0000006F0000}"/>
    <cellStyle name="Total 3 3 5" xfId="19200" xr:uid="{00000000-0005-0000-0000-0000016F0000}"/>
    <cellStyle name="Total 3 3 5 2" xfId="19201" xr:uid="{00000000-0005-0000-0000-0000026F0000}"/>
    <cellStyle name="Total 3 3 5 2 2" xfId="19202" xr:uid="{00000000-0005-0000-0000-0000036F0000}"/>
    <cellStyle name="Total 3 3 5 2 2 2" xfId="19203" xr:uid="{00000000-0005-0000-0000-0000046F0000}"/>
    <cellStyle name="Total 3 3 5 2 2 2 2" xfId="29377" xr:uid="{00000000-0005-0000-0000-0000056F0000}"/>
    <cellStyle name="Total 3 3 5 2 2 3" xfId="19204" xr:uid="{00000000-0005-0000-0000-0000066F0000}"/>
    <cellStyle name="Total 3 3 5 2 2 3 2" xfId="29378" xr:uid="{00000000-0005-0000-0000-0000076F0000}"/>
    <cellStyle name="Total 3 3 5 2 2 4" xfId="29376" xr:uid="{00000000-0005-0000-0000-0000086F0000}"/>
    <cellStyle name="Total 3 3 5 2 3" xfId="19205" xr:uid="{00000000-0005-0000-0000-0000096F0000}"/>
    <cellStyle name="Total 3 3 5 2 3 2" xfId="29379" xr:uid="{00000000-0005-0000-0000-00000A6F0000}"/>
    <cellStyle name="Total 3 3 5 2 4" xfId="19206" xr:uid="{00000000-0005-0000-0000-00000B6F0000}"/>
    <cellStyle name="Total 3 3 5 2 4 2" xfId="29380" xr:uid="{00000000-0005-0000-0000-00000C6F0000}"/>
    <cellStyle name="Total 3 3 5 2 5" xfId="29375" xr:uid="{00000000-0005-0000-0000-00000D6F0000}"/>
    <cellStyle name="Total 3 3 5 3" xfId="29374" xr:uid="{00000000-0005-0000-0000-00000E6F0000}"/>
    <cellStyle name="Total 3 3 6" xfId="19207" xr:uid="{00000000-0005-0000-0000-00000F6F0000}"/>
    <cellStyle name="Total 3 3 6 2" xfId="19208" xr:uid="{00000000-0005-0000-0000-0000106F0000}"/>
    <cellStyle name="Total 3 3 6 2 2" xfId="19209" xr:uid="{00000000-0005-0000-0000-0000116F0000}"/>
    <cellStyle name="Total 3 3 6 2 2 2" xfId="19210" xr:uid="{00000000-0005-0000-0000-0000126F0000}"/>
    <cellStyle name="Total 3 3 6 2 2 2 2" xfId="29384" xr:uid="{00000000-0005-0000-0000-0000136F0000}"/>
    <cellStyle name="Total 3 3 6 2 2 3" xfId="19211" xr:uid="{00000000-0005-0000-0000-0000146F0000}"/>
    <cellStyle name="Total 3 3 6 2 2 3 2" xfId="29385" xr:uid="{00000000-0005-0000-0000-0000156F0000}"/>
    <cellStyle name="Total 3 3 6 2 2 4" xfId="29383" xr:uid="{00000000-0005-0000-0000-0000166F0000}"/>
    <cellStyle name="Total 3 3 6 2 3" xfId="19212" xr:uid="{00000000-0005-0000-0000-0000176F0000}"/>
    <cellStyle name="Total 3 3 6 2 3 2" xfId="29386" xr:uid="{00000000-0005-0000-0000-0000186F0000}"/>
    <cellStyle name="Total 3 3 6 2 4" xfId="19213" xr:uid="{00000000-0005-0000-0000-0000196F0000}"/>
    <cellStyle name="Total 3 3 6 2 4 2" xfId="29387" xr:uid="{00000000-0005-0000-0000-00001A6F0000}"/>
    <cellStyle name="Total 3 3 6 2 5" xfId="29382" xr:uid="{00000000-0005-0000-0000-00001B6F0000}"/>
    <cellStyle name="Total 3 3 6 3" xfId="29381" xr:uid="{00000000-0005-0000-0000-00001C6F0000}"/>
    <cellStyle name="Total 3 3 7" xfId="19214" xr:uid="{00000000-0005-0000-0000-00001D6F0000}"/>
    <cellStyle name="Total 3 3 7 2" xfId="19215" xr:uid="{00000000-0005-0000-0000-00001E6F0000}"/>
    <cellStyle name="Total 3 3 7 2 2" xfId="19216" xr:uid="{00000000-0005-0000-0000-00001F6F0000}"/>
    <cellStyle name="Total 3 3 7 2 2 2" xfId="29390" xr:uid="{00000000-0005-0000-0000-0000206F0000}"/>
    <cellStyle name="Total 3 3 7 2 3" xfId="19217" xr:uid="{00000000-0005-0000-0000-0000216F0000}"/>
    <cellStyle name="Total 3 3 7 2 3 2" xfId="29391" xr:uid="{00000000-0005-0000-0000-0000226F0000}"/>
    <cellStyle name="Total 3 3 7 2 4" xfId="29389" xr:uid="{00000000-0005-0000-0000-0000236F0000}"/>
    <cellStyle name="Total 3 3 7 3" xfId="19218" xr:uid="{00000000-0005-0000-0000-0000246F0000}"/>
    <cellStyle name="Total 3 3 7 3 2" xfId="29392" xr:uid="{00000000-0005-0000-0000-0000256F0000}"/>
    <cellStyle name="Total 3 3 7 4" xfId="19219" xr:uid="{00000000-0005-0000-0000-0000266F0000}"/>
    <cellStyle name="Total 3 3 7 4 2" xfId="29393" xr:uid="{00000000-0005-0000-0000-0000276F0000}"/>
    <cellStyle name="Total 3 3 7 5" xfId="29388" xr:uid="{00000000-0005-0000-0000-0000286F0000}"/>
    <cellStyle name="Total 3 3 8" xfId="19220" xr:uid="{00000000-0005-0000-0000-0000296F0000}"/>
    <cellStyle name="Total 3 3 8 2" xfId="29394" xr:uid="{00000000-0005-0000-0000-00002A6F0000}"/>
    <cellStyle name="Total 3 3 9" xfId="19157" xr:uid="{00000000-0005-0000-0000-00002B6F0000}"/>
    <cellStyle name="Total 3 4" xfId="2874" xr:uid="{00000000-0005-0000-0000-00002C6F0000}"/>
    <cellStyle name="Total 3 4 2" xfId="19222" xr:uid="{00000000-0005-0000-0000-00002D6F0000}"/>
    <cellStyle name="Total 3 4 2 2" xfId="19223" xr:uid="{00000000-0005-0000-0000-00002E6F0000}"/>
    <cellStyle name="Total 3 4 2 2 2" xfId="19224" xr:uid="{00000000-0005-0000-0000-00002F6F0000}"/>
    <cellStyle name="Total 3 4 2 2 2 2" xfId="19225" xr:uid="{00000000-0005-0000-0000-0000306F0000}"/>
    <cellStyle name="Total 3 4 2 2 2 2 2" xfId="29399" xr:uid="{00000000-0005-0000-0000-0000316F0000}"/>
    <cellStyle name="Total 3 4 2 2 2 3" xfId="19226" xr:uid="{00000000-0005-0000-0000-0000326F0000}"/>
    <cellStyle name="Total 3 4 2 2 2 3 2" xfId="29400" xr:uid="{00000000-0005-0000-0000-0000336F0000}"/>
    <cellStyle name="Total 3 4 2 2 2 4" xfId="29398" xr:uid="{00000000-0005-0000-0000-0000346F0000}"/>
    <cellStyle name="Total 3 4 2 2 3" xfId="19227" xr:uid="{00000000-0005-0000-0000-0000356F0000}"/>
    <cellStyle name="Total 3 4 2 2 3 2" xfId="29401" xr:uid="{00000000-0005-0000-0000-0000366F0000}"/>
    <cellStyle name="Total 3 4 2 2 4" xfId="19228" xr:uid="{00000000-0005-0000-0000-0000376F0000}"/>
    <cellStyle name="Total 3 4 2 2 4 2" xfId="29402" xr:uid="{00000000-0005-0000-0000-0000386F0000}"/>
    <cellStyle name="Total 3 4 2 2 5" xfId="29397" xr:uid="{00000000-0005-0000-0000-0000396F0000}"/>
    <cellStyle name="Total 3 4 2 3" xfId="29396" xr:uid="{00000000-0005-0000-0000-00003A6F0000}"/>
    <cellStyle name="Total 3 4 3" xfId="19229" xr:uid="{00000000-0005-0000-0000-00003B6F0000}"/>
    <cellStyle name="Total 3 4 3 2" xfId="19230" xr:uid="{00000000-0005-0000-0000-00003C6F0000}"/>
    <cellStyle name="Total 3 4 3 2 2" xfId="19231" xr:uid="{00000000-0005-0000-0000-00003D6F0000}"/>
    <cellStyle name="Total 3 4 3 2 2 2" xfId="29405" xr:uid="{00000000-0005-0000-0000-00003E6F0000}"/>
    <cellStyle name="Total 3 4 3 2 3" xfId="19232" xr:uid="{00000000-0005-0000-0000-00003F6F0000}"/>
    <cellStyle name="Total 3 4 3 2 3 2" xfId="29406" xr:uid="{00000000-0005-0000-0000-0000406F0000}"/>
    <cellStyle name="Total 3 4 3 2 4" xfId="29404" xr:uid="{00000000-0005-0000-0000-0000416F0000}"/>
    <cellStyle name="Total 3 4 3 3" xfId="19233" xr:uid="{00000000-0005-0000-0000-0000426F0000}"/>
    <cellStyle name="Total 3 4 3 3 2" xfId="29407" xr:uid="{00000000-0005-0000-0000-0000436F0000}"/>
    <cellStyle name="Total 3 4 3 4" xfId="19234" xr:uid="{00000000-0005-0000-0000-0000446F0000}"/>
    <cellStyle name="Total 3 4 3 4 2" xfId="29408" xr:uid="{00000000-0005-0000-0000-0000456F0000}"/>
    <cellStyle name="Total 3 4 3 5" xfId="29403" xr:uid="{00000000-0005-0000-0000-0000466F0000}"/>
    <cellStyle name="Total 3 4 4" xfId="19235" xr:uid="{00000000-0005-0000-0000-0000476F0000}"/>
    <cellStyle name="Total 3 4 4 2" xfId="29409" xr:uid="{00000000-0005-0000-0000-0000486F0000}"/>
    <cellStyle name="Total 3 4 5" xfId="19221" xr:uid="{00000000-0005-0000-0000-0000496F0000}"/>
    <cellStyle name="Total 3 4 6" xfId="29395" xr:uid="{00000000-0005-0000-0000-00004A6F0000}"/>
    <cellStyle name="Total 3 5" xfId="19236" xr:uid="{00000000-0005-0000-0000-00004B6F0000}"/>
    <cellStyle name="Total 3 5 2" xfId="19237" xr:uid="{00000000-0005-0000-0000-00004C6F0000}"/>
    <cellStyle name="Total 3 5 2 2" xfId="19238" xr:uid="{00000000-0005-0000-0000-00004D6F0000}"/>
    <cellStyle name="Total 3 5 2 2 2" xfId="19239" xr:uid="{00000000-0005-0000-0000-00004E6F0000}"/>
    <cellStyle name="Total 3 5 2 2 2 2" xfId="19240" xr:uid="{00000000-0005-0000-0000-00004F6F0000}"/>
    <cellStyle name="Total 3 5 2 2 2 2 2" xfId="29414" xr:uid="{00000000-0005-0000-0000-0000506F0000}"/>
    <cellStyle name="Total 3 5 2 2 2 3" xfId="19241" xr:uid="{00000000-0005-0000-0000-0000516F0000}"/>
    <cellStyle name="Total 3 5 2 2 2 3 2" xfId="29415" xr:uid="{00000000-0005-0000-0000-0000526F0000}"/>
    <cellStyle name="Total 3 5 2 2 2 4" xfId="29413" xr:uid="{00000000-0005-0000-0000-0000536F0000}"/>
    <cellStyle name="Total 3 5 2 2 3" xfId="19242" xr:uid="{00000000-0005-0000-0000-0000546F0000}"/>
    <cellStyle name="Total 3 5 2 2 3 2" xfId="29416" xr:uid="{00000000-0005-0000-0000-0000556F0000}"/>
    <cellStyle name="Total 3 5 2 2 4" xfId="19243" xr:uid="{00000000-0005-0000-0000-0000566F0000}"/>
    <cellStyle name="Total 3 5 2 2 4 2" xfId="29417" xr:uid="{00000000-0005-0000-0000-0000576F0000}"/>
    <cellStyle name="Total 3 5 2 2 5" xfId="29412" xr:uid="{00000000-0005-0000-0000-0000586F0000}"/>
    <cellStyle name="Total 3 5 2 3" xfId="29411" xr:uid="{00000000-0005-0000-0000-0000596F0000}"/>
    <cellStyle name="Total 3 5 3" xfId="19244" xr:uid="{00000000-0005-0000-0000-00005A6F0000}"/>
    <cellStyle name="Total 3 5 3 2" xfId="19245" xr:uid="{00000000-0005-0000-0000-00005B6F0000}"/>
    <cellStyle name="Total 3 5 3 2 2" xfId="19246" xr:uid="{00000000-0005-0000-0000-00005C6F0000}"/>
    <cellStyle name="Total 3 5 3 2 2 2" xfId="29420" xr:uid="{00000000-0005-0000-0000-00005D6F0000}"/>
    <cellStyle name="Total 3 5 3 2 3" xfId="19247" xr:uid="{00000000-0005-0000-0000-00005E6F0000}"/>
    <cellStyle name="Total 3 5 3 2 3 2" xfId="29421" xr:uid="{00000000-0005-0000-0000-00005F6F0000}"/>
    <cellStyle name="Total 3 5 3 2 4" xfId="29419" xr:uid="{00000000-0005-0000-0000-0000606F0000}"/>
    <cellStyle name="Total 3 5 3 3" xfId="19248" xr:uid="{00000000-0005-0000-0000-0000616F0000}"/>
    <cellStyle name="Total 3 5 3 3 2" xfId="29422" xr:uid="{00000000-0005-0000-0000-0000626F0000}"/>
    <cellStyle name="Total 3 5 3 4" xfId="19249" xr:uid="{00000000-0005-0000-0000-0000636F0000}"/>
    <cellStyle name="Total 3 5 3 4 2" xfId="29423" xr:uid="{00000000-0005-0000-0000-0000646F0000}"/>
    <cellStyle name="Total 3 5 3 5" xfId="29418" xr:uid="{00000000-0005-0000-0000-0000656F0000}"/>
    <cellStyle name="Total 3 5 4" xfId="19250" xr:uid="{00000000-0005-0000-0000-0000666F0000}"/>
    <cellStyle name="Total 3 5 4 2" xfId="29424" xr:uid="{00000000-0005-0000-0000-0000676F0000}"/>
    <cellStyle name="Total 3 5 5" xfId="29410" xr:uid="{00000000-0005-0000-0000-0000686F0000}"/>
    <cellStyle name="Total 3 6" xfId="19251" xr:uid="{00000000-0005-0000-0000-0000696F0000}"/>
    <cellStyle name="Total 3 6 2" xfId="19252" xr:uid="{00000000-0005-0000-0000-00006A6F0000}"/>
    <cellStyle name="Total 3 6 2 2" xfId="19253" xr:uid="{00000000-0005-0000-0000-00006B6F0000}"/>
    <cellStyle name="Total 3 6 2 2 2" xfId="19254" xr:uid="{00000000-0005-0000-0000-00006C6F0000}"/>
    <cellStyle name="Total 3 6 2 2 2 2" xfId="19255" xr:uid="{00000000-0005-0000-0000-00006D6F0000}"/>
    <cellStyle name="Total 3 6 2 2 2 2 2" xfId="29429" xr:uid="{00000000-0005-0000-0000-00006E6F0000}"/>
    <cellStyle name="Total 3 6 2 2 2 3" xfId="19256" xr:uid="{00000000-0005-0000-0000-00006F6F0000}"/>
    <cellStyle name="Total 3 6 2 2 2 3 2" xfId="29430" xr:uid="{00000000-0005-0000-0000-0000706F0000}"/>
    <cellStyle name="Total 3 6 2 2 2 4" xfId="29428" xr:uid="{00000000-0005-0000-0000-0000716F0000}"/>
    <cellStyle name="Total 3 6 2 2 3" xfId="19257" xr:uid="{00000000-0005-0000-0000-0000726F0000}"/>
    <cellStyle name="Total 3 6 2 2 3 2" xfId="29431" xr:uid="{00000000-0005-0000-0000-0000736F0000}"/>
    <cellStyle name="Total 3 6 2 2 4" xfId="19258" xr:uid="{00000000-0005-0000-0000-0000746F0000}"/>
    <cellStyle name="Total 3 6 2 2 4 2" xfId="29432" xr:uid="{00000000-0005-0000-0000-0000756F0000}"/>
    <cellStyle name="Total 3 6 2 2 5" xfId="29427" xr:uid="{00000000-0005-0000-0000-0000766F0000}"/>
    <cellStyle name="Total 3 6 2 3" xfId="29426" xr:uid="{00000000-0005-0000-0000-0000776F0000}"/>
    <cellStyle name="Total 3 6 3" xfId="19259" xr:uid="{00000000-0005-0000-0000-0000786F0000}"/>
    <cellStyle name="Total 3 6 3 2" xfId="19260" xr:uid="{00000000-0005-0000-0000-0000796F0000}"/>
    <cellStyle name="Total 3 6 3 2 2" xfId="19261" xr:uid="{00000000-0005-0000-0000-00007A6F0000}"/>
    <cellStyle name="Total 3 6 3 2 2 2" xfId="29435" xr:uid="{00000000-0005-0000-0000-00007B6F0000}"/>
    <cellStyle name="Total 3 6 3 2 3" xfId="19262" xr:uid="{00000000-0005-0000-0000-00007C6F0000}"/>
    <cellStyle name="Total 3 6 3 2 3 2" xfId="29436" xr:uid="{00000000-0005-0000-0000-00007D6F0000}"/>
    <cellStyle name="Total 3 6 3 2 4" xfId="29434" xr:uid="{00000000-0005-0000-0000-00007E6F0000}"/>
    <cellStyle name="Total 3 6 3 3" xfId="19263" xr:uid="{00000000-0005-0000-0000-00007F6F0000}"/>
    <cellStyle name="Total 3 6 3 3 2" xfId="29437" xr:uid="{00000000-0005-0000-0000-0000806F0000}"/>
    <cellStyle name="Total 3 6 3 4" xfId="19264" xr:uid="{00000000-0005-0000-0000-0000816F0000}"/>
    <cellStyle name="Total 3 6 3 4 2" xfId="29438" xr:uid="{00000000-0005-0000-0000-0000826F0000}"/>
    <cellStyle name="Total 3 6 3 5" xfId="29433" xr:uid="{00000000-0005-0000-0000-0000836F0000}"/>
    <cellStyle name="Total 3 6 4" xfId="29425" xr:uid="{00000000-0005-0000-0000-0000846F0000}"/>
    <cellStyle name="Total 3 7" xfId="19265" xr:uid="{00000000-0005-0000-0000-0000856F0000}"/>
    <cellStyle name="Total 3 7 2" xfId="19266" xr:uid="{00000000-0005-0000-0000-0000866F0000}"/>
    <cellStyle name="Total 3 7 2 2" xfId="19267" xr:uid="{00000000-0005-0000-0000-0000876F0000}"/>
    <cellStyle name="Total 3 7 2 2 2" xfId="29441" xr:uid="{00000000-0005-0000-0000-0000886F0000}"/>
    <cellStyle name="Total 3 7 2 3" xfId="19268" xr:uid="{00000000-0005-0000-0000-0000896F0000}"/>
    <cellStyle name="Total 3 7 2 3 2" xfId="29442" xr:uid="{00000000-0005-0000-0000-00008A6F0000}"/>
    <cellStyle name="Total 3 7 2 4" xfId="29440" xr:uid="{00000000-0005-0000-0000-00008B6F0000}"/>
    <cellStyle name="Total 3 7 3" xfId="19269" xr:uid="{00000000-0005-0000-0000-00008C6F0000}"/>
    <cellStyle name="Total 3 7 3 2" xfId="29443" xr:uid="{00000000-0005-0000-0000-00008D6F0000}"/>
    <cellStyle name="Total 3 7 4" xfId="19270" xr:uid="{00000000-0005-0000-0000-00008E6F0000}"/>
    <cellStyle name="Total 3 7 4 2" xfId="29444" xr:uid="{00000000-0005-0000-0000-00008F6F0000}"/>
    <cellStyle name="Total 3 7 5" xfId="29439" xr:uid="{00000000-0005-0000-0000-0000906F0000}"/>
    <cellStyle name="Total 3 8" xfId="19271" xr:uid="{00000000-0005-0000-0000-0000916F0000}"/>
    <cellStyle name="Total 3 8 2" xfId="29445" xr:uid="{00000000-0005-0000-0000-0000926F0000}"/>
    <cellStyle name="Total 3 9" xfId="19058" xr:uid="{00000000-0005-0000-0000-0000936F0000}"/>
    <cellStyle name="Total 4" xfId="2875" xr:uid="{00000000-0005-0000-0000-0000946F0000}"/>
    <cellStyle name="Total 4 10" xfId="29446" xr:uid="{00000000-0005-0000-0000-0000956F0000}"/>
    <cellStyle name="Total 4 2" xfId="2876" xr:uid="{00000000-0005-0000-0000-0000966F0000}"/>
    <cellStyle name="Total 4 2 2" xfId="19274" xr:uid="{00000000-0005-0000-0000-0000976F0000}"/>
    <cellStyle name="Total 4 2 2 2" xfId="19275" xr:uid="{00000000-0005-0000-0000-0000986F0000}"/>
    <cellStyle name="Total 4 2 2 2 2" xfId="19276" xr:uid="{00000000-0005-0000-0000-0000996F0000}"/>
    <cellStyle name="Total 4 2 2 2 2 2" xfId="19277" xr:uid="{00000000-0005-0000-0000-00009A6F0000}"/>
    <cellStyle name="Total 4 2 2 2 2 2 2" xfId="19278" xr:uid="{00000000-0005-0000-0000-00009B6F0000}"/>
    <cellStyle name="Total 4 2 2 2 2 2 2 2" xfId="29452" xr:uid="{00000000-0005-0000-0000-00009C6F0000}"/>
    <cellStyle name="Total 4 2 2 2 2 2 3" xfId="19279" xr:uid="{00000000-0005-0000-0000-00009D6F0000}"/>
    <cellStyle name="Total 4 2 2 2 2 2 3 2" xfId="29453" xr:uid="{00000000-0005-0000-0000-00009E6F0000}"/>
    <cellStyle name="Total 4 2 2 2 2 2 4" xfId="29451" xr:uid="{00000000-0005-0000-0000-00009F6F0000}"/>
    <cellStyle name="Total 4 2 2 2 2 3" xfId="19280" xr:uid="{00000000-0005-0000-0000-0000A06F0000}"/>
    <cellStyle name="Total 4 2 2 2 2 3 2" xfId="29454" xr:uid="{00000000-0005-0000-0000-0000A16F0000}"/>
    <cellStyle name="Total 4 2 2 2 2 4" xfId="19281" xr:uid="{00000000-0005-0000-0000-0000A26F0000}"/>
    <cellStyle name="Total 4 2 2 2 2 4 2" xfId="29455" xr:uid="{00000000-0005-0000-0000-0000A36F0000}"/>
    <cellStyle name="Total 4 2 2 2 2 5" xfId="29450" xr:uid="{00000000-0005-0000-0000-0000A46F0000}"/>
    <cellStyle name="Total 4 2 2 2 3" xfId="29449" xr:uid="{00000000-0005-0000-0000-0000A56F0000}"/>
    <cellStyle name="Total 4 2 2 3" xfId="19282" xr:uid="{00000000-0005-0000-0000-0000A66F0000}"/>
    <cellStyle name="Total 4 2 2 3 2" xfId="19283" xr:uid="{00000000-0005-0000-0000-0000A76F0000}"/>
    <cellStyle name="Total 4 2 2 3 2 2" xfId="19284" xr:uid="{00000000-0005-0000-0000-0000A86F0000}"/>
    <cellStyle name="Total 4 2 2 3 2 2 2" xfId="29458" xr:uid="{00000000-0005-0000-0000-0000A96F0000}"/>
    <cellStyle name="Total 4 2 2 3 2 3" xfId="19285" xr:uid="{00000000-0005-0000-0000-0000AA6F0000}"/>
    <cellStyle name="Total 4 2 2 3 2 3 2" xfId="29459" xr:uid="{00000000-0005-0000-0000-0000AB6F0000}"/>
    <cellStyle name="Total 4 2 2 3 2 4" xfId="29457" xr:uid="{00000000-0005-0000-0000-0000AC6F0000}"/>
    <cellStyle name="Total 4 2 2 3 3" xfId="19286" xr:uid="{00000000-0005-0000-0000-0000AD6F0000}"/>
    <cellStyle name="Total 4 2 2 3 3 2" xfId="29460" xr:uid="{00000000-0005-0000-0000-0000AE6F0000}"/>
    <cellStyle name="Total 4 2 2 3 4" xfId="19287" xr:uid="{00000000-0005-0000-0000-0000AF6F0000}"/>
    <cellStyle name="Total 4 2 2 3 4 2" xfId="29461" xr:uid="{00000000-0005-0000-0000-0000B06F0000}"/>
    <cellStyle name="Total 4 2 2 3 5" xfId="29456" xr:uid="{00000000-0005-0000-0000-0000B16F0000}"/>
    <cellStyle name="Total 4 2 2 4" xfId="29448" xr:uid="{00000000-0005-0000-0000-0000B26F0000}"/>
    <cellStyle name="Total 4 2 3" xfId="19288" xr:uid="{00000000-0005-0000-0000-0000B36F0000}"/>
    <cellStyle name="Total 4 2 3 2" xfId="19289" xr:uid="{00000000-0005-0000-0000-0000B46F0000}"/>
    <cellStyle name="Total 4 2 3 2 2" xfId="19290" xr:uid="{00000000-0005-0000-0000-0000B56F0000}"/>
    <cellStyle name="Total 4 2 3 2 2 2" xfId="19291" xr:uid="{00000000-0005-0000-0000-0000B66F0000}"/>
    <cellStyle name="Total 4 2 3 2 2 2 2" xfId="19292" xr:uid="{00000000-0005-0000-0000-0000B76F0000}"/>
    <cellStyle name="Total 4 2 3 2 2 2 2 2" xfId="29466" xr:uid="{00000000-0005-0000-0000-0000B86F0000}"/>
    <cellStyle name="Total 4 2 3 2 2 2 3" xfId="19293" xr:uid="{00000000-0005-0000-0000-0000B96F0000}"/>
    <cellStyle name="Total 4 2 3 2 2 2 3 2" xfId="29467" xr:uid="{00000000-0005-0000-0000-0000BA6F0000}"/>
    <cellStyle name="Total 4 2 3 2 2 2 4" xfId="29465" xr:uid="{00000000-0005-0000-0000-0000BB6F0000}"/>
    <cellStyle name="Total 4 2 3 2 2 3" xfId="19294" xr:uid="{00000000-0005-0000-0000-0000BC6F0000}"/>
    <cellStyle name="Total 4 2 3 2 2 3 2" xfId="29468" xr:uid="{00000000-0005-0000-0000-0000BD6F0000}"/>
    <cellStyle name="Total 4 2 3 2 2 4" xfId="19295" xr:uid="{00000000-0005-0000-0000-0000BE6F0000}"/>
    <cellStyle name="Total 4 2 3 2 2 4 2" xfId="29469" xr:uid="{00000000-0005-0000-0000-0000BF6F0000}"/>
    <cellStyle name="Total 4 2 3 2 2 5" xfId="29464" xr:uid="{00000000-0005-0000-0000-0000C06F0000}"/>
    <cellStyle name="Total 4 2 3 2 3" xfId="29463" xr:uid="{00000000-0005-0000-0000-0000C16F0000}"/>
    <cellStyle name="Total 4 2 3 3" xfId="19296" xr:uid="{00000000-0005-0000-0000-0000C26F0000}"/>
    <cellStyle name="Total 4 2 3 3 2" xfId="19297" xr:uid="{00000000-0005-0000-0000-0000C36F0000}"/>
    <cellStyle name="Total 4 2 3 3 2 2" xfId="19298" xr:uid="{00000000-0005-0000-0000-0000C46F0000}"/>
    <cellStyle name="Total 4 2 3 3 2 2 2" xfId="29472" xr:uid="{00000000-0005-0000-0000-0000C56F0000}"/>
    <cellStyle name="Total 4 2 3 3 2 3" xfId="19299" xr:uid="{00000000-0005-0000-0000-0000C66F0000}"/>
    <cellStyle name="Total 4 2 3 3 2 3 2" xfId="29473" xr:uid="{00000000-0005-0000-0000-0000C76F0000}"/>
    <cellStyle name="Total 4 2 3 3 2 4" xfId="29471" xr:uid="{00000000-0005-0000-0000-0000C86F0000}"/>
    <cellStyle name="Total 4 2 3 3 3" xfId="19300" xr:uid="{00000000-0005-0000-0000-0000C96F0000}"/>
    <cellStyle name="Total 4 2 3 3 3 2" xfId="29474" xr:uid="{00000000-0005-0000-0000-0000CA6F0000}"/>
    <cellStyle name="Total 4 2 3 3 4" xfId="19301" xr:uid="{00000000-0005-0000-0000-0000CB6F0000}"/>
    <cellStyle name="Total 4 2 3 3 4 2" xfId="29475" xr:uid="{00000000-0005-0000-0000-0000CC6F0000}"/>
    <cellStyle name="Total 4 2 3 3 5" xfId="29470" xr:uid="{00000000-0005-0000-0000-0000CD6F0000}"/>
    <cellStyle name="Total 4 2 3 4" xfId="29462" xr:uid="{00000000-0005-0000-0000-0000CE6F0000}"/>
    <cellStyle name="Total 4 2 4" xfId="19302" xr:uid="{00000000-0005-0000-0000-0000CF6F0000}"/>
    <cellStyle name="Total 4 2 4 2" xfId="19303" xr:uid="{00000000-0005-0000-0000-0000D06F0000}"/>
    <cellStyle name="Total 4 2 4 2 2" xfId="19304" xr:uid="{00000000-0005-0000-0000-0000D16F0000}"/>
    <cellStyle name="Total 4 2 4 2 2 2" xfId="19305" xr:uid="{00000000-0005-0000-0000-0000D26F0000}"/>
    <cellStyle name="Total 4 2 4 2 2 2 2" xfId="19306" xr:uid="{00000000-0005-0000-0000-0000D36F0000}"/>
    <cellStyle name="Total 4 2 4 2 2 2 2 2" xfId="29480" xr:uid="{00000000-0005-0000-0000-0000D46F0000}"/>
    <cellStyle name="Total 4 2 4 2 2 2 3" xfId="19307" xr:uid="{00000000-0005-0000-0000-0000D56F0000}"/>
    <cellStyle name="Total 4 2 4 2 2 2 3 2" xfId="29481" xr:uid="{00000000-0005-0000-0000-0000D66F0000}"/>
    <cellStyle name="Total 4 2 4 2 2 2 4" xfId="29479" xr:uid="{00000000-0005-0000-0000-0000D76F0000}"/>
    <cellStyle name="Total 4 2 4 2 2 3" xfId="19308" xr:uid="{00000000-0005-0000-0000-0000D86F0000}"/>
    <cellStyle name="Total 4 2 4 2 2 3 2" xfId="29482" xr:uid="{00000000-0005-0000-0000-0000D96F0000}"/>
    <cellStyle name="Total 4 2 4 2 2 4" xfId="19309" xr:uid="{00000000-0005-0000-0000-0000DA6F0000}"/>
    <cellStyle name="Total 4 2 4 2 2 4 2" xfId="29483" xr:uid="{00000000-0005-0000-0000-0000DB6F0000}"/>
    <cellStyle name="Total 4 2 4 2 2 5" xfId="29478" xr:uid="{00000000-0005-0000-0000-0000DC6F0000}"/>
    <cellStyle name="Total 4 2 4 2 3" xfId="29477" xr:uid="{00000000-0005-0000-0000-0000DD6F0000}"/>
    <cellStyle name="Total 4 2 4 3" xfId="19310" xr:uid="{00000000-0005-0000-0000-0000DE6F0000}"/>
    <cellStyle name="Total 4 2 4 3 2" xfId="19311" xr:uid="{00000000-0005-0000-0000-0000DF6F0000}"/>
    <cellStyle name="Total 4 2 4 3 2 2" xfId="19312" xr:uid="{00000000-0005-0000-0000-0000E06F0000}"/>
    <cellStyle name="Total 4 2 4 3 2 2 2" xfId="29486" xr:uid="{00000000-0005-0000-0000-0000E16F0000}"/>
    <cellStyle name="Total 4 2 4 3 2 3" xfId="19313" xr:uid="{00000000-0005-0000-0000-0000E26F0000}"/>
    <cellStyle name="Total 4 2 4 3 2 3 2" xfId="29487" xr:uid="{00000000-0005-0000-0000-0000E36F0000}"/>
    <cellStyle name="Total 4 2 4 3 2 4" xfId="29485" xr:uid="{00000000-0005-0000-0000-0000E46F0000}"/>
    <cellStyle name="Total 4 2 4 3 3" xfId="19314" xr:uid="{00000000-0005-0000-0000-0000E56F0000}"/>
    <cellStyle name="Total 4 2 4 3 3 2" xfId="29488" xr:uid="{00000000-0005-0000-0000-0000E66F0000}"/>
    <cellStyle name="Total 4 2 4 3 4" xfId="19315" xr:uid="{00000000-0005-0000-0000-0000E76F0000}"/>
    <cellStyle name="Total 4 2 4 3 4 2" xfId="29489" xr:uid="{00000000-0005-0000-0000-0000E86F0000}"/>
    <cellStyle name="Total 4 2 4 3 5" xfId="29484" xr:uid="{00000000-0005-0000-0000-0000E96F0000}"/>
    <cellStyle name="Total 4 2 4 4" xfId="29476" xr:uid="{00000000-0005-0000-0000-0000EA6F0000}"/>
    <cellStyle name="Total 4 2 5" xfId="19316" xr:uid="{00000000-0005-0000-0000-0000EB6F0000}"/>
    <cellStyle name="Total 4 2 5 2" xfId="19317" xr:uid="{00000000-0005-0000-0000-0000EC6F0000}"/>
    <cellStyle name="Total 4 2 5 2 2" xfId="19318" xr:uid="{00000000-0005-0000-0000-0000ED6F0000}"/>
    <cellStyle name="Total 4 2 5 2 2 2" xfId="19319" xr:uid="{00000000-0005-0000-0000-0000EE6F0000}"/>
    <cellStyle name="Total 4 2 5 2 2 2 2" xfId="29493" xr:uid="{00000000-0005-0000-0000-0000EF6F0000}"/>
    <cellStyle name="Total 4 2 5 2 2 3" xfId="19320" xr:uid="{00000000-0005-0000-0000-0000F06F0000}"/>
    <cellStyle name="Total 4 2 5 2 2 3 2" xfId="29494" xr:uid="{00000000-0005-0000-0000-0000F16F0000}"/>
    <cellStyle name="Total 4 2 5 2 2 4" xfId="29492" xr:uid="{00000000-0005-0000-0000-0000F26F0000}"/>
    <cellStyle name="Total 4 2 5 2 3" xfId="19321" xr:uid="{00000000-0005-0000-0000-0000F36F0000}"/>
    <cellStyle name="Total 4 2 5 2 3 2" xfId="29495" xr:uid="{00000000-0005-0000-0000-0000F46F0000}"/>
    <cellStyle name="Total 4 2 5 2 4" xfId="19322" xr:uid="{00000000-0005-0000-0000-0000F56F0000}"/>
    <cellStyle name="Total 4 2 5 2 4 2" xfId="29496" xr:uid="{00000000-0005-0000-0000-0000F66F0000}"/>
    <cellStyle name="Total 4 2 5 2 5" xfId="29491" xr:uid="{00000000-0005-0000-0000-0000F76F0000}"/>
    <cellStyle name="Total 4 2 5 3" xfId="29490" xr:uid="{00000000-0005-0000-0000-0000F86F0000}"/>
    <cellStyle name="Total 4 2 6" xfId="19323" xr:uid="{00000000-0005-0000-0000-0000F96F0000}"/>
    <cellStyle name="Total 4 2 6 2" xfId="19324" xr:uid="{00000000-0005-0000-0000-0000FA6F0000}"/>
    <cellStyle name="Total 4 2 6 2 2" xfId="19325" xr:uid="{00000000-0005-0000-0000-0000FB6F0000}"/>
    <cellStyle name="Total 4 2 6 2 2 2" xfId="19326" xr:uid="{00000000-0005-0000-0000-0000FC6F0000}"/>
    <cellStyle name="Total 4 2 6 2 2 2 2" xfId="29500" xr:uid="{00000000-0005-0000-0000-0000FD6F0000}"/>
    <cellStyle name="Total 4 2 6 2 2 3" xfId="19327" xr:uid="{00000000-0005-0000-0000-0000FE6F0000}"/>
    <cellStyle name="Total 4 2 6 2 2 3 2" xfId="29501" xr:uid="{00000000-0005-0000-0000-0000FF6F0000}"/>
    <cellStyle name="Total 4 2 6 2 2 4" xfId="29499" xr:uid="{00000000-0005-0000-0000-000000700000}"/>
    <cellStyle name="Total 4 2 6 2 3" xfId="19328" xr:uid="{00000000-0005-0000-0000-000001700000}"/>
    <cellStyle name="Total 4 2 6 2 3 2" xfId="29502" xr:uid="{00000000-0005-0000-0000-000002700000}"/>
    <cellStyle name="Total 4 2 6 2 4" xfId="19329" xr:uid="{00000000-0005-0000-0000-000003700000}"/>
    <cellStyle name="Total 4 2 6 2 4 2" xfId="29503" xr:uid="{00000000-0005-0000-0000-000004700000}"/>
    <cellStyle name="Total 4 2 6 2 5" xfId="29498" xr:uid="{00000000-0005-0000-0000-000005700000}"/>
    <cellStyle name="Total 4 2 6 3" xfId="29497" xr:uid="{00000000-0005-0000-0000-000006700000}"/>
    <cellStyle name="Total 4 2 7" xfId="19330" xr:uid="{00000000-0005-0000-0000-000007700000}"/>
    <cellStyle name="Total 4 2 7 2" xfId="19331" xr:uid="{00000000-0005-0000-0000-000008700000}"/>
    <cellStyle name="Total 4 2 7 2 2" xfId="19332" xr:uid="{00000000-0005-0000-0000-000009700000}"/>
    <cellStyle name="Total 4 2 7 2 2 2" xfId="29506" xr:uid="{00000000-0005-0000-0000-00000A700000}"/>
    <cellStyle name="Total 4 2 7 2 3" xfId="19333" xr:uid="{00000000-0005-0000-0000-00000B700000}"/>
    <cellStyle name="Total 4 2 7 2 3 2" xfId="29507" xr:uid="{00000000-0005-0000-0000-00000C700000}"/>
    <cellStyle name="Total 4 2 7 2 4" xfId="29505" xr:uid="{00000000-0005-0000-0000-00000D700000}"/>
    <cellStyle name="Total 4 2 7 3" xfId="19334" xr:uid="{00000000-0005-0000-0000-00000E700000}"/>
    <cellStyle name="Total 4 2 7 3 2" xfId="29508" xr:uid="{00000000-0005-0000-0000-00000F700000}"/>
    <cellStyle name="Total 4 2 7 4" xfId="19335" xr:uid="{00000000-0005-0000-0000-000010700000}"/>
    <cellStyle name="Total 4 2 7 4 2" xfId="29509" xr:uid="{00000000-0005-0000-0000-000011700000}"/>
    <cellStyle name="Total 4 2 7 5" xfId="29504" xr:uid="{00000000-0005-0000-0000-000012700000}"/>
    <cellStyle name="Total 4 2 8" xfId="19273" xr:uid="{00000000-0005-0000-0000-000013700000}"/>
    <cellStyle name="Total 4 2 9" xfId="29447" xr:uid="{00000000-0005-0000-0000-000014700000}"/>
    <cellStyle name="Total 4 3" xfId="2877" xr:uid="{00000000-0005-0000-0000-000015700000}"/>
    <cellStyle name="Total 4 3 2" xfId="19337" xr:uid="{00000000-0005-0000-0000-000016700000}"/>
    <cellStyle name="Total 4 3 2 2" xfId="19338" xr:uid="{00000000-0005-0000-0000-000017700000}"/>
    <cellStyle name="Total 4 3 2 2 2" xfId="19339" xr:uid="{00000000-0005-0000-0000-000018700000}"/>
    <cellStyle name="Total 4 3 2 2 2 2" xfId="19340" xr:uid="{00000000-0005-0000-0000-000019700000}"/>
    <cellStyle name="Total 4 3 2 2 2 2 2" xfId="29514" xr:uid="{00000000-0005-0000-0000-00001A700000}"/>
    <cellStyle name="Total 4 3 2 2 2 3" xfId="19341" xr:uid="{00000000-0005-0000-0000-00001B700000}"/>
    <cellStyle name="Total 4 3 2 2 2 3 2" xfId="29515" xr:uid="{00000000-0005-0000-0000-00001C700000}"/>
    <cellStyle name="Total 4 3 2 2 2 4" xfId="29513" xr:uid="{00000000-0005-0000-0000-00001D700000}"/>
    <cellStyle name="Total 4 3 2 2 3" xfId="19342" xr:uid="{00000000-0005-0000-0000-00001E700000}"/>
    <cellStyle name="Total 4 3 2 2 3 2" xfId="29516" xr:uid="{00000000-0005-0000-0000-00001F700000}"/>
    <cellStyle name="Total 4 3 2 2 4" xfId="19343" xr:uid="{00000000-0005-0000-0000-000020700000}"/>
    <cellStyle name="Total 4 3 2 2 4 2" xfId="29517" xr:uid="{00000000-0005-0000-0000-000021700000}"/>
    <cellStyle name="Total 4 3 2 2 5" xfId="29512" xr:uid="{00000000-0005-0000-0000-000022700000}"/>
    <cellStyle name="Total 4 3 2 3" xfId="29511" xr:uid="{00000000-0005-0000-0000-000023700000}"/>
    <cellStyle name="Total 4 3 3" xfId="19344" xr:uid="{00000000-0005-0000-0000-000024700000}"/>
    <cellStyle name="Total 4 3 3 2" xfId="19345" xr:uid="{00000000-0005-0000-0000-000025700000}"/>
    <cellStyle name="Total 4 3 3 2 2" xfId="19346" xr:uid="{00000000-0005-0000-0000-000026700000}"/>
    <cellStyle name="Total 4 3 3 2 2 2" xfId="29520" xr:uid="{00000000-0005-0000-0000-000027700000}"/>
    <cellStyle name="Total 4 3 3 2 3" xfId="19347" xr:uid="{00000000-0005-0000-0000-000028700000}"/>
    <cellStyle name="Total 4 3 3 2 3 2" xfId="29521" xr:uid="{00000000-0005-0000-0000-000029700000}"/>
    <cellStyle name="Total 4 3 3 2 4" xfId="29519" xr:uid="{00000000-0005-0000-0000-00002A700000}"/>
    <cellStyle name="Total 4 3 3 3" xfId="19348" xr:uid="{00000000-0005-0000-0000-00002B700000}"/>
    <cellStyle name="Total 4 3 3 3 2" xfId="29522" xr:uid="{00000000-0005-0000-0000-00002C700000}"/>
    <cellStyle name="Total 4 3 3 4" xfId="19349" xr:uid="{00000000-0005-0000-0000-00002D700000}"/>
    <cellStyle name="Total 4 3 3 4 2" xfId="29523" xr:uid="{00000000-0005-0000-0000-00002E700000}"/>
    <cellStyle name="Total 4 3 3 5" xfId="29518" xr:uid="{00000000-0005-0000-0000-00002F700000}"/>
    <cellStyle name="Total 4 3 4" xfId="19350" xr:uid="{00000000-0005-0000-0000-000030700000}"/>
    <cellStyle name="Total 4 3 4 2" xfId="29524" xr:uid="{00000000-0005-0000-0000-000031700000}"/>
    <cellStyle name="Total 4 3 5" xfId="19336" xr:uid="{00000000-0005-0000-0000-000032700000}"/>
    <cellStyle name="Total 4 3 6" xfId="29510" xr:uid="{00000000-0005-0000-0000-000033700000}"/>
    <cellStyle name="Total 4 4" xfId="2878" xr:uid="{00000000-0005-0000-0000-000034700000}"/>
    <cellStyle name="Total 4 4 2" xfId="19352" xr:uid="{00000000-0005-0000-0000-000035700000}"/>
    <cellStyle name="Total 4 4 2 2" xfId="19353" xr:uid="{00000000-0005-0000-0000-000036700000}"/>
    <cellStyle name="Total 4 4 2 2 2" xfId="19354" xr:uid="{00000000-0005-0000-0000-000037700000}"/>
    <cellStyle name="Total 4 4 2 2 2 2" xfId="19355" xr:uid="{00000000-0005-0000-0000-000038700000}"/>
    <cellStyle name="Total 4 4 2 2 2 2 2" xfId="29529" xr:uid="{00000000-0005-0000-0000-000039700000}"/>
    <cellStyle name="Total 4 4 2 2 2 3" xfId="19356" xr:uid="{00000000-0005-0000-0000-00003A700000}"/>
    <cellStyle name="Total 4 4 2 2 2 3 2" xfId="29530" xr:uid="{00000000-0005-0000-0000-00003B700000}"/>
    <cellStyle name="Total 4 4 2 2 2 4" xfId="29528" xr:uid="{00000000-0005-0000-0000-00003C700000}"/>
    <cellStyle name="Total 4 4 2 2 3" xfId="19357" xr:uid="{00000000-0005-0000-0000-00003D700000}"/>
    <cellStyle name="Total 4 4 2 2 3 2" xfId="29531" xr:uid="{00000000-0005-0000-0000-00003E700000}"/>
    <cellStyle name="Total 4 4 2 2 4" xfId="19358" xr:uid="{00000000-0005-0000-0000-00003F700000}"/>
    <cellStyle name="Total 4 4 2 2 4 2" xfId="29532" xr:uid="{00000000-0005-0000-0000-000040700000}"/>
    <cellStyle name="Total 4 4 2 2 5" xfId="29527" xr:uid="{00000000-0005-0000-0000-000041700000}"/>
    <cellStyle name="Total 4 4 2 3" xfId="29526" xr:uid="{00000000-0005-0000-0000-000042700000}"/>
    <cellStyle name="Total 4 4 3" xfId="19359" xr:uid="{00000000-0005-0000-0000-000043700000}"/>
    <cellStyle name="Total 4 4 3 2" xfId="19360" xr:uid="{00000000-0005-0000-0000-000044700000}"/>
    <cellStyle name="Total 4 4 3 2 2" xfId="19361" xr:uid="{00000000-0005-0000-0000-000045700000}"/>
    <cellStyle name="Total 4 4 3 2 2 2" xfId="29535" xr:uid="{00000000-0005-0000-0000-000046700000}"/>
    <cellStyle name="Total 4 4 3 2 3" xfId="19362" xr:uid="{00000000-0005-0000-0000-000047700000}"/>
    <cellStyle name="Total 4 4 3 2 3 2" xfId="29536" xr:uid="{00000000-0005-0000-0000-000048700000}"/>
    <cellStyle name="Total 4 4 3 2 4" xfId="29534" xr:uid="{00000000-0005-0000-0000-000049700000}"/>
    <cellStyle name="Total 4 4 3 3" xfId="19363" xr:uid="{00000000-0005-0000-0000-00004A700000}"/>
    <cellStyle name="Total 4 4 3 3 2" xfId="29537" xr:uid="{00000000-0005-0000-0000-00004B700000}"/>
    <cellStyle name="Total 4 4 3 4" xfId="19364" xr:uid="{00000000-0005-0000-0000-00004C700000}"/>
    <cellStyle name="Total 4 4 3 4 2" xfId="29538" xr:uid="{00000000-0005-0000-0000-00004D700000}"/>
    <cellStyle name="Total 4 4 3 5" xfId="29533" xr:uid="{00000000-0005-0000-0000-00004E700000}"/>
    <cellStyle name="Total 4 4 4" xfId="19365" xr:uid="{00000000-0005-0000-0000-00004F700000}"/>
    <cellStyle name="Total 4 4 4 2" xfId="29539" xr:uid="{00000000-0005-0000-0000-000050700000}"/>
    <cellStyle name="Total 4 4 5" xfId="19351" xr:uid="{00000000-0005-0000-0000-000051700000}"/>
    <cellStyle name="Total 4 4 6" xfId="29525" xr:uid="{00000000-0005-0000-0000-000052700000}"/>
    <cellStyle name="Total 4 5" xfId="19366" xr:uid="{00000000-0005-0000-0000-000053700000}"/>
    <cellStyle name="Total 4 5 2" xfId="19367" xr:uid="{00000000-0005-0000-0000-000054700000}"/>
    <cellStyle name="Total 4 5 2 2" xfId="19368" xr:uid="{00000000-0005-0000-0000-000055700000}"/>
    <cellStyle name="Total 4 5 2 2 2" xfId="19369" xr:uid="{00000000-0005-0000-0000-000056700000}"/>
    <cellStyle name="Total 4 5 2 2 2 2" xfId="19370" xr:uid="{00000000-0005-0000-0000-000057700000}"/>
    <cellStyle name="Total 4 5 2 2 2 2 2" xfId="29544" xr:uid="{00000000-0005-0000-0000-000058700000}"/>
    <cellStyle name="Total 4 5 2 2 2 3" xfId="19371" xr:uid="{00000000-0005-0000-0000-000059700000}"/>
    <cellStyle name="Total 4 5 2 2 2 3 2" xfId="29545" xr:uid="{00000000-0005-0000-0000-00005A700000}"/>
    <cellStyle name="Total 4 5 2 2 2 4" xfId="29543" xr:uid="{00000000-0005-0000-0000-00005B700000}"/>
    <cellStyle name="Total 4 5 2 2 3" xfId="19372" xr:uid="{00000000-0005-0000-0000-00005C700000}"/>
    <cellStyle name="Total 4 5 2 2 3 2" xfId="29546" xr:uid="{00000000-0005-0000-0000-00005D700000}"/>
    <cellStyle name="Total 4 5 2 2 4" xfId="19373" xr:uid="{00000000-0005-0000-0000-00005E700000}"/>
    <cellStyle name="Total 4 5 2 2 4 2" xfId="29547" xr:uid="{00000000-0005-0000-0000-00005F700000}"/>
    <cellStyle name="Total 4 5 2 2 5" xfId="29542" xr:uid="{00000000-0005-0000-0000-000060700000}"/>
    <cellStyle name="Total 4 5 2 3" xfId="29541" xr:uid="{00000000-0005-0000-0000-000061700000}"/>
    <cellStyle name="Total 4 5 3" xfId="19374" xr:uid="{00000000-0005-0000-0000-000062700000}"/>
    <cellStyle name="Total 4 5 3 2" xfId="19375" xr:uid="{00000000-0005-0000-0000-000063700000}"/>
    <cellStyle name="Total 4 5 3 2 2" xfId="19376" xr:uid="{00000000-0005-0000-0000-000064700000}"/>
    <cellStyle name="Total 4 5 3 2 2 2" xfId="29550" xr:uid="{00000000-0005-0000-0000-000065700000}"/>
    <cellStyle name="Total 4 5 3 2 3" xfId="19377" xr:uid="{00000000-0005-0000-0000-000066700000}"/>
    <cellStyle name="Total 4 5 3 2 3 2" xfId="29551" xr:uid="{00000000-0005-0000-0000-000067700000}"/>
    <cellStyle name="Total 4 5 3 2 4" xfId="29549" xr:uid="{00000000-0005-0000-0000-000068700000}"/>
    <cellStyle name="Total 4 5 3 3" xfId="19378" xr:uid="{00000000-0005-0000-0000-000069700000}"/>
    <cellStyle name="Total 4 5 3 3 2" xfId="29552" xr:uid="{00000000-0005-0000-0000-00006A700000}"/>
    <cellStyle name="Total 4 5 3 4" xfId="19379" xr:uid="{00000000-0005-0000-0000-00006B700000}"/>
    <cellStyle name="Total 4 5 3 4 2" xfId="29553" xr:uid="{00000000-0005-0000-0000-00006C700000}"/>
    <cellStyle name="Total 4 5 3 5" xfId="29548" xr:uid="{00000000-0005-0000-0000-00006D700000}"/>
    <cellStyle name="Total 4 5 4" xfId="19380" xr:uid="{00000000-0005-0000-0000-00006E700000}"/>
    <cellStyle name="Total 4 5 4 2" xfId="29554" xr:uid="{00000000-0005-0000-0000-00006F700000}"/>
    <cellStyle name="Total 4 5 5" xfId="29540" xr:uid="{00000000-0005-0000-0000-000070700000}"/>
    <cellStyle name="Total 4 6" xfId="19381" xr:uid="{00000000-0005-0000-0000-000071700000}"/>
    <cellStyle name="Total 4 6 2" xfId="19382" xr:uid="{00000000-0005-0000-0000-000072700000}"/>
    <cellStyle name="Total 4 6 2 2" xfId="19383" xr:uid="{00000000-0005-0000-0000-000073700000}"/>
    <cellStyle name="Total 4 6 2 2 2" xfId="19384" xr:uid="{00000000-0005-0000-0000-000074700000}"/>
    <cellStyle name="Total 4 6 2 2 2 2" xfId="29558" xr:uid="{00000000-0005-0000-0000-000075700000}"/>
    <cellStyle name="Total 4 6 2 2 3" xfId="19385" xr:uid="{00000000-0005-0000-0000-000076700000}"/>
    <cellStyle name="Total 4 6 2 2 3 2" xfId="29559" xr:uid="{00000000-0005-0000-0000-000077700000}"/>
    <cellStyle name="Total 4 6 2 2 4" xfId="29557" xr:uid="{00000000-0005-0000-0000-000078700000}"/>
    <cellStyle name="Total 4 6 2 3" xfId="19386" xr:uid="{00000000-0005-0000-0000-000079700000}"/>
    <cellStyle name="Total 4 6 2 3 2" xfId="29560" xr:uid="{00000000-0005-0000-0000-00007A700000}"/>
    <cellStyle name="Total 4 6 2 4" xfId="19387" xr:uid="{00000000-0005-0000-0000-00007B700000}"/>
    <cellStyle name="Total 4 6 2 4 2" xfId="29561" xr:uid="{00000000-0005-0000-0000-00007C700000}"/>
    <cellStyle name="Total 4 6 2 5" xfId="29556" xr:uid="{00000000-0005-0000-0000-00007D700000}"/>
    <cellStyle name="Total 4 6 3" xfId="29555" xr:uid="{00000000-0005-0000-0000-00007E700000}"/>
    <cellStyle name="Total 4 7" xfId="19388" xr:uid="{00000000-0005-0000-0000-00007F700000}"/>
    <cellStyle name="Total 4 7 2" xfId="19389" xr:uid="{00000000-0005-0000-0000-000080700000}"/>
    <cellStyle name="Total 4 7 2 2" xfId="19390" xr:uid="{00000000-0005-0000-0000-000081700000}"/>
    <cellStyle name="Total 4 7 2 2 2" xfId="29564" xr:uid="{00000000-0005-0000-0000-000082700000}"/>
    <cellStyle name="Total 4 7 2 3" xfId="19391" xr:uid="{00000000-0005-0000-0000-000083700000}"/>
    <cellStyle name="Total 4 7 2 3 2" xfId="29565" xr:uid="{00000000-0005-0000-0000-000084700000}"/>
    <cellStyle name="Total 4 7 2 4" xfId="29563" xr:uid="{00000000-0005-0000-0000-000085700000}"/>
    <cellStyle name="Total 4 7 3" xfId="19392" xr:uid="{00000000-0005-0000-0000-000086700000}"/>
    <cellStyle name="Total 4 7 3 2" xfId="29566" xr:uid="{00000000-0005-0000-0000-000087700000}"/>
    <cellStyle name="Total 4 7 4" xfId="19393" xr:uid="{00000000-0005-0000-0000-000088700000}"/>
    <cellStyle name="Total 4 7 4 2" xfId="29567" xr:uid="{00000000-0005-0000-0000-000089700000}"/>
    <cellStyle name="Total 4 7 5" xfId="29562" xr:uid="{00000000-0005-0000-0000-00008A700000}"/>
    <cellStyle name="Total 4 8" xfId="19394" xr:uid="{00000000-0005-0000-0000-00008B700000}"/>
    <cellStyle name="Total 4 8 2" xfId="29568" xr:uid="{00000000-0005-0000-0000-00008C700000}"/>
    <cellStyle name="Total 4 9" xfId="19272" xr:uid="{00000000-0005-0000-0000-00008D700000}"/>
    <cellStyle name="Total 5" xfId="2879" xr:uid="{00000000-0005-0000-0000-00008E700000}"/>
    <cellStyle name="Total 5 10" xfId="29569" xr:uid="{00000000-0005-0000-0000-00008F700000}"/>
    <cellStyle name="Total 5 2" xfId="2880" xr:uid="{00000000-0005-0000-0000-000090700000}"/>
    <cellStyle name="Total 5 2 2" xfId="2881" xr:uid="{00000000-0005-0000-0000-000091700000}"/>
    <cellStyle name="Total 5 2 2 2" xfId="19398" xr:uid="{00000000-0005-0000-0000-000092700000}"/>
    <cellStyle name="Total 5 2 2 2 2" xfId="19399" xr:uid="{00000000-0005-0000-0000-000093700000}"/>
    <cellStyle name="Total 5 2 2 2 2 2" xfId="19400" xr:uid="{00000000-0005-0000-0000-000094700000}"/>
    <cellStyle name="Total 5 2 2 2 2 2 2" xfId="19401" xr:uid="{00000000-0005-0000-0000-000095700000}"/>
    <cellStyle name="Total 5 2 2 2 2 2 2 2" xfId="29575" xr:uid="{00000000-0005-0000-0000-000096700000}"/>
    <cellStyle name="Total 5 2 2 2 2 2 3" xfId="19402" xr:uid="{00000000-0005-0000-0000-000097700000}"/>
    <cellStyle name="Total 5 2 2 2 2 2 3 2" xfId="29576" xr:uid="{00000000-0005-0000-0000-000098700000}"/>
    <cellStyle name="Total 5 2 2 2 2 2 4" xfId="29574" xr:uid="{00000000-0005-0000-0000-000099700000}"/>
    <cellStyle name="Total 5 2 2 2 2 3" xfId="19403" xr:uid="{00000000-0005-0000-0000-00009A700000}"/>
    <cellStyle name="Total 5 2 2 2 2 3 2" xfId="29577" xr:uid="{00000000-0005-0000-0000-00009B700000}"/>
    <cellStyle name="Total 5 2 2 2 2 4" xfId="19404" xr:uid="{00000000-0005-0000-0000-00009C700000}"/>
    <cellStyle name="Total 5 2 2 2 2 4 2" xfId="29578" xr:uid="{00000000-0005-0000-0000-00009D700000}"/>
    <cellStyle name="Total 5 2 2 2 2 5" xfId="29573" xr:uid="{00000000-0005-0000-0000-00009E700000}"/>
    <cellStyle name="Total 5 2 2 2 3" xfId="29572" xr:uid="{00000000-0005-0000-0000-00009F700000}"/>
    <cellStyle name="Total 5 2 2 3" xfId="19405" xr:uid="{00000000-0005-0000-0000-0000A0700000}"/>
    <cellStyle name="Total 5 2 2 3 2" xfId="19406" xr:uid="{00000000-0005-0000-0000-0000A1700000}"/>
    <cellStyle name="Total 5 2 2 3 2 2" xfId="19407" xr:uid="{00000000-0005-0000-0000-0000A2700000}"/>
    <cellStyle name="Total 5 2 2 3 2 2 2" xfId="29581" xr:uid="{00000000-0005-0000-0000-0000A3700000}"/>
    <cellStyle name="Total 5 2 2 3 2 3" xfId="19408" xr:uid="{00000000-0005-0000-0000-0000A4700000}"/>
    <cellStyle name="Total 5 2 2 3 2 3 2" xfId="29582" xr:uid="{00000000-0005-0000-0000-0000A5700000}"/>
    <cellStyle name="Total 5 2 2 3 2 4" xfId="29580" xr:uid="{00000000-0005-0000-0000-0000A6700000}"/>
    <cellStyle name="Total 5 2 2 3 3" xfId="19409" xr:uid="{00000000-0005-0000-0000-0000A7700000}"/>
    <cellStyle name="Total 5 2 2 3 3 2" xfId="29583" xr:uid="{00000000-0005-0000-0000-0000A8700000}"/>
    <cellStyle name="Total 5 2 2 3 4" xfId="19410" xr:uid="{00000000-0005-0000-0000-0000A9700000}"/>
    <cellStyle name="Total 5 2 2 3 4 2" xfId="29584" xr:uid="{00000000-0005-0000-0000-0000AA700000}"/>
    <cellStyle name="Total 5 2 2 3 5" xfId="29579" xr:uid="{00000000-0005-0000-0000-0000AB700000}"/>
    <cellStyle name="Total 5 2 2 4" xfId="19411" xr:uid="{00000000-0005-0000-0000-0000AC700000}"/>
    <cellStyle name="Total 5 2 2 4 2" xfId="29585" xr:uid="{00000000-0005-0000-0000-0000AD700000}"/>
    <cellStyle name="Total 5 2 2 5" xfId="19397" xr:uid="{00000000-0005-0000-0000-0000AE700000}"/>
    <cellStyle name="Total 5 2 2 6" xfId="29571" xr:uid="{00000000-0005-0000-0000-0000AF700000}"/>
    <cellStyle name="Total 5 2 3" xfId="2882" xr:uid="{00000000-0005-0000-0000-0000B0700000}"/>
    <cellStyle name="Total 5 2 3 2" xfId="19413" xr:uid="{00000000-0005-0000-0000-0000B1700000}"/>
    <cellStyle name="Total 5 2 3 2 2" xfId="19414" xr:uid="{00000000-0005-0000-0000-0000B2700000}"/>
    <cellStyle name="Total 5 2 3 2 2 2" xfId="19415" xr:uid="{00000000-0005-0000-0000-0000B3700000}"/>
    <cellStyle name="Total 5 2 3 2 2 2 2" xfId="19416" xr:uid="{00000000-0005-0000-0000-0000B4700000}"/>
    <cellStyle name="Total 5 2 3 2 2 2 2 2" xfId="29590" xr:uid="{00000000-0005-0000-0000-0000B5700000}"/>
    <cellStyle name="Total 5 2 3 2 2 2 3" xfId="19417" xr:uid="{00000000-0005-0000-0000-0000B6700000}"/>
    <cellStyle name="Total 5 2 3 2 2 2 3 2" xfId="29591" xr:uid="{00000000-0005-0000-0000-0000B7700000}"/>
    <cellStyle name="Total 5 2 3 2 2 2 4" xfId="29589" xr:uid="{00000000-0005-0000-0000-0000B8700000}"/>
    <cellStyle name="Total 5 2 3 2 2 3" xfId="19418" xr:uid="{00000000-0005-0000-0000-0000B9700000}"/>
    <cellStyle name="Total 5 2 3 2 2 3 2" xfId="29592" xr:uid="{00000000-0005-0000-0000-0000BA700000}"/>
    <cellStyle name="Total 5 2 3 2 2 4" xfId="19419" xr:uid="{00000000-0005-0000-0000-0000BB700000}"/>
    <cellStyle name="Total 5 2 3 2 2 4 2" xfId="29593" xr:uid="{00000000-0005-0000-0000-0000BC700000}"/>
    <cellStyle name="Total 5 2 3 2 2 5" xfId="29588" xr:uid="{00000000-0005-0000-0000-0000BD700000}"/>
    <cellStyle name="Total 5 2 3 2 3" xfId="29587" xr:uid="{00000000-0005-0000-0000-0000BE700000}"/>
    <cellStyle name="Total 5 2 3 3" xfId="19420" xr:uid="{00000000-0005-0000-0000-0000BF700000}"/>
    <cellStyle name="Total 5 2 3 3 2" xfId="19421" xr:uid="{00000000-0005-0000-0000-0000C0700000}"/>
    <cellStyle name="Total 5 2 3 3 2 2" xfId="19422" xr:uid="{00000000-0005-0000-0000-0000C1700000}"/>
    <cellStyle name="Total 5 2 3 3 2 2 2" xfId="29596" xr:uid="{00000000-0005-0000-0000-0000C2700000}"/>
    <cellStyle name="Total 5 2 3 3 2 3" xfId="19423" xr:uid="{00000000-0005-0000-0000-0000C3700000}"/>
    <cellStyle name="Total 5 2 3 3 2 3 2" xfId="29597" xr:uid="{00000000-0005-0000-0000-0000C4700000}"/>
    <cellStyle name="Total 5 2 3 3 2 4" xfId="29595" xr:uid="{00000000-0005-0000-0000-0000C5700000}"/>
    <cellStyle name="Total 5 2 3 3 3" xfId="19424" xr:uid="{00000000-0005-0000-0000-0000C6700000}"/>
    <cellStyle name="Total 5 2 3 3 3 2" xfId="29598" xr:uid="{00000000-0005-0000-0000-0000C7700000}"/>
    <cellStyle name="Total 5 2 3 3 4" xfId="19425" xr:uid="{00000000-0005-0000-0000-0000C8700000}"/>
    <cellStyle name="Total 5 2 3 3 4 2" xfId="29599" xr:uid="{00000000-0005-0000-0000-0000C9700000}"/>
    <cellStyle name="Total 5 2 3 3 5" xfId="29594" xr:uid="{00000000-0005-0000-0000-0000CA700000}"/>
    <cellStyle name="Total 5 2 3 4" xfId="19412" xr:uid="{00000000-0005-0000-0000-0000CB700000}"/>
    <cellStyle name="Total 5 2 3 5" xfId="29586" xr:uid="{00000000-0005-0000-0000-0000CC700000}"/>
    <cellStyle name="Total 5 2 4" xfId="2883" xr:uid="{00000000-0005-0000-0000-0000CD700000}"/>
    <cellStyle name="Total 5 2 4 2" xfId="19427" xr:uid="{00000000-0005-0000-0000-0000CE700000}"/>
    <cellStyle name="Total 5 2 4 2 2" xfId="19428" xr:uid="{00000000-0005-0000-0000-0000CF700000}"/>
    <cellStyle name="Total 5 2 4 2 2 2" xfId="19429" xr:uid="{00000000-0005-0000-0000-0000D0700000}"/>
    <cellStyle name="Total 5 2 4 2 2 2 2" xfId="19430" xr:uid="{00000000-0005-0000-0000-0000D1700000}"/>
    <cellStyle name="Total 5 2 4 2 2 2 2 2" xfId="29604" xr:uid="{00000000-0005-0000-0000-0000D2700000}"/>
    <cellStyle name="Total 5 2 4 2 2 2 3" xfId="19431" xr:uid="{00000000-0005-0000-0000-0000D3700000}"/>
    <cellStyle name="Total 5 2 4 2 2 2 3 2" xfId="29605" xr:uid="{00000000-0005-0000-0000-0000D4700000}"/>
    <cellStyle name="Total 5 2 4 2 2 2 4" xfId="29603" xr:uid="{00000000-0005-0000-0000-0000D5700000}"/>
    <cellStyle name="Total 5 2 4 2 2 3" xfId="19432" xr:uid="{00000000-0005-0000-0000-0000D6700000}"/>
    <cellStyle name="Total 5 2 4 2 2 3 2" xfId="29606" xr:uid="{00000000-0005-0000-0000-0000D7700000}"/>
    <cellStyle name="Total 5 2 4 2 2 4" xfId="19433" xr:uid="{00000000-0005-0000-0000-0000D8700000}"/>
    <cellStyle name="Total 5 2 4 2 2 4 2" xfId="29607" xr:uid="{00000000-0005-0000-0000-0000D9700000}"/>
    <cellStyle name="Total 5 2 4 2 2 5" xfId="29602" xr:uid="{00000000-0005-0000-0000-0000DA700000}"/>
    <cellStyle name="Total 5 2 4 2 3" xfId="29601" xr:uid="{00000000-0005-0000-0000-0000DB700000}"/>
    <cellStyle name="Total 5 2 4 3" xfId="19434" xr:uid="{00000000-0005-0000-0000-0000DC700000}"/>
    <cellStyle name="Total 5 2 4 3 2" xfId="19435" xr:uid="{00000000-0005-0000-0000-0000DD700000}"/>
    <cellStyle name="Total 5 2 4 3 2 2" xfId="19436" xr:uid="{00000000-0005-0000-0000-0000DE700000}"/>
    <cellStyle name="Total 5 2 4 3 2 2 2" xfId="29610" xr:uid="{00000000-0005-0000-0000-0000DF700000}"/>
    <cellStyle name="Total 5 2 4 3 2 3" xfId="19437" xr:uid="{00000000-0005-0000-0000-0000E0700000}"/>
    <cellStyle name="Total 5 2 4 3 2 3 2" xfId="29611" xr:uid="{00000000-0005-0000-0000-0000E1700000}"/>
    <cellStyle name="Total 5 2 4 3 2 4" xfId="29609" xr:uid="{00000000-0005-0000-0000-0000E2700000}"/>
    <cellStyle name="Total 5 2 4 3 3" xfId="19438" xr:uid="{00000000-0005-0000-0000-0000E3700000}"/>
    <cellStyle name="Total 5 2 4 3 3 2" xfId="29612" xr:uid="{00000000-0005-0000-0000-0000E4700000}"/>
    <cellStyle name="Total 5 2 4 3 4" xfId="19439" xr:uid="{00000000-0005-0000-0000-0000E5700000}"/>
    <cellStyle name="Total 5 2 4 3 4 2" xfId="29613" xr:uid="{00000000-0005-0000-0000-0000E6700000}"/>
    <cellStyle name="Total 5 2 4 3 5" xfId="29608" xr:uid="{00000000-0005-0000-0000-0000E7700000}"/>
    <cellStyle name="Total 5 2 4 4" xfId="19440" xr:uid="{00000000-0005-0000-0000-0000E8700000}"/>
    <cellStyle name="Total 5 2 4 4 2" xfId="29614" xr:uid="{00000000-0005-0000-0000-0000E9700000}"/>
    <cellStyle name="Total 5 2 4 5" xfId="19426" xr:uid="{00000000-0005-0000-0000-0000EA700000}"/>
    <cellStyle name="Total 5 2 4 6" xfId="29600" xr:uid="{00000000-0005-0000-0000-0000EB700000}"/>
    <cellStyle name="Total 5 2 5" xfId="19441" xr:uid="{00000000-0005-0000-0000-0000EC700000}"/>
    <cellStyle name="Total 5 2 5 2" xfId="19442" xr:uid="{00000000-0005-0000-0000-0000ED700000}"/>
    <cellStyle name="Total 5 2 5 2 2" xfId="19443" xr:uid="{00000000-0005-0000-0000-0000EE700000}"/>
    <cellStyle name="Total 5 2 5 2 2 2" xfId="19444" xr:uid="{00000000-0005-0000-0000-0000EF700000}"/>
    <cellStyle name="Total 5 2 5 2 2 2 2" xfId="29618" xr:uid="{00000000-0005-0000-0000-0000F0700000}"/>
    <cellStyle name="Total 5 2 5 2 2 3" xfId="19445" xr:uid="{00000000-0005-0000-0000-0000F1700000}"/>
    <cellStyle name="Total 5 2 5 2 2 3 2" xfId="29619" xr:uid="{00000000-0005-0000-0000-0000F2700000}"/>
    <cellStyle name="Total 5 2 5 2 2 4" xfId="29617" xr:uid="{00000000-0005-0000-0000-0000F3700000}"/>
    <cellStyle name="Total 5 2 5 2 3" xfId="19446" xr:uid="{00000000-0005-0000-0000-0000F4700000}"/>
    <cellStyle name="Total 5 2 5 2 3 2" xfId="29620" xr:uid="{00000000-0005-0000-0000-0000F5700000}"/>
    <cellStyle name="Total 5 2 5 2 4" xfId="19447" xr:uid="{00000000-0005-0000-0000-0000F6700000}"/>
    <cellStyle name="Total 5 2 5 2 4 2" xfId="29621" xr:uid="{00000000-0005-0000-0000-0000F7700000}"/>
    <cellStyle name="Total 5 2 5 2 5" xfId="29616" xr:uid="{00000000-0005-0000-0000-0000F8700000}"/>
    <cellStyle name="Total 5 2 5 3" xfId="29615" xr:uid="{00000000-0005-0000-0000-0000F9700000}"/>
    <cellStyle name="Total 5 2 6" xfId="19448" xr:uid="{00000000-0005-0000-0000-0000FA700000}"/>
    <cellStyle name="Total 5 2 6 2" xfId="19449" xr:uid="{00000000-0005-0000-0000-0000FB700000}"/>
    <cellStyle name="Total 5 2 6 2 2" xfId="19450" xr:uid="{00000000-0005-0000-0000-0000FC700000}"/>
    <cellStyle name="Total 5 2 6 2 2 2" xfId="19451" xr:uid="{00000000-0005-0000-0000-0000FD700000}"/>
    <cellStyle name="Total 5 2 6 2 2 2 2" xfId="29625" xr:uid="{00000000-0005-0000-0000-0000FE700000}"/>
    <cellStyle name="Total 5 2 6 2 2 3" xfId="19452" xr:uid="{00000000-0005-0000-0000-0000FF700000}"/>
    <cellStyle name="Total 5 2 6 2 2 3 2" xfId="29626" xr:uid="{00000000-0005-0000-0000-000000710000}"/>
    <cellStyle name="Total 5 2 6 2 2 4" xfId="29624" xr:uid="{00000000-0005-0000-0000-000001710000}"/>
    <cellStyle name="Total 5 2 6 2 3" xfId="19453" xr:uid="{00000000-0005-0000-0000-000002710000}"/>
    <cellStyle name="Total 5 2 6 2 3 2" xfId="29627" xr:uid="{00000000-0005-0000-0000-000003710000}"/>
    <cellStyle name="Total 5 2 6 2 4" xfId="19454" xr:uid="{00000000-0005-0000-0000-000004710000}"/>
    <cellStyle name="Total 5 2 6 2 4 2" xfId="29628" xr:uid="{00000000-0005-0000-0000-000005710000}"/>
    <cellStyle name="Total 5 2 6 2 5" xfId="29623" xr:uid="{00000000-0005-0000-0000-000006710000}"/>
    <cellStyle name="Total 5 2 6 3" xfId="29622" xr:uid="{00000000-0005-0000-0000-000007710000}"/>
    <cellStyle name="Total 5 2 7" xfId="19455" xr:uid="{00000000-0005-0000-0000-000008710000}"/>
    <cellStyle name="Total 5 2 7 2" xfId="19456" xr:uid="{00000000-0005-0000-0000-000009710000}"/>
    <cellStyle name="Total 5 2 7 2 2" xfId="19457" xr:uid="{00000000-0005-0000-0000-00000A710000}"/>
    <cellStyle name="Total 5 2 7 2 2 2" xfId="29631" xr:uid="{00000000-0005-0000-0000-00000B710000}"/>
    <cellStyle name="Total 5 2 7 2 3" xfId="19458" xr:uid="{00000000-0005-0000-0000-00000C710000}"/>
    <cellStyle name="Total 5 2 7 2 3 2" xfId="29632" xr:uid="{00000000-0005-0000-0000-00000D710000}"/>
    <cellStyle name="Total 5 2 7 2 4" xfId="29630" xr:uid="{00000000-0005-0000-0000-00000E710000}"/>
    <cellStyle name="Total 5 2 7 3" xfId="19459" xr:uid="{00000000-0005-0000-0000-00000F710000}"/>
    <cellStyle name="Total 5 2 7 3 2" xfId="29633" xr:uid="{00000000-0005-0000-0000-000010710000}"/>
    <cellStyle name="Total 5 2 7 4" xfId="19460" xr:uid="{00000000-0005-0000-0000-000011710000}"/>
    <cellStyle name="Total 5 2 7 4 2" xfId="29634" xr:uid="{00000000-0005-0000-0000-000012710000}"/>
    <cellStyle name="Total 5 2 7 5" xfId="29629" xr:uid="{00000000-0005-0000-0000-000013710000}"/>
    <cellStyle name="Total 5 2 8" xfId="19396" xr:uid="{00000000-0005-0000-0000-000014710000}"/>
    <cellStyle name="Total 5 2 9" xfId="29570" xr:uid="{00000000-0005-0000-0000-000015710000}"/>
    <cellStyle name="Total 5 3" xfId="2884" xr:uid="{00000000-0005-0000-0000-000016710000}"/>
    <cellStyle name="Total 5 3 2" xfId="2885" xr:uid="{00000000-0005-0000-0000-000017710000}"/>
    <cellStyle name="Total 5 3 2 2" xfId="19463" xr:uid="{00000000-0005-0000-0000-000018710000}"/>
    <cellStyle name="Total 5 3 2 2 2" xfId="19464" xr:uid="{00000000-0005-0000-0000-000019710000}"/>
    <cellStyle name="Total 5 3 2 2 2 2" xfId="19465" xr:uid="{00000000-0005-0000-0000-00001A710000}"/>
    <cellStyle name="Total 5 3 2 2 2 2 2" xfId="29639" xr:uid="{00000000-0005-0000-0000-00001B710000}"/>
    <cellStyle name="Total 5 3 2 2 2 3" xfId="19466" xr:uid="{00000000-0005-0000-0000-00001C710000}"/>
    <cellStyle name="Total 5 3 2 2 2 3 2" xfId="29640" xr:uid="{00000000-0005-0000-0000-00001D710000}"/>
    <cellStyle name="Total 5 3 2 2 2 4" xfId="29638" xr:uid="{00000000-0005-0000-0000-00001E710000}"/>
    <cellStyle name="Total 5 3 2 2 3" xfId="19467" xr:uid="{00000000-0005-0000-0000-00001F710000}"/>
    <cellStyle name="Total 5 3 2 2 3 2" xfId="29641" xr:uid="{00000000-0005-0000-0000-000020710000}"/>
    <cellStyle name="Total 5 3 2 2 4" xfId="19468" xr:uid="{00000000-0005-0000-0000-000021710000}"/>
    <cellStyle name="Total 5 3 2 2 4 2" xfId="29642" xr:uid="{00000000-0005-0000-0000-000022710000}"/>
    <cellStyle name="Total 5 3 2 2 5" xfId="29637" xr:uid="{00000000-0005-0000-0000-000023710000}"/>
    <cellStyle name="Total 5 3 2 3" xfId="19469" xr:uid="{00000000-0005-0000-0000-000024710000}"/>
    <cellStyle name="Total 5 3 2 3 2" xfId="29643" xr:uid="{00000000-0005-0000-0000-000025710000}"/>
    <cellStyle name="Total 5 3 2 4" xfId="19462" xr:uid="{00000000-0005-0000-0000-000026710000}"/>
    <cellStyle name="Total 5 3 2 5" xfId="29636" xr:uid="{00000000-0005-0000-0000-000027710000}"/>
    <cellStyle name="Total 5 3 3" xfId="2886" xr:uid="{00000000-0005-0000-0000-000028710000}"/>
    <cellStyle name="Total 5 3 3 2" xfId="19471" xr:uid="{00000000-0005-0000-0000-000029710000}"/>
    <cellStyle name="Total 5 3 3 2 2" xfId="19472" xr:uid="{00000000-0005-0000-0000-00002A710000}"/>
    <cellStyle name="Total 5 3 3 2 2 2" xfId="29646" xr:uid="{00000000-0005-0000-0000-00002B710000}"/>
    <cellStyle name="Total 5 3 3 2 3" xfId="19473" xr:uid="{00000000-0005-0000-0000-00002C710000}"/>
    <cellStyle name="Total 5 3 3 2 3 2" xfId="29647" xr:uid="{00000000-0005-0000-0000-00002D710000}"/>
    <cellStyle name="Total 5 3 3 2 4" xfId="29645" xr:uid="{00000000-0005-0000-0000-00002E710000}"/>
    <cellStyle name="Total 5 3 3 3" xfId="19474" xr:uid="{00000000-0005-0000-0000-00002F710000}"/>
    <cellStyle name="Total 5 3 3 3 2" xfId="29648" xr:uid="{00000000-0005-0000-0000-000030710000}"/>
    <cellStyle name="Total 5 3 3 4" xfId="19475" xr:uid="{00000000-0005-0000-0000-000031710000}"/>
    <cellStyle name="Total 5 3 3 4 2" xfId="29649" xr:uid="{00000000-0005-0000-0000-000032710000}"/>
    <cellStyle name="Total 5 3 3 5" xfId="19470" xr:uid="{00000000-0005-0000-0000-000033710000}"/>
    <cellStyle name="Total 5 3 3 6" xfId="29644" xr:uid="{00000000-0005-0000-0000-000034710000}"/>
    <cellStyle name="Total 5 3 4" xfId="19476" xr:uid="{00000000-0005-0000-0000-000035710000}"/>
    <cellStyle name="Total 5 3 4 2" xfId="19477" xr:uid="{00000000-0005-0000-0000-000036710000}"/>
    <cellStyle name="Total 5 3 4 2 2" xfId="29651" xr:uid="{00000000-0005-0000-0000-000037710000}"/>
    <cellStyle name="Total 5 3 4 3" xfId="29650" xr:uid="{00000000-0005-0000-0000-000038710000}"/>
    <cellStyle name="Total 5 3 5" xfId="19461" xr:uid="{00000000-0005-0000-0000-000039710000}"/>
    <cellStyle name="Total 5 3 6" xfId="29635" xr:uid="{00000000-0005-0000-0000-00003A710000}"/>
    <cellStyle name="Total 5 4" xfId="2887" xr:uid="{00000000-0005-0000-0000-00003B710000}"/>
    <cellStyle name="Total 5 4 2" xfId="2888" xr:uid="{00000000-0005-0000-0000-00003C710000}"/>
    <cellStyle name="Total 5 4 2 2" xfId="19480" xr:uid="{00000000-0005-0000-0000-00003D710000}"/>
    <cellStyle name="Total 5 4 2 2 2" xfId="19481" xr:uid="{00000000-0005-0000-0000-00003E710000}"/>
    <cellStyle name="Total 5 4 2 2 2 2" xfId="19482" xr:uid="{00000000-0005-0000-0000-00003F710000}"/>
    <cellStyle name="Total 5 4 2 2 2 2 2" xfId="29656" xr:uid="{00000000-0005-0000-0000-000040710000}"/>
    <cellStyle name="Total 5 4 2 2 2 3" xfId="19483" xr:uid="{00000000-0005-0000-0000-000041710000}"/>
    <cellStyle name="Total 5 4 2 2 2 3 2" xfId="29657" xr:uid="{00000000-0005-0000-0000-000042710000}"/>
    <cellStyle name="Total 5 4 2 2 2 4" xfId="29655" xr:uid="{00000000-0005-0000-0000-000043710000}"/>
    <cellStyle name="Total 5 4 2 2 3" xfId="19484" xr:uid="{00000000-0005-0000-0000-000044710000}"/>
    <cellStyle name="Total 5 4 2 2 3 2" xfId="29658" xr:uid="{00000000-0005-0000-0000-000045710000}"/>
    <cellStyle name="Total 5 4 2 2 4" xfId="19485" xr:uid="{00000000-0005-0000-0000-000046710000}"/>
    <cellStyle name="Total 5 4 2 2 4 2" xfId="29659" xr:uid="{00000000-0005-0000-0000-000047710000}"/>
    <cellStyle name="Total 5 4 2 2 5" xfId="29654" xr:uid="{00000000-0005-0000-0000-000048710000}"/>
    <cellStyle name="Total 5 4 2 3" xfId="19486" xr:uid="{00000000-0005-0000-0000-000049710000}"/>
    <cellStyle name="Total 5 4 2 3 2" xfId="29660" xr:uid="{00000000-0005-0000-0000-00004A710000}"/>
    <cellStyle name="Total 5 4 2 4" xfId="19479" xr:uid="{00000000-0005-0000-0000-00004B710000}"/>
    <cellStyle name="Total 5 4 2 5" xfId="29653" xr:uid="{00000000-0005-0000-0000-00004C710000}"/>
    <cellStyle name="Total 5 4 3" xfId="2889" xr:uid="{00000000-0005-0000-0000-00004D710000}"/>
    <cellStyle name="Total 5 4 3 2" xfId="19488" xr:uid="{00000000-0005-0000-0000-00004E710000}"/>
    <cellStyle name="Total 5 4 3 2 2" xfId="19489" xr:uid="{00000000-0005-0000-0000-00004F710000}"/>
    <cellStyle name="Total 5 4 3 2 2 2" xfId="29663" xr:uid="{00000000-0005-0000-0000-000050710000}"/>
    <cellStyle name="Total 5 4 3 2 3" xfId="19490" xr:uid="{00000000-0005-0000-0000-000051710000}"/>
    <cellStyle name="Total 5 4 3 2 3 2" xfId="29664" xr:uid="{00000000-0005-0000-0000-000052710000}"/>
    <cellStyle name="Total 5 4 3 2 4" xfId="29662" xr:uid="{00000000-0005-0000-0000-000053710000}"/>
    <cellStyle name="Total 5 4 3 3" xfId="19491" xr:uid="{00000000-0005-0000-0000-000054710000}"/>
    <cellStyle name="Total 5 4 3 3 2" xfId="29665" xr:uid="{00000000-0005-0000-0000-000055710000}"/>
    <cellStyle name="Total 5 4 3 4" xfId="19492" xr:uid="{00000000-0005-0000-0000-000056710000}"/>
    <cellStyle name="Total 5 4 3 4 2" xfId="29666" xr:uid="{00000000-0005-0000-0000-000057710000}"/>
    <cellStyle name="Total 5 4 3 5" xfId="19487" xr:uid="{00000000-0005-0000-0000-000058710000}"/>
    <cellStyle name="Total 5 4 3 6" xfId="29661" xr:uid="{00000000-0005-0000-0000-000059710000}"/>
    <cellStyle name="Total 5 4 4" xfId="19493" xr:uid="{00000000-0005-0000-0000-00005A710000}"/>
    <cellStyle name="Total 5 4 4 2" xfId="19494" xr:uid="{00000000-0005-0000-0000-00005B710000}"/>
    <cellStyle name="Total 5 4 4 2 2" xfId="29668" xr:uid="{00000000-0005-0000-0000-00005C710000}"/>
    <cellStyle name="Total 5 4 4 3" xfId="29667" xr:uid="{00000000-0005-0000-0000-00005D710000}"/>
    <cellStyle name="Total 5 4 5" xfId="19478" xr:uid="{00000000-0005-0000-0000-00005E710000}"/>
    <cellStyle name="Total 5 4 6" xfId="29652" xr:uid="{00000000-0005-0000-0000-00005F710000}"/>
    <cellStyle name="Total 5 5" xfId="19495" xr:uid="{00000000-0005-0000-0000-000060710000}"/>
    <cellStyle name="Total 5 5 2" xfId="19496" xr:uid="{00000000-0005-0000-0000-000061710000}"/>
    <cellStyle name="Total 5 5 2 2" xfId="19497" xr:uid="{00000000-0005-0000-0000-000062710000}"/>
    <cellStyle name="Total 5 5 2 2 2" xfId="19498" xr:uid="{00000000-0005-0000-0000-000063710000}"/>
    <cellStyle name="Total 5 5 2 2 2 2" xfId="19499" xr:uid="{00000000-0005-0000-0000-000064710000}"/>
    <cellStyle name="Total 5 5 2 2 2 2 2" xfId="29673" xr:uid="{00000000-0005-0000-0000-000065710000}"/>
    <cellStyle name="Total 5 5 2 2 2 3" xfId="19500" xr:uid="{00000000-0005-0000-0000-000066710000}"/>
    <cellStyle name="Total 5 5 2 2 2 3 2" xfId="29674" xr:uid="{00000000-0005-0000-0000-000067710000}"/>
    <cellStyle name="Total 5 5 2 2 2 4" xfId="29672" xr:uid="{00000000-0005-0000-0000-000068710000}"/>
    <cellStyle name="Total 5 5 2 2 3" xfId="19501" xr:uid="{00000000-0005-0000-0000-000069710000}"/>
    <cellStyle name="Total 5 5 2 2 3 2" xfId="29675" xr:uid="{00000000-0005-0000-0000-00006A710000}"/>
    <cellStyle name="Total 5 5 2 2 4" xfId="19502" xr:uid="{00000000-0005-0000-0000-00006B710000}"/>
    <cellStyle name="Total 5 5 2 2 4 2" xfId="29676" xr:uid="{00000000-0005-0000-0000-00006C710000}"/>
    <cellStyle name="Total 5 5 2 2 5" xfId="29671" xr:uid="{00000000-0005-0000-0000-00006D710000}"/>
    <cellStyle name="Total 5 5 2 3" xfId="29670" xr:uid="{00000000-0005-0000-0000-00006E710000}"/>
    <cellStyle name="Total 5 5 3" xfId="19503" xr:uid="{00000000-0005-0000-0000-00006F710000}"/>
    <cellStyle name="Total 5 5 3 2" xfId="19504" xr:uid="{00000000-0005-0000-0000-000070710000}"/>
    <cellStyle name="Total 5 5 3 2 2" xfId="19505" xr:uid="{00000000-0005-0000-0000-000071710000}"/>
    <cellStyle name="Total 5 5 3 2 2 2" xfId="29679" xr:uid="{00000000-0005-0000-0000-000072710000}"/>
    <cellStyle name="Total 5 5 3 2 3" xfId="19506" xr:uid="{00000000-0005-0000-0000-000073710000}"/>
    <cellStyle name="Total 5 5 3 2 3 2" xfId="29680" xr:uid="{00000000-0005-0000-0000-000074710000}"/>
    <cellStyle name="Total 5 5 3 2 4" xfId="29678" xr:uid="{00000000-0005-0000-0000-000075710000}"/>
    <cellStyle name="Total 5 5 3 3" xfId="19507" xr:uid="{00000000-0005-0000-0000-000076710000}"/>
    <cellStyle name="Total 5 5 3 3 2" xfId="29681" xr:uid="{00000000-0005-0000-0000-000077710000}"/>
    <cellStyle name="Total 5 5 3 4" xfId="19508" xr:uid="{00000000-0005-0000-0000-000078710000}"/>
    <cellStyle name="Total 5 5 3 4 2" xfId="29682" xr:uid="{00000000-0005-0000-0000-000079710000}"/>
    <cellStyle name="Total 5 5 3 5" xfId="29677" xr:uid="{00000000-0005-0000-0000-00007A710000}"/>
    <cellStyle name="Total 5 5 4" xfId="29669" xr:uid="{00000000-0005-0000-0000-00007B710000}"/>
    <cellStyle name="Total 5 6" xfId="19509" xr:uid="{00000000-0005-0000-0000-00007C710000}"/>
    <cellStyle name="Total 5 6 2" xfId="19510" xr:uid="{00000000-0005-0000-0000-00007D710000}"/>
    <cellStyle name="Total 5 6 2 2" xfId="19511" xr:uid="{00000000-0005-0000-0000-00007E710000}"/>
    <cellStyle name="Total 5 6 2 2 2" xfId="19512" xr:uid="{00000000-0005-0000-0000-00007F710000}"/>
    <cellStyle name="Total 5 6 2 2 2 2" xfId="29686" xr:uid="{00000000-0005-0000-0000-000080710000}"/>
    <cellStyle name="Total 5 6 2 2 3" xfId="19513" xr:uid="{00000000-0005-0000-0000-000081710000}"/>
    <cellStyle name="Total 5 6 2 2 3 2" xfId="29687" xr:uid="{00000000-0005-0000-0000-000082710000}"/>
    <cellStyle name="Total 5 6 2 2 4" xfId="29685" xr:uid="{00000000-0005-0000-0000-000083710000}"/>
    <cellStyle name="Total 5 6 2 3" xfId="19514" xr:uid="{00000000-0005-0000-0000-000084710000}"/>
    <cellStyle name="Total 5 6 2 3 2" xfId="29688" xr:uid="{00000000-0005-0000-0000-000085710000}"/>
    <cellStyle name="Total 5 6 2 4" xfId="19515" xr:uid="{00000000-0005-0000-0000-000086710000}"/>
    <cellStyle name="Total 5 6 2 4 2" xfId="29689" xr:uid="{00000000-0005-0000-0000-000087710000}"/>
    <cellStyle name="Total 5 6 2 5" xfId="29684" xr:uid="{00000000-0005-0000-0000-000088710000}"/>
    <cellStyle name="Total 5 6 3" xfId="29683" xr:uid="{00000000-0005-0000-0000-000089710000}"/>
    <cellStyle name="Total 5 7" xfId="19516" xr:uid="{00000000-0005-0000-0000-00008A710000}"/>
    <cellStyle name="Total 5 7 2" xfId="19517" xr:uid="{00000000-0005-0000-0000-00008B710000}"/>
    <cellStyle name="Total 5 7 2 2" xfId="19518" xr:uid="{00000000-0005-0000-0000-00008C710000}"/>
    <cellStyle name="Total 5 7 2 2 2" xfId="29692" xr:uid="{00000000-0005-0000-0000-00008D710000}"/>
    <cellStyle name="Total 5 7 2 3" xfId="19519" xr:uid="{00000000-0005-0000-0000-00008E710000}"/>
    <cellStyle name="Total 5 7 2 3 2" xfId="29693" xr:uid="{00000000-0005-0000-0000-00008F710000}"/>
    <cellStyle name="Total 5 7 2 4" xfId="29691" xr:uid="{00000000-0005-0000-0000-000090710000}"/>
    <cellStyle name="Total 5 7 3" xfId="19520" xr:uid="{00000000-0005-0000-0000-000091710000}"/>
    <cellStyle name="Total 5 7 3 2" xfId="29694" xr:uid="{00000000-0005-0000-0000-000092710000}"/>
    <cellStyle name="Total 5 7 4" xfId="19521" xr:uid="{00000000-0005-0000-0000-000093710000}"/>
    <cellStyle name="Total 5 7 4 2" xfId="29695" xr:uid="{00000000-0005-0000-0000-000094710000}"/>
    <cellStyle name="Total 5 7 5" xfId="29690" xr:uid="{00000000-0005-0000-0000-000095710000}"/>
    <cellStyle name="Total 5 8" xfId="19522" xr:uid="{00000000-0005-0000-0000-000096710000}"/>
    <cellStyle name="Total 5 8 2" xfId="29696" xr:uid="{00000000-0005-0000-0000-000097710000}"/>
    <cellStyle name="Total 5 9" xfId="19395" xr:uid="{00000000-0005-0000-0000-000098710000}"/>
    <cellStyle name="Total 6" xfId="2890" xr:uid="{00000000-0005-0000-0000-000099710000}"/>
    <cellStyle name="Total 6 10" xfId="29697" xr:uid="{00000000-0005-0000-0000-00009A710000}"/>
    <cellStyle name="Total 6 2" xfId="2891" xr:uid="{00000000-0005-0000-0000-00009B710000}"/>
    <cellStyle name="Total 6 2 2" xfId="19525" xr:uid="{00000000-0005-0000-0000-00009C710000}"/>
    <cellStyle name="Total 6 2 2 2" xfId="19526" xr:uid="{00000000-0005-0000-0000-00009D710000}"/>
    <cellStyle name="Total 6 2 2 2 2" xfId="19527" xr:uid="{00000000-0005-0000-0000-00009E710000}"/>
    <cellStyle name="Total 6 2 2 2 2 2" xfId="19528" xr:uid="{00000000-0005-0000-0000-00009F710000}"/>
    <cellStyle name="Total 6 2 2 2 2 2 2" xfId="19529" xr:uid="{00000000-0005-0000-0000-0000A0710000}"/>
    <cellStyle name="Total 6 2 2 2 2 2 2 2" xfId="29703" xr:uid="{00000000-0005-0000-0000-0000A1710000}"/>
    <cellStyle name="Total 6 2 2 2 2 2 3" xfId="19530" xr:uid="{00000000-0005-0000-0000-0000A2710000}"/>
    <cellStyle name="Total 6 2 2 2 2 2 3 2" xfId="29704" xr:uid="{00000000-0005-0000-0000-0000A3710000}"/>
    <cellStyle name="Total 6 2 2 2 2 2 4" xfId="29702" xr:uid="{00000000-0005-0000-0000-0000A4710000}"/>
    <cellStyle name="Total 6 2 2 2 2 3" xfId="19531" xr:uid="{00000000-0005-0000-0000-0000A5710000}"/>
    <cellStyle name="Total 6 2 2 2 2 3 2" xfId="29705" xr:uid="{00000000-0005-0000-0000-0000A6710000}"/>
    <cellStyle name="Total 6 2 2 2 2 4" xfId="19532" xr:uid="{00000000-0005-0000-0000-0000A7710000}"/>
    <cellStyle name="Total 6 2 2 2 2 4 2" xfId="29706" xr:uid="{00000000-0005-0000-0000-0000A8710000}"/>
    <cellStyle name="Total 6 2 2 2 2 5" xfId="29701" xr:uid="{00000000-0005-0000-0000-0000A9710000}"/>
    <cellStyle name="Total 6 2 2 2 3" xfId="29700" xr:uid="{00000000-0005-0000-0000-0000AA710000}"/>
    <cellStyle name="Total 6 2 2 3" xfId="19533" xr:uid="{00000000-0005-0000-0000-0000AB710000}"/>
    <cellStyle name="Total 6 2 2 3 2" xfId="19534" xr:uid="{00000000-0005-0000-0000-0000AC710000}"/>
    <cellStyle name="Total 6 2 2 3 2 2" xfId="19535" xr:uid="{00000000-0005-0000-0000-0000AD710000}"/>
    <cellStyle name="Total 6 2 2 3 2 2 2" xfId="29709" xr:uid="{00000000-0005-0000-0000-0000AE710000}"/>
    <cellStyle name="Total 6 2 2 3 2 3" xfId="19536" xr:uid="{00000000-0005-0000-0000-0000AF710000}"/>
    <cellStyle name="Total 6 2 2 3 2 3 2" xfId="29710" xr:uid="{00000000-0005-0000-0000-0000B0710000}"/>
    <cellStyle name="Total 6 2 2 3 2 4" xfId="29708" xr:uid="{00000000-0005-0000-0000-0000B1710000}"/>
    <cellStyle name="Total 6 2 2 3 3" xfId="19537" xr:uid="{00000000-0005-0000-0000-0000B2710000}"/>
    <cellStyle name="Total 6 2 2 3 3 2" xfId="29711" xr:uid="{00000000-0005-0000-0000-0000B3710000}"/>
    <cellStyle name="Total 6 2 2 3 4" xfId="19538" xr:uid="{00000000-0005-0000-0000-0000B4710000}"/>
    <cellStyle name="Total 6 2 2 3 4 2" xfId="29712" xr:uid="{00000000-0005-0000-0000-0000B5710000}"/>
    <cellStyle name="Total 6 2 2 3 5" xfId="29707" xr:uid="{00000000-0005-0000-0000-0000B6710000}"/>
    <cellStyle name="Total 6 2 2 4" xfId="29699" xr:uid="{00000000-0005-0000-0000-0000B7710000}"/>
    <cellStyle name="Total 6 2 3" xfId="19539" xr:uid="{00000000-0005-0000-0000-0000B8710000}"/>
    <cellStyle name="Total 6 2 3 2" xfId="19540" xr:uid="{00000000-0005-0000-0000-0000B9710000}"/>
    <cellStyle name="Total 6 2 3 2 2" xfId="19541" xr:uid="{00000000-0005-0000-0000-0000BA710000}"/>
    <cellStyle name="Total 6 2 3 2 2 2" xfId="19542" xr:uid="{00000000-0005-0000-0000-0000BB710000}"/>
    <cellStyle name="Total 6 2 3 2 2 2 2" xfId="19543" xr:uid="{00000000-0005-0000-0000-0000BC710000}"/>
    <cellStyle name="Total 6 2 3 2 2 2 2 2" xfId="29717" xr:uid="{00000000-0005-0000-0000-0000BD710000}"/>
    <cellStyle name="Total 6 2 3 2 2 2 3" xfId="19544" xr:uid="{00000000-0005-0000-0000-0000BE710000}"/>
    <cellStyle name="Total 6 2 3 2 2 2 3 2" xfId="29718" xr:uid="{00000000-0005-0000-0000-0000BF710000}"/>
    <cellStyle name="Total 6 2 3 2 2 2 4" xfId="29716" xr:uid="{00000000-0005-0000-0000-0000C0710000}"/>
    <cellStyle name="Total 6 2 3 2 2 3" xfId="19545" xr:uid="{00000000-0005-0000-0000-0000C1710000}"/>
    <cellStyle name="Total 6 2 3 2 2 3 2" xfId="29719" xr:uid="{00000000-0005-0000-0000-0000C2710000}"/>
    <cellStyle name="Total 6 2 3 2 2 4" xfId="19546" xr:uid="{00000000-0005-0000-0000-0000C3710000}"/>
    <cellStyle name="Total 6 2 3 2 2 4 2" xfId="29720" xr:uid="{00000000-0005-0000-0000-0000C4710000}"/>
    <cellStyle name="Total 6 2 3 2 2 5" xfId="29715" xr:uid="{00000000-0005-0000-0000-0000C5710000}"/>
    <cellStyle name="Total 6 2 3 2 3" xfId="29714" xr:uid="{00000000-0005-0000-0000-0000C6710000}"/>
    <cellStyle name="Total 6 2 3 3" xfId="19547" xr:uid="{00000000-0005-0000-0000-0000C7710000}"/>
    <cellStyle name="Total 6 2 3 3 2" xfId="19548" xr:uid="{00000000-0005-0000-0000-0000C8710000}"/>
    <cellStyle name="Total 6 2 3 3 2 2" xfId="19549" xr:uid="{00000000-0005-0000-0000-0000C9710000}"/>
    <cellStyle name="Total 6 2 3 3 2 2 2" xfId="29723" xr:uid="{00000000-0005-0000-0000-0000CA710000}"/>
    <cellStyle name="Total 6 2 3 3 2 3" xfId="19550" xr:uid="{00000000-0005-0000-0000-0000CB710000}"/>
    <cellStyle name="Total 6 2 3 3 2 3 2" xfId="29724" xr:uid="{00000000-0005-0000-0000-0000CC710000}"/>
    <cellStyle name="Total 6 2 3 3 2 4" xfId="29722" xr:uid="{00000000-0005-0000-0000-0000CD710000}"/>
    <cellStyle name="Total 6 2 3 3 3" xfId="19551" xr:uid="{00000000-0005-0000-0000-0000CE710000}"/>
    <cellStyle name="Total 6 2 3 3 3 2" xfId="29725" xr:uid="{00000000-0005-0000-0000-0000CF710000}"/>
    <cellStyle name="Total 6 2 3 3 4" xfId="19552" xr:uid="{00000000-0005-0000-0000-0000D0710000}"/>
    <cellStyle name="Total 6 2 3 3 4 2" xfId="29726" xr:uid="{00000000-0005-0000-0000-0000D1710000}"/>
    <cellStyle name="Total 6 2 3 3 5" xfId="29721" xr:uid="{00000000-0005-0000-0000-0000D2710000}"/>
    <cellStyle name="Total 6 2 3 4" xfId="29713" xr:uid="{00000000-0005-0000-0000-0000D3710000}"/>
    <cellStyle name="Total 6 2 4" xfId="19553" xr:uid="{00000000-0005-0000-0000-0000D4710000}"/>
    <cellStyle name="Total 6 2 4 2" xfId="19554" xr:uid="{00000000-0005-0000-0000-0000D5710000}"/>
    <cellStyle name="Total 6 2 4 2 2" xfId="19555" xr:uid="{00000000-0005-0000-0000-0000D6710000}"/>
    <cellStyle name="Total 6 2 4 2 2 2" xfId="19556" xr:uid="{00000000-0005-0000-0000-0000D7710000}"/>
    <cellStyle name="Total 6 2 4 2 2 2 2" xfId="19557" xr:uid="{00000000-0005-0000-0000-0000D8710000}"/>
    <cellStyle name="Total 6 2 4 2 2 2 2 2" xfId="29731" xr:uid="{00000000-0005-0000-0000-0000D9710000}"/>
    <cellStyle name="Total 6 2 4 2 2 2 3" xfId="19558" xr:uid="{00000000-0005-0000-0000-0000DA710000}"/>
    <cellStyle name="Total 6 2 4 2 2 2 3 2" xfId="29732" xr:uid="{00000000-0005-0000-0000-0000DB710000}"/>
    <cellStyle name="Total 6 2 4 2 2 2 4" xfId="29730" xr:uid="{00000000-0005-0000-0000-0000DC710000}"/>
    <cellStyle name="Total 6 2 4 2 2 3" xfId="19559" xr:uid="{00000000-0005-0000-0000-0000DD710000}"/>
    <cellStyle name="Total 6 2 4 2 2 3 2" xfId="29733" xr:uid="{00000000-0005-0000-0000-0000DE710000}"/>
    <cellStyle name="Total 6 2 4 2 2 4" xfId="19560" xr:uid="{00000000-0005-0000-0000-0000DF710000}"/>
    <cellStyle name="Total 6 2 4 2 2 4 2" xfId="29734" xr:uid="{00000000-0005-0000-0000-0000E0710000}"/>
    <cellStyle name="Total 6 2 4 2 2 5" xfId="29729" xr:uid="{00000000-0005-0000-0000-0000E1710000}"/>
    <cellStyle name="Total 6 2 4 2 3" xfId="29728" xr:uid="{00000000-0005-0000-0000-0000E2710000}"/>
    <cellStyle name="Total 6 2 4 3" xfId="19561" xr:uid="{00000000-0005-0000-0000-0000E3710000}"/>
    <cellStyle name="Total 6 2 4 3 2" xfId="19562" xr:uid="{00000000-0005-0000-0000-0000E4710000}"/>
    <cellStyle name="Total 6 2 4 3 2 2" xfId="19563" xr:uid="{00000000-0005-0000-0000-0000E5710000}"/>
    <cellStyle name="Total 6 2 4 3 2 2 2" xfId="29737" xr:uid="{00000000-0005-0000-0000-0000E6710000}"/>
    <cellStyle name="Total 6 2 4 3 2 3" xfId="19564" xr:uid="{00000000-0005-0000-0000-0000E7710000}"/>
    <cellStyle name="Total 6 2 4 3 2 3 2" xfId="29738" xr:uid="{00000000-0005-0000-0000-0000E8710000}"/>
    <cellStyle name="Total 6 2 4 3 2 4" xfId="29736" xr:uid="{00000000-0005-0000-0000-0000E9710000}"/>
    <cellStyle name="Total 6 2 4 3 3" xfId="19565" xr:uid="{00000000-0005-0000-0000-0000EA710000}"/>
    <cellStyle name="Total 6 2 4 3 3 2" xfId="29739" xr:uid="{00000000-0005-0000-0000-0000EB710000}"/>
    <cellStyle name="Total 6 2 4 3 4" xfId="19566" xr:uid="{00000000-0005-0000-0000-0000EC710000}"/>
    <cellStyle name="Total 6 2 4 3 4 2" xfId="29740" xr:uid="{00000000-0005-0000-0000-0000ED710000}"/>
    <cellStyle name="Total 6 2 4 3 5" xfId="29735" xr:uid="{00000000-0005-0000-0000-0000EE710000}"/>
    <cellStyle name="Total 6 2 4 4" xfId="29727" xr:uid="{00000000-0005-0000-0000-0000EF710000}"/>
    <cellStyle name="Total 6 2 5" xfId="19567" xr:uid="{00000000-0005-0000-0000-0000F0710000}"/>
    <cellStyle name="Total 6 2 5 2" xfId="19568" xr:uid="{00000000-0005-0000-0000-0000F1710000}"/>
    <cellStyle name="Total 6 2 5 2 2" xfId="19569" xr:uid="{00000000-0005-0000-0000-0000F2710000}"/>
    <cellStyle name="Total 6 2 5 2 2 2" xfId="19570" xr:uid="{00000000-0005-0000-0000-0000F3710000}"/>
    <cellStyle name="Total 6 2 5 2 2 2 2" xfId="29744" xr:uid="{00000000-0005-0000-0000-0000F4710000}"/>
    <cellStyle name="Total 6 2 5 2 2 3" xfId="19571" xr:uid="{00000000-0005-0000-0000-0000F5710000}"/>
    <cellStyle name="Total 6 2 5 2 2 3 2" xfId="29745" xr:uid="{00000000-0005-0000-0000-0000F6710000}"/>
    <cellStyle name="Total 6 2 5 2 2 4" xfId="29743" xr:uid="{00000000-0005-0000-0000-0000F7710000}"/>
    <cellStyle name="Total 6 2 5 2 3" xfId="19572" xr:uid="{00000000-0005-0000-0000-0000F8710000}"/>
    <cellStyle name="Total 6 2 5 2 3 2" xfId="29746" xr:uid="{00000000-0005-0000-0000-0000F9710000}"/>
    <cellStyle name="Total 6 2 5 2 4" xfId="19573" xr:uid="{00000000-0005-0000-0000-0000FA710000}"/>
    <cellStyle name="Total 6 2 5 2 4 2" xfId="29747" xr:uid="{00000000-0005-0000-0000-0000FB710000}"/>
    <cellStyle name="Total 6 2 5 2 5" xfId="29742" xr:uid="{00000000-0005-0000-0000-0000FC710000}"/>
    <cellStyle name="Total 6 2 5 3" xfId="29741" xr:uid="{00000000-0005-0000-0000-0000FD710000}"/>
    <cellStyle name="Total 6 2 6" xfId="19574" xr:uid="{00000000-0005-0000-0000-0000FE710000}"/>
    <cellStyle name="Total 6 2 6 2" xfId="19575" xr:uid="{00000000-0005-0000-0000-0000FF710000}"/>
    <cellStyle name="Total 6 2 6 2 2" xfId="19576" xr:uid="{00000000-0005-0000-0000-000000720000}"/>
    <cellStyle name="Total 6 2 6 2 2 2" xfId="19577" xr:uid="{00000000-0005-0000-0000-000001720000}"/>
    <cellStyle name="Total 6 2 6 2 2 2 2" xfId="29751" xr:uid="{00000000-0005-0000-0000-000002720000}"/>
    <cellStyle name="Total 6 2 6 2 2 3" xfId="19578" xr:uid="{00000000-0005-0000-0000-000003720000}"/>
    <cellStyle name="Total 6 2 6 2 2 3 2" xfId="29752" xr:uid="{00000000-0005-0000-0000-000004720000}"/>
    <cellStyle name="Total 6 2 6 2 2 4" xfId="29750" xr:uid="{00000000-0005-0000-0000-000005720000}"/>
    <cellStyle name="Total 6 2 6 2 3" xfId="19579" xr:uid="{00000000-0005-0000-0000-000006720000}"/>
    <cellStyle name="Total 6 2 6 2 3 2" xfId="29753" xr:uid="{00000000-0005-0000-0000-000007720000}"/>
    <cellStyle name="Total 6 2 6 2 4" xfId="19580" xr:uid="{00000000-0005-0000-0000-000008720000}"/>
    <cellStyle name="Total 6 2 6 2 4 2" xfId="29754" xr:uid="{00000000-0005-0000-0000-000009720000}"/>
    <cellStyle name="Total 6 2 6 2 5" xfId="29749" xr:uid="{00000000-0005-0000-0000-00000A720000}"/>
    <cellStyle name="Total 6 2 6 3" xfId="29748" xr:uid="{00000000-0005-0000-0000-00000B720000}"/>
    <cellStyle name="Total 6 2 7" xfId="19581" xr:uid="{00000000-0005-0000-0000-00000C720000}"/>
    <cellStyle name="Total 6 2 7 2" xfId="19582" xr:uid="{00000000-0005-0000-0000-00000D720000}"/>
    <cellStyle name="Total 6 2 7 2 2" xfId="19583" xr:uid="{00000000-0005-0000-0000-00000E720000}"/>
    <cellStyle name="Total 6 2 7 2 2 2" xfId="29757" xr:uid="{00000000-0005-0000-0000-00000F720000}"/>
    <cellStyle name="Total 6 2 7 2 3" xfId="19584" xr:uid="{00000000-0005-0000-0000-000010720000}"/>
    <cellStyle name="Total 6 2 7 2 3 2" xfId="29758" xr:uid="{00000000-0005-0000-0000-000011720000}"/>
    <cellStyle name="Total 6 2 7 2 4" xfId="29756" xr:uid="{00000000-0005-0000-0000-000012720000}"/>
    <cellStyle name="Total 6 2 7 3" xfId="19585" xr:uid="{00000000-0005-0000-0000-000013720000}"/>
    <cellStyle name="Total 6 2 7 3 2" xfId="29759" xr:uid="{00000000-0005-0000-0000-000014720000}"/>
    <cellStyle name="Total 6 2 7 4" xfId="19586" xr:uid="{00000000-0005-0000-0000-000015720000}"/>
    <cellStyle name="Total 6 2 7 4 2" xfId="29760" xr:uid="{00000000-0005-0000-0000-000016720000}"/>
    <cellStyle name="Total 6 2 7 5" xfId="29755" xr:uid="{00000000-0005-0000-0000-000017720000}"/>
    <cellStyle name="Total 6 2 8" xfId="19524" xr:uid="{00000000-0005-0000-0000-000018720000}"/>
    <cellStyle name="Total 6 2 9" xfId="29698" xr:uid="{00000000-0005-0000-0000-000019720000}"/>
    <cellStyle name="Total 6 3" xfId="2892" xr:uid="{00000000-0005-0000-0000-00001A720000}"/>
    <cellStyle name="Total 6 3 2" xfId="19588" xr:uid="{00000000-0005-0000-0000-00001B720000}"/>
    <cellStyle name="Total 6 3 2 2" xfId="19589" xr:uid="{00000000-0005-0000-0000-00001C720000}"/>
    <cellStyle name="Total 6 3 2 2 2" xfId="19590" xr:uid="{00000000-0005-0000-0000-00001D720000}"/>
    <cellStyle name="Total 6 3 2 2 2 2" xfId="19591" xr:uid="{00000000-0005-0000-0000-00001E720000}"/>
    <cellStyle name="Total 6 3 2 2 2 2 2" xfId="29765" xr:uid="{00000000-0005-0000-0000-00001F720000}"/>
    <cellStyle name="Total 6 3 2 2 2 3" xfId="19592" xr:uid="{00000000-0005-0000-0000-000020720000}"/>
    <cellStyle name="Total 6 3 2 2 2 3 2" xfId="29766" xr:uid="{00000000-0005-0000-0000-000021720000}"/>
    <cellStyle name="Total 6 3 2 2 2 4" xfId="29764" xr:uid="{00000000-0005-0000-0000-000022720000}"/>
    <cellStyle name="Total 6 3 2 2 3" xfId="19593" xr:uid="{00000000-0005-0000-0000-000023720000}"/>
    <cellStyle name="Total 6 3 2 2 3 2" xfId="29767" xr:uid="{00000000-0005-0000-0000-000024720000}"/>
    <cellStyle name="Total 6 3 2 2 4" xfId="19594" xr:uid="{00000000-0005-0000-0000-000025720000}"/>
    <cellStyle name="Total 6 3 2 2 4 2" xfId="29768" xr:uid="{00000000-0005-0000-0000-000026720000}"/>
    <cellStyle name="Total 6 3 2 2 5" xfId="29763" xr:uid="{00000000-0005-0000-0000-000027720000}"/>
    <cellStyle name="Total 6 3 2 3" xfId="29762" xr:uid="{00000000-0005-0000-0000-000028720000}"/>
    <cellStyle name="Total 6 3 3" xfId="19595" xr:uid="{00000000-0005-0000-0000-000029720000}"/>
    <cellStyle name="Total 6 3 3 2" xfId="19596" xr:uid="{00000000-0005-0000-0000-00002A720000}"/>
    <cellStyle name="Total 6 3 3 2 2" xfId="19597" xr:uid="{00000000-0005-0000-0000-00002B720000}"/>
    <cellStyle name="Total 6 3 3 2 2 2" xfId="29771" xr:uid="{00000000-0005-0000-0000-00002C720000}"/>
    <cellStyle name="Total 6 3 3 2 3" xfId="19598" xr:uid="{00000000-0005-0000-0000-00002D720000}"/>
    <cellStyle name="Total 6 3 3 2 3 2" xfId="29772" xr:uid="{00000000-0005-0000-0000-00002E720000}"/>
    <cellStyle name="Total 6 3 3 2 4" xfId="29770" xr:uid="{00000000-0005-0000-0000-00002F720000}"/>
    <cellStyle name="Total 6 3 3 3" xfId="19599" xr:uid="{00000000-0005-0000-0000-000030720000}"/>
    <cellStyle name="Total 6 3 3 3 2" xfId="29773" xr:uid="{00000000-0005-0000-0000-000031720000}"/>
    <cellStyle name="Total 6 3 3 4" xfId="19600" xr:uid="{00000000-0005-0000-0000-000032720000}"/>
    <cellStyle name="Total 6 3 3 4 2" xfId="29774" xr:uid="{00000000-0005-0000-0000-000033720000}"/>
    <cellStyle name="Total 6 3 3 5" xfId="29769" xr:uid="{00000000-0005-0000-0000-000034720000}"/>
    <cellStyle name="Total 6 3 4" xfId="19601" xr:uid="{00000000-0005-0000-0000-000035720000}"/>
    <cellStyle name="Total 6 3 4 2" xfId="29775" xr:uid="{00000000-0005-0000-0000-000036720000}"/>
    <cellStyle name="Total 6 3 5" xfId="19587" xr:uid="{00000000-0005-0000-0000-000037720000}"/>
    <cellStyle name="Total 6 3 6" xfId="29761" xr:uid="{00000000-0005-0000-0000-000038720000}"/>
    <cellStyle name="Total 6 4" xfId="19602" xr:uid="{00000000-0005-0000-0000-000039720000}"/>
    <cellStyle name="Total 6 4 2" xfId="19603" xr:uid="{00000000-0005-0000-0000-00003A720000}"/>
    <cellStyle name="Total 6 4 2 2" xfId="19604" xr:uid="{00000000-0005-0000-0000-00003B720000}"/>
    <cellStyle name="Total 6 4 2 2 2" xfId="19605" xr:uid="{00000000-0005-0000-0000-00003C720000}"/>
    <cellStyle name="Total 6 4 2 2 2 2" xfId="19606" xr:uid="{00000000-0005-0000-0000-00003D720000}"/>
    <cellStyle name="Total 6 4 2 2 2 2 2" xfId="29780" xr:uid="{00000000-0005-0000-0000-00003E720000}"/>
    <cellStyle name="Total 6 4 2 2 2 3" xfId="19607" xr:uid="{00000000-0005-0000-0000-00003F720000}"/>
    <cellStyle name="Total 6 4 2 2 2 3 2" xfId="29781" xr:uid="{00000000-0005-0000-0000-000040720000}"/>
    <cellStyle name="Total 6 4 2 2 2 4" xfId="29779" xr:uid="{00000000-0005-0000-0000-000041720000}"/>
    <cellStyle name="Total 6 4 2 2 3" xfId="19608" xr:uid="{00000000-0005-0000-0000-000042720000}"/>
    <cellStyle name="Total 6 4 2 2 3 2" xfId="29782" xr:uid="{00000000-0005-0000-0000-000043720000}"/>
    <cellStyle name="Total 6 4 2 2 4" xfId="19609" xr:uid="{00000000-0005-0000-0000-000044720000}"/>
    <cellStyle name="Total 6 4 2 2 4 2" xfId="29783" xr:uid="{00000000-0005-0000-0000-000045720000}"/>
    <cellStyle name="Total 6 4 2 2 5" xfId="29778" xr:uid="{00000000-0005-0000-0000-000046720000}"/>
    <cellStyle name="Total 6 4 2 3" xfId="29777" xr:uid="{00000000-0005-0000-0000-000047720000}"/>
    <cellStyle name="Total 6 4 3" xfId="19610" xr:uid="{00000000-0005-0000-0000-000048720000}"/>
    <cellStyle name="Total 6 4 3 2" xfId="19611" xr:uid="{00000000-0005-0000-0000-000049720000}"/>
    <cellStyle name="Total 6 4 3 2 2" xfId="19612" xr:uid="{00000000-0005-0000-0000-00004A720000}"/>
    <cellStyle name="Total 6 4 3 2 2 2" xfId="29786" xr:uid="{00000000-0005-0000-0000-00004B720000}"/>
    <cellStyle name="Total 6 4 3 2 3" xfId="19613" xr:uid="{00000000-0005-0000-0000-00004C720000}"/>
    <cellStyle name="Total 6 4 3 2 3 2" xfId="29787" xr:uid="{00000000-0005-0000-0000-00004D720000}"/>
    <cellStyle name="Total 6 4 3 2 4" xfId="29785" xr:uid="{00000000-0005-0000-0000-00004E720000}"/>
    <cellStyle name="Total 6 4 3 3" xfId="19614" xr:uid="{00000000-0005-0000-0000-00004F720000}"/>
    <cellStyle name="Total 6 4 3 3 2" xfId="29788" xr:uid="{00000000-0005-0000-0000-000050720000}"/>
    <cellStyle name="Total 6 4 3 4" xfId="19615" xr:uid="{00000000-0005-0000-0000-000051720000}"/>
    <cellStyle name="Total 6 4 3 4 2" xfId="29789" xr:uid="{00000000-0005-0000-0000-000052720000}"/>
    <cellStyle name="Total 6 4 3 5" xfId="29784" xr:uid="{00000000-0005-0000-0000-000053720000}"/>
    <cellStyle name="Total 6 4 4" xfId="19616" xr:uid="{00000000-0005-0000-0000-000054720000}"/>
    <cellStyle name="Total 6 4 4 2" xfId="29790" xr:uid="{00000000-0005-0000-0000-000055720000}"/>
    <cellStyle name="Total 6 4 5" xfId="29776" xr:uid="{00000000-0005-0000-0000-000056720000}"/>
    <cellStyle name="Total 6 5" xfId="19617" xr:uid="{00000000-0005-0000-0000-000057720000}"/>
    <cellStyle name="Total 6 5 2" xfId="19618" xr:uid="{00000000-0005-0000-0000-000058720000}"/>
    <cellStyle name="Total 6 5 2 2" xfId="19619" xr:uid="{00000000-0005-0000-0000-000059720000}"/>
    <cellStyle name="Total 6 5 2 2 2" xfId="19620" xr:uid="{00000000-0005-0000-0000-00005A720000}"/>
    <cellStyle name="Total 6 5 2 2 2 2" xfId="19621" xr:uid="{00000000-0005-0000-0000-00005B720000}"/>
    <cellStyle name="Total 6 5 2 2 2 2 2" xfId="29795" xr:uid="{00000000-0005-0000-0000-00005C720000}"/>
    <cellStyle name="Total 6 5 2 2 2 3" xfId="19622" xr:uid="{00000000-0005-0000-0000-00005D720000}"/>
    <cellStyle name="Total 6 5 2 2 2 3 2" xfId="29796" xr:uid="{00000000-0005-0000-0000-00005E720000}"/>
    <cellStyle name="Total 6 5 2 2 2 4" xfId="29794" xr:uid="{00000000-0005-0000-0000-00005F720000}"/>
    <cellStyle name="Total 6 5 2 2 3" xfId="19623" xr:uid="{00000000-0005-0000-0000-000060720000}"/>
    <cellStyle name="Total 6 5 2 2 3 2" xfId="29797" xr:uid="{00000000-0005-0000-0000-000061720000}"/>
    <cellStyle name="Total 6 5 2 2 4" xfId="19624" xr:uid="{00000000-0005-0000-0000-000062720000}"/>
    <cellStyle name="Total 6 5 2 2 4 2" xfId="29798" xr:uid="{00000000-0005-0000-0000-000063720000}"/>
    <cellStyle name="Total 6 5 2 2 5" xfId="29793" xr:uid="{00000000-0005-0000-0000-000064720000}"/>
    <cellStyle name="Total 6 5 2 3" xfId="29792" xr:uid="{00000000-0005-0000-0000-000065720000}"/>
    <cellStyle name="Total 6 5 3" xfId="19625" xr:uid="{00000000-0005-0000-0000-000066720000}"/>
    <cellStyle name="Total 6 5 3 2" xfId="19626" xr:uid="{00000000-0005-0000-0000-000067720000}"/>
    <cellStyle name="Total 6 5 3 2 2" xfId="19627" xr:uid="{00000000-0005-0000-0000-000068720000}"/>
    <cellStyle name="Total 6 5 3 2 2 2" xfId="29801" xr:uid="{00000000-0005-0000-0000-000069720000}"/>
    <cellStyle name="Total 6 5 3 2 3" xfId="19628" xr:uid="{00000000-0005-0000-0000-00006A720000}"/>
    <cellStyle name="Total 6 5 3 2 3 2" xfId="29802" xr:uid="{00000000-0005-0000-0000-00006B720000}"/>
    <cellStyle name="Total 6 5 3 2 4" xfId="29800" xr:uid="{00000000-0005-0000-0000-00006C720000}"/>
    <cellStyle name="Total 6 5 3 3" xfId="19629" xr:uid="{00000000-0005-0000-0000-00006D720000}"/>
    <cellStyle name="Total 6 5 3 3 2" xfId="29803" xr:uid="{00000000-0005-0000-0000-00006E720000}"/>
    <cellStyle name="Total 6 5 3 4" xfId="19630" xr:uid="{00000000-0005-0000-0000-00006F720000}"/>
    <cellStyle name="Total 6 5 3 4 2" xfId="29804" xr:uid="{00000000-0005-0000-0000-000070720000}"/>
    <cellStyle name="Total 6 5 3 5" xfId="29799" xr:uid="{00000000-0005-0000-0000-000071720000}"/>
    <cellStyle name="Total 6 5 4" xfId="29791" xr:uid="{00000000-0005-0000-0000-000072720000}"/>
    <cellStyle name="Total 6 6" xfId="19631" xr:uid="{00000000-0005-0000-0000-000073720000}"/>
    <cellStyle name="Total 6 6 2" xfId="19632" xr:uid="{00000000-0005-0000-0000-000074720000}"/>
    <cellStyle name="Total 6 6 2 2" xfId="19633" xr:uid="{00000000-0005-0000-0000-000075720000}"/>
    <cellStyle name="Total 6 6 2 2 2" xfId="19634" xr:uid="{00000000-0005-0000-0000-000076720000}"/>
    <cellStyle name="Total 6 6 2 2 2 2" xfId="29808" xr:uid="{00000000-0005-0000-0000-000077720000}"/>
    <cellStyle name="Total 6 6 2 2 3" xfId="19635" xr:uid="{00000000-0005-0000-0000-000078720000}"/>
    <cellStyle name="Total 6 6 2 2 3 2" xfId="29809" xr:uid="{00000000-0005-0000-0000-000079720000}"/>
    <cellStyle name="Total 6 6 2 2 4" xfId="29807" xr:uid="{00000000-0005-0000-0000-00007A720000}"/>
    <cellStyle name="Total 6 6 2 3" xfId="19636" xr:uid="{00000000-0005-0000-0000-00007B720000}"/>
    <cellStyle name="Total 6 6 2 3 2" xfId="29810" xr:uid="{00000000-0005-0000-0000-00007C720000}"/>
    <cellStyle name="Total 6 6 2 4" xfId="19637" xr:uid="{00000000-0005-0000-0000-00007D720000}"/>
    <cellStyle name="Total 6 6 2 4 2" xfId="29811" xr:uid="{00000000-0005-0000-0000-00007E720000}"/>
    <cellStyle name="Total 6 6 2 5" xfId="29806" xr:uid="{00000000-0005-0000-0000-00007F720000}"/>
    <cellStyle name="Total 6 6 3" xfId="29805" xr:uid="{00000000-0005-0000-0000-000080720000}"/>
    <cellStyle name="Total 6 7" xfId="19638" xr:uid="{00000000-0005-0000-0000-000081720000}"/>
    <cellStyle name="Total 6 7 2" xfId="19639" xr:uid="{00000000-0005-0000-0000-000082720000}"/>
    <cellStyle name="Total 6 7 2 2" xfId="19640" xr:uid="{00000000-0005-0000-0000-000083720000}"/>
    <cellStyle name="Total 6 7 2 2 2" xfId="29814" xr:uid="{00000000-0005-0000-0000-000084720000}"/>
    <cellStyle name="Total 6 7 2 3" xfId="19641" xr:uid="{00000000-0005-0000-0000-000085720000}"/>
    <cellStyle name="Total 6 7 2 3 2" xfId="29815" xr:uid="{00000000-0005-0000-0000-000086720000}"/>
    <cellStyle name="Total 6 7 2 4" xfId="29813" xr:uid="{00000000-0005-0000-0000-000087720000}"/>
    <cellStyle name="Total 6 7 3" xfId="19642" xr:uid="{00000000-0005-0000-0000-000088720000}"/>
    <cellStyle name="Total 6 7 3 2" xfId="29816" xr:uid="{00000000-0005-0000-0000-000089720000}"/>
    <cellStyle name="Total 6 7 4" xfId="19643" xr:uid="{00000000-0005-0000-0000-00008A720000}"/>
    <cellStyle name="Total 6 7 4 2" xfId="29817" xr:uid="{00000000-0005-0000-0000-00008B720000}"/>
    <cellStyle name="Total 6 7 5" xfId="29812" xr:uid="{00000000-0005-0000-0000-00008C720000}"/>
    <cellStyle name="Total 6 8" xfId="19644" xr:uid="{00000000-0005-0000-0000-00008D720000}"/>
    <cellStyle name="Total 6 8 2" xfId="29818" xr:uid="{00000000-0005-0000-0000-00008E720000}"/>
    <cellStyle name="Total 6 9" xfId="19523" xr:uid="{00000000-0005-0000-0000-00008F720000}"/>
    <cellStyle name="Total 7" xfId="2893" xr:uid="{00000000-0005-0000-0000-000090720000}"/>
    <cellStyle name="Total 7 10" xfId="29819" xr:uid="{00000000-0005-0000-0000-000091720000}"/>
    <cellStyle name="Total 7 2" xfId="2894" xr:uid="{00000000-0005-0000-0000-000092720000}"/>
    <cellStyle name="Total 7 2 2" xfId="19647" xr:uid="{00000000-0005-0000-0000-000093720000}"/>
    <cellStyle name="Total 7 2 2 2" xfId="19648" xr:uid="{00000000-0005-0000-0000-000094720000}"/>
    <cellStyle name="Total 7 2 2 2 2" xfId="19649" xr:uid="{00000000-0005-0000-0000-000095720000}"/>
    <cellStyle name="Total 7 2 2 2 2 2" xfId="19650" xr:uid="{00000000-0005-0000-0000-000096720000}"/>
    <cellStyle name="Total 7 2 2 2 2 2 2" xfId="19651" xr:uid="{00000000-0005-0000-0000-000097720000}"/>
    <cellStyle name="Total 7 2 2 2 2 2 2 2" xfId="29825" xr:uid="{00000000-0005-0000-0000-000098720000}"/>
    <cellStyle name="Total 7 2 2 2 2 2 3" xfId="19652" xr:uid="{00000000-0005-0000-0000-000099720000}"/>
    <cellStyle name="Total 7 2 2 2 2 2 3 2" xfId="29826" xr:uid="{00000000-0005-0000-0000-00009A720000}"/>
    <cellStyle name="Total 7 2 2 2 2 2 4" xfId="29824" xr:uid="{00000000-0005-0000-0000-00009B720000}"/>
    <cellStyle name="Total 7 2 2 2 2 3" xfId="19653" xr:uid="{00000000-0005-0000-0000-00009C720000}"/>
    <cellStyle name="Total 7 2 2 2 2 3 2" xfId="29827" xr:uid="{00000000-0005-0000-0000-00009D720000}"/>
    <cellStyle name="Total 7 2 2 2 2 4" xfId="19654" xr:uid="{00000000-0005-0000-0000-00009E720000}"/>
    <cellStyle name="Total 7 2 2 2 2 4 2" xfId="29828" xr:uid="{00000000-0005-0000-0000-00009F720000}"/>
    <cellStyle name="Total 7 2 2 2 2 5" xfId="29823" xr:uid="{00000000-0005-0000-0000-0000A0720000}"/>
    <cellStyle name="Total 7 2 2 2 3" xfId="29822" xr:uid="{00000000-0005-0000-0000-0000A1720000}"/>
    <cellStyle name="Total 7 2 2 3" xfId="19655" xr:uid="{00000000-0005-0000-0000-0000A2720000}"/>
    <cellStyle name="Total 7 2 2 3 2" xfId="19656" xr:uid="{00000000-0005-0000-0000-0000A3720000}"/>
    <cellStyle name="Total 7 2 2 3 2 2" xfId="19657" xr:uid="{00000000-0005-0000-0000-0000A4720000}"/>
    <cellStyle name="Total 7 2 2 3 2 2 2" xfId="29831" xr:uid="{00000000-0005-0000-0000-0000A5720000}"/>
    <cellStyle name="Total 7 2 2 3 2 3" xfId="19658" xr:uid="{00000000-0005-0000-0000-0000A6720000}"/>
    <cellStyle name="Total 7 2 2 3 2 3 2" xfId="29832" xr:uid="{00000000-0005-0000-0000-0000A7720000}"/>
    <cellStyle name="Total 7 2 2 3 2 4" xfId="29830" xr:uid="{00000000-0005-0000-0000-0000A8720000}"/>
    <cellStyle name="Total 7 2 2 3 3" xfId="19659" xr:uid="{00000000-0005-0000-0000-0000A9720000}"/>
    <cellStyle name="Total 7 2 2 3 3 2" xfId="29833" xr:uid="{00000000-0005-0000-0000-0000AA720000}"/>
    <cellStyle name="Total 7 2 2 3 4" xfId="19660" xr:uid="{00000000-0005-0000-0000-0000AB720000}"/>
    <cellStyle name="Total 7 2 2 3 4 2" xfId="29834" xr:uid="{00000000-0005-0000-0000-0000AC720000}"/>
    <cellStyle name="Total 7 2 2 3 5" xfId="29829" xr:uid="{00000000-0005-0000-0000-0000AD720000}"/>
    <cellStyle name="Total 7 2 2 4" xfId="29821" xr:uid="{00000000-0005-0000-0000-0000AE720000}"/>
    <cellStyle name="Total 7 2 3" xfId="19661" xr:uid="{00000000-0005-0000-0000-0000AF720000}"/>
    <cellStyle name="Total 7 2 3 2" xfId="19662" xr:uid="{00000000-0005-0000-0000-0000B0720000}"/>
    <cellStyle name="Total 7 2 3 2 2" xfId="19663" xr:uid="{00000000-0005-0000-0000-0000B1720000}"/>
    <cellStyle name="Total 7 2 3 2 2 2" xfId="19664" xr:uid="{00000000-0005-0000-0000-0000B2720000}"/>
    <cellStyle name="Total 7 2 3 2 2 2 2" xfId="19665" xr:uid="{00000000-0005-0000-0000-0000B3720000}"/>
    <cellStyle name="Total 7 2 3 2 2 2 2 2" xfId="29839" xr:uid="{00000000-0005-0000-0000-0000B4720000}"/>
    <cellStyle name="Total 7 2 3 2 2 2 3" xfId="19666" xr:uid="{00000000-0005-0000-0000-0000B5720000}"/>
    <cellStyle name="Total 7 2 3 2 2 2 3 2" xfId="29840" xr:uid="{00000000-0005-0000-0000-0000B6720000}"/>
    <cellStyle name="Total 7 2 3 2 2 2 4" xfId="29838" xr:uid="{00000000-0005-0000-0000-0000B7720000}"/>
    <cellStyle name="Total 7 2 3 2 2 3" xfId="19667" xr:uid="{00000000-0005-0000-0000-0000B8720000}"/>
    <cellStyle name="Total 7 2 3 2 2 3 2" xfId="29841" xr:uid="{00000000-0005-0000-0000-0000B9720000}"/>
    <cellStyle name="Total 7 2 3 2 2 4" xfId="19668" xr:uid="{00000000-0005-0000-0000-0000BA720000}"/>
    <cellStyle name="Total 7 2 3 2 2 4 2" xfId="29842" xr:uid="{00000000-0005-0000-0000-0000BB720000}"/>
    <cellStyle name="Total 7 2 3 2 2 5" xfId="29837" xr:uid="{00000000-0005-0000-0000-0000BC720000}"/>
    <cellStyle name="Total 7 2 3 2 3" xfId="29836" xr:uid="{00000000-0005-0000-0000-0000BD720000}"/>
    <cellStyle name="Total 7 2 3 3" xfId="19669" xr:uid="{00000000-0005-0000-0000-0000BE720000}"/>
    <cellStyle name="Total 7 2 3 3 2" xfId="19670" xr:uid="{00000000-0005-0000-0000-0000BF720000}"/>
    <cellStyle name="Total 7 2 3 3 2 2" xfId="19671" xr:uid="{00000000-0005-0000-0000-0000C0720000}"/>
    <cellStyle name="Total 7 2 3 3 2 2 2" xfId="29845" xr:uid="{00000000-0005-0000-0000-0000C1720000}"/>
    <cellStyle name="Total 7 2 3 3 2 3" xfId="19672" xr:uid="{00000000-0005-0000-0000-0000C2720000}"/>
    <cellStyle name="Total 7 2 3 3 2 3 2" xfId="29846" xr:uid="{00000000-0005-0000-0000-0000C3720000}"/>
    <cellStyle name="Total 7 2 3 3 2 4" xfId="29844" xr:uid="{00000000-0005-0000-0000-0000C4720000}"/>
    <cellStyle name="Total 7 2 3 3 3" xfId="19673" xr:uid="{00000000-0005-0000-0000-0000C5720000}"/>
    <cellStyle name="Total 7 2 3 3 3 2" xfId="29847" xr:uid="{00000000-0005-0000-0000-0000C6720000}"/>
    <cellStyle name="Total 7 2 3 3 4" xfId="19674" xr:uid="{00000000-0005-0000-0000-0000C7720000}"/>
    <cellStyle name="Total 7 2 3 3 4 2" xfId="29848" xr:uid="{00000000-0005-0000-0000-0000C8720000}"/>
    <cellStyle name="Total 7 2 3 3 5" xfId="29843" xr:uid="{00000000-0005-0000-0000-0000C9720000}"/>
    <cellStyle name="Total 7 2 3 4" xfId="29835" xr:uid="{00000000-0005-0000-0000-0000CA720000}"/>
    <cellStyle name="Total 7 2 4" xfId="19675" xr:uid="{00000000-0005-0000-0000-0000CB720000}"/>
    <cellStyle name="Total 7 2 4 2" xfId="19676" xr:uid="{00000000-0005-0000-0000-0000CC720000}"/>
    <cellStyle name="Total 7 2 4 2 2" xfId="19677" xr:uid="{00000000-0005-0000-0000-0000CD720000}"/>
    <cellStyle name="Total 7 2 4 2 2 2" xfId="19678" xr:uid="{00000000-0005-0000-0000-0000CE720000}"/>
    <cellStyle name="Total 7 2 4 2 2 2 2" xfId="19679" xr:uid="{00000000-0005-0000-0000-0000CF720000}"/>
    <cellStyle name="Total 7 2 4 2 2 2 2 2" xfId="29853" xr:uid="{00000000-0005-0000-0000-0000D0720000}"/>
    <cellStyle name="Total 7 2 4 2 2 2 3" xfId="19680" xr:uid="{00000000-0005-0000-0000-0000D1720000}"/>
    <cellStyle name="Total 7 2 4 2 2 2 3 2" xfId="29854" xr:uid="{00000000-0005-0000-0000-0000D2720000}"/>
    <cellStyle name="Total 7 2 4 2 2 2 4" xfId="29852" xr:uid="{00000000-0005-0000-0000-0000D3720000}"/>
    <cellStyle name="Total 7 2 4 2 2 3" xfId="19681" xr:uid="{00000000-0005-0000-0000-0000D4720000}"/>
    <cellStyle name="Total 7 2 4 2 2 3 2" xfId="29855" xr:uid="{00000000-0005-0000-0000-0000D5720000}"/>
    <cellStyle name="Total 7 2 4 2 2 4" xfId="19682" xr:uid="{00000000-0005-0000-0000-0000D6720000}"/>
    <cellStyle name="Total 7 2 4 2 2 4 2" xfId="29856" xr:uid="{00000000-0005-0000-0000-0000D7720000}"/>
    <cellStyle name="Total 7 2 4 2 2 5" xfId="29851" xr:uid="{00000000-0005-0000-0000-0000D8720000}"/>
    <cellStyle name="Total 7 2 4 2 3" xfId="29850" xr:uid="{00000000-0005-0000-0000-0000D9720000}"/>
    <cellStyle name="Total 7 2 4 3" xfId="19683" xr:uid="{00000000-0005-0000-0000-0000DA720000}"/>
    <cellStyle name="Total 7 2 4 3 2" xfId="19684" xr:uid="{00000000-0005-0000-0000-0000DB720000}"/>
    <cellStyle name="Total 7 2 4 3 2 2" xfId="19685" xr:uid="{00000000-0005-0000-0000-0000DC720000}"/>
    <cellStyle name="Total 7 2 4 3 2 2 2" xfId="29859" xr:uid="{00000000-0005-0000-0000-0000DD720000}"/>
    <cellStyle name="Total 7 2 4 3 2 3" xfId="19686" xr:uid="{00000000-0005-0000-0000-0000DE720000}"/>
    <cellStyle name="Total 7 2 4 3 2 3 2" xfId="29860" xr:uid="{00000000-0005-0000-0000-0000DF720000}"/>
    <cellStyle name="Total 7 2 4 3 2 4" xfId="29858" xr:uid="{00000000-0005-0000-0000-0000E0720000}"/>
    <cellStyle name="Total 7 2 4 3 3" xfId="19687" xr:uid="{00000000-0005-0000-0000-0000E1720000}"/>
    <cellStyle name="Total 7 2 4 3 3 2" xfId="29861" xr:uid="{00000000-0005-0000-0000-0000E2720000}"/>
    <cellStyle name="Total 7 2 4 3 4" xfId="19688" xr:uid="{00000000-0005-0000-0000-0000E3720000}"/>
    <cellStyle name="Total 7 2 4 3 4 2" xfId="29862" xr:uid="{00000000-0005-0000-0000-0000E4720000}"/>
    <cellStyle name="Total 7 2 4 3 5" xfId="29857" xr:uid="{00000000-0005-0000-0000-0000E5720000}"/>
    <cellStyle name="Total 7 2 4 4" xfId="29849" xr:uid="{00000000-0005-0000-0000-0000E6720000}"/>
    <cellStyle name="Total 7 2 5" xfId="19689" xr:uid="{00000000-0005-0000-0000-0000E7720000}"/>
    <cellStyle name="Total 7 2 5 2" xfId="19690" xr:uid="{00000000-0005-0000-0000-0000E8720000}"/>
    <cellStyle name="Total 7 2 5 2 2" xfId="19691" xr:uid="{00000000-0005-0000-0000-0000E9720000}"/>
    <cellStyle name="Total 7 2 5 2 2 2" xfId="19692" xr:uid="{00000000-0005-0000-0000-0000EA720000}"/>
    <cellStyle name="Total 7 2 5 2 2 2 2" xfId="29866" xr:uid="{00000000-0005-0000-0000-0000EB720000}"/>
    <cellStyle name="Total 7 2 5 2 2 3" xfId="19693" xr:uid="{00000000-0005-0000-0000-0000EC720000}"/>
    <cellStyle name="Total 7 2 5 2 2 3 2" xfId="29867" xr:uid="{00000000-0005-0000-0000-0000ED720000}"/>
    <cellStyle name="Total 7 2 5 2 2 4" xfId="29865" xr:uid="{00000000-0005-0000-0000-0000EE720000}"/>
    <cellStyle name="Total 7 2 5 2 3" xfId="19694" xr:uid="{00000000-0005-0000-0000-0000EF720000}"/>
    <cellStyle name="Total 7 2 5 2 3 2" xfId="29868" xr:uid="{00000000-0005-0000-0000-0000F0720000}"/>
    <cellStyle name="Total 7 2 5 2 4" xfId="19695" xr:uid="{00000000-0005-0000-0000-0000F1720000}"/>
    <cellStyle name="Total 7 2 5 2 4 2" xfId="29869" xr:uid="{00000000-0005-0000-0000-0000F2720000}"/>
    <cellStyle name="Total 7 2 5 2 5" xfId="29864" xr:uid="{00000000-0005-0000-0000-0000F3720000}"/>
    <cellStyle name="Total 7 2 5 3" xfId="29863" xr:uid="{00000000-0005-0000-0000-0000F4720000}"/>
    <cellStyle name="Total 7 2 6" xfId="19696" xr:uid="{00000000-0005-0000-0000-0000F5720000}"/>
    <cellStyle name="Total 7 2 6 2" xfId="19697" xr:uid="{00000000-0005-0000-0000-0000F6720000}"/>
    <cellStyle name="Total 7 2 6 2 2" xfId="19698" xr:uid="{00000000-0005-0000-0000-0000F7720000}"/>
    <cellStyle name="Total 7 2 6 2 2 2" xfId="19699" xr:uid="{00000000-0005-0000-0000-0000F8720000}"/>
    <cellStyle name="Total 7 2 6 2 2 2 2" xfId="29873" xr:uid="{00000000-0005-0000-0000-0000F9720000}"/>
    <cellStyle name="Total 7 2 6 2 2 3" xfId="19700" xr:uid="{00000000-0005-0000-0000-0000FA720000}"/>
    <cellStyle name="Total 7 2 6 2 2 3 2" xfId="29874" xr:uid="{00000000-0005-0000-0000-0000FB720000}"/>
    <cellStyle name="Total 7 2 6 2 2 4" xfId="29872" xr:uid="{00000000-0005-0000-0000-0000FC720000}"/>
    <cellStyle name="Total 7 2 6 2 3" xfId="19701" xr:uid="{00000000-0005-0000-0000-0000FD720000}"/>
    <cellStyle name="Total 7 2 6 2 3 2" xfId="29875" xr:uid="{00000000-0005-0000-0000-0000FE720000}"/>
    <cellStyle name="Total 7 2 6 2 4" xfId="19702" xr:uid="{00000000-0005-0000-0000-0000FF720000}"/>
    <cellStyle name="Total 7 2 6 2 4 2" xfId="29876" xr:uid="{00000000-0005-0000-0000-000000730000}"/>
    <cellStyle name="Total 7 2 6 2 5" xfId="29871" xr:uid="{00000000-0005-0000-0000-000001730000}"/>
    <cellStyle name="Total 7 2 6 3" xfId="29870" xr:uid="{00000000-0005-0000-0000-000002730000}"/>
    <cellStyle name="Total 7 2 7" xfId="19703" xr:uid="{00000000-0005-0000-0000-000003730000}"/>
    <cellStyle name="Total 7 2 7 2" xfId="19704" xr:uid="{00000000-0005-0000-0000-000004730000}"/>
    <cellStyle name="Total 7 2 7 2 2" xfId="19705" xr:uid="{00000000-0005-0000-0000-000005730000}"/>
    <cellStyle name="Total 7 2 7 2 2 2" xfId="29879" xr:uid="{00000000-0005-0000-0000-000006730000}"/>
    <cellStyle name="Total 7 2 7 2 3" xfId="19706" xr:uid="{00000000-0005-0000-0000-000007730000}"/>
    <cellStyle name="Total 7 2 7 2 3 2" xfId="29880" xr:uid="{00000000-0005-0000-0000-000008730000}"/>
    <cellStyle name="Total 7 2 7 2 4" xfId="29878" xr:uid="{00000000-0005-0000-0000-000009730000}"/>
    <cellStyle name="Total 7 2 7 3" xfId="19707" xr:uid="{00000000-0005-0000-0000-00000A730000}"/>
    <cellStyle name="Total 7 2 7 3 2" xfId="29881" xr:uid="{00000000-0005-0000-0000-00000B730000}"/>
    <cellStyle name="Total 7 2 7 4" xfId="19708" xr:uid="{00000000-0005-0000-0000-00000C730000}"/>
    <cellStyle name="Total 7 2 7 4 2" xfId="29882" xr:uid="{00000000-0005-0000-0000-00000D730000}"/>
    <cellStyle name="Total 7 2 7 5" xfId="29877" xr:uid="{00000000-0005-0000-0000-00000E730000}"/>
    <cellStyle name="Total 7 2 8" xfId="19646" xr:uid="{00000000-0005-0000-0000-00000F730000}"/>
    <cellStyle name="Total 7 2 9" xfId="29820" xr:uid="{00000000-0005-0000-0000-000010730000}"/>
    <cellStyle name="Total 7 3" xfId="19709" xr:uid="{00000000-0005-0000-0000-000011730000}"/>
    <cellStyle name="Total 7 3 2" xfId="19710" xr:uid="{00000000-0005-0000-0000-000012730000}"/>
    <cellStyle name="Total 7 3 2 2" xfId="19711" xr:uid="{00000000-0005-0000-0000-000013730000}"/>
    <cellStyle name="Total 7 3 2 2 2" xfId="19712" xr:uid="{00000000-0005-0000-0000-000014730000}"/>
    <cellStyle name="Total 7 3 2 2 2 2" xfId="19713" xr:uid="{00000000-0005-0000-0000-000015730000}"/>
    <cellStyle name="Total 7 3 2 2 2 2 2" xfId="29887" xr:uid="{00000000-0005-0000-0000-000016730000}"/>
    <cellStyle name="Total 7 3 2 2 2 3" xfId="19714" xr:uid="{00000000-0005-0000-0000-000017730000}"/>
    <cellStyle name="Total 7 3 2 2 2 3 2" xfId="29888" xr:uid="{00000000-0005-0000-0000-000018730000}"/>
    <cellStyle name="Total 7 3 2 2 2 4" xfId="29886" xr:uid="{00000000-0005-0000-0000-000019730000}"/>
    <cellStyle name="Total 7 3 2 2 3" xfId="19715" xr:uid="{00000000-0005-0000-0000-00001A730000}"/>
    <cellStyle name="Total 7 3 2 2 3 2" xfId="29889" xr:uid="{00000000-0005-0000-0000-00001B730000}"/>
    <cellStyle name="Total 7 3 2 2 4" xfId="19716" xr:uid="{00000000-0005-0000-0000-00001C730000}"/>
    <cellStyle name="Total 7 3 2 2 4 2" xfId="29890" xr:uid="{00000000-0005-0000-0000-00001D730000}"/>
    <cellStyle name="Total 7 3 2 2 5" xfId="29885" xr:uid="{00000000-0005-0000-0000-00001E730000}"/>
    <cellStyle name="Total 7 3 2 3" xfId="29884" xr:uid="{00000000-0005-0000-0000-00001F730000}"/>
    <cellStyle name="Total 7 3 3" xfId="19717" xr:uid="{00000000-0005-0000-0000-000020730000}"/>
    <cellStyle name="Total 7 3 3 2" xfId="19718" xr:uid="{00000000-0005-0000-0000-000021730000}"/>
    <cellStyle name="Total 7 3 3 2 2" xfId="19719" xr:uid="{00000000-0005-0000-0000-000022730000}"/>
    <cellStyle name="Total 7 3 3 2 2 2" xfId="29893" xr:uid="{00000000-0005-0000-0000-000023730000}"/>
    <cellStyle name="Total 7 3 3 2 3" xfId="19720" xr:uid="{00000000-0005-0000-0000-000024730000}"/>
    <cellStyle name="Total 7 3 3 2 3 2" xfId="29894" xr:uid="{00000000-0005-0000-0000-000025730000}"/>
    <cellStyle name="Total 7 3 3 2 4" xfId="29892" xr:uid="{00000000-0005-0000-0000-000026730000}"/>
    <cellStyle name="Total 7 3 3 3" xfId="19721" xr:uid="{00000000-0005-0000-0000-000027730000}"/>
    <cellStyle name="Total 7 3 3 3 2" xfId="29895" xr:uid="{00000000-0005-0000-0000-000028730000}"/>
    <cellStyle name="Total 7 3 3 4" xfId="19722" xr:uid="{00000000-0005-0000-0000-000029730000}"/>
    <cellStyle name="Total 7 3 3 4 2" xfId="29896" xr:uid="{00000000-0005-0000-0000-00002A730000}"/>
    <cellStyle name="Total 7 3 3 5" xfId="29891" xr:uid="{00000000-0005-0000-0000-00002B730000}"/>
    <cellStyle name="Total 7 3 4" xfId="29883" xr:uid="{00000000-0005-0000-0000-00002C730000}"/>
    <cellStyle name="Total 7 4" xfId="19723" xr:uid="{00000000-0005-0000-0000-00002D730000}"/>
    <cellStyle name="Total 7 4 2" xfId="19724" xr:uid="{00000000-0005-0000-0000-00002E730000}"/>
    <cellStyle name="Total 7 4 2 2" xfId="19725" xr:uid="{00000000-0005-0000-0000-00002F730000}"/>
    <cellStyle name="Total 7 4 2 2 2" xfId="19726" xr:uid="{00000000-0005-0000-0000-000030730000}"/>
    <cellStyle name="Total 7 4 2 2 2 2" xfId="19727" xr:uid="{00000000-0005-0000-0000-000031730000}"/>
    <cellStyle name="Total 7 4 2 2 2 2 2" xfId="29901" xr:uid="{00000000-0005-0000-0000-000032730000}"/>
    <cellStyle name="Total 7 4 2 2 2 3" xfId="19728" xr:uid="{00000000-0005-0000-0000-000033730000}"/>
    <cellStyle name="Total 7 4 2 2 2 3 2" xfId="29902" xr:uid="{00000000-0005-0000-0000-000034730000}"/>
    <cellStyle name="Total 7 4 2 2 2 4" xfId="29900" xr:uid="{00000000-0005-0000-0000-000035730000}"/>
    <cellStyle name="Total 7 4 2 2 3" xfId="19729" xr:uid="{00000000-0005-0000-0000-000036730000}"/>
    <cellStyle name="Total 7 4 2 2 3 2" xfId="29903" xr:uid="{00000000-0005-0000-0000-000037730000}"/>
    <cellStyle name="Total 7 4 2 2 4" xfId="19730" xr:uid="{00000000-0005-0000-0000-000038730000}"/>
    <cellStyle name="Total 7 4 2 2 4 2" xfId="29904" xr:uid="{00000000-0005-0000-0000-000039730000}"/>
    <cellStyle name="Total 7 4 2 2 5" xfId="29899" xr:uid="{00000000-0005-0000-0000-00003A730000}"/>
    <cellStyle name="Total 7 4 2 3" xfId="29898" xr:uid="{00000000-0005-0000-0000-00003B730000}"/>
    <cellStyle name="Total 7 4 3" xfId="19731" xr:uid="{00000000-0005-0000-0000-00003C730000}"/>
    <cellStyle name="Total 7 4 3 2" xfId="19732" xr:uid="{00000000-0005-0000-0000-00003D730000}"/>
    <cellStyle name="Total 7 4 3 2 2" xfId="19733" xr:uid="{00000000-0005-0000-0000-00003E730000}"/>
    <cellStyle name="Total 7 4 3 2 2 2" xfId="29907" xr:uid="{00000000-0005-0000-0000-00003F730000}"/>
    <cellStyle name="Total 7 4 3 2 3" xfId="19734" xr:uid="{00000000-0005-0000-0000-000040730000}"/>
    <cellStyle name="Total 7 4 3 2 3 2" xfId="29908" xr:uid="{00000000-0005-0000-0000-000041730000}"/>
    <cellStyle name="Total 7 4 3 2 4" xfId="29906" xr:uid="{00000000-0005-0000-0000-000042730000}"/>
    <cellStyle name="Total 7 4 3 3" xfId="19735" xr:uid="{00000000-0005-0000-0000-000043730000}"/>
    <cellStyle name="Total 7 4 3 3 2" xfId="29909" xr:uid="{00000000-0005-0000-0000-000044730000}"/>
    <cellStyle name="Total 7 4 3 4" xfId="19736" xr:uid="{00000000-0005-0000-0000-000045730000}"/>
    <cellStyle name="Total 7 4 3 4 2" xfId="29910" xr:uid="{00000000-0005-0000-0000-000046730000}"/>
    <cellStyle name="Total 7 4 3 5" xfId="29905" xr:uid="{00000000-0005-0000-0000-000047730000}"/>
    <cellStyle name="Total 7 4 4" xfId="29897" xr:uid="{00000000-0005-0000-0000-000048730000}"/>
    <cellStyle name="Total 7 5" xfId="19737" xr:uid="{00000000-0005-0000-0000-000049730000}"/>
    <cellStyle name="Total 7 5 2" xfId="19738" xr:uid="{00000000-0005-0000-0000-00004A730000}"/>
    <cellStyle name="Total 7 5 2 2" xfId="19739" xr:uid="{00000000-0005-0000-0000-00004B730000}"/>
    <cellStyle name="Total 7 5 2 2 2" xfId="19740" xr:uid="{00000000-0005-0000-0000-00004C730000}"/>
    <cellStyle name="Total 7 5 2 2 2 2" xfId="19741" xr:uid="{00000000-0005-0000-0000-00004D730000}"/>
    <cellStyle name="Total 7 5 2 2 2 2 2" xfId="29915" xr:uid="{00000000-0005-0000-0000-00004E730000}"/>
    <cellStyle name="Total 7 5 2 2 2 3" xfId="19742" xr:uid="{00000000-0005-0000-0000-00004F730000}"/>
    <cellStyle name="Total 7 5 2 2 2 3 2" xfId="29916" xr:uid="{00000000-0005-0000-0000-000050730000}"/>
    <cellStyle name="Total 7 5 2 2 2 4" xfId="29914" xr:uid="{00000000-0005-0000-0000-000051730000}"/>
    <cellStyle name="Total 7 5 2 2 3" xfId="19743" xr:uid="{00000000-0005-0000-0000-000052730000}"/>
    <cellStyle name="Total 7 5 2 2 3 2" xfId="29917" xr:uid="{00000000-0005-0000-0000-000053730000}"/>
    <cellStyle name="Total 7 5 2 2 4" xfId="19744" xr:uid="{00000000-0005-0000-0000-000054730000}"/>
    <cellStyle name="Total 7 5 2 2 4 2" xfId="29918" xr:uid="{00000000-0005-0000-0000-000055730000}"/>
    <cellStyle name="Total 7 5 2 2 5" xfId="29913" xr:uid="{00000000-0005-0000-0000-000056730000}"/>
    <cellStyle name="Total 7 5 2 3" xfId="29912" xr:uid="{00000000-0005-0000-0000-000057730000}"/>
    <cellStyle name="Total 7 5 3" xfId="19745" xr:uid="{00000000-0005-0000-0000-000058730000}"/>
    <cellStyle name="Total 7 5 3 2" xfId="19746" xr:uid="{00000000-0005-0000-0000-000059730000}"/>
    <cellStyle name="Total 7 5 3 2 2" xfId="19747" xr:uid="{00000000-0005-0000-0000-00005A730000}"/>
    <cellStyle name="Total 7 5 3 2 2 2" xfId="29921" xr:uid="{00000000-0005-0000-0000-00005B730000}"/>
    <cellStyle name="Total 7 5 3 2 3" xfId="19748" xr:uid="{00000000-0005-0000-0000-00005C730000}"/>
    <cellStyle name="Total 7 5 3 2 3 2" xfId="29922" xr:uid="{00000000-0005-0000-0000-00005D730000}"/>
    <cellStyle name="Total 7 5 3 2 4" xfId="29920" xr:uid="{00000000-0005-0000-0000-00005E730000}"/>
    <cellStyle name="Total 7 5 3 3" xfId="19749" xr:uid="{00000000-0005-0000-0000-00005F730000}"/>
    <cellStyle name="Total 7 5 3 3 2" xfId="29923" xr:uid="{00000000-0005-0000-0000-000060730000}"/>
    <cellStyle name="Total 7 5 3 4" xfId="19750" xr:uid="{00000000-0005-0000-0000-000061730000}"/>
    <cellStyle name="Total 7 5 3 4 2" xfId="29924" xr:uid="{00000000-0005-0000-0000-000062730000}"/>
    <cellStyle name="Total 7 5 3 5" xfId="29919" xr:uid="{00000000-0005-0000-0000-000063730000}"/>
    <cellStyle name="Total 7 5 4" xfId="29911" xr:uid="{00000000-0005-0000-0000-000064730000}"/>
    <cellStyle name="Total 7 6" xfId="19751" xr:uid="{00000000-0005-0000-0000-000065730000}"/>
    <cellStyle name="Total 7 6 2" xfId="19752" xr:uid="{00000000-0005-0000-0000-000066730000}"/>
    <cellStyle name="Total 7 6 2 2" xfId="19753" xr:uid="{00000000-0005-0000-0000-000067730000}"/>
    <cellStyle name="Total 7 6 2 2 2" xfId="19754" xr:uid="{00000000-0005-0000-0000-000068730000}"/>
    <cellStyle name="Total 7 6 2 2 2 2" xfId="29928" xr:uid="{00000000-0005-0000-0000-000069730000}"/>
    <cellStyle name="Total 7 6 2 2 3" xfId="19755" xr:uid="{00000000-0005-0000-0000-00006A730000}"/>
    <cellStyle name="Total 7 6 2 2 3 2" xfId="29929" xr:uid="{00000000-0005-0000-0000-00006B730000}"/>
    <cellStyle name="Total 7 6 2 2 4" xfId="29927" xr:uid="{00000000-0005-0000-0000-00006C730000}"/>
    <cellStyle name="Total 7 6 2 3" xfId="19756" xr:uid="{00000000-0005-0000-0000-00006D730000}"/>
    <cellStyle name="Total 7 6 2 3 2" xfId="29930" xr:uid="{00000000-0005-0000-0000-00006E730000}"/>
    <cellStyle name="Total 7 6 2 4" xfId="19757" xr:uid="{00000000-0005-0000-0000-00006F730000}"/>
    <cellStyle name="Total 7 6 2 4 2" xfId="29931" xr:uid="{00000000-0005-0000-0000-000070730000}"/>
    <cellStyle name="Total 7 6 2 5" xfId="29926" xr:uid="{00000000-0005-0000-0000-000071730000}"/>
    <cellStyle name="Total 7 6 3" xfId="29925" xr:uid="{00000000-0005-0000-0000-000072730000}"/>
    <cellStyle name="Total 7 7" xfId="19758" xr:uid="{00000000-0005-0000-0000-000073730000}"/>
    <cellStyle name="Total 7 7 2" xfId="19759" xr:uid="{00000000-0005-0000-0000-000074730000}"/>
    <cellStyle name="Total 7 7 2 2" xfId="19760" xr:uid="{00000000-0005-0000-0000-000075730000}"/>
    <cellStyle name="Total 7 7 2 2 2" xfId="29934" xr:uid="{00000000-0005-0000-0000-000076730000}"/>
    <cellStyle name="Total 7 7 2 3" xfId="19761" xr:uid="{00000000-0005-0000-0000-000077730000}"/>
    <cellStyle name="Total 7 7 2 3 2" xfId="29935" xr:uid="{00000000-0005-0000-0000-000078730000}"/>
    <cellStyle name="Total 7 7 2 4" xfId="29933" xr:uid="{00000000-0005-0000-0000-000079730000}"/>
    <cellStyle name="Total 7 7 3" xfId="19762" xr:uid="{00000000-0005-0000-0000-00007A730000}"/>
    <cellStyle name="Total 7 7 3 2" xfId="29936" xr:uid="{00000000-0005-0000-0000-00007B730000}"/>
    <cellStyle name="Total 7 7 4" xfId="19763" xr:uid="{00000000-0005-0000-0000-00007C730000}"/>
    <cellStyle name="Total 7 7 4 2" xfId="29937" xr:uid="{00000000-0005-0000-0000-00007D730000}"/>
    <cellStyle name="Total 7 7 5" xfId="29932" xr:uid="{00000000-0005-0000-0000-00007E730000}"/>
    <cellStyle name="Total 7 8" xfId="19764" xr:uid="{00000000-0005-0000-0000-00007F730000}"/>
    <cellStyle name="Total 7 8 2" xfId="29938" xr:uid="{00000000-0005-0000-0000-000080730000}"/>
    <cellStyle name="Total 7 9" xfId="19645" xr:uid="{00000000-0005-0000-0000-000081730000}"/>
    <cellStyle name="Total 8" xfId="2895" xr:uid="{00000000-0005-0000-0000-000082730000}"/>
    <cellStyle name="Total 8 10" xfId="19765" xr:uid="{00000000-0005-0000-0000-000083730000}"/>
    <cellStyle name="Total 8 11" xfId="29939" xr:uid="{00000000-0005-0000-0000-000084730000}"/>
    <cellStyle name="Total 8 2" xfId="19766" xr:uid="{00000000-0005-0000-0000-000085730000}"/>
    <cellStyle name="Total 8 2 2" xfId="19767" xr:uid="{00000000-0005-0000-0000-000086730000}"/>
    <cellStyle name="Total 8 2 2 2" xfId="19768" xr:uid="{00000000-0005-0000-0000-000087730000}"/>
    <cellStyle name="Total 8 2 2 2 2" xfId="19769" xr:uid="{00000000-0005-0000-0000-000088730000}"/>
    <cellStyle name="Total 8 2 2 2 2 2" xfId="19770" xr:uid="{00000000-0005-0000-0000-000089730000}"/>
    <cellStyle name="Total 8 2 2 2 2 2 2" xfId="19771" xr:uid="{00000000-0005-0000-0000-00008A730000}"/>
    <cellStyle name="Total 8 2 2 2 2 2 2 2" xfId="29945" xr:uid="{00000000-0005-0000-0000-00008B730000}"/>
    <cellStyle name="Total 8 2 2 2 2 2 3" xfId="19772" xr:uid="{00000000-0005-0000-0000-00008C730000}"/>
    <cellStyle name="Total 8 2 2 2 2 2 3 2" xfId="29946" xr:uid="{00000000-0005-0000-0000-00008D730000}"/>
    <cellStyle name="Total 8 2 2 2 2 2 4" xfId="29944" xr:uid="{00000000-0005-0000-0000-00008E730000}"/>
    <cellStyle name="Total 8 2 2 2 2 3" xfId="19773" xr:uid="{00000000-0005-0000-0000-00008F730000}"/>
    <cellStyle name="Total 8 2 2 2 2 3 2" xfId="29947" xr:uid="{00000000-0005-0000-0000-000090730000}"/>
    <cellStyle name="Total 8 2 2 2 2 4" xfId="19774" xr:uid="{00000000-0005-0000-0000-000091730000}"/>
    <cellStyle name="Total 8 2 2 2 2 4 2" xfId="29948" xr:uid="{00000000-0005-0000-0000-000092730000}"/>
    <cellStyle name="Total 8 2 2 2 2 5" xfId="29943" xr:uid="{00000000-0005-0000-0000-000093730000}"/>
    <cellStyle name="Total 8 2 2 2 3" xfId="29942" xr:uid="{00000000-0005-0000-0000-000094730000}"/>
    <cellStyle name="Total 8 2 2 3" xfId="19775" xr:uid="{00000000-0005-0000-0000-000095730000}"/>
    <cellStyle name="Total 8 2 2 3 2" xfId="19776" xr:uid="{00000000-0005-0000-0000-000096730000}"/>
    <cellStyle name="Total 8 2 2 3 2 2" xfId="19777" xr:uid="{00000000-0005-0000-0000-000097730000}"/>
    <cellStyle name="Total 8 2 2 3 2 2 2" xfId="29951" xr:uid="{00000000-0005-0000-0000-000098730000}"/>
    <cellStyle name="Total 8 2 2 3 2 3" xfId="19778" xr:uid="{00000000-0005-0000-0000-000099730000}"/>
    <cellStyle name="Total 8 2 2 3 2 3 2" xfId="29952" xr:uid="{00000000-0005-0000-0000-00009A730000}"/>
    <cellStyle name="Total 8 2 2 3 2 4" xfId="29950" xr:uid="{00000000-0005-0000-0000-00009B730000}"/>
    <cellStyle name="Total 8 2 2 3 3" xfId="19779" xr:uid="{00000000-0005-0000-0000-00009C730000}"/>
    <cellStyle name="Total 8 2 2 3 3 2" xfId="29953" xr:uid="{00000000-0005-0000-0000-00009D730000}"/>
    <cellStyle name="Total 8 2 2 3 4" xfId="19780" xr:uid="{00000000-0005-0000-0000-00009E730000}"/>
    <cellStyle name="Total 8 2 2 3 4 2" xfId="29954" xr:uid="{00000000-0005-0000-0000-00009F730000}"/>
    <cellStyle name="Total 8 2 2 3 5" xfId="29949" xr:uid="{00000000-0005-0000-0000-0000A0730000}"/>
    <cellStyle name="Total 8 2 2 4" xfId="29941" xr:uid="{00000000-0005-0000-0000-0000A1730000}"/>
    <cellStyle name="Total 8 2 3" xfId="19781" xr:uid="{00000000-0005-0000-0000-0000A2730000}"/>
    <cellStyle name="Total 8 2 3 2" xfId="19782" xr:uid="{00000000-0005-0000-0000-0000A3730000}"/>
    <cellStyle name="Total 8 2 3 2 2" xfId="19783" xr:uid="{00000000-0005-0000-0000-0000A4730000}"/>
    <cellStyle name="Total 8 2 3 2 2 2" xfId="19784" xr:uid="{00000000-0005-0000-0000-0000A5730000}"/>
    <cellStyle name="Total 8 2 3 2 2 2 2" xfId="19785" xr:uid="{00000000-0005-0000-0000-0000A6730000}"/>
    <cellStyle name="Total 8 2 3 2 2 2 2 2" xfId="29959" xr:uid="{00000000-0005-0000-0000-0000A7730000}"/>
    <cellStyle name="Total 8 2 3 2 2 2 3" xfId="19786" xr:uid="{00000000-0005-0000-0000-0000A8730000}"/>
    <cellStyle name="Total 8 2 3 2 2 2 3 2" xfId="29960" xr:uid="{00000000-0005-0000-0000-0000A9730000}"/>
    <cellStyle name="Total 8 2 3 2 2 2 4" xfId="29958" xr:uid="{00000000-0005-0000-0000-0000AA730000}"/>
    <cellStyle name="Total 8 2 3 2 2 3" xfId="19787" xr:uid="{00000000-0005-0000-0000-0000AB730000}"/>
    <cellStyle name="Total 8 2 3 2 2 3 2" xfId="29961" xr:uid="{00000000-0005-0000-0000-0000AC730000}"/>
    <cellStyle name="Total 8 2 3 2 2 4" xfId="19788" xr:uid="{00000000-0005-0000-0000-0000AD730000}"/>
    <cellStyle name="Total 8 2 3 2 2 4 2" xfId="29962" xr:uid="{00000000-0005-0000-0000-0000AE730000}"/>
    <cellStyle name="Total 8 2 3 2 2 5" xfId="29957" xr:uid="{00000000-0005-0000-0000-0000AF730000}"/>
    <cellStyle name="Total 8 2 3 2 3" xfId="29956" xr:uid="{00000000-0005-0000-0000-0000B0730000}"/>
    <cellStyle name="Total 8 2 3 3" xfId="19789" xr:uid="{00000000-0005-0000-0000-0000B1730000}"/>
    <cellStyle name="Total 8 2 3 3 2" xfId="19790" xr:uid="{00000000-0005-0000-0000-0000B2730000}"/>
    <cellStyle name="Total 8 2 3 3 2 2" xfId="19791" xr:uid="{00000000-0005-0000-0000-0000B3730000}"/>
    <cellStyle name="Total 8 2 3 3 2 2 2" xfId="29965" xr:uid="{00000000-0005-0000-0000-0000B4730000}"/>
    <cellStyle name="Total 8 2 3 3 2 3" xfId="19792" xr:uid="{00000000-0005-0000-0000-0000B5730000}"/>
    <cellStyle name="Total 8 2 3 3 2 3 2" xfId="29966" xr:uid="{00000000-0005-0000-0000-0000B6730000}"/>
    <cellStyle name="Total 8 2 3 3 2 4" xfId="29964" xr:uid="{00000000-0005-0000-0000-0000B7730000}"/>
    <cellStyle name="Total 8 2 3 3 3" xfId="19793" xr:uid="{00000000-0005-0000-0000-0000B8730000}"/>
    <cellStyle name="Total 8 2 3 3 3 2" xfId="29967" xr:uid="{00000000-0005-0000-0000-0000B9730000}"/>
    <cellStyle name="Total 8 2 3 3 4" xfId="19794" xr:uid="{00000000-0005-0000-0000-0000BA730000}"/>
    <cellStyle name="Total 8 2 3 3 4 2" xfId="29968" xr:uid="{00000000-0005-0000-0000-0000BB730000}"/>
    <cellStyle name="Total 8 2 3 3 5" xfId="29963" xr:uid="{00000000-0005-0000-0000-0000BC730000}"/>
    <cellStyle name="Total 8 2 3 4" xfId="29955" xr:uid="{00000000-0005-0000-0000-0000BD730000}"/>
    <cellStyle name="Total 8 2 4" xfId="19795" xr:uid="{00000000-0005-0000-0000-0000BE730000}"/>
    <cellStyle name="Total 8 2 4 2" xfId="19796" xr:uid="{00000000-0005-0000-0000-0000BF730000}"/>
    <cellStyle name="Total 8 2 4 2 2" xfId="19797" xr:uid="{00000000-0005-0000-0000-0000C0730000}"/>
    <cellStyle name="Total 8 2 4 2 2 2" xfId="19798" xr:uid="{00000000-0005-0000-0000-0000C1730000}"/>
    <cellStyle name="Total 8 2 4 2 2 2 2" xfId="19799" xr:uid="{00000000-0005-0000-0000-0000C2730000}"/>
    <cellStyle name="Total 8 2 4 2 2 2 2 2" xfId="29973" xr:uid="{00000000-0005-0000-0000-0000C3730000}"/>
    <cellStyle name="Total 8 2 4 2 2 2 3" xfId="19800" xr:uid="{00000000-0005-0000-0000-0000C4730000}"/>
    <cellStyle name="Total 8 2 4 2 2 2 3 2" xfId="29974" xr:uid="{00000000-0005-0000-0000-0000C5730000}"/>
    <cellStyle name="Total 8 2 4 2 2 2 4" xfId="29972" xr:uid="{00000000-0005-0000-0000-0000C6730000}"/>
    <cellStyle name="Total 8 2 4 2 2 3" xfId="19801" xr:uid="{00000000-0005-0000-0000-0000C7730000}"/>
    <cellStyle name="Total 8 2 4 2 2 3 2" xfId="29975" xr:uid="{00000000-0005-0000-0000-0000C8730000}"/>
    <cellStyle name="Total 8 2 4 2 2 4" xfId="19802" xr:uid="{00000000-0005-0000-0000-0000C9730000}"/>
    <cellStyle name="Total 8 2 4 2 2 4 2" xfId="29976" xr:uid="{00000000-0005-0000-0000-0000CA730000}"/>
    <cellStyle name="Total 8 2 4 2 2 5" xfId="29971" xr:uid="{00000000-0005-0000-0000-0000CB730000}"/>
    <cellStyle name="Total 8 2 4 2 3" xfId="29970" xr:uid="{00000000-0005-0000-0000-0000CC730000}"/>
    <cellStyle name="Total 8 2 4 3" xfId="19803" xr:uid="{00000000-0005-0000-0000-0000CD730000}"/>
    <cellStyle name="Total 8 2 4 3 2" xfId="19804" xr:uid="{00000000-0005-0000-0000-0000CE730000}"/>
    <cellStyle name="Total 8 2 4 3 2 2" xfId="19805" xr:uid="{00000000-0005-0000-0000-0000CF730000}"/>
    <cellStyle name="Total 8 2 4 3 2 2 2" xfId="29979" xr:uid="{00000000-0005-0000-0000-0000D0730000}"/>
    <cellStyle name="Total 8 2 4 3 2 3" xfId="19806" xr:uid="{00000000-0005-0000-0000-0000D1730000}"/>
    <cellStyle name="Total 8 2 4 3 2 3 2" xfId="29980" xr:uid="{00000000-0005-0000-0000-0000D2730000}"/>
    <cellStyle name="Total 8 2 4 3 2 4" xfId="29978" xr:uid="{00000000-0005-0000-0000-0000D3730000}"/>
    <cellStyle name="Total 8 2 4 3 3" xfId="19807" xr:uid="{00000000-0005-0000-0000-0000D4730000}"/>
    <cellStyle name="Total 8 2 4 3 3 2" xfId="29981" xr:uid="{00000000-0005-0000-0000-0000D5730000}"/>
    <cellStyle name="Total 8 2 4 3 4" xfId="19808" xr:uid="{00000000-0005-0000-0000-0000D6730000}"/>
    <cellStyle name="Total 8 2 4 3 4 2" xfId="29982" xr:uid="{00000000-0005-0000-0000-0000D7730000}"/>
    <cellStyle name="Total 8 2 4 3 5" xfId="29977" xr:uid="{00000000-0005-0000-0000-0000D8730000}"/>
    <cellStyle name="Total 8 2 4 4" xfId="29969" xr:uid="{00000000-0005-0000-0000-0000D9730000}"/>
    <cellStyle name="Total 8 2 5" xfId="19809" xr:uid="{00000000-0005-0000-0000-0000DA730000}"/>
    <cellStyle name="Total 8 2 5 2" xfId="19810" xr:uid="{00000000-0005-0000-0000-0000DB730000}"/>
    <cellStyle name="Total 8 2 5 2 2" xfId="19811" xr:uid="{00000000-0005-0000-0000-0000DC730000}"/>
    <cellStyle name="Total 8 2 5 2 2 2" xfId="19812" xr:uid="{00000000-0005-0000-0000-0000DD730000}"/>
    <cellStyle name="Total 8 2 5 2 2 2 2" xfId="29986" xr:uid="{00000000-0005-0000-0000-0000DE730000}"/>
    <cellStyle name="Total 8 2 5 2 2 3" xfId="19813" xr:uid="{00000000-0005-0000-0000-0000DF730000}"/>
    <cellStyle name="Total 8 2 5 2 2 3 2" xfId="29987" xr:uid="{00000000-0005-0000-0000-0000E0730000}"/>
    <cellStyle name="Total 8 2 5 2 2 4" xfId="29985" xr:uid="{00000000-0005-0000-0000-0000E1730000}"/>
    <cellStyle name="Total 8 2 5 2 3" xfId="19814" xr:uid="{00000000-0005-0000-0000-0000E2730000}"/>
    <cellStyle name="Total 8 2 5 2 3 2" xfId="29988" xr:uid="{00000000-0005-0000-0000-0000E3730000}"/>
    <cellStyle name="Total 8 2 5 2 4" xfId="19815" xr:uid="{00000000-0005-0000-0000-0000E4730000}"/>
    <cellStyle name="Total 8 2 5 2 4 2" xfId="29989" xr:uid="{00000000-0005-0000-0000-0000E5730000}"/>
    <cellStyle name="Total 8 2 5 2 5" xfId="29984" xr:uid="{00000000-0005-0000-0000-0000E6730000}"/>
    <cellStyle name="Total 8 2 5 3" xfId="29983" xr:uid="{00000000-0005-0000-0000-0000E7730000}"/>
    <cellStyle name="Total 8 2 6" xfId="19816" xr:uid="{00000000-0005-0000-0000-0000E8730000}"/>
    <cellStyle name="Total 8 2 6 2" xfId="19817" xr:uid="{00000000-0005-0000-0000-0000E9730000}"/>
    <cellStyle name="Total 8 2 6 2 2" xfId="19818" xr:uid="{00000000-0005-0000-0000-0000EA730000}"/>
    <cellStyle name="Total 8 2 6 2 2 2" xfId="19819" xr:uid="{00000000-0005-0000-0000-0000EB730000}"/>
    <cellStyle name="Total 8 2 6 2 2 2 2" xfId="29993" xr:uid="{00000000-0005-0000-0000-0000EC730000}"/>
    <cellStyle name="Total 8 2 6 2 2 3" xfId="19820" xr:uid="{00000000-0005-0000-0000-0000ED730000}"/>
    <cellStyle name="Total 8 2 6 2 2 3 2" xfId="29994" xr:uid="{00000000-0005-0000-0000-0000EE730000}"/>
    <cellStyle name="Total 8 2 6 2 2 4" xfId="29992" xr:uid="{00000000-0005-0000-0000-0000EF730000}"/>
    <cellStyle name="Total 8 2 6 2 3" xfId="19821" xr:uid="{00000000-0005-0000-0000-0000F0730000}"/>
    <cellStyle name="Total 8 2 6 2 3 2" xfId="29995" xr:uid="{00000000-0005-0000-0000-0000F1730000}"/>
    <cellStyle name="Total 8 2 6 2 4" xfId="19822" xr:uid="{00000000-0005-0000-0000-0000F2730000}"/>
    <cellStyle name="Total 8 2 6 2 4 2" xfId="29996" xr:uid="{00000000-0005-0000-0000-0000F3730000}"/>
    <cellStyle name="Total 8 2 6 2 5" xfId="29991" xr:uid="{00000000-0005-0000-0000-0000F4730000}"/>
    <cellStyle name="Total 8 2 6 3" xfId="29990" xr:uid="{00000000-0005-0000-0000-0000F5730000}"/>
    <cellStyle name="Total 8 2 7" xfId="19823" xr:uid="{00000000-0005-0000-0000-0000F6730000}"/>
    <cellStyle name="Total 8 2 7 2" xfId="19824" xr:uid="{00000000-0005-0000-0000-0000F7730000}"/>
    <cellStyle name="Total 8 2 7 2 2" xfId="19825" xr:uid="{00000000-0005-0000-0000-0000F8730000}"/>
    <cellStyle name="Total 8 2 7 2 2 2" xfId="29999" xr:uid="{00000000-0005-0000-0000-0000F9730000}"/>
    <cellStyle name="Total 8 2 7 2 3" xfId="19826" xr:uid="{00000000-0005-0000-0000-0000FA730000}"/>
    <cellStyle name="Total 8 2 7 2 3 2" xfId="30000" xr:uid="{00000000-0005-0000-0000-0000FB730000}"/>
    <cellStyle name="Total 8 2 7 2 4" xfId="29998" xr:uid="{00000000-0005-0000-0000-0000FC730000}"/>
    <cellStyle name="Total 8 2 7 3" xfId="19827" xr:uid="{00000000-0005-0000-0000-0000FD730000}"/>
    <cellStyle name="Total 8 2 7 3 2" xfId="30001" xr:uid="{00000000-0005-0000-0000-0000FE730000}"/>
    <cellStyle name="Total 8 2 7 4" xfId="19828" xr:uid="{00000000-0005-0000-0000-0000FF730000}"/>
    <cellStyle name="Total 8 2 7 4 2" xfId="30002" xr:uid="{00000000-0005-0000-0000-000000740000}"/>
    <cellStyle name="Total 8 2 7 5" xfId="29997" xr:uid="{00000000-0005-0000-0000-000001740000}"/>
    <cellStyle name="Total 8 2 8" xfId="29940" xr:uid="{00000000-0005-0000-0000-000002740000}"/>
    <cellStyle name="Total 8 3" xfId="19829" xr:uid="{00000000-0005-0000-0000-000003740000}"/>
    <cellStyle name="Total 8 3 2" xfId="19830" xr:uid="{00000000-0005-0000-0000-000004740000}"/>
    <cellStyle name="Total 8 3 2 2" xfId="19831" xr:uid="{00000000-0005-0000-0000-000005740000}"/>
    <cellStyle name="Total 8 3 2 2 2" xfId="19832" xr:uid="{00000000-0005-0000-0000-000006740000}"/>
    <cellStyle name="Total 8 3 2 2 2 2" xfId="19833" xr:uid="{00000000-0005-0000-0000-000007740000}"/>
    <cellStyle name="Total 8 3 2 2 2 2 2" xfId="30007" xr:uid="{00000000-0005-0000-0000-000008740000}"/>
    <cellStyle name="Total 8 3 2 2 2 3" xfId="19834" xr:uid="{00000000-0005-0000-0000-000009740000}"/>
    <cellStyle name="Total 8 3 2 2 2 3 2" xfId="30008" xr:uid="{00000000-0005-0000-0000-00000A740000}"/>
    <cellStyle name="Total 8 3 2 2 2 4" xfId="30006" xr:uid="{00000000-0005-0000-0000-00000B740000}"/>
    <cellStyle name="Total 8 3 2 2 3" xfId="19835" xr:uid="{00000000-0005-0000-0000-00000C740000}"/>
    <cellStyle name="Total 8 3 2 2 3 2" xfId="30009" xr:uid="{00000000-0005-0000-0000-00000D740000}"/>
    <cellStyle name="Total 8 3 2 2 4" xfId="19836" xr:uid="{00000000-0005-0000-0000-00000E740000}"/>
    <cellStyle name="Total 8 3 2 2 4 2" xfId="30010" xr:uid="{00000000-0005-0000-0000-00000F740000}"/>
    <cellStyle name="Total 8 3 2 2 5" xfId="30005" xr:uid="{00000000-0005-0000-0000-000010740000}"/>
    <cellStyle name="Total 8 3 2 3" xfId="30004" xr:uid="{00000000-0005-0000-0000-000011740000}"/>
    <cellStyle name="Total 8 3 3" xfId="19837" xr:uid="{00000000-0005-0000-0000-000012740000}"/>
    <cellStyle name="Total 8 3 3 2" xfId="19838" xr:uid="{00000000-0005-0000-0000-000013740000}"/>
    <cellStyle name="Total 8 3 3 2 2" xfId="19839" xr:uid="{00000000-0005-0000-0000-000014740000}"/>
    <cellStyle name="Total 8 3 3 2 2 2" xfId="30013" xr:uid="{00000000-0005-0000-0000-000015740000}"/>
    <cellStyle name="Total 8 3 3 2 3" xfId="19840" xr:uid="{00000000-0005-0000-0000-000016740000}"/>
    <cellStyle name="Total 8 3 3 2 3 2" xfId="30014" xr:uid="{00000000-0005-0000-0000-000017740000}"/>
    <cellStyle name="Total 8 3 3 2 4" xfId="30012" xr:uid="{00000000-0005-0000-0000-000018740000}"/>
    <cellStyle name="Total 8 3 3 3" xfId="19841" xr:uid="{00000000-0005-0000-0000-000019740000}"/>
    <cellStyle name="Total 8 3 3 3 2" xfId="30015" xr:uid="{00000000-0005-0000-0000-00001A740000}"/>
    <cellStyle name="Total 8 3 3 4" xfId="19842" xr:uid="{00000000-0005-0000-0000-00001B740000}"/>
    <cellStyle name="Total 8 3 3 4 2" xfId="30016" xr:uid="{00000000-0005-0000-0000-00001C740000}"/>
    <cellStyle name="Total 8 3 3 5" xfId="30011" xr:uid="{00000000-0005-0000-0000-00001D740000}"/>
    <cellStyle name="Total 8 3 4" xfId="30003" xr:uid="{00000000-0005-0000-0000-00001E740000}"/>
    <cellStyle name="Total 8 4" xfId="19843" xr:uid="{00000000-0005-0000-0000-00001F740000}"/>
    <cellStyle name="Total 8 4 2" xfId="19844" xr:uid="{00000000-0005-0000-0000-000020740000}"/>
    <cellStyle name="Total 8 4 2 2" xfId="19845" xr:uid="{00000000-0005-0000-0000-000021740000}"/>
    <cellStyle name="Total 8 4 2 2 2" xfId="19846" xr:uid="{00000000-0005-0000-0000-000022740000}"/>
    <cellStyle name="Total 8 4 2 2 2 2" xfId="19847" xr:uid="{00000000-0005-0000-0000-000023740000}"/>
    <cellStyle name="Total 8 4 2 2 2 2 2" xfId="30021" xr:uid="{00000000-0005-0000-0000-000024740000}"/>
    <cellStyle name="Total 8 4 2 2 2 3" xfId="19848" xr:uid="{00000000-0005-0000-0000-000025740000}"/>
    <cellStyle name="Total 8 4 2 2 2 3 2" xfId="30022" xr:uid="{00000000-0005-0000-0000-000026740000}"/>
    <cellStyle name="Total 8 4 2 2 2 4" xfId="30020" xr:uid="{00000000-0005-0000-0000-000027740000}"/>
    <cellStyle name="Total 8 4 2 2 3" xfId="19849" xr:uid="{00000000-0005-0000-0000-000028740000}"/>
    <cellStyle name="Total 8 4 2 2 3 2" xfId="30023" xr:uid="{00000000-0005-0000-0000-000029740000}"/>
    <cellStyle name="Total 8 4 2 2 4" xfId="19850" xr:uid="{00000000-0005-0000-0000-00002A740000}"/>
    <cellStyle name="Total 8 4 2 2 4 2" xfId="30024" xr:uid="{00000000-0005-0000-0000-00002B740000}"/>
    <cellStyle name="Total 8 4 2 2 5" xfId="30019" xr:uid="{00000000-0005-0000-0000-00002C740000}"/>
    <cellStyle name="Total 8 4 2 3" xfId="30018" xr:uid="{00000000-0005-0000-0000-00002D740000}"/>
    <cellStyle name="Total 8 4 3" xfId="19851" xr:uid="{00000000-0005-0000-0000-00002E740000}"/>
    <cellStyle name="Total 8 4 3 2" xfId="19852" xr:uid="{00000000-0005-0000-0000-00002F740000}"/>
    <cellStyle name="Total 8 4 3 2 2" xfId="19853" xr:uid="{00000000-0005-0000-0000-000030740000}"/>
    <cellStyle name="Total 8 4 3 2 2 2" xfId="30027" xr:uid="{00000000-0005-0000-0000-000031740000}"/>
    <cellStyle name="Total 8 4 3 2 3" xfId="19854" xr:uid="{00000000-0005-0000-0000-000032740000}"/>
    <cellStyle name="Total 8 4 3 2 3 2" xfId="30028" xr:uid="{00000000-0005-0000-0000-000033740000}"/>
    <cellStyle name="Total 8 4 3 2 4" xfId="30026" xr:uid="{00000000-0005-0000-0000-000034740000}"/>
    <cellStyle name="Total 8 4 3 3" xfId="19855" xr:uid="{00000000-0005-0000-0000-000035740000}"/>
    <cellStyle name="Total 8 4 3 3 2" xfId="30029" xr:uid="{00000000-0005-0000-0000-000036740000}"/>
    <cellStyle name="Total 8 4 3 4" xfId="19856" xr:uid="{00000000-0005-0000-0000-000037740000}"/>
    <cellStyle name="Total 8 4 3 4 2" xfId="30030" xr:uid="{00000000-0005-0000-0000-000038740000}"/>
    <cellStyle name="Total 8 4 3 5" xfId="30025" xr:uid="{00000000-0005-0000-0000-000039740000}"/>
    <cellStyle name="Total 8 4 4" xfId="30017" xr:uid="{00000000-0005-0000-0000-00003A740000}"/>
    <cellStyle name="Total 8 5" xfId="19857" xr:uid="{00000000-0005-0000-0000-00003B740000}"/>
    <cellStyle name="Total 8 5 2" xfId="19858" xr:uid="{00000000-0005-0000-0000-00003C740000}"/>
    <cellStyle name="Total 8 5 2 2" xfId="19859" xr:uid="{00000000-0005-0000-0000-00003D740000}"/>
    <cellStyle name="Total 8 5 2 2 2" xfId="19860" xr:uid="{00000000-0005-0000-0000-00003E740000}"/>
    <cellStyle name="Total 8 5 2 2 2 2" xfId="19861" xr:uid="{00000000-0005-0000-0000-00003F740000}"/>
    <cellStyle name="Total 8 5 2 2 2 2 2" xfId="30035" xr:uid="{00000000-0005-0000-0000-000040740000}"/>
    <cellStyle name="Total 8 5 2 2 2 3" xfId="19862" xr:uid="{00000000-0005-0000-0000-000041740000}"/>
    <cellStyle name="Total 8 5 2 2 2 3 2" xfId="30036" xr:uid="{00000000-0005-0000-0000-000042740000}"/>
    <cellStyle name="Total 8 5 2 2 2 4" xfId="30034" xr:uid="{00000000-0005-0000-0000-000043740000}"/>
    <cellStyle name="Total 8 5 2 2 3" xfId="19863" xr:uid="{00000000-0005-0000-0000-000044740000}"/>
    <cellStyle name="Total 8 5 2 2 3 2" xfId="30037" xr:uid="{00000000-0005-0000-0000-000045740000}"/>
    <cellStyle name="Total 8 5 2 2 4" xfId="19864" xr:uid="{00000000-0005-0000-0000-000046740000}"/>
    <cellStyle name="Total 8 5 2 2 4 2" xfId="30038" xr:uid="{00000000-0005-0000-0000-000047740000}"/>
    <cellStyle name="Total 8 5 2 2 5" xfId="30033" xr:uid="{00000000-0005-0000-0000-000048740000}"/>
    <cellStyle name="Total 8 5 2 3" xfId="30032" xr:uid="{00000000-0005-0000-0000-000049740000}"/>
    <cellStyle name="Total 8 5 3" xfId="19865" xr:uid="{00000000-0005-0000-0000-00004A740000}"/>
    <cellStyle name="Total 8 5 3 2" xfId="19866" xr:uid="{00000000-0005-0000-0000-00004B740000}"/>
    <cellStyle name="Total 8 5 3 2 2" xfId="19867" xr:uid="{00000000-0005-0000-0000-00004C740000}"/>
    <cellStyle name="Total 8 5 3 2 2 2" xfId="30041" xr:uid="{00000000-0005-0000-0000-00004D740000}"/>
    <cellStyle name="Total 8 5 3 2 3" xfId="19868" xr:uid="{00000000-0005-0000-0000-00004E740000}"/>
    <cellStyle name="Total 8 5 3 2 3 2" xfId="30042" xr:uid="{00000000-0005-0000-0000-00004F740000}"/>
    <cellStyle name="Total 8 5 3 2 4" xfId="30040" xr:uid="{00000000-0005-0000-0000-000050740000}"/>
    <cellStyle name="Total 8 5 3 3" xfId="19869" xr:uid="{00000000-0005-0000-0000-000051740000}"/>
    <cellStyle name="Total 8 5 3 3 2" xfId="30043" xr:uid="{00000000-0005-0000-0000-000052740000}"/>
    <cellStyle name="Total 8 5 3 4" xfId="19870" xr:uid="{00000000-0005-0000-0000-000053740000}"/>
    <cellStyle name="Total 8 5 3 4 2" xfId="30044" xr:uid="{00000000-0005-0000-0000-000054740000}"/>
    <cellStyle name="Total 8 5 3 5" xfId="30039" xr:uid="{00000000-0005-0000-0000-000055740000}"/>
    <cellStyle name="Total 8 5 4" xfId="30031" xr:uid="{00000000-0005-0000-0000-000056740000}"/>
    <cellStyle name="Total 8 6" xfId="19871" xr:uid="{00000000-0005-0000-0000-000057740000}"/>
    <cellStyle name="Total 8 6 2" xfId="19872" xr:uid="{00000000-0005-0000-0000-000058740000}"/>
    <cellStyle name="Total 8 6 2 2" xfId="19873" xr:uid="{00000000-0005-0000-0000-000059740000}"/>
    <cellStyle name="Total 8 6 2 2 2" xfId="19874" xr:uid="{00000000-0005-0000-0000-00005A740000}"/>
    <cellStyle name="Total 8 6 2 2 2 2" xfId="30048" xr:uid="{00000000-0005-0000-0000-00005B740000}"/>
    <cellStyle name="Total 8 6 2 2 3" xfId="19875" xr:uid="{00000000-0005-0000-0000-00005C740000}"/>
    <cellStyle name="Total 8 6 2 2 3 2" xfId="30049" xr:uid="{00000000-0005-0000-0000-00005D740000}"/>
    <cellStyle name="Total 8 6 2 2 4" xfId="30047" xr:uid="{00000000-0005-0000-0000-00005E740000}"/>
    <cellStyle name="Total 8 6 2 3" xfId="19876" xr:uid="{00000000-0005-0000-0000-00005F740000}"/>
    <cellStyle name="Total 8 6 2 3 2" xfId="30050" xr:uid="{00000000-0005-0000-0000-000060740000}"/>
    <cellStyle name="Total 8 6 2 4" xfId="19877" xr:uid="{00000000-0005-0000-0000-000061740000}"/>
    <cellStyle name="Total 8 6 2 4 2" xfId="30051" xr:uid="{00000000-0005-0000-0000-000062740000}"/>
    <cellStyle name="Total 8 6 2 5" xfId="30046" xr:uid="{00000000-0005-0000-0000-000063740000}"/>
    <cellStyle name="Total 8 6 3" xfId="30045" xr:uid="{00000000-0005-0000-0000-000064740000}"/>
    <cellStyle name="Total 8 7" xfId="19878" xr:uid="{00000000-0005-0000-0000-000065740000}"/>
    <cellStyle name="Total 8 7 2" xfId="19879" xr:uid="{00000000-0005-0000-0000-000066740000}"/>
    <cellStyle name="Total 8 7 2 2" xfId="19880" xr:uid="{00000000-0005-0000-0000-000067740000}"/>
    <cellStyle name="Total 8 7 2 2 2" xfId="30054" xr:uid="{00000000-0005-0000-0000-000068740000}"/>
    <cellStyle name="Total 8 7 2 3" xfId="19881" xr:uid="{00000000-0005-0000-0000-000069740000}"/>
    <cellStyle name="Total 8 7 2 3 2" xfId="30055" xr:uid="{00000000-0005-0000-0000-00006A740000}"/>
    <cellStyle name="Total 8 7 2 4" xfId="30053" xr:uid="{00000000-0005-0000-0000-00006B740000}"/>
    <cellStyle name="Total 8 7 3" xfId="19882" xr:uid="{00000000-0005-0000-0000-00006C740000}"/>
    <cellStyle name="Total 8 7 3 2" xfId="30056" xr:uid="{00000000-0005-0000-0000-00006D740000}"/>
    <cellStyle name="Total 8 7 4" xfId="19883" xr:uid="{00000000-0005-0000-0000-00006E740000}"/>
    <cellStyle name="Total 8 7 4 2" xfId="30057" xr:uid="{00000000-0005-0000-0000-00006F740000}"/>
    <cellStyle name="Total 8 7 5" xfId="30052" xr:uid="{00000000-0005-0000-0000-000070740000}"/>
    <cellStyle name="Total 8 8" xfId="19884" xr:uid="{00000000-0005-0000-0000-000071740000}"/>
    <cellStyle name="Total 8 8 2" xfId="30058" xr:uid="{00000000-0005-0000-0000-000072740000}"/>
    <cellStyle name="Total 8 9" xfId="19885" xr:uid="{00000000-0005-0000-0000-000073740000}"/>
    <cellStyle name="Total 8 9 2" xfId="30059" xr:uid="{00000000-0005-0000-0000-000074740000}"/>
    <cellStyle name="Total 9" xfId="2896" xr:uid="{00000000-0005-0000-0000-000075740000}"/>
    <cellStyle name="Total 9 2" xfId="2897" xr:uid="{00000000-0005-0000-0000-000076740000}"/>
    <cellStyle name="Total 9 2 2" xfId="19888" xr:uid="{00000000-0005-0000-0000-000077740000}"/>
    <cellStyle name="Total 9 2 2 2" xfId="19889" xr:uid="{00000000-0005-0000-0000-000078740000}"/>
    <cellStyle name="Total 9 2 2 2 2" xfId="19890" xr:uid="{00000000-0005-0000-0000-000079740000}"/>
    <cellStyle name="Total 9 2 2 2 2 2" xfId="19891" xr:uid="{00000000-0005-0000-0000-00007A740000}"/>
    <cellStyle name="Total 9 2 2 2 2 2 2" xfId="19892" xr:uid="{00000000-0005-0000-0000-00007B740000}"/>
    <cellStyle name="Total 9 2 2 2 2 2 2 2" xfId="30066" xr:uid="{00000000-0005-0000-0000-00007C740000}"/>
    <cellStyle name="Total 9 2 2 2 2 2 3" xfId="19893" xr:uid="{00000000-0005-0000-0000-00007D740000}"/>
    <cellStyle name="Total 9 2 2 2 2 2 3 2" xfId="30067" xr:uid="{00000000-0005-0000-0000-00007E740000}"/>
    <cellStyle name="Total 9 2 2 2 2 2 4" xfId="30065" xr:uid="{00000000-0005-0000-0000-00007F740000}"/>
    <cellStyle name="Total 9 2 2 2 2 3" xfId="19894" xr:uid="{00000000-0005-0000-0000-000080740000}"/>
    <cellStyle name="Total 9 2 2 2 2 3 2" xfId="30068" xr:uid="{00000000-0005-0000-0000-000081740000}"/>
    <cellStyle name="Total 9 2 2 2 2 4" xfId="19895" xr:uid="{00000000-0005-0000-0000-000082740000}"/>
    <cellStyle name="Total 9 2 2 2 2 4 2" xfId="30069" xr:uid="{00000000-0005-0000-0000-000083740000}"/>
    <cellStyle name="Total 9 2 2 2 2 5" xfId="30064" xr:uid="{00000000-0005-0000-0000-000084740000}"/>
    <cellStyle name="Total 9 2 2 2 3" xfId="30063" xr:uid="{00000000-0005-0000-0000-000085740000}"/>
    <cellStyle name="Total 9 2 2 3" xfId="19896" xr:uid="{00000000-0005-0000-0000-000086740000}"/>
    <cellStyle name="Total 9 2 2 3 2" xfId="19897" xr:uid="{00000000-0005-0000-0000-000087740000}"/>
    <cellStyle name="Total 9 2 2 3 2 2" xfId="19898" xr:uid="{00000000-0005-0000-0000-000088740000}"/>
    <cellStyle name="Total 9 2 2 3 2 2 2" xfId="30072" xr:uid="{00000000-0005-0000-0000-000089740000}"/>
    <cellStyle name="Total 9 2 2 3 2 3" xfId="19899" xr:uid="{00000000-0005-0000-0000-00008A740000}"/>
    <cellStyle name="Total 9 2 2 3 2 3 2" xfId="30073" xr:uid="{00000000-0005-0000-0000-00008B740000}"/>
    <cellStyle name="Total 9 2 2 3 2 4" xfId="30071" xr:uid="{00000000-0005-0000-0000-00008C740000}"/>
    <cellStyle name="Total 9 2 2 3 3" xfId="19900" xr:uid="{00000000-0005-0000-0000-00008D740000}"/>
    <cellStyle name="Total 9 2 2 3 3 2" xfId="30074" xr:uid="{00000000-0005-0000-0000-00008E740000}"/>
    <cellStyle name="Total 9 2 2 3 4" xfId="19901" xr:uid="{00000000-0005-0000-0000-00008F740000}"/>
    <cellStyle name="Total 9 2 2 3 4 2" xfId="30075" xr:uid="{00000000-0005-0000-0000-000090740000}"/>
    <cellStyle name="Total 9 2 2 3 5" xfId="30070" xr:uid="{00000000-0005-0000-0000-000091740000}"/>
    <cellStyle name="Total 9 2 2 4" xfId="30062" xr:uid="{00000000-0005-0000-0000-000092740000}"/>
    <cellStyle name="Total 9 2 3" xfId="19902" xr:uid="{00000000-0005-0000-0000-000093740000}"/>
    <cellStyle name="Total 9 2 3 2" xfId="19903" xr:uid="{00000000-0005-0000-0000-000094740000}"/>
    <cellStyle name="Total 9 2 3 2 2" xfId="19904" xr:uid="{00000000-0005-0000-0000-000095740000}"/>
    <cellStyle name="Total 9 2 3 2 2 2" xfId="19905" xr:uid="{00000000-0005-0000-0000-000096740000}"/>
    <cellStyle name="Total 9 2 3 2 2 2 2" xfId="19906" xr:uid="{00000000-0005-0000-0000-000097740000}"/>
    <cellStyle name="Total 9 2 3 2 2 2 2 2" xfId="30080" xr:uid="{00000000-0005-0000-0000-000098740000}"/>
    <cellStyle name="Total 9 2 3 2 2 2 3" xfId="19907" xr:uid="{00000000-0005-0000-0000-000099740000}"/>
    <cellStyle name="Total 9 2 3 2 2 2 3 2" xfId="30081" xr:uid="{00000000-0005-0000-0000-00009A740000}"/>
    <cellStyle name="Total 9 2 3 2 2 2 4" xfId="30079" xr:uid="{00000000-0005-0000-0000-00009B740000}"/>
    <cellStyle name="Total 9 2 3 2 2 3" xfId="19908" xr:uid="{00000000-0005-0000-0000-00009C740000}"/>
    <cellStyle name="Total 9 2 3 2 2 3 2" xfId="30082" xr:uid="{00000000-0005-0000-0000-00009D740000}"/>
    <cellStyle name="Total 9 2 3 2 2 4" xfId="19909" xr:uid="{00000000-0005-0000-0000-00009E740000}"/>
    <cellStyle name="Total 9 2 3 2 2 4 2" xfId="30083" xr:uid="{00000000-0005-0000-0000-00009F740000}"/>
    <cellStyle name="Total 9 2 3 2 2 5" xfId="30078" xr:uid="{00000000-0005-0000-0000-0000A0740000}"/>
    <cellStyle name="Total 9 2 3 2 3" xfId="30077" xr:uid="{00000000-0005-0000-0000-0000A1740000}"/>
    <cellStyle name="Total 9 2 3 3" xfId="19910" xr:uid="{00000000-0005-0000-0000-0000A2740000}"/>
    <cellStyle name="Total 9 2 3 3 2" xfId="19911" xr:uid="{00000000-0005-0000-0000-0000A3740000}"/>
    <cellStyle name="Total 9 2 3 3 2 2" xfId="19912" xr:uid="{00000000-0005-0000-0000-0000A4740000}"/>
    <cellStyle name="Total 9 2 3 3 2 2 2" xfId="30086" xr:uid="{00000000-0005-0000-0000-0000A5740000}"/>
    <cellStyle name="Total 9 2 3 3 2 3" xfId="19913" xr:uid="{00000000-0005-0000-0000-0000A6740000}"/>
    <cellStyle name="Total 9 2 3 3 2 3 2" xfId="30087" xr:uid="{00000000-0005-0000-0000-0000A7740000}"/>
    <cellStyle name="Total 9 2 3 3 2 4" xfId="30085" xr:uid="{00000000-0005-0000-0000-0000A8740000}"/>
    <cellStyle name="Total 9 2 3 3 3" xfId="19914" xr:uid="{00000000-0005-0000-0000-0000A9740000}"/>
    <cellStyle name="Total 9 2 3 3 3 2" xfId="30088" xr:uid="{00000000-0005-0000-0000-0000AA740000}"/>
    <cellStyle name="Total 9 2 3 3 4" xfId="19915" xr:uid="{00000000-0005-0000-0000-0000AB740000}"/>
    <cellStyle name="Total 9 2 3 3 4 2" xfId="30089" xr:uid="{00000000-0005-0000-0000-0000AC740000}"/>
    <cellStyle name="Total 9 2 3 3 5" xfId="30084" xr:uid="{00000000-0005-0000-0000-0000AD740000}"/>
    <cellStyle name="Total 9 2 3 4" xfId="30076" xr:uid="{00000000-0005-0000-0000-0000AE740000}"/>
    <cellStyle name="Total 9 2 4" xfId="19916" xr:uid="{00000000-0005-0000-0000-0000AF740000}"/>
    <cellStyle name="Total 9 2 4 2" xfId="19917" xr:uid="{00000000-0005-0000-0000-0000B0740000}"/>
    <cellStyle name="Total 9 2 4 2 2" xfId="19918" xr:uid="{00000000-0005-0000-0000-0000B1740000}"/>
    <cellStyle name="Total 9 2 4 2 2 2" xfId="19919" xr:uid="{00000000-0005-0000-0000-0000B2740000}"/>
    <cellStyle name="Total 9 2 4 2 2 2 2" xfId="19920" xr:uid="{00000000-0005-0000-0000-0000B3740000}"/>
    <cellStyle name="Total 9 2 4 2 2 2 2 2" xfId="30094" xr:uid="{00000000-0005-0000-0000-0000B4740000}"/>
    <cellStyle name="Total 9 2 4 2 2 2 3" xfId="19921" xr:uid="{00000000-0005-0000-0000-0000B5740000}"/>
    <cellStyle name="Total 9 2 4 2 2 2 3 2" xfId="30095" xr:uid="{00000000-0005-0000-0000-0000B6740000}"/>
    <cellStyle name="Total 9 2 4 2 2 2 4" xfId="30093" xr:uid="{00000000-0005-0000-0000-0000B7740000}"/>
    <cellStyle name="Total 9 2 4 2 2 3" xfId="19922" xr:uid="{00000000-0005-0000-0000-0000B8740000}"/>
    <cellStyle name="Total 9 2 4 2 2 3 2" xfId="30096" xr:uid="{00000000-0005-0000-0000-0000B9740000}"/>
    <cellStyle name="Total 9 2 4 2 2 4" xfId="19923" xr:uid="{00000000-0005-0000-0000-0000BA740000}"/>
    <cellStyle name="Total 9 2 4 2 2 4 2" xfId="30097" xr:uid="{00000000-0005-0000-0000-0000BB740000}"/>
    <cellStyle name="Total 9 2 4 2 2 5" xfId="30092" xr:uid="{00000000-0005-0000-0000-0000BC740000}"/>
    <cellStyle name="Total 9 2 4 2 3" xfId="30091" xr:uid="{00000000-0005-0000-0000-0000BD740000}"/>
    <cellStyle name="Total 9 2 4 3" xfId="19924" xr:uid="{00000000-0005-0000-0000-0000BE740000}"/>
    <cellStyle name="Total 9 2 4 3 2" xfId="19925" xr:uid="{00000000-0005-0000-0000-0000BF740000}"/>
    <cellStyle name="Total 9 2 4 3 2 2" xfId="19926" xr:uid="{00000000-0005-0000-0000-0000C0740000}"/>
    <cellStyle name="Total 9 2 4 3 2 2 2" xfId="30100" xr:uid="{00000000-0005-0000-0000-0000C1740000}"/>
    <cellStyle name="Total 9 2 4 3 2 3" xfId="19927" xr:uid="{00000000-0005-0000-0000-0000C2740000}"/>
    <cellStyle name="Total 9 2 4 3 2 3 2" xfId="30101" xr:uid="{00000000-0005-0000-0000-0000C3740000}"/>
    <cellStyle name="Total 9 2 4 3 2 4" xfId="30099" xr:uid="{00000000-0005-0000-0000-0000C4740000}"/>
    <cellStyle name="Total 9 2 4 3 3" xfId="19928" xr:uid="{00000000-0005-0000-0000-0000C5740000}"/>
    <cellStyle name="Total 9 2 4 3 3 2" xfId="30102" xr:uid="{00000000-0005-0000-0000-0000C6740000}"/>
    <cellStyle name="Total 9 2 4 3 4" xfId="19929" xr:uid="{00000000-0005-0000-0000-0000C7740000}"/>
    <cellStyle name="Total 9 2 4 3 4 2" xfId="30103" xr:uid="{00000000-0005-0000-0000-0000C8740000}"/>
    <cellStyle name="Total 9 2 4 3 5" xfId="30098" xr:uid="{00000000-0005-0000-0000-0000C9740000}"/>
    <cellStyle name="Total 9 2 4 4" xfId="30090" xr:uid="{00000000-0005-0000-0000-0000CA740000}"/>
    <cellStyle name="Total 9 2 5" xfId="19930" xr:uid="{00000000-0005-0000-0000-0000CB740000}"/>
    <cellStyle name="Total 9 2 5 2" xfId="19931" xr:uid="{00000000-0005-0000-0000-0000CC740000}"/>
    <cellStyle name="Total 9 2 5 2 2" xfId="19932" xr:uid="{00000000-0005-0000-0000-0000CD740000}"/>
    <cellStyle name="Total 9 2 5 2 2 2" xfId="30106" xr:uid="{00000000-0005-0000-0000-0000CE740000}"/>
    <cellStyle name="Total 9 2 5 2 3" xfId="19933" xr:uid="{00000000-0005-0000-0000-0000CF740000}"/>
    <cellStyle name="Total 9 2 5 2 3 2" xfId="30107" xr:uid="{00000000-0005-0000-0000-0000D0740000}"/>
    <cellStyle name="Total 9 2 5 2 4" xfId="30105" xr:uid="{00000000-0005-0000-0000-0000D1740000}"/>
    <cellStyle name="Total 9 2 5 3" xfId="19934" xr:uid="{00000000-0005-0000-0000-0000D2740000}"/>
    <cellStyle name="Total 9 2 5 3 2" xfId="30108" xr:uid="{00000000-0005-0000-0000-0000D3740000}"/>
    <cellStyle name="Total 9 2 5 4" xfId="19935" xr:uid="{00000000-0005-0000-0000-0000D4740000}"/>
    <cellStyle name="Total 9 2 5 4 2" xfId="30109" xr:uid="{00000000-0005-0000-0000-0000D5740000}"/>
    <cellStyle name="Total 9 2 5 5" xfId="30104" xr:uid="{00000000-0005-0000-0000-0000D6740000}"/>
    <cellStyle name="Total 9 2 6" xfId="19936" xr:uid="{00000000-0005-0000-0000-0000D7740000}"/>
    <cellStyle name="Total 9 2 6 2" xfId="30110" xr:uid="{00000000-0005-0000-0000-0000D8740000}"/>
    <cellStyle name="Total 9 2 7" xfId="19887" xr:uid="{00000000-0005-0000-0000-0000D9740000}"/>
    <cellStyle name="Total 9 2 8" xfId="30061" xr:uid="{00000000-0005-0000-0000-0000DA740000}"/>
    <cellStyle name="Total 9 3" xfId="2898" xr:uid="{00000000-0005-0000-0000-0000DB740000}"/>
    <cellStyle name="Total 9 3 2" xfId="19938" xr:uid="{00000000-0005-0000-0000-0000DC740000}"/>
    <cellStyle name="Total 9 3 2 2" xfId="19939" xr:uid="{00000000-0005-0000-0000-0000DD740000}"/>
    <cellStyle name="Total 9 3 2 2 2" xfId="19940" xr:uid="{00000000-0005-0000-0000-0000DE740000}"/>
    <cellStyle name="Total 9 3 2 2 2 2" xfId="19941" xr:uid="{00000000-0005-0000-0000-0000DF740000}"/>
    <cellStyle name="Total 9 3 2 2 2 2 2" xfId="30115" xr:uid="{00000000-0005-0000-0000-0000E0740000}"/>
    <cellStyle name="Total 9 3 2 2 2 3" xfId="19942" xr:uid="{00000000-0005-0000-0000-0000E1740000}"/>
    <cellStyle name="Total 9 3 2 2 2 3 2" xfId="30116" xr:uid="{00000000-0005-0000-0000-0000E2740000}"/>
    <cellStyle name="Total 9 3 2 2 2 4" xfId="30114" xr:uid="{00000000-0005-0000-0000-0000E3740000}"/>
    <cellStyle name="Total 9 3 2 2 3" xfId="19943" xr:uid="{00000000-0005-0000-0000-0000E4740000}"/>
    <cellStyle name="Total 9 3 2 2 3 2" xfId="30117" xr:uid="{00000000-0005-0000-0000-0000E5740000}"/>
    <cellStyle name="Total 9 3 2 2 4" xfId="19944" xr:uid="{00000000-0005-0000-0000-0000E6740000}"/>
    <cellStyle name="Total 9 3 2 2 4 2" xfId="30118" xr:uid="{00000000-0005-0000-0000-0000E7740000}"/>
    <cellStyle name="Total 9 3 2 2 5" xfId="30113" xr:uid="{00000000-0005-0000-0000-0000E8740000}"/>
    <cellStyle name="Total 9 3 2 3" xfId="30112" xr:uid="{00000000-0005-0000-0000-0000E9740000}"/>
    <cellStyle name="Total 9 3 3" xfId="19945" xr:uid="{00000000-0005-0000-0000-0000EA740000}"/>
    <cellStyle name="Total 9 3 3 2" xfId="19946" xr:uid="{00000000-0005-0000-0000-0000EB740000}"/>
    <cellStyle name="Total 9 3 3 2 2" xfId="19947" xr:uid="{00000000-0005-0000-0000-0000EC740000}"/>
    <cellStyle name="Total 9 3 3 2 2 2" xfId="30121" xr:uid="{00000000-0005-0000-0000-0000ED740000}"/>
    <cellStyle name="Total 9 3 3 2 3" xfId="19948" xr:uid="{00000000-0005-0000-0000-0000EE740000}"/>
    <cellStyle name="Total 9 3 3 2 3 2" xfId="30122" xr:uid="{00000000-0005-0000-0000-0000EF740000}"/>
    <cellStyle name="Total 9 3 3 2 4" xfId="30120" xr:uid="{00000000-0005-0000-0000-0000F0740000}"/>
    <cellStyle name="Total 9 3 3 3" xfId="19949" xr:uid="{00000000-0005-0000-0000-0000F1740000}"/>
    <cellStyle name="Total 9 3 3 3 2" xfId="30123" xr:uid="{00000000-0005-0000-0000-0000F2740000}"/>
    <cellStyle name="Total 9 3 3 4" xfId="19950" xr:uid="{00000000-0005-0000-0000-0000F3740000}"/>
    <cellStyle name="Total 9 3 3 4 2" xfId="30124" xr:uid="{00000000-0005-0000-0000-0000F4740000}"/>
    <cellStyle name="Total 9 3 3 5" xfId="30119" xr:uid="{00000000-0005-0000-0000-0000F5740000}"/>
    <cellStyle name="Total 9 3 4" xfId="19937" xr:uid="{00000000-0005-0000-0000-0000F6740000}"/>
    <cellStyle name="Total 9 3 5" xfId="30111" xr:uid="{00000000-0005-0000-0000-0000F7740000}"/>
    <cellStyle name="Total 9 4" xfId="19951" xr:uid="{00000000-0005-0000-0000-0000F8740000}"/>
    <cellStyle name="Total 9 4 2" xfId="19952" xr:uid="{00000000-0005-0000-0000-0000F9740000}"/>
    <cellStyle name="Total 9 4 2 2" xfId="19953" xr:uid="{00000000-0005-0000-0000-0000FA740000}"/>
    <cellStyle name="Total 9 4 2 2 2" xfId="19954" xr:uid="{00000000-0005-0000-0000-0000FB740000}"/>
    <cellStyle name="Total 9 4 2 2 2 2" xfId="19955" xr:uid="{00000000-0005-0000-0000-0000FC740000}"/>
    <cellStyle name="Total 9 4 2 2 2 2 2" xfId="30129" xr:uid="{00000000-0005-0000-0000-0000FD740000}"/>
    <cellStyle name="Total 9 4 2 2 2 3" xfId="19956" xr:uid="{00000000-0005-0000-0000-0000FE740000}"/>
    <cellStyle name="Total 9 4 2 2 2 3 2" xfId="30130" xr:uid="{00000000-0005-0000-0000-0000FF740000}"/>
    <cellStyle name="Total 9 4 2 2 2 4" xfId="30128" xr:uid="{00000000-0005-0000-0000-000000750000}"/>
    <cellStyle name="Total 9 4 2 2 3" xfId="19957" xr:uid="{00000000-0005-0000-0000-000001750000}"/>
    <cellStyle name="Total 9 4 2 2 3 2" xfId="30131" xr:uid="{00000000-0005-0000-0000-000002750000}"/>
    <cellStyle name="Total 9 4 2 2 4" xfId="19958" xr:uid="{00000000-0005-0000-0000-000003750000}"/>
    <cellStyle name="Total 9 4 2 2 4 2" xfId="30132" xr:uid="{00000000-0005-0000-0000-000004750000}"/>
    <cellStyle name="Total 9 4 2 2 5" xfId="30127" xr:uid="{00000000-0005-0000-0000-000005750000}"/>
    <cellStyle name="Total 9 4 2 3" xfId="30126" xr:uid="{00000000-0005-0000-0000-000006750000}"/>
    <cellStyle name="Total 9 4 3" xfId="19959" xr:uid="{00000000-0005-0000-0000-000007750000}"/>
    <cellStyle name="Total 9 4 3 2" xfId="19960" xr:uid="{00000000-0005-0000-0000-000008750000}"/>
    <cellStyle name="Total 9 4 3 2 2" xfId="19961" xr:uid="{00000000-0005-0000-0000-000009750000}"/>
    <cellStyle name="Total 9 4 3 2 2 2" xfId="30135" xr:uid="{00000000-0005-0000-0000-00000A750000}"/>
    <cellStyle name="Total 9 4 3 2 3" xfId="19962" xr:uid="{00000000-0005-0000-0000-00000B750000}"/>
    <cellStyle name="Total 9 4 3 2 3 2" xfId="30136" xr:uid="{00000000-0005-0000-0000-00000C750000}"/>
    <cellStyle name="Total 9 4 3 2 4" xfId="30134" xr:uid="{00000000-0005-0000-0000-00000D750000}"/>
    <cellStyle name="Total 9 4 3 3" xfId="19963" xr:uid="{00000000-0005-0000-0000-00000E750000}"/>
    <cellStyle name="Total 9 4 3 3 2" xfId="30137" xr:uid="{00000000-0005-0000-0000-00000F750000}"/>
    <cellStyle name="Total 9 4 3 4" xfId="19964" xr:uid="{00000000-0005-0000-0000-000010750000}"/>
    <cellStyle name="Total 9 4 3 4 2" xfId="30138" xr:uid="{00000000-0005-0000-0000-000011750000}"/>
    <cellStyle name="Total 9 4 3 5" xfId="30133" xr:uid="{00000000-0005-0000-0000-000012750000}"/>
    <cellStyle name="Total 9 4 4" xfId="30125" xr:uid="{00000000-0005-0000-0000-000013750000}"/>
    <cellStyle name="Total 9 5" xfId="19965" xr:uid="{00000000-0005-0000-0000-000014750000}"/>
    <cellStyle name="Total 9 5 2" xfId="19966" xr:uid="{00000000-0005-0000-0000-000015750000}"/>
    <cellStyle name="Total 9 5 2 2" xfId="19967" xr:uid="{00000000-0005-0000-0000-000016750000}"/>
    <cellStyle name="Total 9 5 2 2 2" xfId="19968" xr:uid="{00000000-0005-0000-0000-000017750000}"/>
    <cellStyle name="Total 9 5 2 2 2 2" xfId="19969" xr:uid="{00000000-0005-0000-0000-000018750000}"/>
    <cellStyle name="Total 9 5 2 2 2 2 2" xfId="30143" xr:uid="{00000000-0005-0000-0000-000019750000}"/>
    <cellStyle name="Total 9 5 2 2 2 3" xfId="19970" xr:uid="{00000000-0005-0000-0000-00001A750000}"/>
    <cellStyle name="Total 9 5 2 2 2 3 2" xfId="30144" xr:uid="{00000000-0005-0000-0000-00001B750000}"/>
    <cellStyle name="Total 9 5 2 2 2 4" xfId="30142" xr:uid="{00000000-0005-0000-0000-00001C750000}"/>
    <cellStyle name="Total 9 5 2 2 3" xfId="19971" xr:uid="{00000000-0005-0000-0000-00001D750000}"/>
    <cellStyle name="Total 9 5 2 2 3 2" xfId="30145" xr:uid="{00000000-0005-0000-0000-00001E750000}"/>
    <cellStyle name="Total 9 5 2 2 4" xfId="19972" xr:uid="{00000000-0005-0000-0000-00001F750000}"/>
    <cellStyle name="Total 9 5 2 2 4 2" xfId="30146" xr:uid="{00000000-0005-0000-0000-000020750000}"/>
    <cellStyle name="Total 9 5 2 2 5" xfId="30141" xr:uid="{00000000-0005-0000-0000-000021750000}"/>
    <cellStyle name="Total 9 5 2 3" xfId="30140" xr:uid="{00000000-0005-0000-0000-000022750000}"/>
    <cellStyle name="Total 9 5 3" xfId="19973" xr:uid="{00000000-0005-0000-0000-000023750000}"/>
    <cellStyle name="Total 9 5 3 2" xfId="19974" xr:uid="{00000000-0005-0000-0000-000024750000}"/>
    <cellStyle name="Total 9 5 3 2 2" xfId="19975" xr:uid="{00000000-0005-0000-0000-000025750000}"/>
    <cellStyle name="Total 9 5 3 2 2 2" xfId="30149" xr:uid="{00000000-0005-0000-0000-000026750000}"/>
    <cellStyle name="Total 9 5 3 2 3" xfId="19976" xr:uid="{00000000-0005-0000-0000-000027750000}"/>
    <cellStyle name="Total 9 5 3 2 3 2" xfId="30150" xr:uid="{00000000-0005-0000-0000-000028750000}"/>
    <cellStyle name="Total 9 5 3 2 4" xfId="30148" xr:uid="{00000000-0005-0000-0000-000029750000}"/>
    <cellStyle name="Total 9 5 3 3" xfId="19977" xr:uid="{00000000-0005-0000-0000-00002A750000}"/>
    <cellStyle name="Total 9 5 3 3 2" xfId="30151" xr:uid="{00000000-0005-0000-0000-00002B750000}"/>
    <cellStyle name="Total 9 5 3 4" xfId="19978" xr:uid="{00000000-0005-0000-0000-00002C750000}"/>
    <cellStyle name="Total 9 5 3 4 2" xfId="30152" xr:uid="{00000000-0005-0000-0000-00002D750000}"/>
    <cellStyle name="Total 9 5 3 5" xfId="30147" xr:uid="{00000000-0005-0000-0000-00002E750000}"/>
    <cellStyle name="Total 9 5 4" xfId="30139" xr:uid="{00000000-0005-0000-0000-00002F750000}"/>
    <cellStyle name="Total 9 6" xfId="19979" xr:uid="{00000000-0005-0000-0000-000030750000}"/>
    <cellStyle name="Total 9 6 2" xfId="19980" xr:uid="{00000000-0005-0000-0000-000031750000}"/>
    <cellStyle name="Total 9 6 2 2" xfId="19981" xr:uid="{00000000-0005-0000-0000-000032750000}"/>
    <cellStyle name="Total 9 6 2 2 2" xfId="30155" xr:uid="{00000000-0005-0000-0000-000033750000}"/>
    <cellStyle name="Total 9 6 2 3" xfId="19982" xr:uid="{00000000-0005-0000-0000-000034750000}"/>
    <cellStyle name="Total 9 6 2 3 2" xfId="30156" xr:uid="{00000000-0005-0000-0000-000035750000}"/>
    <cellStyle name="Total 9 6 2 4" xfId="30154" xr:uid="{00000000-0005-0000-0000-000036750000}"/>
    <cellStyle name="Total 9 6 3" xfId="19983" xr:uid="{00000000-0005-0000-0000-000037750000}"/>
    <cellStyle name="Total 9 6 3 2" xfId="30157" xr:uid="{00000000-0005-0000-0000-000038750000}"/>
    <cellStyle name="Total 9 6 4" xfId="19984" xr:uid="{00000000-0005-0000-0000-000039750000}"/>
    <cellStyle name="Total 9 6 4 2" xfId="30158" xr:uid="{00000000-0005-0000-0000-00003A750000}"/>
    <cellStyle name="Total 9 6 5" xfId="30153" xr:uid="{00000000-0005-0000-0000-00003B750000}"/>
    <cellStyle name="Total 9 7" xfId="19985" xr:uid="{00000000-0005-0000-0000-00003C750000}"/>
    <cellStyle name="Total 9 7 2" xfId="30159" xr:uid="{00000000-0005-0000-0000-00003D750000}"/>
    <cellStyle name="Total 9 8" xfId="19886" xr:uid="{00000000-0005-0000-0000-00003E750000}"/>
    <cellStyle name="Total 9 9" xfId="30060" xr:uid="{00000000-0005-0000-0000-00003F750000}"/>
    <cellStyle name="Warning Text" xfId="2899" builtinId="11" customBuiltin="1"/>
    <cellStyle name="Warning Text 10" xfId="2900" xr:uid="{00000000-0005-0000-0000-000041750000}"/>
    <cellStyle name="Warning Text 10 2" xfId="2901" xr:uid="{00000000-0005-0000-0000-000042750000}"/>
    <cellStyle name="Warning Text 10 2 2" xfId="19989" xr:uid="{00000000-0005-0000-0000-000043750000}"/>
    <cellStyle name="Warning Text 10 2 2 2" xfId="30163" xr:uid="{00000000-0005-0000-0000-000044750000}"/>
    <cellStyle name="Warning Text 10 2 3" xfId="19990" xr:uid="{00000000-0005-0000-0000-000045750000}"/>
    <cellStyle name="Warning Text 10 2 3 2" xfId="30164" xr:uid="{00000000-0005-0000-0000-000046750000}"/>
    <cellStyle name="Warning Text 10 2 4" xfId="19991" xr:uid="{00000000-0005-0000-0000-000047750000}"/>
    <cellStyle name="Warning Text 10 2 4 2" xfId="30165" xr:uid="{00000000-0005-0000-0000-000048750000}"/>
    <cellStyle name="Warning Text 10 2 5" xfId="19988" xr:uid="{00000000-0005-0000-0000-000049750000}"/>
    <cellStyle name="Warning Text 10 2 6" xfId="30162" xr:uid="{00000000-0005-0000-0000-00004A750000}"/>
    <cellStyle name="Warning Text 10 3" xfId="2902" xr:uid="{00000000-0005-0000-0000-00004B750000}"/>
    <cellStyle name="Warning Text 10 3 2" xfId="19993" xr:uid="{00000000-0005-0000-0000-00004C750000}"/>
    <cellStyle name="Warning Text 10 3 2 2" xfId="30167" xr:uid="{00000000-0005-0000-0000-00004D750000}"/>
    <cellStyle name="Warning Text 10 3 3" xfId="19992" xr:uid="{00000000-0005-0000-0000-00004E750000}"/>
    <cellStyle name="Warning Text 10 3 4" xfId="30166" xr:uid="{00000000-0005-0000-0000-00004F750000}"/>
    <cellStyle name="Warning Text 10 4" xfId="19994" xr:uid="{00000000-0005-0000-0000-000050750000}"/>
    <cellStyle name="Warning Text 10 4 2" xfId="30168" xr:uid="{00000000-0005-0000-0000-000051750000}"/>
    <cellStyle name="Warning Text 10 5" xfId="19987" xr:uid="{00000000-0005-0000-0000-000052750000}"/>
    <cellStyle name="Warning Text 10 6" xfId="30161" xr:uid="{00000000-0005-0000-0000-000053750000}"/>
    <cellStyle name="Warning Text 11" xfId="2903" xr:uid="{00000000-0005-0000-0000-000054750000}"/>
    <cellStyle name="Warning Text 11 2" xfId="19996" xr:uid="{00000000-0005-0000-0000-000055750000}"/>
    <cellStyle name="Warning Text 11 2 2" xfId="19997" xr:uid="{00000000-0005-0000-0000-000056750000}"/>
    <cellStyle name="Warning Text 11 2 2 2" xfId="30171" xr:uid="{00000000-0005-0000-0000-000057750000}"/>
    <cellStyle name="Warning Text 11 2 3" xfId="19998" xr:uid="{00000000-0005-0000-0000-000058750000}"/>
    <cellStyle name="Warning Text 11 2 3 2" xfId="30172" xr:uid="{00000000-0005-0000-0000-000059750000}"/>
    <cellStyle name="Warning Text 11 2 4" xfId="30170" xr:uid="{00000000-0005-0000-0000-00005A750000}"/>
    <cellStyle name="Warning Text 11 3" xfId="19999" xr:uid="{00000000-0005-0000-0000-00005B750000}"/>
    <cellStyle name="Warning Text 11 3 2" xfId="30173" xr:uid="{00000000-0005-0000-0000-00005C750000}"/>
    <cellStyle name="Warning Text 11 4" xfId="20000" xr:uid="{00000000-0005-0000-0000-00005D750000}"/>
    <cellStyle name="Warning Text 11 4 2" xfId="30174" xr:uid="{00000000-0005-0000-0000-00005E750000}"/>
    <cellStyle name="Warning Text 11 5" xfId="19995" xr:uid="{00000000-0005-0000-0000-00005F750000}"/>
    <cellStyle name="Warning Text 11 6" xfId="30169" xr:uid="{00000000-0005-0000-0000-000060750000}"/>
    <cellStyle name="Warning Text 12" xfId="2904" xr:uid="{00000000-0005-0000-0000-000061750000}"/>
    <cellStyle name="Warning Text 12 2" xfId="20002" xr:uid="{00000000-0005-0000-0000-000062750000}"/>
    <cellStyle name="Warning Text 12 2 2" xfId="20003" xr:uid="{00000000-0005-0000-0000-000063750000}"/>
    <cellStyle name="Warning Text 12 2 2 2" xfId="30177" xr:uid="{00000000-0005-0000-0000-000064750000}"/>
    <cellStyle name="Warning Text 12 2 3" xfId="20004" xr:uid="{00000000-0005-0000-0000-000065750000}"/>
    <cellStyle name="Warning Text 12 2 3 2" xfId="30178" xr:uid="{00000000-0005-0000-0000-000066750000}"/>
    <cellStyle name="Warning Text 12 2 4" xfId="30176" xr:uid="{00000000-0005-0000-0000-000067750000}"/>
    <cellStyle name="Warning Text 12 3" xfId="20005" xr:uid="{00000000-0005-0000-0000-000068750000}"/>
    <cellStyle name="Warning Text 12 3 2" xfId="30179" xr:uid="{00000000-0005-0000-0000-000069750000}"/>
    <cellStyle name="Warning Text 12 4" xfId="20006" xr:uid="{00000000-0005-0000-0000-00006A750000}"/>
    <cellStyle name="Warning Text 12 4 2" xfId="30180" xr:uid="{00000000-0005-0000-0000-00006B750000}"/>
    <cellStyle name="Warning Text 12 5" xfId="20001" xr:uid="{00000000-0005-0000-0000-00006C750000}"/>
    <cellStyle name="Warning Text 12 6" xfId="30175" xr:uid="{00000000-0005-0000-0000-00006D750000}"/>
    <cellStyle name="Warning Text 13" xfId="2905" xr:uid="{00000000-0005-0000-0000-00006E750000}"/>
    <cellStyle name="Warning Text 13 2" xfId="20008" xr:uid="{00000000-0005-0000-0000-00006F750000}"/>
    <cellStyle name="Warning Text 13 2 2" xfId="30182" xr:uid="{00000000-0005-0000-0000-000070750000}"/>
    <cellStyle name="Warning Text 13 3" xfId="20007" xr:uid="{00000000-0005-0000-0000-000071750000}"/>
    <cellStyle name="Warning Text 13 4" xfId="30181" xr:uid="{00000000-0005-0000-0000-000072750000}"/>
    <cellStyle name="Warning Text 14" xfId="2906" xr:uid="{00000000-0005-0000-0000-000073750000}"/>
    <cellStyle name="Warning Text 14 2" xfId="20010" xr:uid="{00000000-0005-0000-0000-000074750000}"/>
    <cellStyle name="Warning Text 14 2 2" xfId="30184" xr:uid="{00000000-0005-0000-0000-000075750000}"/>
    <cellStyle name="Warning Text 14 3" xfId="20011" xr:uid="{00000000-0005-0000-0000-000076750000}"/>
    <cellStyle name="Warning Text 14 3 2" xfId="30185" xr:uid="{00000000-0005-0000-0000-000077750000}"/>
    <cellStyle name="Warning Text 14 4" xfId="20012" xr:uid="{00000000-0005-0000-0000-000078750000}"/>
    <cellStyle name="Warning Text 14 4 2" xfId="30186" xr:uid="{00000000-0005-0000-0000-000079750000}"/>
    <cellStyle name="Warning Text 14 5" xfId="20009" xr:uid="{00000000-0005-0000-0000-00007A750000}"/>
    <cellStyle name="Warning Text 14 6" xfId="30183" xr:uid="{00000000-0005-0000-0000-00007B750000}"/>
    <cellStyle name="Warning Text 15" xfId="20013" xr:uid="{00000000-0005-0000-0000-00007C750000}"/>
    <cellStyle name="Warning Text 15 2" xfId="30187" xr:uid="{00000000-0005-0000-0000-00007D750000}"/>
    <cellStyle name="Warning Text 16" xfId="20014" xr:uid="{00000000-0005-0000-0000-00007E750000}"/>
    <cellStyle name="Warning Text 16 2" xfId="30188" xr:uid="{00000000-0005-0000-0000-00007F750000}"/>
    <cellStyle name="Warning Text 17" xfId="20015" xr:uid="{00000000-0005-0000-0000-000080750000}"/>
    <cellStyle name="Warning Text 17 2" xfId="30189" xr:uid="{00000000-0005-0000-0000-000081750000}"/>
    <cellStyle name="Warning Text 18" xfId="19986" xr:uid="{00000000-0005-0000-0000-000082750000}"/>
    <cellStyle name="Warning Text 19" xfId="30160" xr:uid="{00000000-0005-0000-0000-000083750000}"/>
    <cellStyle name="Warning Text 2" xfId="2907" xr:uid="{00000000-0005-0000-0000-000084750000}"/>
    <cellStyle name="Warning Text 2 2" xfId="2908" xr:uid="{00000000-0005-0000-0000-000085750000}"/>
    <cellStyle name="Warning Text 2 2 2" xfId="2909" xr:uid="{00000000-0005-0000-0000-000086750000}"/>
    <cellStyle name="Warning Text 2 2 2 2" xfId="20018" xr:uid="{00000000-0005-0000-0000-000087750000}"/>
    <cellStyle name="Warning Text 2 2 2 3" xfId="30192" xr:uid="{00000000-0005-0000-0000-000088750000}"/>
    <cellStyle name="Warning Text 2 2 3" xfId="2910" xr:uid="{00000000-0005-0000-0000-000089750000}"/>
    <cellStyle name="Warning Text 2 2 3 2" xfId="20019" xr:uid="{00000000-0005-0000-0000-00008A750000}"/>
    <cellStyle name="Warning Text 2 2 3 3" xfId="30193" xr:uid="{00000000-0005-0000-0000-00008B750000}"/>
    <cellStyle name="Warning Text 2 2 4" xfId="2911" xr:uid="{00000000-0005-0000-0000-00008C750000}"/>
    <cellStyle name="Warning Text 2 2 4 2" xfId="20020" xr:uid="{00000000-0005-0000-0000-00008D750000}"/>
    <cellStyle name="Warning Text 2 2 4 3" xfId="30194" xr:uid="{00000000-0005-0000-0000-00008E750000}"/>
    <cellStyle name="Warning Text 2 2 5" xfId="2912" xr:uid="{00000000-0005-0000-0000-00008F750000}"/>
    <cellStyle name="Warning Text 2 2 5 2" xfId="20021" xr:uid="{00000000-0005-0000-0000-000090750000}"/>
    <cellStyle name="Warning Text 2 2 5 3" xfId="30195" xr:uid="{00000000-0005-0000-0000-000091750000}"/>
    <cellStyle name="Warning Text 2 2 6" xfId="20017" xr:uid="{00000000-0005-0000-0000-000092750000}"/>
    <cellStyle name="Warning Text 2 2 7" xfId="30191" xr:uid="{00000000-0005-0000-0000-000093750000}"/>
    <cellStyle name="Warning Text 2 3" xfId="2913" xr:uid="{00000000-0005-0000-0000-000094750000}"/>
    <cellStyle name="Warning Text 2 3 2" xfId="2914" xr:uid="{00000000-0005-0000-0000-000095750000}"/>
    <cellStyle name="Warning Text 2 3 2 2" xfId="20024" xr:uid="{00000000-0005-0000-0000-000096750000}"/>
    <cellStyle name="Warning Text 2 3 2 2 2" xfId="30198" xr:uid="{00000000-0005-0000-0000-000097750000}"/>
    <cellStyle name="Warning Text 2 3 2 3" xfId="20023" xr:uid="{00000000-0005-0000-0000-000098750000}"/>
    <cellStyle name="Warning Text 2 3 2 4" xfId="30197" xr:uid="{00000000-0005-0000-0000-000099750000}"/>
    <cellStyle name="Warning Text 2 3 3" xfId="2915" xr:uid="{00000000-0005-0000-0000-00009A750000}"/>
    <cellStyle name="Warning Text 2 3 3 2" xfId="20025" xr:uid="{00000000-0005-0000-0000-00009B750000}"/>
    <cellStyle name="Warning Text 2 3 3 3" xfId="30199" xr:uid="{00000000-0005-0000-0000-00009C750000}"/>
    <cellStyle name="Warning Text 2 3 4" xfId="20026" xr:uid="{00000000-0005-0000-0000-00009D750000}"/>
    <cellStyle name="Warning Text 2 3 4 2" xfId="20027" xr:uid="{00000000-0005-0000-0000-00009E750000}"/>
    <cellStyle name="Warning Text 2 3 4 2 2" xfId="30201" xr:uid="{00000000-0005-0000-0000-00009F750000}"/>
    <cellStyle name="Warning Text 2 3 4 3" xfId="30200" xr:uid="{00000000-0005-0000-0000-0000A0750000}"/>
    <cellStyle name="Warning Text 2 3 5" xfId="20022" xr:uid="{00000000-0005-0000-0000-0000A1750000}"/>
    <cellStyle name="Warning Text 2 3 6" xfId="30196" xr:uid="{00000000-0005-0000-0000-0000A2750000}"/>
    <cellStyle name="Warning Text 2 4" xfId="2916" xr:uid="{00000000-0005-0000-0000-0000A3750000}"/>
    <cellStyle name="Warning Text 2 4 2" xfId="20029" xr:uid="{00000000-0005-0000-0000-0000A4750000}"/>
    <cellStyle name="Warning Text 2 4 2 2" xfId="30203" xr:uid="{00000000-0005-0000-0000-0000A5750000}"/>
    <cellStyle name="Warning Text 2 4 3" xfId="20030" xr:uid="{00000000-0005-0000-0000-0000A6750000}"/>
    <cellStyle name="Warning Text 2 4 3 2" xfId="30204" xr:uid="{00000000-0005-0000-0000-0000A7750000}"/>
    <cellStyle name="Warning Text 2 4 4" xfId="20028" xr:uid="{00000000-0005-0000-0000-0000A8750000}"/>
    <cellStyle name="Warning Text 2 4 5" xfId="30202" xr:uid="{00000000-0005-0000-0000-0000A9750000}"/>
    <cellStyle name="Warning Text 2 5" xfId="2917" xr:uid="{00000000-0005-0000-0000-0000AA750000}"/>
    <cellStyle name="Warning Text 2 5 2" xfId="20031" xr:uid="{00000000-0005-0000-0000-0000AB750000}"/>
    <cellStyle name="Warning Text 2 5 3" xfId="30205" xr:uid="{00000000-0005-0000-0000-0000AC750000}"/>
    <cellStyle name="Warning Text 2 6" xfId="20032" xr:uid="{00000000-0005-0000-0000-0000AD750000}"/>
    <cellStyle name="Warning Text 2 6 2" xfId="30206" xr:uid="{00000000-0005-0000-0000-0000AE750000}"/>
    <cellStyle name="Warning Text 2 7" xfId="20016" xr:uid="{00000000-0005-0000-0000-0000AF750000}"/>
    <cellStyle name="Warning Text 2 8" xfId="30190" xr:uid="{00000000-0005-0000-0000-0000B0750000}"/>
    <cellStyle name="Warning Text 3" xfId="2918" xr:uid="{00000000-0005-0000-0000-0000B1750000}"/>
    <cellStyle name="Warning Text 3 2" xfId="2919" xr:uid="{00000000-0005-0000-0000-0000B2750000}"/>
    <cellStyle name="Warning Text 3 2 2" xfId="20034" xr:uid="{00000000-0005-0000-0000-0000B3750000}"/>
    <cellStyle name="Warning Text 3 2 3" xfId="30208" xr:uid="{00000000-0005-0000-0000-0000B4750000}"/>
    <cellStyle name="Warning Text 3 3" xfId="2920" xr:uid="{00000000-0005-0000-0000-0000B5750000}"/>
    <cellStyle name="Warning Text 3 3 2" xfId="20036" xr:uid="{00000000-0005-0000-0000-0000B6750000}"/>
    <cellStyle name="Warning Text 3 3 2 2" xfId="30210" xr:uid="{00000000-0005-0000-0000-0000B7750000}"/>
    <cellStyle name="Warning Text 3 3 3" xfId="20037" xr:uid="{00000000-0005-0000-0000-0000B8750000}"/>
    <cellStyle name="Warning Text 3 3 3 2" xfId="30211" xr:uid="{00000000-0005-0000-0000-0000B9750000}"/>
    <cellStyle name="Warning Text 3 3 4" xfId="20038" xr:uid="{00000000-0005-0000-0000-0000BA750000}"/>
    <cellStyle name="Warning Text 3 3 4 2" xfId="30212" xr:uid="{00000000-0005-0000-0000-0000BB750000}"/>
    <cellStyle name="Warning Text 3 3 5" xfId="20035" xr:uid="{00000000-0005-0000-0000-0000BC750000}"/>
    <cellStyle name="Warning Text 3 3 6" xfId="30209" xr:uid="{00000000-0005-0000-0000-0000BD750000}"/>
    <cellStyle name="Warning Text 3 4" xfId="2921" xr:uid="{00000000-0005-0000-0000-0000BE750000}"/>
    <cellStyle name="Warning Text 3 4 2" xfId="20039" xr:uid="{00000000-0005-0000-0000-0000BF750000}"/>
    <cellStyle name="Warning Text 3 4 3" xfId="30213" xr:uid="{00000000-0005-0000-0000-0000C0750000}"/>
    <cellStyle name="Warning Text 3 5" xfId="20040" xr:uid="{00000000-0005-0000-0000-0000C1750000}"/>
    <cellStyle name="Warning Text 3 5 2" xfId="30214" xr:uid="{00000000-0005-0000-0000-0000C2750000}"/>
    <cellStyle name="Warning Text 3 6" xfId="20033" xr:uid="{00000000-0005-0000-0000-0000C3750000}"/>
    <cellStyle name="Warning Text 3 7" xfId="30207" xr:uid="{00000000-0005-0000-0000-0000C4750000}"/>
    <cellStyle name="Warning Text 4" xfId="2922" xr:uid="{00000000-0005-0000-0000-0000C5750000}"/>
    <cellStyle name="Warning Text 4 2" xfId="2923" xr:uid="{00000000-0005-0000-0000-0000C6750000}"/>
    <cellStyle name="Warning Text 4 2 2" xfId="20043" xr:uid="{00000000-0005-0000-0000-0000C7750000}"/>
    <cellStyle name="Warning Text 4 2 2 2" xfId="30217" xr:uid="{00000000-0005-0000-0000-0000C8750000}"/>
    <cellStyle name="Warning Text 4 2 3" xfId="20044" xr:uid="{00000000-0005-0000-0000-0000C9750000}"/>
    <cellStyle name="Warning Text 4 2 3 2" xfId="30218" xr:uid="{00000000-0005-0000-0000-0000CA750000}"/>
    <cellStyle name="Warning Text 4 2 4" xfId="20042" xr:uid="{00000000-0005-0000-0000-0000CB750000}"/>
    <cellStyle name="Warning Text 4 2 5" xfId="30216" xr:uid="{00000000-0005-0000-0000-0000CC750000}"/>
    <cellStyle name="Warning Text 4 3" xfId="2924" xr:uid="{00000000-0005-0000-0000-0000CD750000}"/>
    <cellStyle name="Warning Text 4 3 2" xfId="20045" xr:uid="{00000000-0005-0000-0000-0000CE750000}"/>
    <cellStyle name="Warning Text 4 3 3" xfId="30219" xr:uid="{00000000-0005-0000-0000-0000CF750000}"/>
    <cellStyle name="Warning Text 4 4" xfId="2925" xr:uid="{00000000-0005-0000-0000-0000D0750000}"/>
    <cellStyle name="Warning Text 4 4 2" xfId="20046" xr:uid="{00000000-0005-0000-0000-0000D1750000}"/>
    <cellStyle name="Warning Text 4 4 3" xfId="30220" xr:uid="{00000000-0005-0000-0000-0000D2750000}"/>
    <cellStyle name="Warning Text 4 5" xfId="20047" xr:uid="{00000000-0005-0000-0000-0000D3750000}"/>
    <cellStyle name="Warning Text 4 5 2" xfId="30221" xr:uid="{00000000-0005-0000-0000-0000D4750000}"/>
    <cellStyle name="Warning Text 4 6" xfId="20041" xr:uid="{00000000-0005-0000-0000-0000D5750000}"/>
    <cellStyle name="Warning Text 4 7" xfId="30215" xr:uid="{00000000-0005-0000-0000-0000D6750000}"/>
    <cellStyle name="Warning Text 5" xfId="2926" xr:uid="{00000000-0005-0000-0000-0000D7750000}"/>
    <cellStyle name="Warning Text 5 2" xfId="2927" xr:uid="{00000000-0005-0000-0000-0000D8750000}"/>
    <cellStyle name="Warning Text 5 2 2" xfId="2928" xr:uid="{00000000-0005-0000-0000-0000D9750000}"/>
    <cellStyle name="Warning Text 5 2 2 2" xfId="20051" xr:uid="{00000000-0005-0000-0000-0000DA750000}"/>
    <cellStyle name="Warning Text 5 2 2 2 2" xfId="30225" xr:uid="{00000000-0005-0000-0000-0000DB750000}"/>
    <cellStyle name="Warning Text 5 2 2 3" xfId="20050" xr:uid="{00000000-0005-0000-0000-0000DC750000}"/>
    <cellStyle name="Warning Text 5 2 2 4" xfId="30224" xr:uid="{00000000-0005-0000-0000-0000DD750000}"/>
    <cellStyle name="Warning Text 5 2 3" xfId="2929" xr:uid="{00000000-0005-0000-0000-0000DE750000}"/>
    <cellStyle name="Warning Text 5 2 3 2" xfId="20052" xr:uid="{00000000-0005-0000-0000-0000DF750000}"/>
    <cellStyle name="Warning Text 5 2 3 3" xfId="30226" xr:uid="{00000000-0005-0000-0000-0000E0750000}"/>
    <cellStyle name="Warning Text 5 2 4" xfId="2930" xr:uid="{00000000-0005-0000-0000-0000E1750000}"/>
    <cellStyle name="Warning Text 5 2 4 2" xfId="20053" xr:uid="{00000000-0005-0000-0000-0000E2750000}"/>
    <cellStyle name="Warning Text 5 2 4 3" xfId="30227" xr:uid="{00000000-0005-0000-0000-0000E3750000}"/>
    <cellStyle name="Warning Text 5 2 5" xfId="20049" xr:uid="{00000000-0005-0000-0000-0000E4750000}"/>
    <cellStyle name="Warning Text 5 2 6" xfId="30223" xr:uid="{00000000-0005-0000-0000-0000E5750000}"/>
    <cellStyle name="Warning Text 5 3" xfId="2931" xr:uid="{00000000-0005-0000-0000-0000E6750000}"/>
    <cellStyle name="Warning Text 5 3 2" xfId="2932" xr:uid="{00000000-0005-0000-0000-0000E7750000}"/>
    <cellStyle name="Warning Text 5 3 2 2" xfId="20055" xr:uid="{00000000-0005-0000-0000-0000E8750000}"/>
    <cellStyle name="Warning Text 5 3 2 3" xfId="30229" xr:uid="{00000000-0005-0000-0000-0000E9750000}"/>
    <cellStyle name="Warning Text 5 3 3" xfId="2933" xr:uid="{00000000-0005-0000-0000-0000EA750000}"/>
    <cellStyle name="Warning Text 5 3 3 2" xfId="20056" xr:uid="{00000000-0005-0000-0000-0000EB750000}"/>
    <cellStyle name="Warning Text 5 3 3 3" xfId="30230" xr:uid="{00000000-0005-0000-0000-0000EC750000}"/>
    <cellStyle name="Warning Text 5 3 4" xfId="20057" xr:uid="{00000000-0005-0000-0000-0000ED750000}"/>
    <cellStyle name="Warning Text 5 3 4 2" xfId="30231" xr:uid="{00000000-0005-0000-0000-0000EE750000}"/>
    <cellStyle name="Warning Text 5 3 5" xfId="20054" xr:uid="{00000000-0005-0000-0000-0000EF750000}"/>
    <cellStyle name="Warning Text 5 3 6" xfId="30228" xr:uid="{00000000-0005-0000-0000-0000F0750000}"/>
    <cellStyle name="Warning Text 5 4" xfId="2934" xr:uid="{00000000-0005-0000-0000-0000F1750000}"/>
    <cellStyle name="Warning Text 5 4 2" xfId="2935" xr:uid="{00000000-0005-0000-0000-0000F2750000}"/>
    <cellStyle name="Warning Text 5 4 2 2" xfId="20059" xr:uid="{00000000-0005-0000-0000-0000F3750000}"/>
    <cellStyle name="Warning Text 5 4 2 3" xfId="30233" xr:uid="{00000000-0005-0000-0000-0000F4750000}"/>
    <cellStyle name="Warning Text 5 4 3" xfId="2936" xr:uid="{00000000-0005-0000-0000-0000F5750000}"/>
    <cellStyle name="Warning Text 5 4 3 2" xfId="20060" xr:uid="{00000000-0005-0000-0000-0000F6750000}"/>
    <cellStyle name="Warning Text 5 4 3 3" xfId="30234" xr:uid="{00000000-0005-0000-0000-0000F7750000}"/>
    <cellStyle name="Warning Text 5 4 4" xfId="20061" xr:uid="{00000000-0005-0000-0000-0000F8750000}"/>
    <cellStyle name="Warning Text 5 4 4 2" xfId="30235" xr:uid="{00000000-0005-0000-0000-0000F9750000}"/>
    <cellStyle name="Warning Text 5 4 5" xfId="20058" xr:uid="{00000000-0005-0000-0000-0000FA750000}"/>
    <cellStyle name="Warning Text 5 4 6" xfId="30232" xr:uid="{00000000-0005-0000-0000-0000FB750000}"/>
    <cellStyle name="Warning Text 5 5" xfId="20048" xr:uid="{00000000-0005-0000-0000-0000FC750000}"/>
    <cellStyle name="Warning Text 5 6" xfId="30222" xr:uid="{00000000-0005-0000-0000-0000FD750000}"/>
    <cellStyle name="Warning Text 6" xfId="2937" xr:uid="{00000000-0005-0000-0000-0000FE750000}"/>
    <cellStyle name="Warning Text 6 2" xfId="2938" xr:uid="{00000000-0005-0000-0000-0000FF750000}"/>
    <cellStyle name="Warning Text 6 2 2" xfId="20064" xr:uid="{00000000-0005-0000-0000-000000760000}"/>
    <cellStyle name="Warning Text 6 2 2 2" xfId="30238" xr:uid="{00000000-0005-0000-0000-000001760000}"/>
    <cellStyle name="Warning Text 6 2 3" xfId="20065" xr:uid="{00000000-0005-0000-0000-000002760000}"/>
    <cellStyle name="Warning Text 6 2 3 2" xfId="30239" xr:uid="{00000000-0005-0000-0000-000003760000}"/>
    <cellStyle name="Warning Text 6 2 4" xfId="20063" xr:uid="{00000000-0005-0000-0000-000004760000}"/>
    <cellStyle name="Warning Text 6 2 5" xfId="30237" xr:uid="{00000000-0005-0000-0000-000005760000}"/>
    <cellStyle name="Warning Text 6 3" xfId="2939" xr:uid="{00000000-0005-0000-0000-000006760000}"/>
    <cellStyle name="Warning Text 6 3 2" xfId="20066" xr:uid="{00000000-0005-0000-0000-000007760000}"/>
    <cellStyle name="Warning Text 6 3 3" xfId="30240" xr:uid="{00000000-0005-0000-0000-000008760000}"/>
    <cellStyle name="Warning Text 6 4" xfId="20067" xr:uid="{00000000-0005-0000-0000-000009760000}"/>
    <cellStyle name="Warning Text 6 4 2" xfId="30241" xr:uid="{00000000-0005-0000-0000-00000A760000}"/>
    <cellStyle name="Warning Text 6 5" xfId="20062" xr:uid="{00000000-0005-0000-0000-00000B760000}"/>
    <cellStyle name="Warning Text 6 6" xfId="30236" xr:uid="{00000000-0005-0000-0000-00000C760000}"/>
    <cellStyle name="Warning Text 7" xfId="2940" xr:uid="{00000000-0005-0000-0000-00000D760000}"/>
    <cellStyle name="Warning Text 7 2" xfId="2941" xr:uid="{00000000-0005-0000-0000-00000E760000}"/>
    <cellStyle name="Warning Text 7 2 2" xfId="20070" xr:uid="{00000000-0005-0000-0000-00000F760000}"/>
    <cellStyle name="Warning Text 7 2 2 2" xfId="30244" xr:uid="{00000000-0005-0000-0000-000010760000}"/>
    <cellStyle name="Warning Text 7 2 3" xfId="20071" xr:uid="{00000000-0005-0000-0000-000011760000}"/>
    <cellStyle name="Warning Text 7 2 3 2" xfId="30245" xr:uid="{00000000-0005-0000-0000-000012760000}"/>
    <cellStyle name="Warning Text 7 2 4" xfId="20069" xr:uid="{00000000-0005-0000-0000-000013760000}"/>
    <cellStyle name="Warning Text 7 2 5" xfId="30243" xr:uid="{00000000-0005-0000-0000-000014760000}"/>
    <cellStyle name="Warning Text 7 3" xfId="20072" xr:uid="{00000000-0005-0000-0000-000015760000}"/>
    <cellStyle name="Warning Text 7 3 2" xfId="30246" xr:uid="{00000000-0005-0000-0000-000016760000}"/>
    <cellStyle name="Warning Text 7 4" xfId="20068" xr:uid="{00000000-0005-0000-0000-000017760000}"/>
    <cellStyle name="Warning Text 7 5" xfId="30242" xr:uid="{00000000-0005-0000-0000-000018760000}"/>
    <cellStyle name="Warning Text 8" xfId="2942" xr:uid="{00000000-0005-0000-0000-000019760000}"/>
    <cellStyle name="Warning Text 8 2" xfId="20074" xr:uid="{00000000-0005-0000-0000-00001A760000}"/>
    <cellStyle name="Warning Text 8 2 2" xfId="20075" xr:uid="{00000000-0005-0000-0000-00001B760000}"/>
    <cellStyle name="Warning Text 8 2 2 2" xfId="30249" xr:uid="{00000000-0005-0000-0000-00001C760000}"/>
    <cellStyle name="Warning Text 8 2 3" xfId="20076" xr:uid="{00000000-0005-0000-0000-00001D760000}"/>
    <cellStyle name="Warning Text 8 2 3 2" xfId="30250" xr:uid="{00000000-0005-0000-0000-00001E760000}"/>
    <cellStyle name="Warning Text 8 2 4" xfId="30248" xr:uid="{00000000-0005-0000-0000-00001F760000}"/>
    <cellStyle name="Warning Text 8 3" xfId="20077" xr:uid="{00000000-0005-0000-0000-000020760000}"/>
    <cellStyle name="Warning Text 8 3 2" xfId="30251" xr:uid="{00000000-0005-0000-0000-000021760000}"/>
    <cellStyle name="Warning Text 8 4" xfId="20078" xr:uid="{00000000-0005-0000-0000-000022760000}"/>
    <cellStyle name="Warning Text 8 4 2" xfId="30252" xr:uid="{00000000-0005-0000-0000-000023760000}"/>
    <cellStyle name="Warning Text 8 5" xfId="20073" xr:uid="{00000000-0005-0000-0000-000024760000}"/>
    <cellStyle name="Warning Text 8 6" xfId="30247" xr:uid="{00000000-0005-0000-0000-000025760000}"/>
    <cellStyle name="Warning Text 9" xfId="2943" xr:uid="{00000000-0005-0000-0000-000026760000}"/>
    <cellStyle name="Warning Text 9 2" xfId="2944" xr:uid="{00000000-0005-0000-0000-000027760000}"/>
    <cellStyle name="Warning Text 9 2 2" xfId="20080" xr:uid="{00000000-0005-0000-0000-000028760000}"/>
    <cellStyle name="Warning Text 9 2 3" xfId="30254" xr:uid="{00000000-0005-0000-0000-000029760000}"/>
    <cellStyle name="Warning Text 9 3" xfId="2945" xr:uid="{00000000-0005-0000-0000-00002A760000}"/>
    <cellStyle name="Warning Text 9 3 2" xfId="20081" xr:uid="{00000000-0005-0000-0000-00002B760000}"/>
    <cellStyle name="Warning Text 9 3 3" xfId="30255" xr:uid="{00000000-0005-0000-0000-00002C760000}"/>
    <cellStyle name="Warning Text 9 4" xfId="20082" xr:uid="{00000000-0005-0000-0000-00002D760000}"/>
    <cellStyle name="Warning Text 9 4 2" xfId="30256" xr:uid="{00000000-0005-0000-0000-00002E760000}"/>
    <cellStyle name="Warning Text 9 5" xfId="20079" xr:uid="{00000000-0005-0000-0000-00002F760000}"/>
    <cellStyle name="Warning Text 9 6" xfId="30253" xr:uid="{00000000-0005-0000-0000-000030760000}"/>
  </cellStyles>
  <dxfs count="4">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12</xdr:col>
      <xdr:colOff>47625</xdr:colOff>
      <xdr:row>1</xdr:row>
      <xdr:rowOff>123825</xdr:rowOff>
    </xdr:from>
    <xdr:to>
      <xdr:col>13</xdr:col>
      <xdr:colOff>47625</xdr:colOff>
      <xdr:row>4</xdr:row>
      <xdr:rowOff>247650</xdr:rowOff>
    </xdr:to>
    <xdr:pic>
      <xdr:nvPicPr>
        <xdr:cNvPr id="1025" name="Picture 1" descr="CT_Main_Greyscale">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285750"/>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66674</xdr:rowOff>
    </xdr:from>
    <xdr:to>
      <xdr:col>13</xdr:col>
      <xdr:colOff>285750</xdr:colOff>
      <xdr:row>17</xdr:row>
      <xdr:rowOff>19050</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85725" y="66674"/>
          <a:ext cx="9334500" cy="328612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123825</xdr:colOff>
      <xdr:row>7</xdr:row>
      <xdr:rowOff>133350</xdr:rowOff>
    </xdr:from>
    <xdr:to>
      <xdr:col>9</xdr:col>
      <xdr:colOff>495300</xdr:colOff>
      <xdr:row>17</xdr:row>
      <xdr:rowOff>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3825" y="1685925"/>
          <a:ext cx="5429250" cy="1647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For infrastructure charge</a:t>
          </a:r>
          <a:r>
            <a:rPr lang="en-AU" sz="1100" baseline="0">
              <a:latin typeface="Arial" panose="020B0604020202020204" pitchFamily="34" charset="0"/>
              <a:cs typeface="Arial" panose="020B0604020202020204" pitchFamily="34" charset="0"/>
            </a:rPr>
            <a:t> notices</a:t>
          </a:r>
          <a:r>
            <a:rPr lang="en-AU" sz="1100">
              <a:latin typeface="Arial" panose="020B0604020202020204" pitchFamily="34" charset="0"/>
              <a:cs typeface="Arial" panose="020B0604020202020204" pitchFamily="34" charset="0"/>
            </a:rPr>
            <a:t> raised</a:t>
          </a:r>
          <a:r>
            <a:rPr lang="en-AU" sz="1100" baseline="0">
              <a:latin typeface="Arial" panose="020B0604020202020204" pitchFamily="34" charset="0"/>
              <a:cs typeface="Arial" panose="020B0604020202020204" pitchFamily="34" charset="0"/>
            </a:rPr>
            <a:t> between 1 July 2015 and 30 June 2016, as per council resolution </a:t>
          </a:r>
          <a:r>
            <a:rPr lang="en-AU" sz="1100" baseline="0">
              <a:solidFill>
                <a:sysClr val="windowText" lastClr="000000"/>
              </a:solidFill>
              <a:latin typeface="Arial" panose="020B0604020202020204" pitchFamily="34" charset="0"/>
              <a:cs typeface="Arial" panose="020B0604020202020204" pitchFamily="34" charset="0"/>
            </a:rPr>
            <a:t>dated  June 2015.</a:t>
          </a:r>
        </a:p>
        <a:p>
          <a:endParaRPr lang="en-AU" sz="1100">
            <a:latin typeface="Arial" panose="020B0604020202020204" pitchFamily="34" charset="0"/>
            <a:cs typeface="Arial" panose="020B0604020202020204" pitchFamily="34" charset="0"/>
          </a:endParaRPr>
        </a:p>
        <a:p>
          <a:r>
            <a:rPr lang="en-AU" sz="1100">
              <a:latin typeface="Arial" panose="020B0604020202020204" pitchFamily="34" charset="0"/>
              <a:cs typeface="Arial" panose="020B0604020202020204" pitchFamily="34" charset="0"/>
            </a:rPr>
            <a:t>This calculator is based on, but does not supersede the infrastructure charges resolution, and the state planning regulatory provision (adopted charges). The currency, accuracy and validity of the calculations, including the underlying assumptions and interpretations of resolutions, etc. are not guaranteed. In this respect, the user is referred to the actual resolution, SPRP and provisions of the </a:t>
          </a:r>
          <a:r>
            <a:rPr lang="en-AU" sz="1100" i="1">
              <a:latin typeface="Arial" panose="020B0604020202020204" pitchFamily="34" charset="0"/>
              <a:cs typeface="Arial" panose="020B0604020202020204" pitchFamily="34" charset="0"/>
            </a:rPr>
            <a:t>Sustainable Planning Act 2009</a:t>
          </a:r>
          <a:r>
            <a:rPr lang="en-AU" sz="1100">
              <a:latin typeface="Arial" panose="020B0604020202020204" pitchFamily="34" charset="0"/>
              <a:cs typeface="Arial" panose="020B0604020202020204" pitchFamily="34"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304800</xdr:colOff>
      <xdr:row>7</xdr:row>
      <xdr:rowOff>133350</xdr:rowOff>
    </xdr:from>
    <xdr:to>
      <xdr:col>16</xdr:col>
      <xdr:colOff>238125</xdr:colOff>
      <xdr:row>9</xdr:row>
      <xdr:rowOff>171450</xdr:rowOff>
    </xdr:to>
    <xdr:sp macro="" textlink="">
      <xdr:nvSpPr>
        <xdr:cNvPr id="2" name="Bevel 1">
          <a:extLst>
            <a:ext uri="{FF2B5EF4-FFF2-40B4-BE49-F238E27FC236}">
              <a16:creationId xmlns:a16="http://schemas.microsoft.com/office/drawing/2014/main" id="{00000000-0008-0000-0200-000002000000}"/>
            </a:ext>
          </a:extLst>
        </xdr:cNvPr>
        <xdr:cNvSpPr/>
      </xdr:nvSpPr>
      <xdr:spPr>
        <a:xfrm>
          <a:off x="11115675" y="1466850"/>
          <a:ext cx="1228725" cy="409575"/>
        </a:xfrm>
        <a:prstGeom prst="bevel">
          <a:avLst/>
        </a:prstGeom>
        <a:solidFill>
          <a:srgbClr val="009999"/>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lang="en-AU" sz="1100">
              <a:solidFill>
                <a:sysClr val="windowText" lastClr="000000"/>
              </a:solidFill>
            </a:rPr>
            <a:t>Link to map</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76200</xdr:rowOff>
    </xdr:from>
    <xdr:to>
      <xdr:col>18</xdr:col>
      <xdr:colOff>114300</xdr:colOff>
      <xdr:row>87</xdr:row>
      <xdr:rowOff>95250</xdr:rowOff>
    </xdr:to>
    <xdr:grpSp>
      <xdr:nvGrpSpPr>
        <xdr:cNvPr id="2" name="Group 23">
          <a:extLst>
            <a:ext uri="{FF2B5EF4-FFF2-40B4-BE49-F238E27FC236}">
              <a16:creationId xmlns:a16="http://schemas.microsoft.com/office/drawing/2014/main" id="{00000000-0008-0000-0300-000002000000}"/>
            </a:ext>
          </a:extLst>
        </xdr:cNvPr>
        <xdr:cNvGrpSpPr>
          <a:grpSpLocks/>
        </xdr:cNvGrpSpPr>
      </xdr:nvGrpSpPr>
      <xdr:grpSpPr bwMode="auto">
        <a:xfrm>
          <a:off x="0" y="666750"/>
          <a:ext cx="11772900" cy="14192250"/>
          <a:chOff x="0" y="550817"/>
          <a:chExt cx="11087100" cy="15560040"/>
        </a:xfrm>
      </xdr:grpSpPr>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0817"/>
            <a:ext cx="11087100" cy="1556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Rectangle 3">
            <a:extLst>
              <a:ext uri="{FF2B5EF4-FFF2-40B4-BE49-F238E27FC236}">
                <a16:creationId xmlns:a16="http://schemas.microsoft.com/office/drawing/2014/main" id="{00000000-0008-0000-0300-000004000000}"/>
              </a:ext>
            </a:extLst>
          </xdr:cNvPr>
          <xdr:cNvSpPr/>
        </xdr:nvSpPr>
        <xdr:spPr>
          <a:xfrm>
            <a:off x="7479861" y="1392650"/>
            <a:ext cx="393160" cy="18316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AU"/>
          </a:p>
        </xdr:txBody>
      </xdr:sp>
      <xdr:sp macro="" textlink="">
        <xdr:nvSpPr>
          <xdr:cNvPr id="5" name="Rectangle 4">
            <a:extLst>
              <a:ext uri="{FF2B5EF4-FFF2-40B4-BE49-F238E27FC236}">
                <a16:creationId xmlns:a16="http://schemas.microsoft.com/office/drawing/2014/main" id="{00000000-0008-0000-0300-000005000000}"/>
              </a:ext>
            </a:extLst>
          </xdr:cNvPr>
          <xdr:cNvSpPr/>
        </xdr:nvSpPr>
        <xdr:spPr>
          <a:xfrm>
            <a:off x="7440545" y="3298339"/>
            <a:ext cx="373502" cy="82333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AU"/>
          </a:p>
        </xdr:txBody>
      </xdr:sp>
      <xdr:cxnSp macro="">
        <xdr:nvCxnSpPr>
          <xdr:cNvPr id="6" name="Straight Arrow Connector 5">
            <a:extLst>
              <a:ext uri="{FF2B5EF4-FFF2-40B4-BE49-F238E27FC236}">
                <a16:creationId xmlns:a16="http://schemas.microsoft.com/office/drawing/2014/main" id="{00000000-0008-0000-0300-000006000000}"/>
              </a:ext>
            </a:extLst>
          </xdr:cNvPr>
          <xdr:cNvCxnSpPr/>
        </xdr:nvCxnSpPr>
        <xdr:spPr>
          <a:xfrm flipH="1" flipV="1">
            <a:off x="8620024" y="5167024"/>
            <a:ext cx="943583" cy="27752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Straight Arrow Connector 6">
            <a:extLst>
              <a:ext uri="{FF2B5EF4-FFF2-40B4-BE49-F238E27FC236}">
                <a16:creationId xmlns:a16="http://schemas.microsoft.com/office/drawing/2014/main" id="{00000000-0008-0000-0300-000007000000}"/>
              </a:ext>
            </a:extLst>
          </xdr:cNvPr>
          <xdr:cNvCxnSpPr/>
        </xdr:nvCxnSpPr>
        <xdr:spPr>
          <a:xfrm flipV="1">
            <a:off x="4265781" y="7960800"/>
            <a:ext cx="1474348" cy="212771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Straight Arrow Connector 7">
            <a:extLst>
              <a:ext uri="{FF2B5EF4-FFF2-40B4-BE49-F238E27FC236}">
                <a16:creationId xmlns:a16="http://schemas.microsoft.com/office/drawing/2014/main" id="{00000000-0008-0000-0300-000008000000}"/>
              </a:ext>
            </a:extLst>
          </xdr:cNvPr>
          <xdr:cNvCxnSpPr/>
        </xdr:nvCxnSpPr>
        <xdr:spPr>
          <a:xfrm flipV="1">
            <a:off x="4285439" y="8118066"/>
            <a:ext cx="1091018" cy="196119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2427760" y="10079260"/>
            <a:ext cx="1857679" cy="582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These areas are taken to also be area 'D'</a:t>
            </a:r>
          </a:p>
        </xdr:txBody>
      </xdr:sp>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9534120" y="5426050"/>
            <a:ext cx="1405545" cy="703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a:t>
            </a:r>
            <a:r>
              <a:rPr lang="en-AU" sz="1100" baseline="0"/>
              <a:t> 'white areas' on Magnetic Island are taken to be area 'I'</a:t>
            </a:r>
            <a:endParaRPr lang="en-AU" sz="1100"/>
          </a:p>
        </xdr:txBody>
      </xdr:sp>
      <xdr:cxnSp macro="">
        <xdr:nvCxnSpPr>
          <xdr:cNvPr id="11" name="Straight Arrow Connector 10">
            <a:extLst>
              <a:ext uri="{FF2B5EF4-FFF2-40B4-BE49-F238E27FC236}">
                <a16:creationId xmlns:a16="http://schemas.microsoft.com/office/drawing/2014/main" id="{00000000-0008-0000-0300-00000B000000}"/>
              </a:ext>
            </a:extLst>
          </xdr:cNvPr>
          <xdr:cNvCxnSpPr/>
        </xdr:nvCxnSpPr>
        <xdr:spPr>
          <a:xfrm flipH="1">
            <a:off x="8462760" y="5435300"/>
            <a:ext cx="1051702" cy="21277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a:extLst>
              <a:ext uri="{FF2B5EF4-FFF2-40B4-BE49-F238E27FC236}">
                <a16:creationId xmlns:a16="http://schemas.microsoft.com/office/drawing/2014/main" id="{00000000-0008-0000-0300-00000C000000}"/>
              </a:ext>
            </a:extLst>
          </xdr:cNvPr>
          <xdr:cNvCxnSpPr/>
        </xdr:nvCxnSpPr>
        <xdr:spPr>
          <a:xfrm>
            <a:off x="5415773" y="5546311"/>
            <a:ext cx="452134" cy="80483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4590138" y="4852493"/>
            <a:ext cx="1415374" cy="703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Area 'B' = unsewered part of</a:t>
            </a:r>
            <a:r>
              <a:rPr lang="en-AU" sz="1100" baseline="0"/>
              <a:t> Bushland Beach</a:t>
            </a:r>
            <a:endParaRPr lang="en-AU" sz="1100"/>
          </a:p>
        </xdr:txBody>
      </xdr:sp>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265383" y="6129119"/>
            <a:ext cx="2231181" cy="1211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a:t>
            </a:r>
            <a:r>
              <a:rPr lang="en-AU" sz="1100" baseline="0"/>
              <a:t> boundaries of these areas are defined by the aggregation of different service area catchments, as per Schedule 3.6 of the Townsville City Plan. Refer to those maps for clarification.</a:t>
            </a:r>
            <a:endParaRPr lang="en-AU" sz="1100"/>
          </a:p>
        </xdr:txBody>
      </xdr:sp>
      <xdr:cxnSp macro="">
        <xdr:nvCxnSpPr>
          <xdr:cNvPr id="15" name="Straight Arrow Connector 14">
            <a:extLst>
              <a:ext uri="{FF2B5EF4-FFF2-40B4-BE49-F238E27FC236}">
                <a16:creationId xmlns:a16="http://schemas.microsoft.com/office/drawing/2014/main" id="{00000000-0008-0000-0300-00000F000000}"/>
              </a:ext>
            </a:extLst>
          </xdr:cNvPr>
          <xdr:cNvCxnSpPr/>
        </xdr:nvCxnSpPr>
        <xdr:spPr>
          <a:xfrm flipV="1">
            <a:off x="4285439" y="7979302"/>
            <a:ext cx="1779047" cy="210920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8000"/>
          </a:schemeClr>
        </a:solidFill>
        <a:ln w="12700"/>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O25"/>
  <sheetViews>
    <sheetView showGridLines="0" showZeros="0" tabSelected="1" zoomScaleNormal="100" workbookViewId="0">
      <selection activeCell="P12" sqref="P12"/>
    </sheetView>
  </sheetViews>
  <sheetFormatPr defaultRowHeight="12.75" x14ac:dyDescent="0.2"/>
  <cols>
    <col min="1" max="1" width="2.140625" style="12" customWidth="1"/>
    <col min="2" max="2" width="9.7109375" style="12" customWidth="1"/>
    <col min="3" max="9" width="9.140625" style="12"/>
    <col min="10" max="10" width="13.7109375" style="12" customWidth="1"/>
    <col min="11" max="11" width="9.140625" style="12"/>
    <col min="12" max="12" width="28.5703125" style="12" customWidth="1"/>
    <col min="13" max="13" width="9.7109375" style="12" customWidth="1"/>
    <col min="14" max="16" width="9.140625" style="12"/>
    <col min="17" max="17" width="9.28515625" style="12" bestFit="1" customWidth="1"/>
    <col min="18" max="16384" width="9.140625" style="12"/>
  </cols>
  <sheetData>
    <row r="2" spans="2:15" ht="14.25" x14ac:dyDescent="0.2">
      <c r="B2" s="71" t="s">
        <v>5</v>
      </c>
    </row>
    <row r="4" spans="2:15" ht="30" x14ac:dyDescent="0.4">
      <c r="B4" s="9" t="s">
        <v>12</v>
      </c>
    </row>
    <row r="5" spans="2:15" ht="23.25" x14ac:dyDescent="0.35">
      <c r="B5" s="8" t="s">
        <v>13</v>
      </c>
    </row>
    <row r="6" spans="2:15" ht="15" customHeight="1" x14ac:dyDescent="0.35">
      <c r="B6" s="8"/>
      <c r="K6" s="71"/>
    </row>
    <row r="7" spans="2:15" ht="14.25" x14ac:dyDescent="0.2">
      <c r="B7" s="72" t="s">
        <v>7</v>
      </c>
      <c r="D7" s="71">
        <f>INDEX(Version!$A$5:$A$33,MATCH(MAX(Version!B5:B33),Version!$B$5:$B$33,0))</f>
        <v>11.22</v>
      </c>
      <c r="K7" s="71"/>
    </row>
    <row r="8" spans="2:15" ht="15" x14ac:dyDescent="0.25">
      <c r="K8" s="69" t="s">
        <v>19</v>
      </c>
    </row>
    <row r="9" spans="2:15" ht="14.25" x14ac:dyDescent="0.2">
      <c r="K9" s="71"/>
    </row>
    <row r="10" spans="2:15" ht="14.25" x14ac:dyDescent="0.2">
      <c r="B10" s="6"/>
      <c r="K10" s="70" t="s">
        <v>20</v>
      </c>
    </row>
    <row r="11" spans="2:15" ht="14.25" x14ac:dyDescent="0.2">
      <c r="C11" s="4"/>
      <c r="K11" s="70"/>
    </row>
    <row r="12" spans="2:15" ht="14.25" x14ac:dyDescent="0.2">
      <c r="B12" s="3"/>
      <c r="K12" s="70" t="s">
        <v>21</v>
      </c>
    </row>
    <row r="13" spans="2:15" ht="13.5" customHeight="1" x14ac:dyDescent="0.2">
      <c r="B13" s="2"/>
      <c r="C13" s="5"/>
      <c r="D13" s="5"/>
      <c r="E13" s="5"/>
      <c r="F13" s="5"/>
      <c r="G13" s="5"/>
      <c r="H13" s="5"/>
      <c r="I13" s="5"/>
      <c r="J13" s="5"/>
      <c r="K13" s="70"/>
      <c r="L13" s="5"/>
      <c r="M13" s="5"/>
      <c r="N13" s="5"/>
      <c r="O13" s="5"/>
    </row>
    <row r="14" spans="2:15" ht="13.5" customHeight="1" x14ac:dyDescent="0.2">
      <c r="B14" s="2"/>
      <c r="C14" s="5"/>
      <c r="D14" s="5"/>
      <c r="E14" s="5"/>
      <c r="F14" s="5"/>
      <c r="G14" s="5"/>
      <c r="H14" s="5"/>
      <c r="I14" s="5"/>
      <c r="J14" s="5"/>
      <c r="K14" s="70" t="s">
        <v>22</v>
      </c>
      <c r="L14" s="5"/>
      <c r="M14" s="5"/>
      <c r="N14" s="5"/>
      <c r="O14" s="5"/>
    </row>
    <row r="15" spans="2:15" ht="14.25" x14ac:dyDescent="0.2">
      <c r="B15" s="5"/>
      <c r="C15" s="5"/>
      <c r="D15" s="5"/>
      <c r="E15" s="5"/>
      <c r="F15" s="5"/>
      <c r="G15" s="5"/>
      <c r="H15" s="5"/>
      <c r="I15" s="5"/>
      <c r="J15" s="5"/>
      <c r="K15" s="70"/>
      <c r="L15" s="5"/>
      <c r="M15" s="5"/>
      <c r="N15" s="5"/>
      <c r="O15" s="5"/>
    </row>
    <row r="16" spans="2:15" ht="14.25" x14ac:dyDescent="0.2">
      <c r="B16" s="2"/>
      <c r="C16" s="5"/>
      <c r="D16" s="5"/>
      <c r="E16" s="5"/>
      <c r="F16" s="5"/>
      <c r="G16" s="5"/>
      <c r="H16" s="5"/>
      <c r="I16" s="5"/>
      <c r="J16" s="5"/>
      <c r="K16" s="70" t="s">
        <v>7</v>
      </c>
      <c r="L16" s="5"/>
      <c r="M16" s="5"/>
      <c r="N16" s="5"/>
      <c r="O16" s="5"/>
    </row>
    <row r="17" spans="2:15" x14ac:dyDescent="0.2">
      <c r="B17" s="5"/>
      <c r="C17" s="5"/>
      <c r="D17" s="5"/>
      <c r="E17" s="5"/>
      <c r="F17" s="5"/>
      <c r="G17" s="5"/>
      <c r="H17" s="5"/>
      <c r="I17" s="5"/>
      <c r="J17" s="5"/>
      <c r="K17" s="5"/>
      <c r="L17" s="5"/>
      <c r="M17" s="5"/>
      <c r="N17" s="5"/>
      <c r="O17" s="5"/>
    </row>
    <row r="19" spans="2:15" ht="14.25" x14ac:dyDescent="0.2">
      <c r="B19" s="71"/>
    </row>
    <row r="20" spans="2:15" ht="14.25" x14ac:dyDescent="0.2">
      <c r="B20" s="71"/>
    </row>
    <row r="21" spans="2:15" ht="14.25" x14ac:dyDescent="0.2">
      <c r="B21" s="71"/>
    </row>
    <row r="22" spans="2:15" ht="14.25" x14ac:dyDescent="0.2">
      <c r="B22" s="71"/>
    </row>
    <row r="23" spans="2:15" ht="14.25" x14ac:dyDescent="0.2">
      <c r="B23" s="71"/>
    </row>
    <row r="24" spans="2:15" ht="14.25" x14ac:dyDescent="0.2">
      <c r="B24" s="71"/>
    </row>
    <row r="25" spans="2:15" ht="14.25" x14ac:dyDescent="0.2">
      <c r="B25" s="71"/>
    </row>
  </sheetData>
  <sheetProtection algorithmName="SHA-512" hashValue="awgKxo/+DdMeed011VsFNNZgZaTnSx7lR5nS7ZnzGIWOOqAsXaKsBVcmVsHpvuPn6HxN/TrkN+Yxlh0VcuDDXA==" saltValue="yN+0vVJspwZRhG5ALVzu4w==" spinCount="100000" sheet="1" objects="1" scenarios="1"/>
  <phoneticPr fontId="5" type="noConversion"/>
  <hyperlinks>
    <hyperlink ref="K10" location="Notes!A1" display="Notes!A1" xr:uid="{00000000-0004-0000-0000-000000000000}"/>
    <hyperlink ref="K12" location="Calculation!A1" display="Calculation!A1" xr:uid="{00000000-0004-0000-0000-000001000000}"/>
    <hyperlink ref="K14" location="Map!A1" display="Map!A1" xr:uid="{00000000-0004-0000-0000-000002000000}"/>
    <hyperlink ref="K16" location="Version!A1" display="Version!A1" xr:uid="{00000000-0004-0000-0000-000003000000}"/>
  </hyperlinks>
  <pageMargins left="0.75" right="0.75" top="1" bottom="1" header="0.5" footer="0.5"/>
  <pageSetup paperSize="9" scale="75" orientation="landscape"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A2" sqref="A2"/>
    </sheetView>
  </sheetViews>
  <sheetFormatPr defaultRowHeight="14.25" x14ac:dyDescent="0.2"/>
  <cols>
    <col min="1" max="16384" width="9.140625" style="71"/>
  </cols>
  <sheetData>
    <row r="1" spans="1:1" ht="18" x14ac:dyDescent="0.25">
      <c r="A1" s="1" t="s">
        <v>20</v>
      </c>
    </row>
    <row r="2" spans="1:1" x14ac:dyDescent="0.2">
      <c r="A2" s="71" t="s">
        <v>18</v>
      </c>
    </row>
    <row r="4" spans="1:1" x14ac:dyDescent="0.2">
      <c r="A4" s="68" t="s">
        <v>60</v>
      </c>
    </row>
    <row r="5" spans="1:1" x14ac:dyDescent="0.2">
      <c r="A5" s="71" t="s">
        <v>61</v>
      </c>
    </row>
    <row r="6" spans="1:1" x14ac:dyDescent="0.2">
      <c r="A6" s="71" t="s">
        <v>62</v>
      </c>
    </row>
    <row r="7" spans="1:1" x14ac:dyDescent="0.2">
      <c r="A7" s="71" t="s">
        <v>63</v>
      </c>
    </row>
    <row r="8" spans="1:1" x14ac:dyDescent="0.2">
      <c r="A8" s="71" t="s">
        <v>64</v>
      </c>
    </row>
    <row r="9" spans="1:1" ht="15" x14ac:dyDescent="0.25">
      <c r="A9" s="71" t="s">
        <v>78</v>
      </c>
    </row>
    <row r="11" spans="1:1" x14ac:dyDescent="0.2">
      <c r="A11" s="68" t="s">
        <v>65</v>
      </c>
    </row>
    <row r="12" spans="1:1" x14ac:dyDescent="0.2">
      <c r="A12" s="71" t="s">
        <v>66</v>
      </c>
    </row>
    <row r="13" spans="1:1" x14ac:dyDescent="0.2">
      <c r="A13" s="71" t="s">
        <v>67</v>
      </c>
    </row>
    <row r="14" spans="1:1" x14ac:dyDescent="0.2">
      <c r="A14" s="71" t="s">
        <v>68</v>
      </c>
    </row>
    <row r="15" spans="1:1" ht="15" x14ac:dyDescent="0.25">
      <c r="A15" s="71" t="s">
        <v>79</v>
      </c>
    </row>
    <row r="16" spans="1:1" x14ac:dyDescent="0.2">
      <c r="A16" s="71" t="s">
        <v>69</v>
      </c>
    </row>
    <row r="17" spans="1:1" x14ac:dyDescent="0.2">
      <c r="A17" s="71" t="s">
        <v>70</v>
      </c>
    </row>
    <row r="18" spans="1:1" x14ac:dyDescent="0.2">
      <c r="A18" s="71" t="s">
        <v>71</v>
      </c>
    </row>
    <row r="19" spans="1:1" x14ac:dyDescent="0.2">
      <c r="A19" s="71" t="s">
        <v>72</v>
      </c>
    </row>
    <row r="20" spans="1:1" ht="15" x14ac:dyDescent="0.25">
      <c r="A20" s="71" t="s">
        <v>80</v>
      </c>
    </row>
    <row r="22" spans="1:1" x14ac:dyDescent="0.2">
      <c r="A22" s="68" t="s">
        <v>73</v>
      </c>
    </row>
    <row r="23" spans="1:1" x14ac:dyDescent="0.2">
      <c r="A23" s="71" t="s">
        <v>74</v>
      </c>
    </row>
    <row r="24" spans="1:1" x14ac:dyDescent="0.2">
      <c r="A24" s="71" t="s">
        <v>75</v>
      </c>
    </row>
    <row r="25" spans="1:1" x14ac:dyDescent="0.2">
      <c r="A25" s="71" t="s">
        <v>76</v>
      </c>
    </row>
    <row r="26" spans="1:1" x14ac:dyDescent="0.2">
      <c r="A26" s="71" t="s">
        <v>77</v>
      </c>
    </row>
  </sheetData>
  <sheetProtection password="CDF4" sheet="1" objects="1" scenarios="1"/>
  <hyperlinks>
    <hyperlink ref="A2" location="Welcome!A1" display="Return to index"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B69"/>
  <sheetViews>
    <sheetView showGridLines="0" showZeros="0" zoomScale="85" zoomScaleNormal="85" workbookViewId="0"/>
  </sheetViews>
  <sheetFormatPr defaultRowHeight="12.75" outlineLevelCol="1" x14ac:dyDescent="0.2"/>
  <cols>
    <col min="1" max="1" width="4.140625" style="7" customWidth="1"/>
    <col min="2" max="2" width="39.28515625" style="7" customWidth="1"/>
    <col min="3" max="5" width="16" style="7" customWidth="1"/>
    <col min="6" max="6" width="10.5703125" style="7" customWidth="1"/>
    <col min="7" max="7" width="9.7109375" style="7" customWidth="1"/>
    <col min="8" max="10" width="12.42578125" style="7" customWidth="1"/>
    <col min="11" max="12" width="11.28515625" style="7" customWidth="1"/>
    <col min="13" max="16" width="12.140625" style="7" customWidth="1"/>
    <col min="17" max="17" width="4" style="7" customWidth="1"/>
    <col min="18" max="20" width="15.140625" style="7" customWidth="1"/>
    <col min="21" max="22" width="9.7109375" style="7" customWidth="1"/>
    <col min="23" max="23" width="32.85546875" style="7" hidden="1" customWidth="1" outlineLevel="1"/>
    <col min="24" max="26" width="9.7109375" style="7" hidden="1" customWidth="1" outlineLevel="1"/>
    <col min="27" max="28" width="9.42578125" style="7" hidden="1" customWidth="1" outlineLevel="1"/>
    <col min="29" max="29" width="14.28515625" style="7" hidden="1" customWidth="1" outlineLevel="1"/>
    <col min="30" max="34" width="10" style="7" hidden="1" customWidth="1" outlineLevel="1"/>
    <col min="35" max="35" width="14.140625" style="7" hidden="1" customWidth="1" outlineLevel="1"/>
    <col min="36" max="40" width="11.7109375" style="7" hidden="1" customWidth="1" outlineLevel="1"/>
    <col min="41" max="41" width="9.140625" style="7" collapsed="1"/>
    <col min="42" max="52" width="9.140625" style="7"/>
    <col min="53" max="53" width="9.28515625" style="7" hidden="1" customWidth="1" outlineLevel="1"/>
    <col min="54" max="54" width="9.140625" style="7" collapsed="1"/>
    <col min="55" max="16384" width="9.140625" style="7"/>
  </cols>
  <sheetData>
    <row r="1" spans="1:53" ht="18" x14ac:dyDescent="0.25">
      <c r="A1" s="64" t="s">
        <v>21</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row>
    <row r="2" spans="1:53" ht="15.75" customHeight="1" x14ac:dyDescent="0.2">
      <c r="A2" s="66" t="s">
        <v>18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row>
    <row r="3" spans="1:53" ht="14.25" x14ac:dyDescent="0.2">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row>
    <row r="4" spans="1:53" ht="14.25" x14ac:dyDescent="0.2">
      <c r="A4" s="66" t="str">
        <f>"Version "&amp;Welcome!D7</f>
        <v>Version 11.22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row>
    <row r="5" spans="1:53" ht="14.25" x14ac:dyDescent="0.2">
      <c r="A5" s="66" t="s">
        <v>81</v>
      </c>
      <c r="B5" s="66"/>
      <c r="C5" s="66"/>
      <c r="D5" s="63">
        <v>42186</v>
      </c>
      <c r="E5" s="62" t="s">
        <v>82</v>
      </c>
      <c r="F5" s="63">
        <v>42551</v>
      </c>
      <c r="G5" s="66"/>
      <c r="H5" s="39" t="str">
        <f>+IF(AND(D15&gt;0,OR(D15&lt;D5,D15&gt;F5)),"THIS IS NOT THE CORRECT CALCULATOR FOR THE DECISION DATE","")</f>
        <v/>
      </c>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row>
    <row r="6" spans="1:53" ht="14.25" x14ac:dyDescent="0.2">
      <c r="A6" s="66" t="s">
        <v>84</v>
      </c>
      <c r="B6" s="66"/>
      <c r="C6" s="66"/>
      <c r="D6" s="63">
        <v>45108</v>
      </c>
      <c r="E6" s="62" t="s">
        <v>82</v>
      </c>
      <c r="F6" s="63">
        <v>45473</v>
      </c>
      <c r="G6" s="66"/>
      <c r="H6" s="39" t="str">
        <f>+IF(AND(D16&gt;0,OR(D16&lt;D6,D16&gt;F6)),"THIS IS NOT THE CORRECT CALCULATOR FOR THE PAYMENT DATE","")</f>
        <v/>
      </c>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row>
    <row r="7" spans="1:53" ht="14.25" x14ac:dyDescent="0.2">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row>
    <row r="8" spans="1:53" ht="15" x14ac:dyDescent="0.25">
      <c r="A8" s="53" t="s">
        <v>4</v>
      </c>
      <c r="B8" s="55" t="s">
        <v>85</v>
      </c>
      <c r="C8" s="66"/>
      <c r="D8" s="66"/>
      <c r="E8" s="66"/>
      <c r="F8" s="66"/>
      <c r="G8" s="53" t="s">
        <v>1</v>
      </c>
      <c r="H8" s="55" t="s">
        <v>86</v>
      </c>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row>
    <row r="9" spans="1:53" ht="15" x14ac:dyDescent="0.25">
      <c r="A9" s="53"/>
      <c r="B9" s="138" t="s">
        <v>6</v>
      </c>
      <c r="C9" s="140"/>
      <c r="D9" s="160" t="s">
        <v>85</v>
      </c>
      <c r="E9" s="162"/>
      <c r="F9" s="161"/>
      <c r="G9" s="54"/>
      <c r="H9" s="169" t="s">
        <v>136</v>
      </c>
      <c r="I9" s="170"/>
      <c r="J9" s="170"/>
      <c r="K9" s="170"/>
      <c r="L9" s="170"/>
      <c r="M9" s="170"/>
      <c r="N9" s="171"/>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row>
    <row r="10" spans="1:53" ht="15" x14ac:dyDescent="0.25">
      <c r="A10" s="53"/>
      <c r="B10" s="61" t="s">
        <v>87</v>
      </c>
      <c r="C10" s="60"/>
      <c r="D10" s="172"/>
      <c r="E10" s="173"/>
      <c r="F10" s="174"/>
      <c r="G10" s="54"/>
      <c r="H10" s="175"/>
      <c r="I10" s="176"/>
      <c r="J10" s="176"/>
      <c r="K10" s="176"/>
      <c r="L10" s="176"/>
      <c r="M10" s="176"/>
      <c r="N10" s="177"/>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t="str">
        <f>IF(H10="","",MATCH(H10,'Service areas'!$A$7:$A$18,0))</f>
        <v/>
      </c>
    </row>
    <row r="11" spans="1:53" ht="15" x14ac:dyDescent="0.25">
      <c r="A11" s="53"/>
      <c r="B11" s="59" t="s">
        <v>88</v>
      </c>
      <c r="C11" s="58"/>
      <c r="D11" s="163"/>
      <c r="E11" s="164"/>
      <c r="F11" s="165"/>
      <c r="G11" s="54"/>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row>
    <row r="12" spans="1:53" ht="15" x14ac:dyDescent="0.25">
      <c r="A12" s="53"/>
      <c r="B12" s="59" t="s">
        <v>89</v>
      </c>
      <c r="C12" s="58"/>
      <c r="D12" s="163"/>
      <c r="E12" s="164"/>
      <c r="F12" s="165"/>
      <c r="G12" s="54"/>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row>
    <row r="13" spans="1:53" ht="15" x14ac:dyDescent="0.25">
      <c r="A13" s="53"/>
      <c r="B13" s="59" t="s">
        <v>90</v>
      </c>
      <c r="C13" s="58"/>
      <c r="D13" s="163"/>
      <c r="E13" s="164"/>
      <c r="F13" s="165"/>
      <c r="G13" s="53" t="s">
        <v>2</v>
      </c>
      <c r="H13" s="55" t="s">
        <v>91</v>
      </c>
      <c r="I13" s="66"/>
      <c r="J13" s="66"/>
      <c r="K13" s="66"/>
      <c r="L13" s="53" t="s">
        <v>92</v>
      </c>
      <c r="M13" s="55" t="s">
        <v>93</v>
      </c>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row>
    <row r="14" spans="1:53" ht="15" customHeight="1" x14ac:dyDescent="0.25">
      <c r="A14" s="53"/>
      <c r="B14" s="59" t="s">
        <v>94</v>
      </c>
      <c r="C14" s="58"/>
      <c r="D14" s="166"/>
      <c r="E14" s="167"/>
      <c r="F14" s="168"/>
      <c r="G14" s="54"/>
      <c r="H14" s="160" t="s">
        <v>6</v>
      </c>
      <c r="I14" s="161"/>
      <c r="J14" s="51" t="s">
        <v>95</v>
      </c>
      <c r="K14" s="50" t="s">
        <v>11</v>
      </c>
      <c r="L14" s="66"/>
      <c r="M14" s="43" t="s">
        <v>96</v>
      </c>
      <c r="N14" s="42"/>
      <c r="O14" s="42"/>
      <c r="P14" s="42"/>
      <c r="Q14" s="42"/>
      <c r="R14" s="42"/>
      <c r="S14" s="52"/>
      <c r="T14" s="51" t="s">
        <v>97</v>
      </c>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row>
    <row r="15" spans="1:53" ht="15" customHeight="1" x14ac:dyDescent="0.25">
      <c r="A15" s="53"/>
      <c r="B15" s="59" t="s">
        <v>98</v>
      </c>
      <c r="C15" s="58"/>
      <c r="D15" s="166"/>
      <c r="E15" s="167"/>
      <c r="F15" s="168"/>
      <c r="G15" s="54"/>
      <c r="H15" s="61" t="s">
        <v>99</v>
      </c>
      <c r="I15" s="47"/>
      <c r="J15" s="49">
        <v>42369</v>
      </c>
      <c r="K15" s="83">
        <v>109.3</v>
      </c>
      <c r="L15" s="66"/>
      <c r="M15" s="61" t="str">
        <f>IF(BA15=1,"At time of raising a charge notice ("&amp;TEXT($J$15,"mmm'yy")&amp;")","")</f>
        <v>At time of raising a charge notice (Dec'15)</v>
      </c>
      <c r="N15" s="47"/>
      <c r="O15" s="47"/>
      <c r="P15" s="47"/>
      <c r="Q15" s="47"/>
      <c r="R15" s="47"/>
      <c r="S15" s="60"/>
      <c r="T15" s="81"/>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f>+IF(D14&lt;D5,1,0)</f>
        <v>1</v>
      </c>
    </row>
    <row r="16" spans="1:53" ht="15" customHeight="1" x14ac:dyDescent="0.25">
      <c r="A16" s="53"/>
      <c r="B16" s="57" t="s">
        <v>100</v>
      </c>
      <c r="C16" s="56"/>
      <c r="D16" s="155"/>
      <c r="E16" s="156"/>
      <c r="F16" s="157"/>
      <c r="G16" s="54"/>
      <c r="H16" s="59" t="s">
        <v>101</v>
      </c>
      <c r="I16" s="46"/>
      <c r="J16" s="115">
        <v>45261</v>
      </c>
      <c r="K16" s="116">
        <v>131.5</v>
      </c>
      <c r="L16" s="66"/>
      <c r="M16" s="57" t="str">
        <f>+IF(OR(M15="",D16=""),"","At time of payment ("&amp;TEXT($J$16,"mmm'yy")&amp;")")</f>
        <v/>
      </c>
      <c r="N16" s="45"/>
      <c r="O16" s="45"/>
      <c r="P16" s="45"/>
      <c r="Q16" s="45"/>
      <c r="R16" s="45"/>
      <c r="S16" s="56"/>
      <c r="T16" s="80"/>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v>0</v>
      </c>
    </row>
    <row r="17" spans="1:53" ht="15" customHeight="1" x14ac:dyDescent="0.25">
      <c r="A17" s="53"/>
      <c r="B17" s="66"/>
      <c r="C17" s="66"/>
      <c r="D17" s="39" t="str">
        <f>+IF(OR(AND(D16&gt;0,D16&lt;D15),AND(D15&gt;0,D15&lt;D14)),"ERROR IN ORDER OF DATES","")</f>
        <v/>
      </c>
      <c r="E17" s="66"/>
      <c r="F17" s="66"/>
      <c r="G17" s="54"/>
      <c r="H17" s="57" t="s">
        <v>102</v>
      </c>
      <c r="I17" s="45"/>
      <c r="J17" s="48"/>
      <c r="K17" s="44">
        <f>+K16/K15</f>
        <v>1.2031107044830742</v>
      </c>
      <c r="L17" s="66"/>
      <c r="M17" s="66" t="str">
        <f>+IF(BA15=1,"Attach copies of calculations to file","Not applicable")</f>
        <v>Attach copies of calculations to file</v>
      </c>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row>
    <row r="18" spans="1:53" ht="15" customHeight="1" x14ac:dyDescent="0.2">
      <c r="A18" s="38"/>
      <c r="U18" s="65"/>
    </row>
    <row r="19" spans="1:53" ht="15" customHeight="1" x14ac:dyDescent="0.25">
      <c r="A19" s="53" t="s">
        <v>3</v>
      </c>
      <c r="B19" s="55" t="s">
        <v>103</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row>
    <row r="20" spans="1:53" ht="15" customHeight="1" x14ac:dyDescent="0.25">
      <c r="A20" s="53"/>
      <c r="B20" s="126" t="s">
        <v>104</v>
      </c>
      <c r="C20" s="127"/>
      <c r="D20" s="127"/>
      <c r="E20" s="128"/>
      <c r="F20" s="150" t="s">
        <v>0</v>
      </c>
      <c r="G20" s="150" t="s">
        <v>105</v>
      </c>
      <c r="H20" s="138" t="str">
        <f>"At time of raising a charge notice ("&amp;TEXT($J$15,"mmm'yy")&amp;")"</f>
        <v>At time of raising a charge notice (Dec'15)</v>
      </c>
      <c r="I20" s="139"/>
      <c r="J20" s="139"/>
      <c r="K20" s="139"/>
      <c r="L20" s="139"/>
      <c r="M20" s="139"/>
      <c r="N20" s="139"/>
      <c r="O20" s="139"/>
      <c r="P20" s="140"/>
      <c r="Q20" s="66"/>
      <c r="R20" s="138" t="str">
        <f>"At payment  ("&amp;TEXT($J$16,"mmm'yy")&amp;")"</f>
        <v>At payment  (Dec'23)</v>
      </c>
      <c r="S20" s="139"/>
      <c r="T20" s="140"/>
      <c r="U20" s="66"/>
      <c r="V20" s="66"/>
      <c r="W20" s="150" t="s">
        <v>106</v>
      </c>
      <c r="X20" s="138" t="s">
        <v>107</v>
      </c>
      <c r="Y20" s="139"/>
      <c r="Z20" s="139"/>
      <c r="AA20" s="139"/>
      <c r="AB20" s="140"/>
      <c r="AC20" s="138" t="s">
        <v>108</v>
      </c>
      <c r="AD20" s="139"/>
      <c r="AE20" s="139"/>
      <c r="AF20" s="139"/>
      <c r="AG20" s="139"/>
      <c r="AH20" s="140"/>
      <c r="AI20" s="138" t="s">
        <v>109</v>
      </c>
      <c r="AJ20" s="139"/>
      <c r="AK20" s="139"/>
      <c r="AL20" s="139"/>
      <c r="AM20" s="139"/>
      <c r="AN20" s="140"/>
      <c r="AO20" s="66"/>
      <c r="AP20" s="66"/>
      <c r="AQ20" s="66"/>
      <c r="AR20" s="66"/>
      <c r="AS20" s="66"/>
      <c r="AT20" s="66"/>
      <c r="AU20" s="66"/>
      <c r="AV20" s="66"/>
      <c r="AW20" s="66"/>
      <c r="AX20" s="66"/>
      <c r="AY20" s="66"/>
      <c r="AZ20" s="66"/>
      <c r="BA20" s="66"/>
    </row>
    <row r="21" spans="1:53" ht="30.75" customHeight="1" x14ac:dyDescent="0.25">
      <c r="A21" s="53"/>
      <c r="B21" s="129"/>
      <c r="C21" s="130"/>
      <c r="D21" s="130"/>
      <c r="E21" s="131"/>
      <c r="F21" s="154"/>
      <c r="G21" s="154"/>
      <c r="H21" s="158" t="s">
        <v>342</v>
      </c>
      <c r="I21" s="159"/>
      <c r="J21" s="138" t="s">
        <v>110</v>
      </c>
      <c r="K21" s="139"/>
      <c r="L21" s="139"/>
      <c r="M21" s="139"/>
      <c r="N21" s="140"/>
      <c r="O21" s="152" t="s">
        <v>111</v>
      </c>
      <c r="P21" s="152" t="s">
        <v>112</v>
      </c>
      <c r="Q21" s="66"/>
      <c r="R21" s="152" t="s">
        <v>344</v>
      </c>
      <c r="S21" s="152" t="s">
        <v>111</v>
      </c>
      <c r="T21" s="152" t="s">
        <v>112</v>
      </c>
      <c r="U21" s="66"/>
      <c r="V21" s="66"/>
      <c r="W21" s="154"/>
      <c r="X21" s="150" t="s">
        <v>30</v>
      </c>
      <c r="Y21" s="150" t="s">
        <v>31</v>
      </c>
      <c r="Z21" s="150" t="s">
        <v>32</v>
      </c>
      <c r="AA21" s="150" t="s">
        <v>33</v>
      </c>
      <c r="AB21" s="150" t="s">
        <v>34</v>
      </c>
      <c r="AC21" s="152" t="s">
        <v>113</v>
      </c>
      <c r="AD21" s="150" t="s">
        <v>30</v>
      </c>
      <c r="AE21" s="150" t="s">
        <v>31</v>
      </c>
      <c r="AF21" s="150" t="s">
        <v>32</v>
      </c>
      <c r="AG21" s="150" t="s">
        <v>33</v>
      </c>
      <c r="AH21" s="150" t="s">
        <v>34</v>
      </c>
      <c r="AI21" s="152" t="s">
        <v>113</v>
      </c>
      <c r="AJ21" s="150" t="s">
        <v>30</v>
      </c>
      <c r="AK21" s="150" t="s">
        <v>31</v>
      </c>
      <c r="AL21" s="150" t="s">
        <v>32</v>
      </c>
      <c r="AM21" s="150" t="s">
        <v>33</v>
      </c>
      <c r="AN21" s="150" t="s">
        <v>34</v>
      </c>
      <c r="AO21" s="66"/>
      <c r="AP21" s="66"/>
      <c r="AQ21" s="66"/>
      <c r="AR21" s="66"/>
      <c r="AS21" s="66"/>
      <c r="AT21" s="66"/>
      <c r="AU21" s="66"/>
      <c r="AV21" s="66"/>
      <c r="AW21" s="66"/>
      <c r="AX21" s="66"/>
      <c r="AY21" s="66"/>
      <c r="AZ21" s="66"/>
      <c r="BA21" s="66"/>
    </row>
    <row r="22" spans="1:53" ht="18.75" customHeight="1" x14ac:dyDescent="0.25">
      <c r="A22" s="53"/>
      <c r="B22" s="132"/>
      <c r="C22" s="133"/>
      <c r="D22" s="133"/>
      <c r="E22" s="134"/>
      <c r="F22" s="151"/>
      <c r="G22" s="151"/>
      <c r="H22" s="37" t="s">
        <v>343</v>
      </c>
      <c r="I22" s="37" t="s">
        <v>114</v>
      </c>
      <c r="J22" s="138" t="s">
        <v>115</v>
      </c>
      <c r="K22" s="139"/>
      <c r="L22" s="140"/>
      <c r="M22" s="37" t="s">
        <v>116</v>
      </c>
      <c r="N22" s="37" t="s">
        <v>114</v>
      </c>
      <c r="O22" s="153"/>
      <c r="P22" s="153"/>
      <c r="Q22" s="66"/>
      <c r="R22" s="153"/>
      <c r="S22" s="153"/>
      <c r="T22" s="153"/>
      <c r="U22" s="66"/>
      <c r="V22" s="66"/>
      <c r="W22" s="151"/>
      <c r="X22" s="151"/>
      <c r="Y22" s="151"/>
      <c r="Z22" s="151"/>
      <c r="AA22" s="151"/>
      <c r="AB22" s="151"/>
      <c r="AC22" s="153"/>
      <c r="AD22" s="151"/>
      <c r="AE22" s="151"/>
      <c r="AF22" s="151"/>
      <c r="AG22" s="151"/>
      <c r="AH22" s="151"/>
      <c r="AI22" s="153"/>
      <c r="AJ22" s="151"/>
      <c r="AK22" s="151"/>
      <c r="AL22" s="151"/>
      <c r="AM22" s="151"/>
      <c r="AN22" s="151"/>
      <c r="AO22" s="66"/>
      <c r="AP22" s="66"/>
      <c r="AQ22" s="66"/>
      <c r="AR22" s="66"/>
      <c r="AS22" s="66"/>
      <c r="AT22" s="66"/>
      <c r="AU22" s="66"/>
      <c r="AV22" s="66"/>
      <c r="AW22" s="66"/>
      <c r="AX22" s="66"/>
      <c r="AY22" s="66"/>
      <c r="AZ22" s="66"/>
      <c r="BA22" s="66"/>
    </row>
    <row r="23" spans="1:53" ht="15" x14ac:dyDescent="0.25">
      <c r="A23" s="53"/>
      <c r="B23" s="123"/>
      <c r="C23" s="124"/>
      <c r="D23" s="124"/>
      <c r="E23" s="125"/>
      <c r="F23" s="20">
        <f>+INDEX('Reference data'!$C$6:$C$149,Calculation!$BA23)</f>
        <v>0</v>
      </c>
      <c r="G23" s="82"/>
      <c r="H23" s="110" t="str">
        <f>IF(BA23=1,"",(IF(INDEX('Reference data'!$B$6:$B$149,$BA23)="FPA","FPA",INDEX('Reference data'!$B$6:$B$149,$BA23)*IF(INDEX('Reference data'!$G$6:$G149,$BA23)="Other",INDEX('Service areas'!$J$7:$J$18,Calculation!$BA$10),INDEX('Service areas'!$C$7:$C$18,Calculation!$BA$10))/100)))</f>
        <v/>
      </c>
      <c r="I23" s="111"/>
      <c r="J23" s="99" t="str">
        <f>IF(BA23=1,"",INDEX('Reference data'!$D$6:$D$149,$BA23))</f>
        <v/>
      </c>
      <c r="K23" s="98"/>
      <c r="L23" s="97"/>
      <c r="M23" s="110" t="str">
        <f>IF(BA23=1,"",INDEX('Reference data'!$F$6:$F$149,$BA23))</f>
        <v/>
      </c>
      <c r="N23" s="111"/>
      <c r="O23" s="112" t="str">
        <f>+IF(BA23=1,"",MIN(IF(H23="FPA",I23,H23),IF(M23="FPA",N23,M23)))</f>
        <v/>
      </c>
      <c r="P23" s="96" t="str">
        <f>+IF(BA23=1,"",O23*G23)</f>
        <v/>
      </c>
      <c r="Q23" s="66"/>
      <c r="R23" s="112" t="str">
        <f>IF(BA23=1,"",IF($D$16="","",IF(H23="FPA",I23,H23)*$K$17))</f>
        <v/>
      </c>
      <c r="S23" s="112" t="str">
        <f>+IF(BA23=1,"",IF($D$16="","",$K$17*O23))</f>
        <v/>
      </c>
      <c r="T23" s="96" t="str">
        <f>+IF(BA23=1,"",IF($D$16="","",S23*G23))</f>
        <v/>
      </c>
      <c r="U23" s="66"/>
      <c r="V23" s="66"/>
      <c r="W23" s="31" t="str">
        <f>INDEX('Reference data'!$G$6:$G$149,$BA23)</f>
        <v>None</v>
      </c>
      <c r="X23" s="31" t="e">
        <f>+IF($W23="Other",INDEX('Service areas'!$K$7:$O$18,Calculation!$BA$10,MATCH(Calculation!X$21,'Service areas'!$K$6:$O$6,0)),INDEX('Service areas'!$D$7:$H$18,Calculation!$BA$10,MATCH(Calculation!X$21,'Service areas'!$D$6:$H$6,0)))</f>
        <v>#VALUE!</v>
      </c>
      <c r="Y23" s="31" t="e">
        <f>+IF($W23="Other",INDEX('Service areas'!$K$7:$O$18,Calculation!$BA$10,MATCH(Calculation!Y$21,'Service areas'!$K$6:$O$6,0)),INDEX('Service areas'!$D$7:$H$18,Calculation!$BA$10,MATCH(Calculation!Y$21,'Service areas'!$D$6:$H$6,0)))</f>
        <v>#VALUE!</v>
      </c>
      <c r="Z23" s="31" t="e">
        <f>+IF($W23="Other",INDEX('Service areas'!$K$7:$O$18,Calculation!$BA$10,MATCH(Calculation!Z$21,'Service areas'!$K$6:$O$6,0)),INDEX('Service areas'!$D$7:$H$18,Calculation!$BA$10,MATCH(Calculation!Z$21,'Service areas'!$D$6:$H$6,0)))</f>
        <v>#VALUE!</v>
      </c>
      <c r="AA23" s="31" t="e">
        <f>+IF($W23="Other",INDEX('Service areas'!$K$7:$O$18,Calculation!$BA$10,MATCH(Calculation!AA$21,'Service areas'!$K$6:$O$6,0)),INDEX('Service areas'!$D$7:$H$18,Calculation!$BA$10,MATCH(Calculation!AA$21,'Service areas'!$D$6:$H$6,0)))</f>
        <v>#VALUE!</v>
      </c>
      <c r="AB23" s="31" t="e">
        <f>+IF($W23="Other",INDEX('Service areas'!$K$7:$O$18,Calculation!$BA$10,MATCH(Calculation!AB$21,'Service areas'!$K$6:$O$6,0)),INDEX('Service areas'!$D$7:$H$18,Calculation!$BA$10,MATCH(Calculation!AB$21,'Service areas'!$D$6:$H$6,0)))</f>
        <v>#VALUE!</v>
      </c>
      <c r="AC23" s="105">
        <f>IF(W23="None",0,P23/$P$28*$C$48)</f>
        <v>0</v>
      </c>
      <c r="AD23" s="105" t="e">
        <f>+X23/100*$AC23</f>
        <v>#VALUE!</v>
      </c>
      <c r="AE23" s="105" t="e">
        <f t="shared" ref="AE23:AH23" si="0">+Y23/100*$AC23</f>
        <v>#VALUE!</v>
      </c>
      <c r="AF23" s="105" t="e">
        <f t="shared" si="0"/>
        <v>#VALUE!</v>
      </c>
      <c r="AG23" s="105" t="e">
        <f t="shared" si="0"/>
        <v>#VALUE!</v>
      </c>
      <c r="AH23" s="105" t="e">
        <f t="shared" si="0"/>
        <v>#VALUE!</v>
      </c>
      <c r="AI23" s="104">
        <f>IF(W23="None",0,IF($D$48=0,0,$T23/$T$28*$D$48))</f>
        <v>0</v>
      </c>
      <c r="AJ23" s="105" t="e">
        <f>+$AI23*X23/100</f>
        <v>#VALUE!</v>
      </c>
      <c r="AK23" s="105" t="e">
        <f t="shared" ref="AK23:AN23" si="1">+$AI23*Y23/100</f>
        <v>#VALUE!</v>
      </c>
      <c r="AL23" s="105" t="e">
        <f t="shared" si="1"/>
        <v>#VALUE!</v>
      </c>
      <c r="AM23" s="105" t="e">
        <f t="shared" si="1"/>
        <v>#VALUE!</v>
      </c>
      <c r="AN23" s="105" t="e">
        <f t="shared" si="1"/>
        <v>#VALUE!</v>
      </c>
      <c r="AO23" s="66"/>
      <c r="AP23" s="66"/>
      <c r="AQ23" s="66"/>
      <c r="AR23" s="66"/>
      <c r="AS23" s="66"/>
      <c r="AT23" s="66"/>
      <c r="AU23" s="66"/>
      <c r="AV23" s="66"/>
      <c r="AW23" s="66"/>
      <c r="AX23" s="66"/>
      <c r="AY23" s="66"/>
      <c r="AZ23" s="66"/>
      <c r="BA23" s="66">
        <f>IF(B23="",1,MATCH(B23,'Reference data'!$A$6:$A$149,0))</f>
        <v>1</v>
      </c>
    </row>
    <row r="24" spans="1:53" ht="15.75" customHeight="1" x14ac:dyDescent="0.25">
      <c r="A24" s="53"/>
      <c r="B24" s="123"/>
      <c r="C24" s="124"/>
      <c r="D24" s="124"/>
      <c r="E24" s="125"/>
      <c r="F24" s="20">
        <f>+INDEX('Reference data'!$C$6:$C$149,Calculation!$BA24)</f>
        <v>0</v>
      </c>
      <c r="G24" s="82"/>
      <c r="H24" s="110" t="str">
        <f>IF(BA24=1,"",(IF(INDEX('Reference data'!$B$6:$B$149,$BA24)="FPA","FPA",INDEX('Reference data'!$B$6:$B$149,$BA24)*IF(INDEX('Reference data'!$G$6:$G150,$BA24)="Other",INDEX('Service areas'!$J$7:$J$18,Calculation!$BA$10),INDEX('Service areas'!$C$7:$C$18,Calculation!$BA$10))/100)))</f>
        <v/>
      </c>
      <c r="I24" s="111"/>
      <c r="J24" s="99" t="str">
        <f>IF(BA24=1,"",INDEX('Reference data'!$D$6:$D$149,$BA24))</f>
        <v/>
      </c>
      <c r="K24" s="98"/>
      <c r="L24" s="97"/>
      <c r="M24" s="110" t="str">
        <f>IF(BA24=1,"",INDEX('Reference data'!$F$6:$F$149,$BA24))</f>
        <v/>
      </c>
      <c r="N24" s="111"/>
      <c r="O24" s="112" t="str">
        <f t="shared" ref="O24:O27" si="2">+IF(BA24=1,"",MIN(IF(H24="FPA",I24,H24),IF(M24="FPA",N24,M24)))</f>
        <v/>
      </c>
      <c r="P24" s="96" t="str">
        <f t="shared" ref="P24:P27" si="3">+IF(BA24=1,"",O24*G24)</f>
        <v/>
      </c>
      <c r="Q24" s="66"/>
      <c r="R24" s="112" t="str">
        <f t="shared" ref="R24:R27" si="4">IF(BA24=1,"",IF($D$16="","",IF(H24="FPA",I24,H24)*$K$17))</f>
        <v/>
      </c>
      <c r="S24" s="112" t="str">
        <f t="shared" ref="S24:S27" si="5">+IF(BA24=1,"",IF($D$16="","",$K$17*O24))</f>
        <v/>
      </c>
      <c r="T24" s="96" t="str">
        <f t="shared" ref="T24:T27" si="6">+IF(BA24=1,"",IF($D$16="","",S24*G24))</f>
        <v/>
      </c>
      <c r="U24" s="66"/>
      <c r="V24" s="66"/>
      <c r="W24" s="27" t="str">
        <f>INDEX('Reference data'!$G$6:$G$149,$BA24)</f>
        <v>None</v>
      </c>
      <c r="X24" s="27" t="e">
        <f>+IF($W24="Other",INDEX('Service areas'!$K$7:$O$18,Calculation!$BA$10,MATCH(Calculation!X$21,'Service areas'!$K$6:$O$6,0)),INDEX('Service areas'!$D$7:$H$18,Calculation!$BA$10,MATCH(Calculation!X$21,'Service areas'!$D$6:$H$6,0)))</f>
        <v>#VALUE!</v>
      </c>
      <c r="Y24" s="27" t="e">
        <f>+IF($W24="Other",INDEX('Service areas'!$K$7:$O$18,Calculation!$BA$10,MATCH(Calculation!Y$21,'Service areas'!$K$6:$O$6,0)),INDEX('Service areas'!$D$7:$H$18,Calculation!$BA$10,MATCH(Calculation!Y$21,'Service areas'!$D$6:$H$6,0)))</f>
        <v>#VALUE!</v>
      </c>
      <c r="Z24" s="27" t="e">
        <f>+IF($W24="Other",INDEX('Service areas'!$K$7:$O$18,Calculation!$BA$10,MATCH(Calculation!Z$21,'Service areas'!$K$6:$O$6,0)),INDEX('Service areas'!$D$7:$H$18,Calculation!$BA$10,MATCH(Calculation!Z$21,'Service areas'!$D$6:$H$6,0)))</f>
        <v>#VALUE!</v>
      </c>
      <c r="AA24" s="27" t="e">
        <f>+IF($W24="Other",INDEX('Service areas'!$K$7:$O$18,Calculation!$BA$10,MATCH(Calculation!AA$21,'Service areas'!$K$6:$O$6,0)),INDEX('Service areas'!$D$7:$H$18,Calculation!$BA$10,MATCH(Calculation!AA$21,'Service areas'!$D$6:$H$6,0)))</f>
        <v>#VALUE!</v>
      </c>
      <c r="AB24" s="27" t="e">
        <f>+IF($W24="Other",INDEX('Service areas'!$K$7:$O$18,Calculation!$BA$10,MATCH(Calculation!AB$21,'Service areas'!$K$6:$O$6,0)),INDEX('Service areas'!$D$7:$H$18,Calculation!$BA$10,MATCH(Calculation!AB$21,'Service areas'!$D$6:$H$6,0)))</f>
        <v>#VALUE!</v>
      </c>
      <c r="AC24" s="104">
        <f>IF(W24="None",0,P24/$P$28*$C$48)</f>
        <v>0</v>
      </c>
      <c r="AD24" s="104" t="e">
        <f t="shared" ref="AD24:AD27" si="7">+X24/100*$AC24</f>
        <v>#VALUE!</v>
      </c>
      <c r="AE24" s="104" t="e">
        <f t="shared" ref="AE24:AE27" si="8">+Y24/100*$AC24</f>
        <v>#VALUE!</v>
      </c>
      <c r="AF24" s="104" t="e">
        <f t="shared" ref="AF24:AF27" si="9">+Z24/100*$AC24</f>
        <v>#VALUE!</v>
      </c>
      <c r="AG24" s="104" t="e">
        <f t="shared" ref="AG24:AG27" si="10">+AA24/100*$AC24</f>
        <v>#VALUE!</v>
      </c>
      <c r="AH24" s="104" t="e">
        <f t="shared" ref="AH24:AH27" si="11">+AB24/100*$AC24</f>
        <v>#VALUE!</v>
      </c>
      <c r="AI24" s="104">
        <f>IF(W24="None",0,IF($D$48=0,0,$T24/$T$28*$D$48))</f>
        <v>0</v>
      </c>
      <c r="AJ24" s="104" t="e">
        <f t="shared" ref="AJ24:AJ27" si="12">+$AI24*X24/100</f>
        <v>#VALUE!</v>
      </c>
      <c r="AK24" s="104" t="e">
        <f t="shared" ref="AK24:AK27" si="13">+$AI24*Y24/100</f>
        <v>#VALUE!</v>
      </c>
      <c r="AL24" s="104" t="e">
        <f t="shared" ref="AL24:AL27" si="14">+$AI24*Z24/100</f>
        <v>#VALUE!</v>
      </c>
      <c r="AM24" s="104" t="e">
        <f t="shared" ref="AM24:AM27" si="15">+$AI24*AA24/100</f>
        <v>#VALUE!</v>
      </c>
      <c r="AN24" s="104" t="e">
        <f t="shared" ref="AN24:AN27" si="16">+$AI24*AB24/100</f>
        <v>#VALUE!</v>
      </c>
      <c r="AO24" s="66"/>
      <c r="AP24" s="66"/>
      <c r="AQ24" s="66"/>
      <c r="AR24" s="66"/>
      <c r="AS24" s="66"/>
      <c r="AT24" s="66"/>
      <c r="AU24" s="66"/>
      <c r="AV24" s="66"/>
      <c r="AW24" s="66"/>
      <c r="AX24" s="66"/>
      <c r="AY24" s="66"/>
      <c r="AZ24" s="66"/>
      <c r="BA24" s="66">
        <f>IF(B24="",1,MATCH(B24,'Reference data'!$A$6:$A$149,0))</f>
        <v>1</v>
      </c>
    </row>
    <row r="25" spans="1:53" ht="15.75" customHeight="1" x14ac:dyDescent="0.25">
      <c r="A25" s="53"/>
      <c r="B25" s="123"/>
      <c r="C25" s="124"/>
      <c r="D25" s="124"/>
      <c r="E25" s="125"/>
      <c r="F25" s="20">
        <f>+INDEX('Reference data'!$C$6:$C$149,Calculation!$BA25)</f>
        <v>0</v>
      </c>
      <c r="G25" s="82"/>
      <c r="H25" s="110" t="str">
        <f>IF(BA25=1,"",(IF(INDEX('Reference data'!$B$6:$B$149,$BA25)="FPA","FPA",INDEX('Reference data'!$B$6:$B$149,$BA25)*IF(INDEX('Reference data'!$G$6:$G151,$BA25)="Other",INDEX('Service areas'!$J$7:$J$18,Calculation!$BA$10),INDEX('Service areas'!$C$7:$C$18,Calculation!$BA$10))/100)))</f>
        <v/>
      </c>
      <c r="I25" s="111"/>
      <c r="J25" s="99" t="str">
        <f>IF(BA25=1,"",INDEX('Reference data'!$D$6:$D$149,$BA25))</f>
        <v/>
      </c>
      <c r="K25" s="98"/>
      <c r="L25" s="97"/>
      <c r="M25" s="110" t="str">
        <f>IF(BA25=1,"",INDEX('Reference data'!$F$6:$F$149,$BA25))</f>
        <v/>
      </c>
      <c r="N25" s="111"/>
      <c r="O25" s="112" t="str">
        <f t="shared" si="2"/>
        <v/>
      </c>
      <c r="P25" s="96" t="str">
        <f t="shared" si="3"/>
        <v/>
      </c>
      <c r="Q25" s="66"/>
      <c r="R25" s="112" t="str">
        <f t="shared" si="4"/>
        <v/>
      </c>
      <c r="S25" s="112" t="str">
        <f t="shared" si="5"/>
        <v/>
      </c>
      <c r="T25" s="96" t="str">
        <f t="shared" si="6"/>
        <v/>
      </c>
      <c r="U25" s="66"/>
      <c r="V25" s="66"/>
      <c r="W25" s="27" t="str">
        <f>INDEX('Reference data'!$G$6:$G$149,$BA25)</f>
        <v>None</v>
      </c>
      <c r="X25" s="27" t="e">
        <f>+IF($W25="Other",INDEX('Service areas'!$K$7:$O$18,Calculation!$BA$10,MATCH(Calculation!X$21,'Service areas'!$K$6:$O$6,0)),INDEX('Service areas'!$D$7:$H$18,Calculation!$BA$10,MATCH(Calculation!X$21,'Service areas'!$D$6:$H$6,0)))</f>
        <v>#VALUE!</v>
      </c>
      <c r="Y25" s="27" t="e">
        <f>+IF($W25="Other",INDEX('Service areas'!$K$7:$O$18,Calculation!$BA$10,MATCH(Calculation!Y$21,'Service areas'!$K$6:$O$6,0)),INDEX('Service areas'!$D$7:$H$18,Calculation!$BA$10,MATCH(Calculation!Y$21,'Service areas'!$D$6:$H$6,0)))</f>
        <v>#VALUE!</v>
      </c>
      <c r="Z25" s="27" t="e">
        <f>+IF($W25="Other",INDEX('Service areas'!$K$7:$O$18,Calculation!$BA$10,MATCH(Calculation!Z$21,'Service areas'!$K$6:$O$6,0)),INDEX('Service areas'!$D$7:$H$18,Calculation!$BA$10,MATCH(Calculation!Z$21,'Service areas'!$D$6:$H$6,0)))</f>
        <v>#VALUE!</v>
      </c>
      <c r="AA25" s="27" t="e">
        <f>+IF($W25="Other",INDEX('Service areas'!$K$7:$O$18,Calculation!$BA$10,MATCH(Calculation!AA$21,'Service areas'!$K$6:$O$6,0)),INDEX('Service areas'!$D$7:$H$18,Calculation!$BA$10,MATCH(Calculation!AA$21,'Service areas'!$D$6:$H$6,0)))</f>
        <v>#VALUE!</v>
      </c>
      <c r="AB25" s="27" t="e">
        <f>+IF($W25="Other",INDEX('Service areas'!$K$7:$O$18,Calculation!$BA$10,MATCH(Calculation!AB$21,'Service areas'!$K$6:$O$6,0)),INDEX('Service areas'!$D$7:$H$18,Calculation!$BA$10,MATCH(Calculation!AB$21,'Service areas'!$D$6:$H$6,0)))</f>
        <v>#VALUE!</v>
      </c>
      <c r="AC25" s="104">
        <f t="shared" ref="AC25:AC27" si="17">IF(W25="None",0,P25/$P$28*$C$48)</f>
        <v>0</v>
      </c>
      <c r="AD25" s="104" t="e">
        <f t="shared" si="7"/>
        <v>#VALUE!</v>
      </c>
      <c r="AE25" s="104" t="e">
        <f t="shared" si="8"/>
        <v>#VALUE!</v>
      </c>
      <c r="AF25" s="104" t="e">
        <f t="shared" si="9"/>
        <v>#VALUE!</v>
      </c>
      <c r="AG25" s="104" t="e">
        <f t="shared" si="10"/>
        <v>#VALUE!</v>
      </c>
      <c r="AH25" s="104" t="e">
        <f t="shared" si="11"/>
        <v>#VALUE!</v>
      </c>
      <c r="AI25" s="104">
        <f t="shared" ref="AI25:AI27" si="18">IF(W25="None",0,IF($D$48=0,0,$T25/$T$28*$D$48))</f>
        <v>0</v>
      </c>
      <c r="AJ25" s="104" t="e">
        <f t="shared" si="12"/>
        <v>#VALUE!</v>
      </c>
      <c r="AK25" s="104" t="e">
        <f t="shared" si="13"/>
        <v>#VALUE!</v>
      </c>
      <c r="AL25" s="104" t="e">
        <f t="shared" si="14"/>
        <v>#VALUE!</v>
      </c>
      <c r="AM25" s="104" t="e">
        <f t="shared" si="15"/>
        <v>#VALUE!</v>
      </c>
      <c r="AN25" s="104" t="e">
        <f t="shared" si="16"/>
        <v>#VALUE!</v>
      </c>
      <c r="AO25" s="66"/>
      <c r="AP25" s="66"/>
      <c r="AQ25" s="66"/>
      <c r="AR25" s="66"/>
      <c r="AS25" s="66"/>
      <c r="AT25" s="66"/>
      <c r="AU25" s="66"/>
      <c r="AV25" s="66"/>
      <c r="AW25" s="66"/>
      <c r="AX25" s="66"/>
      <c r="AY25" s="66"/>
      <c r="AZ25" s="66"/>
      <c r="BA25" s="66">
        <f>IF(B25="",1,MATCH(B25,'Reference data'!$A$6:$A$149,0))</f>
        <v>1</v>
      </c>
    </row>
    <row r="26" spans="1:53" ht="15.75" customHeight="1" x14ac:dyDescent="0.25">
      <c r="A26" s="53"/>
      <c r="B26" s="123"/>
      <c r="C26" s="124"/>
      <c r="D26" s="124"/>
      <c r="E26" s="125"/>
      <c r="F26" s="20">
        <f>+INDEX('Reference data'!$C$6:$C$149,Calculation!$BA26)</f>
        <v>0</v>
      </c>
      <c r="G26" s="82"/>
      <c r="H26" s="110" t="str">
        <f>IF(BA26=1,"",(IF(INDEX('Reference data'!$B$6:$B$149,$BA26)="FPA","FPA",INDEX('Reference data'!$B$6:$B$149,$BA26)*IF(INDEX('Reference data'!$G$6:$G152,$BA26)="Other",INDEX('Service areas'!$J$7:$J$18,Calculation!$BA$10),INDEX('Service areas'!$C$7:$C$18,Calculation!$BA$10))/100)))</f>
        <v/>
      </c>
      <c r="I26" s="111"/>
      <c r="J26" s="99" t="str">
        <f>IF(BA26=1,"",INDEX('Reference data'!$D$6:$D$149,$BA26))</f>
        <v/>
      </c>
      <c r="K26" s="98"/>
      <c r="L26" s="97"/>
      <c r="M26" s="110" t="str">
        <f>IF(BA26=1,"",INDEX('Reference data'!$F$6:$F$149,$BA26))</f>
        <v/>
      </c>
      <c r="N26" s="111"/>
      <c r="O26" s="112" t="str">
        <f t="shared" si="2"/>
        <v/>
      </c>
      <c r="P26" s="96" t="str">
        <f t="shared" si="3"/>
        <v/>
      </c>
      <c r="Q26" s="66"/>
      <c r="R26" s="112" t="str">
        <f t="shared" si="4"/>
        <v/>
      </c>
      <c r="S26" s="112" t="str">
        <f t="shared" si="5"/>
        <v/>
      </c>
      <c r="T26" s="96" t="str">
        <f t="shared" si="6"/>
        <v/>
      </c>
      <c r="U26" s="66"/>
      <c r="V26" s="66"/>
      <c r="W26" s="27" t="str">
        <f>INDEX('Reference data'!$G$6:$G$149,$BA26)</f>
        <v>None</v>
      </c>
      <c r="X26" s="27" t="e">
        <f>+IF($W26="Other",INDEX('Service areas'!$K$7:$O$18,Calculation!$BA$10,MATCH(Calculation!X$21,'Service areas'!$K$6:$O$6,0)),INDEX('Service areas'!$D$7:$H$18,Calculation!$BA$10,MATCH(Calculation!X$21,'Service areas'!$D$6:$H$6,0)))</f>
        <v>#VALUE!</v>
      </c>
      <c r="Y26" s="27" t="e">
        <f>+IF($W26="Other",INDEX('Service areas'!$K$7:$O$18,Calculation!$BA$10,MATCH(Calculation!Y$21,'Service areas'!$K$6:$O$6,0)),INDEX('Service areas'!$D$7:$H$18,Calculation!$BA$10,MATCH(Calculation!Y$21,'Service areas'!$D$6:$H$6,0)))</f>
        <v>#VALUE!</v>
      </c>
      <c r="Z26" s="27" t="e">
        <f>+IF($W26="Other",INDEX('Service areas'!$K$7:$O$18,Calculation!$BA$10,MATCH(Calculation!Z$21,'Service areas'!$K$6:$O$6,0)),INDEX('Service areas'!$D$7:$H$18,Calculation!$BA$10,MATCH(Calculation!Z$21,'Service areas'!$D$6:$H$6,0)))</f>
        <v>#VALUE!</v>
      </c>
      <c r="AA26" s="27" t="e">
        <f>+IF($W26="Other",INDEX('Service areas'!$K$7:$O$18,Calculation!$BA$10,MATCH(Calculation!AA$21,'Service areas'!$K$6:$O$6,0)),INDEX('Service areas'!$D$7:$H$18,Calculation!$BA$10,MATCH(Calculation!AA$21,'Service areas'!$D$6:$H$6,0)))</f>
        <v>#VALUE!</v>
      </c>
      <c r="AB26" s="27" t="e">
        <f>+IF($W26="Other",INDEX('Service areas'!$K$7:$O$18,Calculation!$BA$10,MATCH(Calculation!AB$21,'Service areas'!$K$6:$O$6,0)),INDEX('Service areas'!$D$7:$H$18,Calculation!$BA$10,MATCH(Calculation!AB$21,'Service areas'!$D$6:$H$6,0)))</f>
        <v>#VALUE!</v>
      </c>
      <c r="AC26" s="104">
        <f t="shared" si="17"/>
        <v>0</v>
      </c>
      <c r="AD26" s="104" t="e">
        <f t="shared" si="7"/>
        <v>#VALUE!</v>
      </c>
      <c r="AE26" s="104" t="e">
        <f t="shared" si="8"/>
        <v>#VALUE!</v>
      </c>
      <c r="AF26" s="104" t="e">
        <f t="shared" si="9"/>
        <v>#VALUE!</v>
      </c>
      <c r="AG26" s="104" t="e">
        <f t="shared" si="10"/>
        <v>#VALUE!</v>
      </c>
      <c r="AH26" s="104" t="e">
        <f t="shared" si="11"/>
        <v>#VALUE!</v>
      </c>
      <c r="AI26" s="104">
        <f t="shared" si="18"/>
        <v>0</v>
      </c>
      <c r="AJ26" s="104" t="e">
        <f t="shared" si="12"/>
        <v>#VALUE!</v>
      </c>
      <c r="AK26" s="104" t="e">
        <f t="shared" si="13"/>
        <v>#VALUE!</v>
      </c>
      <c r="AL26" s="104" t="e">
        <f t="shared" si="14"/>
        <v>#VALUE!</v>
      </c>
      <c r="AM26" s="104" t="e">
        <f t="shared" si="15"/>
        <v>#VALUE!</v>
      </c>
      <c r="AN26" s="104" t="e">
        <f t="shared" si="16"/>
        <v>#VALUE!</v>
      </c>
      <c r="AO26" s="66"/>
      <c r="AP26" s="66"/>
      <c r="AQ26" s="66"/>
      <c r="AR26" s="66"/>
      <c r="AS26" s="66"/>
      <c r="AT26" s="66"/>
      <c r="AU26" s="66"/>
      <c r="AV26" s="66"/>
      <c r="AW26" s="66"/>
      <c r="AX26" s="66"/>
      <c r="AY26" s="66"/>
      <c r="AZ26" s="66"/>
      <c r="BA26" s="66">
        <f>IF(B26="",1,MATCH(B26,'Reference data'!$A$6:$A$149,0))</f>
        <v>1</v>
      </c>
    </row>
    <row r="27" spans="1:53" ht="15.75" customHeight="1" x14ac:dyDescent="0.25">
      <c r="A27" s="53"/>
      <c r="B27" s="123"/>
      <c r="C27" s="124"/>
      <c r="D27" s="124"/>
      <c r="E27" s="125"/>
      <c r="F27" s="20">
        <f>+INDEX('Reference data'!$C$6:$C$149,Calculation!$BA27)</f>
        <v>0</v>
      </c>
      <c r="G27" s="82"/>
      <c r="H27" s="110" t="str">
        <f>IF(BA27=1,"",(IF(INDEX('Reference data'!$B$6:$B$149,$BA27)="FPA","FPA",INDEX('Reference data'!$B$6:$B$149,$BA27)*IF(INDEX('Reference data'!$G$6:$G153,$BA27)="Other",INDEX('Service areas'!$J$7:$J$18,Calculation!$BA$10),INDEX('Service areas'!$C$7:$C$18,Calculation!$BA$10))/100)))</f>
        <v/>
      </c>
      <c r="I27" s="111"/>
      <c r="J27" s="99" t="str">
        <f>IF(BA27=1,"",INDEX('Reference data'!$D$6:$D$149,$BA27))</f>
        <v/>
      </c>
      <c r="K27" s="98"/>
      <c r="L27" s="97"/>
      <c r="M27" s="110" t="str">
        <f>IF(BA27=1,"",INDEX('Reference data'!$F$6:$F$149,$BA27))</f>
        <v/>
      </c>
      <c r="N27" s="111"/>
      <c r="O27" s="112" t="str">
        <f t="shared" si="2"/>
        <v/>
      </c>
      <c r="P27" s="96" t="str">
        <f t="shared" si="3"/>
        <v/>
      </c>
      <c r="Q27" s="66"/>
      <c r="R27" s="112" t="str">
        <f t="shared" si="4"/>
        <v/>
      </c>
      <c r="S27" s="112" t="str">
        <f t="shared" si="5"/>
        <v/>
      </c>
      <c r="T27" s="96" t="str">
        <f t="shared" si="6"/>
        <v/>
      </c>
      <c r="U27" s="66"/>
      <c r="V27" s="66"/>
      <c r="W27" s="23" t="str">
        <f>INDEX('Reference data'!$G$6:$G$149,$BA27)</f>
        <v>None</v>
      </c>
      <c r="X27" s="23" t="e">
        <f>+IF($W27="Other",INDEX('Service areas'!$K$7:$O$18,Calculation!$BA$10,MATCH(Calculation!X$21,'Service areas'!$K$6:$O$6,0)),INDEX('Service areas'!$D$7:$H$18,Calculation!$BA$10,MATCH(Calculation!X$21,'Service areas'!$D$6:$H$6,0)))</f>
        <v>#VALUE!</v>
      </c>
      <c r="Y27" s="23" t="e">
        <f>+IF($W27="Other",INDEX('Service areas'!$K$7:$O$18,Calculation!$BA$10,MATCH(Calculation!Y$21,'Service areas'!$K$6:$O$6,0)),INDEX('Service areas'!$D$7:$H$18,Calculation!$BA$10,MATCH(Calculation!Y$21,'Service areas'!$D$6:$H$6,0)))</f>
        <v>#VALUE!</v>
      </c>
      <c r="Z27" s="23" t="e">
        <f>+IF($W27="Other",INDEX('Service areas'!$K$7:$O$18,Calculation!$BA$10,MATCH(Calculation!Z$21,'Service areas'!$K$6:$O$6,0)),INDEX('Service areas'!$D$7:$H$18,Calculation!$BA$10,MATCH(Calculation!Z$21,'Service areas'!$D$6:$H$6,0)))</f>
        <v>#VALUE!</v>
      </c>
      <c r="AA27" s="23" t="e">
        <f>+IF($W27="Other",INDEX('Service areas'!$K$7:$O$18,Calculation!$BA$10,MATCH(Calculation!AA$21,'Service areas'!$K$6:$O$6,0)),INDEX('Service areas'!$D$7:$H$18,Calculation!$BA$10,MATCH(Calculation!AA$21,'Service areas'!$D$6:$H$6,0)))</f>
        <v>#VALUE!</v>
      </c>
      <c r="AB27" s="23" t="e">
        <f>+IF($W27="Other",INDEX('Service areas'!$K$7:$O$18,Calculation!$BA$10,MATCH(Calculation!AB$21,'Service areas'!$K$6:$O$6,0)),INDEX('Service areas'!$D$7:$H$18,Calculation!$BA$10,MATCH(Calculation!AB$21,'Service areas'!$D$6:$H$6,0)))</f>
        <v>#VALUE!</v>
      </c>
      <c r="AC27" s="103">
        <f t="shared" si="17"/>
        <v>0</v>
      </c>
      <c r="AD27" s="103" t="e">
        <f t="shared" si="7"/>
        <v>#VALUE!</v>
      </c>
      <c r="AE27" s="103" t="e">
        <f t="shared" si="8"/>
        <v>#VALUE!</v>
      </c>
      <c r="AF27" s="103" t="e">
        <f t="shared" si="9"/>
        <v>#VALUE!</v>
      </c>
      <c r="AG27" s="103" t="e">
        <f t="shared" si="10"/>
        <v>#VALUE!</v>
      </c>
      <c r="AH27" s="103" t="e">
        <f t="shared" si="11"/>
        <v>#VALUE!</v>
      </c>
      <c r="AI27" s="104">
        <f t="shared" si="18"/>
        <v>0</v>
      </c>
      <c r="AJ27" s="103" t="e">
        <f t="shared" si="12"/>
        <v>#VALUE!</v>
      </c>
      <c r="AK27" s="103" t="e">
        <f t="shared" si="13"/>
        <v>#VALUE!</v>
      </c>
      <c r="AL27" s="103" t="e">
        <f t="shared" si="14"/>
        <v>#VALUE!</v>
      </c>
      <c r="AM27" s="103" t="e">
        <f t="shared" si="15"/>
        <v>#VALUE!</v>
      </c>
      <c r="AN27" s="103" t="e">
        <f t="shared" si="16"/>
        <v>#VALUE!</v>
      </c>
      <c r="AO27" s="66"/>
      <c r="AP27" s="66"/>
      <c r="AQ27" s="66"/>
      <c r="AR27" s="66"/>
      <c r="AS27" s="66"/>
      <c r="AT27" s="66"/>
      <c r="AU27" s="66"/>
      <c r="AV27" s="66"/>
      <c r="AW27" s="66"/>
      <c r="AX27" s="66"/>
      <c r="AY27" s="66"/>
      <c r="AZ27" s="66"/>
      <c r="BA27" s="66">
        <f>IF(B27="",1,MATCH(B27,'Reference data'!$A$6:$A$149,0))</f>
        <v>1</v>
      </c>
    </row>
    <row r="28" spans="1:53" ht="15.75" customHeight="1" x14ac:dyDescent="0.25">
      <c r="A28" s="53"/>
      <c r="B28" s="66" t="s">
        <v>83</v>
      </c>
      <c r="C28" s="137"/>
      <c r="D28" s="137"/>
      <c r="E28" s="137"/>
      <c r="F28" s="137"/>
      <c r="G28" s="137"/>
      <c r="H28" s="137"/>
      <c r="I28" s="137"/>
      <c r="J28" s="137"/>
      <c r="K28" s="137"/>
      <c r="L28" s="137"/>
      <c r="M28" s="137"/>
      <c r="N28" s="137"/>
      <c r="O28" s="137"/>
      <c r="P28" s="95">
        <f>SUM(P23:P27)</f>
        <v>0</v>
      </c>
      <c r="Q28" s="66"/>
      <c r="R28" s="66"/>
      <c r="S28" s="66"/>
      <c r="T28" s="95">
        <f>SUM(T23:T27)</f>
        <v>0</v>
      </c>
      <c r="U28" s="66"/>
      <c r="V28" s="66"/>
      <c r="W28" s="66"/>
      <c r="X28" s="66"/>
      <c r="Y28" s="66"/>
      <c r="Z28" s="66"/>
      <c r="AA28" s="66"/>
      <c r="AB28" s="66"/>
      <c r="AC28" s="96">
        <f>SUM(AC23:AC27)</f>
        <v>0</v>
      </c>
      <c r="AD28" s="96" t="e">
        <f t="shared" ref="AD28:AH28" si="19">SUM(AD23:AD27)</f>
        <v>#VALUE!</v>
      </c>
      <c r="AE28" s="96" t="e">
        <f t="shared" si="19"/>
        <v>#VALUE!</v>
      </c>
      <c r="AF28" s="96" t="e">
        <f t="shared" si="19"/>
        <v>#VALUE!</v>
      </c>
      <c r="AG28" s="96" t="e">
        <f t="shared" si="19"/>
        <v>#VALUE!</v>
      </c>
      <c r="AH28" s="96" t="e">
        <f t="shared" si="19"/>
        <v>#VALUE!</v>
      </c>
      <c r="AI28" s="96">
        <f t="shared" ref="AI28" si="20">SUM(AI23:AI27)</f>
        <v>0</v>
      </c>
      <c r="AJ28" s="96" t="e">
        <f t="shared" ref="AJ28" si="21">SUM(AJ23:AJ27)</f>
        <v>#VALUE!</v>
      </c>
      <c r="AK28" s="96" t="e">
        <f t="shared" ref="AK28" si="22">SUM(AK23:AK27)</f>
        <v>#VALUE!</v>
      </c>
      <c r="AL28" s="96" t="e">
        <f t="shared" ref="AL28" si="23">SUM(AL23:AL27)</f>
        <v>#VALUE!</v>
      </c>
      <c r="AM28" s="96" t="e">
        <f t="shared" ref="AM28" si="24">SUM(AM23:AM27)</f>
        <v>#VALUE!</v>
      </c>
      <c r="AN28" s="96" t="e">
        <f t="shared" ref="AN28" si="25">SUM(AN23:AN27)</f>
        <v>#VALUE!</v>
      </c>
      <c r="AO28" s="66"/>
      <c r="AP28" s="66"/>
      <c r="AQ28" s="66"/>
      <c r="AR28" s="66"/>
      <c r="AS28" s="66"/>
      <c r="AT28" s="66"/>
      <c r="AU28" s="66"/>
      <c r="AV28" s="66"/>
      <c r="AW28" s="66"/>
      <c r="AX28" s="66"/>
      <c r="AY28" s="66"/>
      <c r="AZ28" s="66"/>
      <c r="BA28" s="66">
        <v>0</v>
      </c>
    </row>
    <row r="29" spans="1:53" ht="15.75" customHeight="1" x14ac:dyDescent="0.25">
      <c r="A29" s="53"/>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row>
    <row r="30" spans="1:53" ht="15" x14ac:dyDescent="0.25">
      <c r="A30" s="53" t="s">
        <v>118</v>
      </c>
      <c r="B30" s="55" t="s">
        <v>119</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row>
    <row r="31" spans="1:53" ht="15" x14ac:dyDescent="0.25">
      <c r="A31" s="53"/>
      <c r="B31" s="126" t="s">
        <v>104</v>
      </c>
      <c r="C31" s="127"/>
      <c r="D31" s="127"/>
      <c r="E31" s="128"/>
      <c r="F31" s="150" t="s">
        <v>0</v>
      </c>
      <c r="G31" s="150" t="s">
        <v>105</v>
      </c>
      <c r="H31" s="138" t="str">
        <f>+H20</f>
        <v>At time of raising a charge notice (Dec'15)</v>
      </c>
      <c r="I31" s="139"/>
      <c r="J31" s="139"/>
      <c r="K31" s="139"/>
      <c r="L31" s="139"/>
      <c r="M31" s="139"/>
      <c r="N31" s="139"/>
      <c r="O31" s="139"/>
      <c r="P31" s="140"/>
      <c r="Q31" s="66"/>
      <c r="R31" s="138" t="str">
        <f>+R20</f>
        <v>At payment  (Dec'23)</v>
      </c>
      <c r="S31" s="139"/>
      <c r="T31" s="140"/>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row>
    <row r="32" spans="1:53" ht="28.5" customHeight="1" x14ac:dyDescent="0.25">
      <c r="A32" s="53"/>
      <c r="B32" s="129"/>
      <c r="C32" s="130"/>
      <c r="D32" s="130"/>
      <c r="E32" s="131"/>
      <c r="F32" s="154"/>
      <c r="G32" s="154"/>
      <c r="H32" s="158" t="s">
        <v>342</v>
      </c>
      <c r="I32" s="159"/>
      <c r="J32" s="138" t="s">
        <v>110</v>
      </c>
      <c r="K32" s="139"/>
      <c r="L32" s="139"/>
      <c r="M32" s="139"/>
      <c r="N32" s="140"/>
      <c r="O32" s="152" t="s">
        <v>111</v>
      </c>
      <c r="P32" s="152" t="s">
        <v>112</v>
      </c>
      <c r="Q32" s="66"/>
      <c r="R32" s="152" t="s">
        <v>344</v>
      </c>
      <c r="S32" s="152" t="s">
        <v>111</v>
      </c>
      <c r="T32" s="152" t="s">
        <v>112</v>
      </c>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row>
    <row r="33" spans="1:53" ht="15.75" customHeight="1" x14ac:dyDescent="0.25">
      <c r="A33" s="53"/>
      <c r="B33" s="132"/>
      <c r="C33" s="133"/>
      <c r="D33" s="133"/>
      <c r="E33" s="134"/>
      <c r="F33" s="151"/>
      <c r="G33" s="151"/>
      <c r="H33" s="37" t="s">
        <v>343</v>
      </c>
      <c r="I33" s="37" t="s">
        <v>114</v>
      </c>
      <c r="J33" s="138" t="s">
        <v>115</v>
      </c>
      <c r="K33" s="139"/>
      <c r="L33" s="140"/>
      <c r="M33" s="37" t="s">
        <v>116</v>
      </c>
      <c r="N33" s="37" t="s">
        <v>114</v>
      </c>
      <c r="O33" s="153"/>
      <c r="P33" s="153"/>
      <c r="Q33" s="66"/>
      <c r="R33" s="153"/>
      <c r="S33" s="153"/>
      <c r="T33" s="153"/>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row>
    <row r="34" spans="1:53" ht="15" customHeight="1" x14ac:dyDescent="0.25">
      <c r="A34" s="53"/>
      <c r="B34" s="123"/>
      <c r="C34" s="124"/>
      <c r="D34" s="124"/>
      <c r="E34" s="125"/>
      <c r="F34" s="20">
        <f>+INDEX('Reference data'!$C$6:$C$149,Calculation!$BA34)</f>
        <v>0</v>
      </c>
      <c r="G34" s="82"/>
      <c r="H34" s="110" t="str">
        <f>IF(BA34=1,"",(IF(INDEX('Reference data'!$B$6:$B$149,$BA34)="FPA","FPA",INDEX('Reference data'!$B$6:$B$149,$BA34)*IF(INDEX('Reference data'!$G$6:$G160,$BA34)="Other",INDEX('Service areas'!$J$7:$J$18,Calculation!$BA$10),INDEX('Service areas'!$C$7:$C$18,Calculation!$BA$10))/100)))</f>
        <v/>
      </c>
      <c r="I34" s="111"/>
      <c r="J34" s="99" t="str">
        <f>IF(BA34=1,"",INDEX('Reference data'!$D$6:$D$149,$BA34))</f>
        <v/>
      </c>
      <c r="K34" s="98"/>
      <c r="L34" s="97"/>
      <c r="M34" s="110" t="str">
        <f>IF(BA34=1,"",INDEX('Reference data'!$F$6:$F$149,$BA34))</f>
        <v/>
      </c>
      <c r="N34" s="111"/>
      <c r="O34" s="112" t="str">
        <f>+IF(BA34=1,"",MIN(IF(H34="FPA",I34,H34),IF(M34="FPA",N34,M34)))</f>
        <v/>
      </c>
      <c r="P34" s="96" t="str">
        <f>+IF(BA34=1,"",O34*G34)</f>
        <v/>
      </c>
      <c r="Q34" s="66"/>
      <c r="R34" s="112" t="str">
        <f>IF(BA34=1,"",IF($D$16="","",IF(H34="FPA",I34,H34)*$K$17))</f>
        <v/>
      </c>
      <c r="S34" s="112" t="str">
        <f>+IF(BA34=1,"",IF($D$16="","",$K$17*O34))</f>
        <v/>
      </c>
      <c r="T34" s="96" t="str">
        <f>+IF(BA34=1,"",IF($D$16="","",S34*G34))</f>
        <v/>
      </c>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f>IF(B34="",1,MATCH(B34,'Reference data'!$A$6:$A$149,0))</f>
        <v>1</v>
      </c>
    </row>
    <row r="35" spans="1:53" ht="15" customHeight="1" x14ac:dyDescent="0.25">
      <c r="A35" s="53"/>
      <c r="B35" s="123"/>
      <c r="C35" s="124"/>
      <c r="D35" s="124"/>
      <c r="E35" s="125"/>
      <c r="F35" s="20">
        <f>+INDEX('Reference data'!$C$6:$C$149,Calculation!$BA35)</f>
        <v>0</v>
      </c>
      <c r="G35" s="82"/>
      <c r="H35" s="110" t="str">
        <f>IF(BA35=1,"",(IF(INDEX('Reference data'!$B$6:$B$149,$BA35)="FPA","FPA",INDEX('Reference data'!$B$6:$B$149,$BA35)*IF(INDEX('Reference data'!$G$6:$G161,$BA35)="Other",INDEX('Service areas'!$J$7:$J$18,Calculation!$BA$10),INDEX('Service areas'!$C$7:$C$18,Calculation!$BA$10))/100)))</f>
        <v/>
      </c>
      <c r="I35" s="111"/>
      <c r="J35" s="99" t="str">
        <f>IF(BA35=1,"",INDEX('Reference data'!$D$6:$D$149,$BA35))</f>
        <v/>
      </c>
      <c r="K35" s="98"/>
      <c r="L35" s="97"/>
      <c r="M35" s="110" t="str">
        <f>IF(BA35=1,"",INDEX('Reference data'!$F$6:$F$149,$BA35))</f>
        <v/>
      </c>
      <c r="N35" s="111"/>
      <c r="O35" s="112" t="str">
        <f t="shared" ref="O35:O38" si="26">+IF(BA35=1,"",MIN(IF(H35="FPA",I35,H35),IF(M35="FPA",N35,M35)))</f>
        <v/>
      </c>
      <c r="P35" s="96" t="str">
        <f t="shared" ref="P35:P38" si="27">+IF(BA35=1,"",O35*G35)</f>
        <v/>
      </c>
      <c r="Q35" s="66"/>
      <c r="R35" s="112" t="str">
        <f t="shared" ref="R35:R38" si="28">IF(BA35=1,"",IF($D$16="","",IF(H35="FPA",I35,H35)*$K$17))</f>
        <v/>
      </c>
      <c r="S35" s="112" t="str">
        <f t="shared" ref="S35:S38" si="29">+IF(BA35=1,"",IF($D$16="","",$K$17*O35))</f>
        <v/>
      </c>
      <c r="T35" s="96" t="str">
        <f t="shared" ref="T35:T38" si="30">+IF(BA35=1,"",IF($D$16="","",S35*G35))</f>
        <v/>
      </c>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f>IF(B35="",1,MATCH(B35,'Reference data'!$A$6:$A$149,0))</f>
        <v>1</v>
      </c>
    </row>
    <row r="36" spans="1:53" ht="15" customHeight="1" x14ac:dyDescent="0.25">
      <c r="A36" s="53"/>
      <c r="B36" s="123"/>
      <c r="C36" s="124"/>
      <c r="D36" s="124"/>
      <c r="E36" s="125"/>
      <c r="F36" s="20">
        <f>+INDEX('Reference data'!$C$6:$C$149,Calculation!$BA36)</f>
        <v>0</v>
      </c>
      <c r="G36" s="82"/>
      <c r="H36" s="110" t="str">
        <f>IF(BA36=1,"",(IF(INDEX('Reference data'!$B$6:$B$149,$BA36)="FPA","FPA",INDEX('Reference data'!$B$6:$B$149,$BA36)*IF(INDEX('Reference data'!$G$6:$G162,$BA36)="Other",INDEX('Service areas'!$J$7:$J$18,Calculation!$BA$10),INDEX('Service areas'!$C$7:$C$18,Calculation!$BA$10))/100)))</f>
        <v/>
      </c>
      <c r="I36" s="111"/>
      <c r="J36" s="99" t="str">
        <f>IF(BA36=1,"",INDEX('Reference data'!$D$6:$D$149,$BA36))</f>
        <v/>
      </c>
      <c r="K36" s="98"/>
      <c r="L36" s="97"/>
      <c r="M36" s="110" t="str">
        <f>IF(BA36=1,"",INDEX('Reference data'!$F$6:$F$149,$BA36))</f>
        <v/>
      </c>
      <c r="N36" s="111"/>
      <c r="O36" s="112" t="str">
        <f t="shared" si="26"/>
        <v/>
      </c>
      <c r="P36" s="96" t="str">
        <f t="shared" si="27"/>
        <v/>
      </c>
      <c r="Q36" s="66"/>
      <c r="R36" s="112" t="str">
        <f t="shared" si="28"/>
        <v/>
      </c>
      <c r="S36" s="112" t="str">
        <f t="shared" si="29"/>
        <v/>
      </c>
      <c r="T36" s="96" t="str">
        <f t="shared" si="30"/>
        <v/>
      </c>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f>IF(B36="",1,MATCH(B36,'Reference data'!$A$6:$A$149,0))</f>
        <v>1</v>
      </c>
    </row>
    <row r="37" spans="1:53" ht="15" customHeight="1" x14ac:dyDescent="0.25">
      <c r="A37" s="53"/>
      <c r="B37" s="123"/>
      <c r="C37" s="124"/>
      <c r="D37" s="124"/>
      <c r="E37" s="125"/>
      <c r="F37" s="20">
        <f>+INDEX('Reference data'!$C$6:$C$149,Calculation!$BA37)</f>
        <v>0</v>
      </c>
      <c r="G37" s="82"/>
      <c r="H37" s="110" t="str">
        <f>IF(BA37=1,"",(IF(INDEX('Reference data'!$B$6:$B$149,$BA37)="FPA","FPA",INDEX('Reference data'!$B$6:$B$149,$BA37)*IF(INDEX('Reference data'!$G$6:$G163,$BA37)="Other",INDEX('Service areas'!$J$7:$J$18,Calculation!$BA$10),INDEX('Service areas'!$C$7:$C$18,Calculation!$BA$10))/100)))</f>
        <v/>
      </c>
      <c r="I37" s="111"/>
      <c r="J37" s="99" t="str">
        <f>IF(BA37=1,"",INDEX('Reference data'!$D$6:$D$149,$BA37))</f>
        <v/>
      </c>
      <c r="K37" s="98"/>
      <c r="L37" s="97"/>
      <c r="M37" s="110" t="str">
        <f>IF(BA37=1,"",INDEX('Reference data'!$F$6:$F$149,$BA37))</f>
        <v/>
      </c>
      <c r="N37" s="111"/>
      <c r="O37" s="112" t="str">
        <f t="shared" si="26"/>
        <v/>
      </c>
      <c r="P37" s="96" t="str">
        <f t="shared" si="27"/>
        <v/>
      </c>
      <c r="Q37" s="66"/>
      <c r="R37" s="112" t="str">
        <f t="shared" si="28"/>
        <v/>
      </c>
      <c r="S37" s="112" t="str">
        <f t="shared" si="29"/>
        <v/>
      </c>
      <c r="T37" s="96" t="str">
        <f t="shared" si="30"/>
        <v/>
      </c>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f>IF(B37="",1,MATCH(B37,'Reference data'!$A$6:$A$149,0))</f>
        <v>1</v>
      </c>
    </row>
    <row r="38" spans="1:53" ht="15" x14ac:dyDescent="0.25">
      <c r="A38" s="53"/>
      <c r="B38" s="123"/>
      <c r="C38" s="124"/>
      <c r="D38" s="124"/>
      <c r="E38" s="125"/>
      <c r="F38" s="20">
        <f>+INDEX('Reference data'!$C$6:$C$149,Calculation!$BA38)</f>
        <v>0</v>
      </c>
      <c r="G38" s="82"/>
      <c r="H38" s="110" t="str">
        <f>IF(BA38=1,"",(IF(INDEX('Reference data'!$B$6:$B$149,$BA38)="FPA","FPA",INDEX('Reference data'!$B$6:$B$149,$BA38)*IF(INDEX('Reference data'!$G$6:$G164,$BA38)="Other",INDEX('Service areas'!$J$7:$J$18,Calculation!$BA$10),INDEX('Service areas'!$C$7:$C$18,Calculation!$BA$10))/100)))</f>
        <v/>
      </c>
      <c r="I38" s="111"/>
      <c r="J38" s="99" t="str">
        <f>IF(BA38=1,"",INDEX('Reference data'!$D$6:$D$149,$BA38))</f>
        <v/>
      </c>
      <c r="K38" s="98"/>
      <c r="L38" s="97"/>
      <c r="M38" s="110" t="str">
        <f>IF(BA38=1,"",INDEX('Reference data'!$F$6:$F$149,$BA38))</f>
        <v/>
      </c>
      <c r="N38" s="111"/>
      <c r="O38" s="112" t="str">
        <f t="shared" si="26"/>
        <v/>
      </c>
      <c r="P38" s="96" t="str">
        <f t="shared" si="27"/>
        <v/>
      </c>
      <c r="Q38" s="66"/>
      <c r="R38" s="112" t="str">
        <f t="shared" si="28"/>
        <v/>
      </c>
      <c r="S38" s="112" t="str">
        <f t="shared" si="29"/>
        <v/>
      </c>
      <c r="T38" s="96" t="str">
        <f t="shared" si="30"/>
        <v/>
      </c>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f>IF(B38="",1,MATCH(B38,'Reference data'!$A$6:$A$149,0))</f>
        <v>1</v>
      </c>
    </row>
    <row r="39" spans="1:53" ht="15" x14ac:dyDescent="0.25">
      <c r="A39" s="53"/>
      <c r="B39" s="66" t="s">
        <v>83</v>
      </c>
      <c r="C39" s="137"/>
      <c r="D39" s="137"/>
      <c r="E39" s="137"/>
      <c r="F39" s="137"/>
      <c r="G39" s="137"/>
      <c r="H39" s="137"/>
      <c r="I39" s="137"/>
      <c r="J39" s="137"/>
      <c r="K39" s="137"/>
      <c r="L39" s="137"/>
      <c r="M39" s="137"/>
      <c r="N39" s="137"/>
      <c r="O39" s="137"/>
      <c r="P39" s="95">
        <f>SUM(P34:P38)</f>
        <v>0</v>
      </c>
      <c r="Q39" s="66"/>
      <c r="R39" s="66"/>
      <c r="S39" s="66"/>
      <c r="T39" s="95">
        <f>SUM(T34:T38)</f>
        <v>0</v>
      </c>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v>0</v>
      </c>
    </row>
    <row r="40" spans="1:53" ht="15" x14ac:dyDescent="0.25">
      <c r="A40" s="53"/>
      <c r="B40" s="137"/>
      <c r="C40" s="137"/>
      <c r="D40" s="137"/>
      <c r="E40" s="137"/>
      <c r="F40" s="137"/>
      <c r="G40" s="137"/>
      <c r="H40" s="137"/>
      <c r="I40" s="137"/>
      <c r="J40" s="137"/>
      <c r="K40" s="137"/>
      <c r="L40" s="137"/>
      <c r="M40" s="137"/>
      <c r="N40" s="137"/>
      <c r="O40" s="137"/>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row>
    <row r="41" spans="1:53" ht="15" x14ac:dyDescent="0.25">
      <c r="A41" s="53" t="s">
        <v>120</v>
      </c>
      <c r="B41" s="55" t="s">
        <v>121</v>
      </c>
      <c r="C41" s="66"/>
      <c r="D41" s="66"/>
      <c r="E41" s="66"/>
      <c r="F41" s="66"/>
      <c r="G41" s="66"/>
      <c r="H41" s="66"/>
      <c r="I41" s="66"/>
      <c r="J41" s="66"/>
      <c r="K41" s="53" t="s">
        <v>122</v>
      </c>
      <c r="L41" s="55" t="s">
        <v>123</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row>
    <row r="42" spans="1:53" ht="42.75" x14ac:dyDescent="0.25">
      <c r="A42" s="53"/>
      <c r="B42" s="93" t="s">
        <v>6</v>
      </c>
      <c r="C42" s="94" t="str">
        <f>"Infrastructure charge notice
($  "&amp;TEXT($J$15,"mmm'yy")&amp;")"</f>
        <v>Infrastructure charge notice
($  Dec'15)</v>
      </c>
      <c r="D42" s="94" t="str">
        <f>"Charge at time of payment
($ "&amp;TEXT($J$16,"mmm'yy")&amp;")"</f>
        <v>Charge at time of payment
($ Dec'23)</v>
      </c>
      <c r="E42" s="94" t="str">
        <f>"Agreed offset value
($ "&amp;TEXT($J$16,"mmm'yy")&amp;")"</f>
        <v>Agreed offset value
($ Dec'23)</v>
      </c>
      <c r="F42" s="135" t="s">
        <v>124</v>
      </c>
      <c r="G42" s="136"/>
      <c r="H42" s="94" t="str">
        <f>"Offset split
($ "&amp;TEXT($J$16,"mmm'yy")&amp;")"</f>
        <v>Offset split
($ Dec'23)</v>
      </c>
      <c r="I42" s="94" t="str">
        <f>"Cash payable
($ "&amp;TEXT($J$16,"mmm'yy")&amp;")"</f>
        <v>Cash payable
($ Dec'23)</v>
      </c>
      <c r="J42" s="94" t="s">
        <v>125</v>
      </c>
      <c r="K42" s="66"/>
      <c r="L42" s="135" t="s">
        <v>6</v>
      </c>
      <c r="M42" s="136"/>
      <c r="N42" s="126" t="s">
        <v>126</v>
      </c>
      <c r="O42" s="127"/>
      <c r="P42" s="128"/>
      <c r="Q42" s="138" t="s">
        <v>65</v>
      </c>
      <c r="R42" s="139"/>
      <c r="S42" s="139"/>
      <c r="T42" s="140"/>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row>
    <row r="43" spans="1:53" ht="15" x14ac:dyDescent="0.25">
      <c r="A43" s="53"/>
      <c r="B43" s="92" t="s">
        <v>30</v>
      </c>
      <c r="C43" s="89">
        <f>+IF($C$48=0,0,AD$28)</f>
        <v>0</v>
      </c>
      <c r="D43" s="89">
        <f>+IF($D$48=0,0,IF($D$16="","",AJ$28))</f>
        <v>0</v>
      </c>
      <c r="E43" s="79"/>
      <c r="F43" s="78"/>
      <c r="G43" s="77"/>
      <c r="H43" s="89">
        <f>+IF($D$48=0,0,$E$48/$D$48*D43)</f>
        <v>0</v>
      </c>
      <c r="I43" s="89">
        <f>+D43-H43</f>
        <v>0</v>
      </c>
      <c r="J43" s="92" t="s">
        <v>127</v>
      </c>
      <c r="K43" s="66"/>
      <c r="L43" s="61" t="s">
        <v>128</v>
      </c>
      <c r="M43" s="60"/>
      <c r="N43" s="147" t="s">
        <v>129</v>
      </c>
      <c r="O43" s="148"/>
      <c r="P43" s="149"/>
      <c r="Q43" s="147" t="s">
        <v>129</v>
      </c>
      <c r="R43" s="148"/>
      <c r="S43" s="148"/>
      <c r="T43" s="149"/>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row>
    <row r="44" spans="1:53" ht="15" x14ac:dyDescent="0.25">
      <c r="A44" s="53"/>
      <c r="B44" s="91" t="s">
        <v>31</v>
      </c>
      <c r="C44" s="88">
        <f>+IF($C$48=0,0,AE$28)</f>
        <v>0</v>
      </c>
      <c r="D44" s="88">
        <f>+IF($D$48=0,0,IF($D$16="","",AK$28))</f>
        <v>0</v>
      </c>
      <c r="E44" s="76"/>
      <c r="F44" s="75"/>
      <c r="G44" s="74"/>
      <c r="H44" s="88">
        <f t="shared" ref="H44:H47" si="31">+IF($D$48=0,0,$E$48/$D$48*D44)</f>
        <v>0</v>
      </c>
      <c r="I44" s="88">
        <f t="shared" ref="I44:I47" si="32">+D44-H44</f>
        <v>0</v>
      </c>
      <c r="J44" s="91" t="s">
        <v>130</v>
      </c>
      <c r="K44" s="66"/>
      <c r="L44" s="59"/>
      <c r="M44" s="58"/>
      <c r="N44" s="141" t="s">
        <v>131</v>
      </c>
      <c r="O44" s="142"/>
      <c r="P44" s="143"/>
      <c r="Q44" s="141" t="s">
        <v>131</v>
      </c>
      <c r="R44" s="142"/>
      <c r="S44" s="142"/>
      <c r="T44" s="143"/>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row>
    <row r="45" spans="1:53" ht="15" x14ac:dyDescent="0.25">
      <c r="A45" s="53"/>
      <c r="B45" s="91" t="s">
        <v>32</v>
      </c>
      <c r="C45" s="88">
        <f>+IF($C$48=0,0,AF$28)</f>
        <v>0</v>
      </c>
      <c r="D45" s="88">
        <f>+IF($D$48=0,0,IF($D$16="","",AL$28))</f>
        <v>0</v>
      </c>
      <c r="E45" s="76"/>
      <c r="F45" s="75"/>
      <c r="G45" s="74"/>
      <c r="H45" s="88">
        <f t="shared" si="31"/>
        <v>0</v>
      </c>
      <c r="I45" s="88">
        <f t="shared" si="32"/>
        <v>0</v>
      </c>
      <c r="J45" s="91" t="s">
        <v>132</v>
      </c>
      <c r="K45" s="66"/>
      <c r="L45" s="57"/>
      <c r="M45" s="56"/>
      <c r="N45" s="144"/>
      <c r="O45" s="145"/>
      <c r="P45" s="146"/>
      <c r="Q45" s="144"/>
      <c r="R45" s="145"/>
      <c r="S45" s="145"/>
      <c r="T45" s="14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row>
    <row r="46" spans="1:53" ht="15" x14ac:dyDescent="0.25">
      <c r="A46" s="53"/>
      <c r="B46" s="91" t="s">
        <v>33</v>
      </c>
      <c r="C46" s="88">
        <f>+IF($C$48=0,0,AG$28)</f>
        <v>0</v>
      </c>
      <c r="D46" s="88">
        <f>+IF($D$48=0,0,IF($D$16="","",AM$28))</f>
        <v>0</v>
      </c>
      <c r="E46" s="76"/>
      <c r="F46" s="75"/>
      <c r="G46" s="74"/>
      <c r="H46" s="88">
        <f t="shared" si="31"/>
        <v>0</v>
      </c>
      <c r="I46" s="88">
        <f t="shared" si="32"/>
        <v>0</v>
      </c>
      <c r="J46" s="91" t="s">
        <v>133</v>
      </c>
      <c r="K46" s="66"/>
      <c r="L46" s="59" t="s">
        <v>134</v>
      </c>
      <c r="M46" s="58"/>
      <c r="N46" s="141" t="s">
        <v>129</v>
      </c>
      <c r="O46" s="142"/>
      <c r="P46" s="143"/>
      <c r="Q46" s="141" t="s">
        <v>129</v>
      </c>
      <c r="R46" s="142"/>
      <c r="S46" s="142"/>
      <c r="T46" s="143"/>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row>
    <row r="47" spans="1:53" ht="15" x14ac:dyDescent="0.25">
      <c r="A47" s="53"/>
      <c r="B47" s="91" t="s">
        <v>34</v>
      </c>
      <c r="C47" s="88">
        <f>+IF($C$48=0,0,AH$28)</f>
        <v>0</v>
      </c>
      <c r="D47" s="88">
        <f>+IF($D$48=0,0,IF($D$16="","",AN$28))</f>
        <v>0</v>
      </c>
      <c r="E47" s="76"/>
      <c r="F47" s="73"/>
      <c r="G47" s="21"/>
      <c r="H47" s="88">
        <f t="shared" si="31"/>
        <v>0</v>
      </c>
      <c r="I47" s="88">
        <f t="shared" si="32"/>
        <v>0</v>
      </c>
      <c r="J47" s="91" t="s">
        <v>135</v>
      </c>
      <c r="K47" s="66"/>
      <c r="L47" s="59"/>
      <c r="M47" s="58"/>
      <c r="N47" s="141" t="s">
        <v>131</v>
      </c>
      <c r="O47" s="142"/>
      <c r="P47" s="143"/>
      <c r="Q47" s="141" t="s">
        <v>131</v>
      </c>
      <c r="R47" s="142"/>
      <c r="S47" s="142"/>
      <c r="T47" s="143"/>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row>
    <row r="48" spans="1:53" ht="15" x14ac:dyDescent="0.25">
      <c r="A48" s="53"/>
      <c r="B48" s="90" t="s">
        <v>35</v>
      </c>
      <c r="C48" s="87">
        <f>IF(M17="Not applicable",MAX(P28-P39,0),MIN(MAX(P28-P39,0),T15))</f>
        <v>0</v>
      </c>
      <c r="D48" s="87">
        <f>IF(M17="Not applicable",MAX(T28-T39,0),MIN(MAX(T28-T39,0),T16))</f>
        <v>0</v>
      </c>
      <c r="E48" s="86">
        <f>SUM(E43:E47)</f>
        <v>0</v>
      </c>
      <c r="F48" s="84"/>
      <c r="G48" s="85"/>
      <c r="H48" s="87">
        <f>SUM(H43:H47)</f>
        <v>0</v>
      </c>
      <c r="I48" s="87">
        <f>SUM(I43:I47)</f>
        <v>0</v>
      </c>
      <c r="J48" s="90"/>
      <c r="K48" s="66"/>
      <c r="L48" s="57"/>
      <c r="M48" s="56"/>
      <c r="N48" s="144"/>
      <c r="O48" s="145"/>
      <c r="P48" s="146"/>
      <c r="Q48" s="144"/>
      <c r="R48" s="145"/>
      <c r="S48" s="145"/>
      <c r="T48" s="14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row>
    <row r="49" spans="1:2" ht="14.25" x14ac:dyDescent="0.2">
      <c r="A49" s="38"/>
      <c r="B49" s="66" t="str">
        <f>IF(AND(NOT(T15=""),C48=T15),"Charges under previous resolution have been given","")</f>
        <v/>
      </c>
    </row>
    <row r="50" spans="1:2" ht="14.25" x14ac:dyDescent="0.2">
      <c r="A50" s="38"/>
      <c r="B50" s="66" t="str">
        <f>IF(E48&gt;D48,"Please reivew the agreed value of offsets for this charge notice: offsets should not exceed the charge otherwise applicable at time of payment","")</f>
        <v/>
      </c>
    </row>
    <row r="51" spans="1:2" ht="14.25" x14ac:dyDescent="0.2">
      <c r="A51" s="38"/>
      <c r="B51" s="66" t="s">
        <v>83</v>
      </c>
    </row>
    <row r="52" spans="1:2" x14ac:dyDescent="0.2">
      <c r="A52" s="38"/>
    </row>
    <row r="53" spans="1:2" ht="14.25" x14ac:dyDescent="0.2">
      <c r="A53" s="38"/>
      <c r="B53" s="66"/>
    </row>
    <row r="54" spans="1:2" ht="14.25" x14ac:dyDescent="0.2">
      <c r="B54" s="66"/>
    </row>
    <row r="69" ht="12.75" customHeight="1" x14ac:dyDescent="0.2"/>
  </sheetData>
  <sheetProtection algorithmName="SHA-512" hashValue="c8pLej3F3jqlghl5A04GWdugSAuSEv/kONYPtQuDWV69ITiXVDeR3HMtykuI+8PGw9/k7bECmDSactDfxu9A2Q==" saltValue="hc2OvjKjx9xysNpmTIRI1w==" spinCount="100000" sheet="1" objects="1" scenarios="1"/>
  <mergeCells count="84">
    <mergeCell ref="F20:F22"/>
    <mergeCell ref="O32:O33"/>
    <mergeCell ref="G20:G22"/>
    <mergeCell ref="B26:E26"/>
    <mergeCell ref="B27:E27"/>
    <mergeCell ref="P32:P33"/>
    <mergeCell ref="F31:F33"/>
    <mergeCell ref="G31:G33"/>
    <mergeCell ref="H31:P31"/>
    <mergeCell ref="H32:I32"/>
    <mergeCell ref="J32:N32"/>
    <mergeCell ref="B9:C9"/>
    <mergeCell ref="H14:I14"/>
    <mergeCell ref="D9:F9"/>
    <mergeCell ref="D11:F11"/>
    <mergeCell ref="D15:F15"/>
    <mergeCell ref="H9:N9"/>
    <mergeCell ref="D10:F10"/>
    <mergeCell ref="D14:F14"/>
    <mergeCell ref="H10:N10"/>
    <mergeCell ref="D12:F12"/>
    <mergeCell ref="D13:F13"/>
    <mergeCell ref="D16:F16"/>
    <mergeCell ref="C28:O28"/>
    <mergeCell ref="T21:T22"/>
    <mergeCell ref="P21:P22"/>
    <mergeCell ref="R21:R22"/>
    <mergeCell ref="J22:L22"/>
    <mergeCell ref="H20:P20"/>
    <mergeCell ref="R20:T20"/>
    <mergeCell ref="S21:S22"/>
    <mergeCell ref="O21:O22"/>
    <mergeCell ref="B23:E23"/>
    <mergeCell ref="B24:E24"/>
    <mergeCell ref="B25:E25"/>
    <mergeCell ref="H21:I21"/>
    <mergeCell ref="J21:N21"/>
    <mergeCell ref="B20:E22"/>
    <mergeCell ref="X20:AB20"/>
    <mergeCell ref="W20:W22"/>
    <mergeCell ref="X21:X22"/>
    <mergeCell ref="Y21:Y22"/>
    <mergeCell ref="Z21:Z22"/>
    <mergeCell ref="AA21:AA22"/>
    <mergeCell ref="S32:S33"/>
    <mergeCell ref="T32:T33"/>
    <mergeCell ref="AB21:AB22"/>
    <mergeCell ref="AC21:AC22"/>
    <mergeCell ref="R31:T31"/>
    <mergeCell ref="R32:R33"/>
    <mergeCell ref="AC20:AH20"/>
    <mergeCell ref="AI20:AN20"/>
    <mergeCell ref="AN21:AN22"/>
    <mergeCell ref="AI21:AI22"/>
    <mergeCell ref="AJ21:AJ22"/>
    <mergeCell ref="AK21:AK22"/>
    <mergeCell ref="AL21:AL22"/>
    <mergeCell ref="AM21:AM22"/>
    <mergeCell ref="AD21:AD22"/>
    <mergeCell ref="AE21:AE22"/>
    <mergeCell ref="AF21:AF22"/>
    <mergeCell ref="AG21:AG22"/>
    <mergeCell ref="AH21:AH22"/>
    <mergeCell ref="Q44:T45"/>
    <mergeCell ref="Q46:T46"/>
    <mergeCell ref="Q47:T48"/>
    <mergeCell ref="N42:P42"/>
    <mergeCell ref="N44:P45"/>
    <mergeCell ref="N47:P48"/>
    <mergeCell ref="N43:P43"/>
    <mergeCell ref="N46:P46"/>
    <mergeCell ref="Q43:T43"/>
    <mergeCell ref="Q42:T42"/>
    <mergeCell ref="B34:E34"/>
    <mergeCell ref="B35:E35"/>
    <mergeCell ref="B36:E36"/>
    <mergeCell ref="B31:E33"/>
    <mergeCell ref="F42:G42"/>
    <mergeCell ref="C39:O39"/>
    <mergeCell ref="J33:L33"/>
    <mergeCell ref="L42:M42"/>
    <mergeCell ref="B37:E37"/>
    <mergeCell ref="B38:E38"/>
    <mergeCell ref="B40:O40"/>
  </mergeCells>
  <phoneticPr fontId="5" type="noConversion"/>
  <conditionalFormatting sqref="I23:I27">
    <cfRule type="expression" dxfId="3" priority="8">
      <formula>H23="FPA"</formula>
    </cfRule>
  </conditionalFormatting>
  <conditionalFormatting sqref="I34:I38">
    <cfRule type="expression" dxfId="2" priority="3">
      <formula>H34="FPA"</formula>
    </cfRule>
  </conditionalFormatting>
  <conditionalFormatting sqref="N23:N27">
    <cfRule type="expression" dxfId="1" priority="6">
      <formula>M23="FPA"</formula>
    </cfRule>
  </conditionalFormatting>
  <conditionalFormatting sqref="N34:N38">
    <cfRule type="expression" dxfId="0" priority="1">
      <formula>M34="FPA"</formula>
    </cfRule>
  </conditionalFormatting>
  <dataValidations count="1">
    <dataValidation type="list" allowBlank="1" showInputMessage="1" showErrorMessage="1" sqref="L3" xr:uid="{00000000-0002-0000-0200-000000000000}">
      <formula1>#REF!</formula1>
    </dataValidation>
  </dataValidations>
  <hyperlinks>
    <hyperlink ref="A2" location="Welcome!A1" display="Return to index" xr:uid="{00000000-0004-0000-0200-000000000000}"/>
  </hyperlinks>
  <pageMargins left="0.74803149606299213" right="0.35433070866141736" top="0.98425196850393704" bottom="0.39370078740157483" header="0.51181102362204722" footer="0.51181102362204722"/>
  <pageSetup paperSize="9" scale="83" orientation="landscape" blackAndWhite="1"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'Service areas'!$A$7:$A$18</xm:f>
          </x14:formula1>
          <xm:sqref>H10:N10</xm:sqref>
        </x14:dataValidation>
        <x14:dataValidation type="list" allowBlank="1" showInputMessage="1" showErrorMessage="1" xr:uid="{00000000-0002-0000-0200-000002000000}">
          <x14:formula1>
            <xm:f>'Reference data'!$A$6:$A$149</xm:f>
          </x14:formula1>
          <xm:sqref>B23:E27 B34:E38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9"/>
  <sheetViews>
    <sheetView workbookViewId="0">
      <selection activeCell="A2" sqref="A2"/>
    </sheetView>
  </sheetViews>
  <sheetFormatPr defaultRowHeight="12.75" x14ac:dyDescent="0.2"/>
  <cols>
    <col min="1" max="26" width="9.7109375" style="12" customWidth="1"/>
    <col min="27" max="28" width="9.140625" style="12"/>
    <col min="29" max="29" width="16.85546875" style="12" customWidth="1"/>
    <col min="30" max="16384" width="9.140625" style="12"/>
  </cols>
  <sheetData>
    <row r="1" spans="1:21" ht="18" x14ac:dyDescent="0.25">
      <c r="A1" s="1" t="s">
        <v>22</v>
      </c>
      <c r="N1" s="11"/>
    </row>
    <row r="2" spans="1:21" ht="15.75" customHeight="1" x14ac:dyDescent="0.2">
      <c r="A2" s="12" t="s">
        <v>18</v>
      </c>
    </row>
    <row r="3" spans="1:21" x14ac:dyDescent="0.2">
      <c r="U3" s="10"/>
    </row>
    <row r="4" spans="1:21" x14ac:dyDescent="0.2">
      <c r="U4" s="10"/>
    </row>
    <row r="5" spans="1:21" x14ac:dyDescent="0.2">
      <c r="U5" s="10"/>
    </row>
    <row r="6" spans="1:21" x14ac:dyDescent="0.2">
      <c r="U6" s="10"/>
    </row>
    <row r="7" spans="1:21" x14ac:dyDescent="0.2">
      <c r="U7" s="10"/>
    </row>
    <row r="8" spans="1:21" x14ac:dyDescent="0.2">
      <c r="U8" s="10"/>
    </row>
    <row r="9" spans="1:21" x14ac:dyDescent="0.2">
      <c r="U9" s="10"/>
    </row>
    <row r="10" spans="1:21" x14ac:dyDescent="0.2">
      <c r="U10" s="10"/>
    </row>
    <row r="11" spans="1:21" x14ac:dyDescent="0.2">
      <c r="U11" s="10"/>
    </row>
    <row r="12" spans="1:21" x14ac:dyDescent="0.2">
      <c r="A12" s="11"/>
      <c r="U12" s="10"/>
    </row>
    <row r="13" spans="1:21" x14ac:dyDescent="0.2">
      <c r="U13" s="10"/>
    </row>
    <row r="14" spans="1:21" ht="15" customHeight="1" x14ac:dyDescent="0.2">
      <c r="U14" s="10"/>
    </row>
    <row r="15" spans="1:21" ht="15" customHeight="1" x14ac:dyDescent="0.2">
      <c r="U15" s="10"/>
    </row>
    <row r="16" spans="1:21" ht="15" customHeight="1" x14ac:dyDescent="0.2">
      <c r="U16" s="10"/>
    </row>
    <row r="17" spans="1:21" ht="15" customHeight="1" x14ac:dyDescent="0.2">
      <c r="U17" s="10"/>
    </row>
    <row r="18" spans="1:21" ht="15" customHeight="1" x14ac:dyDescent="0.2">
      <c r="U18" s="10"/>
    </row>
    <row r="19" spans="1:21" ht="15" customHeight="1" x14ac:dyDescent="0.2">
      <c r="U19" s="10"/>
    </row>
    <row r="20" spans="1:21" ht="15" customHeight="1" x14ac:dyDescent="0.2">
      <c r="U20" s="10"/>
    </row>
    <row r="21" spans="1:21" x14ac:dyDescent="0.2">
      <c r="U21" s="10"/>
    </row>
    <row r="22" spans="1:21" x14ac:dyDescent="0.2">
      <c r="A22" s="11"/>
      <c r="U22" s="10"/>
    </row>
    <row r="23" spans="1:21" x14ac:dyDescent="0.2">
      <c r="U23" s="10"/>
    </row>
    <row r="24" spans="1:21" ht="15.75" customHeight="1" x14ac:dyDescent="0.2">
      <c r="U24" s="10"/>
    </row>
    <row r="25" spans="1:21" ht="15.75" customHeight="1" x14ac:dyDescent="0.2">
      <c r="U25" s="10"/>
    </row>
    <row r="26" spans="1:21" ht="15.75" customHeight="1" x14ac:dyDescent="0.2">
      <c r="U26" s="10"/>
    </row>
    <row r="27" spans="1:21" ht="15.75" customHeight="1" x14ac:dyDescent="0.2">
      <c r="U27" s="10"/>
    </row>
    <row r="28" spans="1:21" ht="15.75" customHeight="1" x14ac:dyDescent="0.2">
      <c r="U28" s="10"/>
    </row>
    <row r="29" spans="1:21" ht="15.75" customHeight="1" x14ac:dyDescent="0.2">
      <c r="U29" s="10"/>
    </row>
    <row r="30" spans="1:21" x14ac:dyDescent="0.2">
      <c r="U30" s="10"/>
    </row>
    <row r="31" spans="1:21" x14ac:dyDescent="0.2">
      <c r="U31" s="10"/>
    </row>
    <row r="32" spans="1:21" x14ac:dyDescent="0.2">
      <c r="A32" s="11"/>
      <c r="U32" s="10"/>
    </row>
    <row r="33" spans="1:21" ht="15" customHeight="1" x14ac:dyDescent="0.2">
      <c r="A33" s="11"/>
      <c r="U33" s="10"/>
    </row>
    <row r="34" spans="1:21" ht="15" customHeight="1" x14ac:dyDescent="0.2">
      <c r="U34" s="10"/>
    </row>
    <row r="35" spans="1:21" ht="15" customHeight="1" x14ac:dyDescent="0.2">
      <c r="U35" s="10"/>
    </row>
    <row r="36" spans="1:21" ht="15" customHeight="1" x14ac:dyDescent="0.2">
      <c r="U36" s="10"/>
    </row>
    <row r="37" spans="1:21" ht="15" customHeight="1" x14ac:dyDescent="0.2"/>
    <row r="69" ht="12.75" customHeight="1" x14ac:dyDescent="0.2"/>
  </sheetData>
  <sheetProtection password="CDF4" sheet="1" objects="1" scenarios="1"/>
  <dataValidations count="1">
    <dataValidation type="list" allowBlank="1" showInputMessage="1" showErrorMessage="1" sqref="L3" xr:uid="{00000000-0002-0000-0300-000000000000}">
      <formula1>#REF!</formula1>
    </dataValidation>
  </dataValidations>
  <hyperlinks>
    <hyperlink ref="A2" location="Welcome!A1" display="Return to index"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P33"/>
  <sheetViews>
    <sheetView showGridLines="0" zoomScaleNormal="100" workbookViewId="0">
      <pane ySplit="4" topLeftCell="A6" activePane="bottomLeft" state="frozen"/>
      <selection pane="bottomLeft" activeCell="D28" sqref="D28:P28"/>
    </sheetView>
  </sheetViews>
  <sheetFormatPr defaultRowHeight="14.25" x14ac:dyDescent="0.2"/>
  <cols>
    <col min="1" max="1" width="9.140625" style="71"/>
    <col min="2" max="3" width="12.28515625" style="71" customWidth="1"/>
    <col min="4" max="16384" width="9.140625" style="71"/>
  </cols>
  <sheetData>
    <row r="1" spans="1:16" ht="18" x14ac:dyDescent="0.25">
      <c r="A1" s="1" t="s">
        <v>7</v>
      </c>
    </row>
    <row r="2" spans="1:16" x14ac:dyDescent="0.2">
      <c r="A2" s="71" t="s">
        <v>18</v>
      </c>
    </row>
    <row r="4" spans="1:16" ht="42.75" x14ac:dyDescent="0.2">
      <c r="A4" s="19" t="s">
        <v>7</v>
      </c>
      <c r="B4" s="18" t="s">
        <v>10</v>
      </c>
      <c r="C4" s="18" t="s">
        <v>8</v>
      </c>
      <c r="D4" s="180" t="s">
        <v>9</v>
      </c>
      <c r="E4" s="181"/>
      <c r="F4" s="181"/>
      <c r="G4" s="181"/>
      <c r="H4" s="181"/>
      <c r="I4" s="181"/>
      <c r="J4" s="181"/>
      <c r="K4" s="181"/>
      <c r="L4" s="181"/>
      <c r="M4" s="181"/>
      <c r="N4" s="181"/>
      <c r="O4" s="181"/>
      <c r="P4" s="182"/>
    </row>
    <row r="5" spans="1:16" s="67" customFormat="1" ht="18.75" customHeight="1" x14ac:dyDescent="0.2">
      <c r="A5" s="17">
        <v>11</v>
      </c>
      <c r="B5" s="16">
        <v>42186</v>
      </c>
      <c r="C5" s="15">
        <v>42186</v>
      </c>
      <c r="D5" s="178" t="s">
        <v>14</v>
      </c>
      <c r="E5" s="179"/>
      <c r="F5" s="179"/>
      <c r="G5" s="179"/>
      <c r="H5" s="179"/>
      <c r="I5" s="179"/>
      <c r="J5" s="179"/>
      <c r="K5" s="179"/>
      <c r="L5" s="179"/>
      <c r="M5" s="179"/>
      <c r="N5" s="179"/>
      <c r="O5" s="179"/>
      <c r="P5" s="179"/>
    </row>
    <row r="6" spans="1:16" s="67" customFormat="1" ht="15" customHeight="1" x14ac:dyDescent="0.2">
      <c r="A6" s="14">
        <v>11.1</v>
      </c>
      <c r="B6" s="16">
        <v>42195</v>
      </c>
      <c r="C6" s="15"/>
      <c r="D6" s="178" t="s">
        <v>15</v>
      </c>
      <c r="E6" s="179"/>
      <c r="F6" s="179"/>
      <c r="G6" s="179"/>
      <c r="H6" s="179"/>
      <c r="I6" s="179"/>
      <c r="J6" s="179"/>
      <c r="K6" s="179"/>
      <c r="L6" s="179"/>
      <c r="M6" s="179"/>
      <c r="N6" s="179"/>
      <c r="O6" s="179"/>
      <c r="P6" s="179"/>
    </row>
    <row r="7" spans="1:16" s="67" customFormat="1" ht="15" customHeight="1" x14ac:dyDescent="0.2">
      <c r="A7" s="14">
        <v>11.2</v>
      </c>
      <c r="B7" s="16">
        <v>42201</v>
      </c>
      <c r="C7" s="15"/>
      <c r="D7" s="178" t="s">
        <v>16</v>
      </c>
      <c r="E7" s="179"/>
      <c r="F7" s="179"/>
      <c r="G7" s="179"/>
      <c r="H7" s="179"/>
      <c r="I7" s="179"/>
      <c r="J7" s="179"/>
      <c r="K7" s="179"/>
      <c r="L7" s="179"/>
      <c r="M7" s="179"/>
      <c r="N7" s="179"/>
      <c r="O7" s="179"/>
      <c r="P7" s="179"/>
    </row>
    <row r="8" spans="1:16" s="67" customFormat="1" x14ac:dyDescent="0.2">
      <c r="A8" s="14">
        <v>11.3</v>
      </c>
      <c r="B8" s="16">
        <v>42216</v>
      </c>
      <c r="C8" s="15"/>
      <c r="D8" s="185" t="s">
        <v>17</v>
      </c>
      <c r="E8" s="186"/>
      <c r="F8" s="186"/>
      <c r="G8" s="186"/>
      <c r="H8" s="186"/>
      <c r="I8" s="186"/>
      <c r="J8" s="186"/>
      <c r="K8" s="186"/>
      <c r="L8" s="186"/>
      <c r="M8" s="186"/>
      <c r="N8" s="186"/>
      <c r="O8" s="186"/>
      <c r="P8" s="186"/>
    </row>
    <row r="9" spans="1:16" s="67" customFormat="1" ht="12.75" customHeight="1" x14ac:dyDescent="0.2">
      <c r="A9" s="14">
        <v>11.4</v>
      </c>
      <c r="B9" s="13">
        <v>42285</v>
      </c>
      <c r="C9" s="13"/>
      <c r="D9" s="183" t="s">
        <v>327</v>
      </c>
      <c r="E9" s="184"/>
      <c r="F9" s="184"/>
      <c r="G9" s="184"/>
      <c r="H9" s="184"/>
      <c r="I9" s="184"/>
      <c r="J9" s="184"/>
      <c r="K9" s="184"/>
      <c r="L9" s="184"/>
      <c r="M9" s="184"/>
      <c r="N9" s="184"/>
      <c r="O9" s="184"/>
      <c r="P9" s="184"/>
    </row>
    <row r="10" spans="1:16" s="67" customFormat="1" ht="12.75" customHeight="1" x14ac:dyDescent="0.2">
      <c r="A10" s="14">
        <v>11.5</v>
      </c>
      <c r="B10" s="16">
        <v>42332</v>
      </c>
      <c r="C10" s="15"/>
      <c r="D10" s="178" t="s">
        <v>328</v>
      </c>
      <c r="E10" s="179"/>
      <c r="F10" s="179"/>
      <c r="G10" s="179"/>
      <c r="H10" s="179"/>
      <c r="I10" s="179"/>
      <c r="J10" s="179"/>
      <c r="K10" s="179"/>
      <c r="L10" s="179"/>
      <c r="M10" s="179"/>
      <c r="N10" s="179"/>
      <c r="O10" s="179"/>
      <c r="P10" s="179"/>
    </row>
    <row r="11" spans="1:16" s="67" customFormat="1" ht="12.75" customHeight="1" x14ac:dyDescent="0.2">
      <c r="A11" s="14">
        <v>11.6</v>
      </c>
      <c r="B11" s="16">
        <v>42531</v>
      </c>
      <c r="C11" s="16"/>
      <c r="D11" s="178" t="s">
        <v>329</v>
      </c>
      <c r="E11" s="179"/>
      <c r="F11" s="179"/>
      <c r="G11" s="179"/>
      <c r="H11" s="179"/>
      <c r="I11" s="179"/>
      <c r="J11" s="179"/>
      <c r="K11" s="179"/>
      <c r="L11" s="179"/>
      <c r="M11" s="179"/>
      <c r="N11" s="179"/>
      <c r="O11" s="179"/>
      <c r="P11" s="179"/>
    </row>
    <row r="12" spans="1:16" s="67" customFormat="1" ht="12.75" customHeight="1" x14ac:dyDescent="0.2">
      <c r="A12" s="14">
        <v>11.7</v>
      </c>
      <c r="B12" s="16">
        <v>42569</v>
      </c>
      <c r="C12" s="16"/>
      <c r="D12" s="178" t="s">
        <v>330</v>
      </c>
      <c r="E12" s="179"/>
      <c r="F12" s="179"/>
      <c r="G12" s="179"/>
      <c r="H12" s="179"/>
      <c r="I12" s="179"/>
      <c r="J12" s="179"/>
      <c r="K12" s="179"/>
      <c r="L12" s="179"/>
      <c r="M12" s="179"/>
      <c r="N12" s="179"/>
      <c r="O12" s="179"/>
      <c r="P12" s="179"/>
    </row>
    <row r="13" spans="1:16" s="67" customFormat="1" ht="12.75" customHeight="1" x14ac:dyDescent="0.2">
      <c r="A13" s="14">
        <v>11.8</v>
      </c>
      <c r="B13" s="16">
        <v>42923</v>
      </c>
      <c r="C13" s="16"/>
      <c r="D13" s="178" t="s">
        <v>329</v>
      </c>
      <c r="E13" s="179"/>
      <c r="F13" s="179"/>
      <c r="G13" s="179"/>
      <c r="H13" s="179"/>
      <c r="I13" s="179"/>
      <c r="J13" s="179"/>
      <c r="K13" s="179"/>
      <c r="L13" s="179"/>
      <c r="M13" s="179"/>
      <c r="N13" s="179"/>
      <c r="O13" s="179"/>
      <c r="P13" s="179"/>
    </row>
    <row r="14" spans="1:16" s="67" customFormat="1" ht="12.75" customHeight="1" x14ac:dyDescent="0.2">
      <c r="A14" s="14">
        <v>11.9</v>
      </c>
      <c r="B14" s="16">
        <v>43259</v>
      </c>
      <c r="C14" s="16"/>
      <c r="D14" s="178" t="s">
        <v>329</v>
      </c>
      <c r="E14" s="179"/>
      <c r="F14" s="179"/>
      <c r="G14" s="179"/>
      <c r="H14" s="179"/>
      <c r="I14" s="179"/>
      <c r="J14" s="179"/>
      <c r="K14" s="179"/>
      <c r="L14" s="179"/>
      <c r="M14" s="179"/>
      <c r="N14" s="179"/>
      <c r="O14" s="179"/>
      <c r="P14" s="179"/>
    </row>
    <row r="15" spans="1:16" s="67" customFormat="1" ht="12.75" customHeight="1" x14ac:dyDescent="0.2">
      <c r="A15" s="113" t="s">
        <v>332</v>
      </c>
      <c r="B15" s="16">
        <v>43298</v>
      </c>
      <c r="C15" s="16"/>
      <c r="D15" s="178" t="s">
        <v>331</v>
      </c>
      <c r="E15" s="179"/>
      <c r="F15" s="179"/>
      <c r="G15" s="179"/>
      <c r="H15" s="179"/>
      <c r="I15" s="179"/>
      <c r="J15" s="179"/>
      <c r="K15" s="179"/>
      <c r="L15" s="179"/>
      <c r="M15" s="179"/>
      <c r="N15" s="179"/>
      <c r="O15" s="179"/>
      <c r="P15" s="179"/>
    </row>
    <row r="16" spans="1:16" s="67" customFormat="1" ht="12.75" customHeight="1" x14ac:dyDescent="0.2">
      <c r="A16" s="14">
        <v>11.11</v>
      </c>
      <c r="B16" s="16">
        <v>43329</v>
      </c>
      <c r="C16" s="16"/>
      <c r="D16" s="178" t="s">
        <v>333</v>
      </c>
      <c r="E16" s="179"/>
      <c r="F16" s="179"/>
      <c r="G16" s="179"/>
      <c r="H16" s="179"/>
      <c r="I16" s="179"/>
      <c r="J16" s="179"/>
      <c r="K16" s="179"/>
      <c r="L16" s="179"/>
      <c r="M16" s="179"/>
      <c r="N16" s="179"/>
      <c r="O16" s="179"/>
      <c r="P16" s="179"/>
    </row>
    <row r="17" spans="1:16" s="67" customFormat="1" ht="12.75" customHeight="1" x14ac:dyDescent="0.2">
      <c r="A17" s="14">
        <v>11.12</v>
      </c>
      <c r="B17" s="16">
        <v>43381</v>
      </c>
      <c r="C17" s="16"/>
      <c r="D17" s="178" t="s">
        <v>334</v>
      </c>
      <c r="E17" s="179"/>
      <c r="F17" s="179"/>
      <c r="G17" s="179"/>
      <c r="H17" s="179"/>
      <c r="I17" s="179"/>
      <c r="J17" s="179"/>
      <c r="K17" s="179"/>
      <c r="L17" s="179"/>
      <c r="M17" s="179"/>
      <c r="N17" s="179"/>
      <c r="O17" s="179"/>
      <c r="P17" s="179"/>
    </row>
    <row r="18" spans="1:16" s="67" customFormat="1" ht="12.75" customHeight="1" x14ac:dyDescent="0.2">
      <c r="A18" s="14">
        <v>11.13</v>
      </c>
      <c r="B18" s="16">
        <v>43451</v>
      </c>
      <c r="C18" s="16"/>
      <c r="D18" s="178" t="s">
        <v>335</v>
      </c>
      <c r="E18" s="179"/>
      <c r="F18" s="179"/>
      <c r="G18" s="179"/>
      <c r="H18" s="179"/>
      <c r="I18" s="179"/>
      <c r="J18" s="179"/>
      <c r="K18" s="179"/>
      <c r="L18" s="179"/>
      <c r="M18" s="179"/>
      <c r="N18" s="179"/>
      <c r="O18" s="179"/>
      <c r="P18" s="179"/>
    </row>
    <row r="19" spans="1:16" s="67" customFormat="1" ht="12.75" customHeight="1" x14ac:dyDescent="0.2">
      <c r="A19" s="14">
        <v>11.14</v>
      </c>
      <c r="B19" s="16">
        <v>43661</v>
      </c>
      <c r="C19" s="16"/>
      <c r="D19" s="178" t="s">
        <v>329</v>
      </c>
      <c r="E19" s="179"/>
      <c r="F19" s="179"/>
      <c r="G19" s="179"/>
      <c r="H19" s="179"/>
      <c r="I19" s="179"/>
      <c r="J19" s="179"/>
      <c r="K19" s="179"/>
      <c r="L19" s="179"/>
      <c r="M19" s="179"/>
      <c r="N19" s="179"/>
      <c r="O19" s="179"/>
      <c r="P19" s="179"/>
    </row>
    <row r="20" spans="1:16" s="67" customFormat="1" x14ac:dyDescent="0.2">
      <c r="A20" s="14">
        <v>11.15</v>
      </c>
      <c r="B20" s="16">
        <v>44089</v>
      </c>
      <c r="C20" s="16"/>
      <c r="D20" s="178" t="s">
        <v>329</v>
      </c>
      <c r="E20" s="179"/>
      <c r="F20" s="179"/>
      <c r="G20" s="179"/>
      <c r="H20" s="179"/>
      <c r="I20" s="179"/>
      <c r="J20" s="179"/>
      <c r="K20" s="179"/>
      <c r="L20" s="179"/>
      <c r="M20" s="179"/>
      <c r="N20" s="179"/>
      <c r="O20" s="179"/>
      <c r="P20" s="179"/>
    </row>
    <row r="21" spans="1:16" s="67" customFormat="1" x14ac:dyDescent="0.2">
      <c r="A21" s="14">
        <v>11.16</v>
      </c>
      <c r="B21" s="16">
        <v>44127</v>
      </c>
      <c r="C21" s="16"/>
      <c r="D21" s="178" t="s">
        <v>336</v>
      </c>
      <c r="E21" s="179"/>
      <c r="F21" s="179"/>
      <c r="G21" s="179"/>
      <c r="H21" s="179"/>
      <c r="I21" s="179"/>
      <c r="J21" s="179"/>
      <c r="K21" s="179"/>
      <c r="L21" s="179"/>
      <c r="M21" s="179"/>
      <c r="N21" s="179"/>
      <c r="O21" s="179"/>
      <c r="P21" s="179"/>
    </row>
    <row r="22" spans="1:16" x14ac:dyDescent="0.2">
      <c r="A22" s="14">
        <v>11.17</v>
      </c>
      <c r="B22" s="16">
        <v>44377</v>
      </c>
      <c r="C22" s="16"/>
      <c r="D22" s="178" t="s">
        <v>329</v>
      </c>
      <c r="E22" s="179"/>
      <c r="F22" s="179"/>
      <c r="G22" s="179"/>
      <c r="H22" s="179"/>
      <c r="I22" s="179"/>
      <c r="J22" s="179"/>
      <c r="K22" s="179"/>
      <c r="L22" s="179"/>
      <c r="M22" s="179"/>
      <c r="N22" s="179"/>
      <c r="O22" s="179"/>
      <c r="P22" s="179"/>
    </row>
    <row r="23" spans="1:16" x14ac:dyDescent="0.2">
      <c r="A23" s="14">
        <v>11.18</v>
      </c>
      <c r="B23" s="16">
        <v>44896</v>
      </c>
      <c r="C23" s="16"/>
      <c r="D23" s="178" t="s">
        <v>329</v>
      </c>
      <c r="E23" s="179"/>
      <c r="F23" s="179"/>
      <c r="G23" s="179"/>
      <c r="H23" s="179"/>
      <c r="I23" s="179"/>
      <c r="J23" s="179"/>
      <c r="K23" s="179"/>
      <c r="L23" s="179"/>
      <c r="M23" s="179"/>
      <c r="N23" s="179"/>
      <c r="O23" s="179"/>
      <c r="P23" s="179"/>
    </row>
    <row r="24" spans="1:16" x14ac:dyDescent="0.2">
      <c r="A24" s="14">
        <v>11.19</v>
      </c>
      <c r="B24" s="16">
        <v>44904</v>
      </c>
      <c r="C24" s="16"/>
      <c r="D24" s="178" t="s">
        <v>337</v>
      </c>
      <c r="E24" s="179"/>
      <c r="F24" s="179"/>
      <c r="G24" s="179"/>
      <c r="H24" s="179"/>
      <c r="I24" s="179"/>
      <c r="J24" s="179"/>
      <c r="K24" s="179"/>
      <c r="L24" s="179"/>
      <c r="M24" s="179"/>
      <c r="N24" s="179"/>
      <c r="O24" s="179"/>
      <c r="P24" s="179"/>
    </row>
    <row r="25" spans="1:16" ht="30.75" customHeight="1" x14ac:dyDescent="0.2">
      <c r="A25" s="122" t="s">
        <v>341</v>
      </c>
      <c r="B25" s="16">
        <v>44909</v>
      </c>
      <c r="C25" s="16"/>
      <c r="D25" s="178" t="s">
        <v>340</v>
      </c>
      <c r="E25" s="179"/>
      <c r="F25" s="179"/>
      <c r="G25" s="179"/>
      <c r="H25" s="179"/>
      <c r="I25" s="179"/>
      <c r="J25" s="179"/>
      <c r="K25" s="179"/>
      <c r="L25" s="179"/>
      <c r="M25" s="179"/>
      <c r="N25" s="179"/>
      <c r="O25" s="179"/>
      <c r="P25" s="179"/>
    </row>
    <row r="26" spans="1:16" x14ac:dyDescent="0.2">
      <c r="A26" s="14">
        <v>11.21</v>
      </c>
      <c r="B26" s="16">
        <v>45142</v>
      </c>
      <c r="C26" s="16"/>
      <c r="D26" s="178" t="s">
        <v>329</v>
      </c>
      <c r="E26" s="179"/>
      <c r="F26" s="179"/>
      <c r="G26" s="179"/>
      <c r="H26" s="179"/>
      <c r="I26" s="179"/>
      <c r="J26" s="179"/>
      <c r="K26" s="179"/>
      <c r="L26" s="179"/>
      <c r="M26" s="179"/>
      <c r="N26" s="179"/>
      <c r="O26" s="179"/>
      <c r="P26" s="179"/>
    </row>
    <row r="27" spans="1:16" x14ac:dyDescent="0.2">
      <c r="A27" s="14">
        <v>11.22</v>
      </c>
      <c r="B27" s="16">
        <v>45218</v>
      </c>
      <c r="C27" s="16"/>
      <c r="D27" s="178" t="s">
        <v>348</v>
      </c>
      <c r="E27" s="179"/>
      <c r="F27" s="179"/>
      <c r="G27" s="179"/>
      <c r="H27" s="179"/>
      <c r="I27" s="179"/>
      <c r="J27" s="179"/>
      <c r="K27" s="179"/>
      <c r="L27" s="179"/>
      <c r="M27" s="179"/>
      <c r="N27" s="179"/>
      <c r="O27" s="179"/>
      <c r="P27" s="179"/>
    </row>
    <row r="28" spans="1:16" x14ac:dyDescent="0.2">
      <c r="A28" s="14"/>
      <c r="B28" s="16"/>
      <c r="C28" s="16"/>
      <c r="D28" s="178"/>
      <c r="E28" s="179"/>
      <c r="F28" s="179"/>
      <c r="G28" s="179"/>
      <c r="H28" s="179"/>
      <c r="I28" s="179"/>
      <c r="J28" s="179"/>
      <c r="K28" s="179"/>
      <c r="L28" s="179"/>
      <c r="M28" s="179"/>
      <c r="N28" s="179"/>
      <c r="O28" s="179"/>
      <c r="P28" s="179"/>
    </row>
    <row r="29" spans="1:16" x14ac:dyDescent="0.2">
      <c r="A29" s="14"/>
      <c r="B29" s="16"/>
      <c r="C29" s="16"/>
      <c r="D29" s="178"/>
      <c r="E29" s="179"/>
      <c r="F29" s="179"/>
      <c r="G29" s="179"/>
      <c r="H29" s="179"/>
      <c r="I29" s="179"/>
      <c r="J29" s="179"/>
      <c r="K29" s="179"/>
      <c r="L29" s="179"/>
      <c r="M29" s="179"/>
      <c r="N29" s="179"/>
      <c r="O29" s="179"/>
      <c r="P29" s="179"/>
    </row>
    <row r="30" spans="1:16" x14ac:dyDescent="0.2">
      <c r="A30" s="14"/>
      <c r="B30" s="16"/>
      <c r="C30" s="16"/>
      <c r="D30" s="178"/>
      <c r="E30" s="179"/>
      <c r="F30" s="179"/>
      <c r="G30" s="179"/>
      <c r="H30" s="179"/>
      <c r="I30" s="179"/>
      <c r="J30" s="179"/>
      <c r="K30" s="179"/>
      <c r="L30" s="179"/>
      <c r="M30" s="179"/>
      <c r="N30" s="179"/>
      <c r="O30" s="179"/>
      <c r="P30" s="179"/>
    </row>
    <row r="31" spans="1:16" x14ac:dyDescent="0.2">
      <c r="A31" s="14"/>
      <c r="B31" s="16"/>
      <c r="C31" s="16"/>
      <c r="D31" s="178"/>
      <c r="E31" s="179"/>
      <c r="F31" s="179"/>
      <c r="G31" s="179"/>
      <c r="H31" s="179"/>
      <c r="I31" s="179"/>
      <c r="J31" s="179"/>
      <c r="K31" s="179"/>
      <c r="L31" s="179"/>
      <c r="M31" s="179"/>
      <c r="N31" s="179"/>
      <c r="O31" s="179"/>
      <c r="P31" s="179"/>
    </row>
    <row r="32" spans="1:16" x14ac:dyDescent="0.2">
      <c r="A32" s="14"/>
      <c r="B32" s="16"/>
      <c r="C32" s="16"/>
      <c r="D32" s="178"/>
      <c r="E32" s="179"/>
      <c r="F32" s="179"/>
      <c r="G32" s="179"/>
      <c r="H32" s="179"/>
      <c r="I32" s="179"/>
      <c r="J32" s="179"/>
      <c r="K32" s="179"/>
      <c r="L32" s="179"/>
      <c r="M32" s="179"/>
      <c r="N32" s="179"/>
      <c r="O32" s="179"/>
      <c r="P32" s="179"/>
    </row>
    <row r="33" spans="1:16" x14ac:dyDescent="0.2">
      <c r="A33" s="14"/>
      <c r="B33" s="16"/>
      <c r="C33" s="16"/>
      <c r="D33" s="178"/>
      <c r="E33" s="179"/>
      <c r="F33" s="179"/>
      <c r="G33" s="179"/>
      <c r="H33" s="179"/>
      <c r="I33" s="179"/>
      <c r="J33" s="179"/>
      <c r="K33" s="179"/>
      <c r="L33" s="179"/>
      <c r="M33" s="179"/>
      <c r="N33" s="179"/>
      <c r="O33" s="179"/>
      <c r="P33" s="179"/>
    </row>
  </sheetData>
  <sheetProtection algorithmName="SHA-512" hashValue="azWYf2mip8PGn6z3YRx9aWQhET5OQmE8SZa40bSc6Ifj32gxoBEa4xhulX824EZ/bRxcIyvklGcRD66mkdsNZg==" saltValue="d3F+Lo6M9XdACxWKzX43RQ==" spinCount="100000" sheet="1" objects="1" scenarios="1"/>
  <mergeCells count="30">
    <mergeCell ref="D31:P31"/>
    <mergeCell ref="D32:P32"/>
    <mergeCell ref="D33:P33"/>
    <mergeCell ref="D16:P16"/>
    <mergeCell ref="D17:P17"/>
    <mergeCell ref="D18:P18"/>
    <mergeCell ref="D23:P23"/>
    <mergeCell ref="D21:P21"/>
    <mergeCell ref="D19:P19"/>
    <mergeCell ref="D20:P20"/>
    <mergeCell ref="D22:P22"/>
    <mergeCell ref="D24:P24"/>
    <mergeCell ref="D25:P25"/>
    <mergeCell ref="D26:P26"/>
    <mergeCell ref="D27:P27"/>
    <mergeCell ref="D28:P28"/>
    <mergeCell ref="D29:P29"/>
    <mergeCell ref="D30:P30"/>
    <mergeCell ref="D4:P4"/>
    <mergeCell ref="D15:P15"/>
    <mergeCell ref="D10:P10"/>
    <mergeCell ref="D14:P14"/>
    <mergeCell ref="D11:P11"/>
    <mergeCell ref="D9:P9"/>
    <mergeCell ref="D12:P12"/>
    <mergeCell ref="D13:P13"/>
    <mergeCell ref="D5:P5"/>
    <mergeCell ref="D6:P6"/>
    <mergeCell ref="D7:P7"/>
    <mergeCell ref="D8:P8"/>
  </mergeCells>
  <phoneticPr fontId="5" type="noConversion"/>
  <hyperlinks>
    <hyperlink ref="A2" location="Welcome!A1" display="Return to index" xr:uid="{00000000-0004-0000-0400-000000000000}"/>
  </hyperlinks>
  <pageMargins left="0.75" right="0.75" top="1" bottom="1" header="0.5" footer="0.5"/>
  <pageSetup paperSize="9" scale="86" orientation="landscape"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8"/>
  <sheetViews>
    <sheetView zoomScaleNormal="100" workbookViewId="0">
      <selection activeCell="A4" sqref="A4:A6"/>
    </sheetView>
  </sheetViews>
  <sheetFormatPr defaultRowHeight="12.75" x14ac:dyDescent="0.2"/>
  <cols>
    <col min="1" max="1" width="57.28515625" style="7" customWidth="1"/>
    <col min="2" max="3" width="9.140625" style="7"/>
    <col min="4" max="6" width="9.85546875" style="7" bestFit="1" customWidth="1"/>
    <col min="7" max="7" width="9.42578125" style="7" bestFit="1" customWidth="1"/>
    <col min="8" max="8" width="9.85546875" style="7" bestFit="1" customWidth="1"/>
    <col min="9" max="9" width="11" style="7" bestFit="1" customWidth="1"/>
    <col min="10" max="10" width="9.140625" style="7"/>
    <col min="11" max="12" width="9.85546875" style="7" bestFit="1" customWidth="1"/>
    <col min="13" max="13" width="11" style="7" bestFit="1" customWidth="1"/>
    <col min="14" max="15" width="9.42578125" style="7" bestFit="1" customWidth="1"/>
    <col min="16" max="16" width="11" style="7" bestFit="1" customWidth="1"/>
    <col min="17" max="16384" width="9.140625" style="7"/>
  </cols>
  <sheetData>
    <row r="1" spans="1:16" ht="18" x14ac:dyDescent="0.25">
      <c r="A1" s="36" t="s">
        <v>23</v>
      </c>
      <c r="B1" s="35"/>
      <c r="C1" s="35"/>
      <c r="D1" s="35"/>
      <c r="E1" s="35"/>
      <c r="F1" s="35"/>
      <c r="G1" s="35"/>
      <c r="H1" s="35"/>
      <c r="I1" s="35"/>
      <c r="J1" s="35"/>
      <c r="K1" s="35"/>
      <c r="L1" s="35"/>
      <c r="M1" s="35"/>
      <c r="N1" s="35"/>
      <c r="O1" s="35"/>
      <c r="P1" s="35"/>
    </row>
    <row r="2" spans="1:16" ht="14.25" x14ac:dyDescent="0.2">
      <c r="A2" s="35" t="s">
        <v>18</v>
      </c>
      <c r="B2" s="35"/>
      <c r="C2" s="35"/>
      <c r="D2" s="35"/>
      <c r="E2" s="35"/>
      <c r="F2" s="35"/>
      <c r="G2" s="35"/>
      <c r="H2" s="35"/>
      <c r="I2" s="35"/>
      <c r="J2" s="35"/>
      <c r="K2" s="35"/>
      <c r="L2" s="35"/>
      <c r="M2" s="35"/>
      <c r="N2" s="35"/>
      <c r="O2" s="35"/>
      <c r="P2" s="35"/>
    </row>
    <row r="4" spans="1:16" ht="14.25" x14ac:dyDescent="0.2">
      <c r="A4" s="187" t="s">
        <v>24</v>
      </c>
      <c r="B4" s="187" t="s">
        <v>25</v>
      </c>
      <c r="C4" s="192" t="s">
        <v>26</v>
      </c>
      <c r="D4" s="190"/>
      <c r="E4" s="190"/>
      <c r="F4" s="190"/>
      <c r="G4" s="190"/>
      <c r="H4" s="190"/>
      <c r="I4" s="191"/>
      <c r="J4" s="192" t="s">
        <v>27</v>
      </c>
      <c r="K4" s="190"/>
      <c r="L4" s="190"/>
      <c r="M4" s="190"/>
      <c r="N4" s="190"/>
      <c r="O4" s="190"/>
      <c r="P4" s="191"/>
    </row>
    <row r="5" spans="1:16" ht="21.75" customHeight="1" x14ac:dyDescent="0.2">
      <c r="A5" s="188"/>
      <c r="B5" s="188"/>
      <c r="C5" s="193" t="s">
        <v>28</v>
      </c>
      <c r="D5" s="190" t="s">
        <v>29</v>
      </c>
      <c r="E5" s="190"/>
      <c r="F5" s="190"/>
      <c r="G5" s="190"/>
      <c r="H5" s="190"/>
      <c r="I5" s="191"/>
      <c r="J5" s="193" t="s">
        <v>28</v>
      </c>
      <c r="K5" s="190" t="s">
        <v>29</v>
      </c>
      <c r="L5" s="190"/>
      <c r="M5" s="190"/>
      <c r="N5" s="190"/>
      <c r="O5" s="190"/>
      <c r="P5" s="191"/>
    </row>
    <row r="6" spans="1:16" ht="24.75" customHeight="1" x14ac:dyDescent="0.2">
      <c r="A6" s="189"/>
      <c r="B6" s="189"/>
      <c r="C6" s="194"/>
      <c r="D6" s="22" t="s">
        <v>30</v>
      </c>
      <c r="E6" s="22" t="s">
        <v>31</v>
      </c>
      <c r="F6" s="22" t="s">
        <v>32</v>
      </c>
      <c r="G6" s="22" t="s">
        <v>33</v>
      </c>
      <c r="H6" s="22" t="s">
        <v>34</v>
      </c>
      <c r="I6" s="22" t="s">
        <v>35</v>
      </c>
      <c r="J6" s="194"/>
      <c r="K6" s="22" t="s">
        <v>30</v>
      </c>
      <c r="L6" s="22" t="s">
        <v>31</v>
      </c>
      <c r="M6" s="22" t="s">
        <v>32</v>
      </c>
      <c r="N6" s="22" t="s">
        <v>33</v>
      </c>
      <c r="O6" s="22" t="s">
        <v>34</v>
      </c>
      <c r="P6" s="22" t="s">
        <v>35</v>
      </c>
    </row>
    <row r="7" spans="1:16" ht="14.25" x14ac:dyDescent="0.2">
      <c r="A7" s="34" t="s">
        <v>36</v>
      </c>
      <c r="B7" s="33" t="s">
        <v>37</v>
      </c>
      <c r="C7" s="32">
        <v>100</v>
      </c>
      <c r="D7" s="31">
        <v>39.6</v>
      </c>
      <c r="E7" s="31">
        <v>24</v>
      </c>
      <c r="F7" s="31">
        <v>13.4</v>
      </c>
      <c r="G7" s="31">
        <v>2.1</v>
      </c>
      <c r="H7" s="31">
        <v>20.9</v>
      </c>
      <c r="I7" s="31">
        <f>SUM(D7:H7)</f>
        <v>100</v>
      </c>
      <c r="J7" s="31">
        <v>100</v>
      </c>
      <c r="K7" s="31">
        <v>23.3</v>
      </c>
      <c r="L7" s="31">
        <v>18.7</v>
      </c>
      <c r="M7" s="31">
        <v>53.8</v>
      </c>
      <c r="N7" s="31">
        <v>4.2</v>
      </c>
      <c r="O7" s="31">
        <v>0</v>
      </c>
      <c r="P7" s="31">
        <f>SUM(K7:O7)</f>
        <v>100</v>
      </c>
    </row>
    <row r="8" spans="1:16" ht="14.25" x14ac:dyDescent="0.2">
      <c r="A8" s="30" t="s">
        <v>38</v>
      </c>
      <c r="B8" s="29" t="s">
        <v>39</v>
      </c>
      <c r="C8" s="28">
        <v>76.099999999999994</v>
      </c>
      <c r="D8" s="27">
        <v>53.1</v>
      </c>
      <c r="E8" s="27">
        <v>0</v>
      </c>
      <c r="F8" s="27">
        <v>17.8</v>
      </c>
      <c r="G8" s="27">
        <v>0</v>
      </c>
      <c r="H8" s="27">
        <v>29.1</v>
      </c>
      <c r="I8" s="27">
        <f t="shared" ref="I8:I18" si="0">SUM(D8:H8)</f>
        <v>100</v>
      </c>
      <c r="J8" s="27">
        <v>100</v>
      </c>
      <c r="K8" s="27">
        <v>6.6</v>
      </c>
      <c r="L8" s="27">
        <v>0</v>
      </c>
      <c r="M8" s="27">
        <v>93.1</v>
      </c>
      <c r="N8" s="27">
        <v>0.3</v>
      </c>
      <c r="O8" s="27">
        <v>0</v>
      </c>
      <c r="P8" s="27">
        <f t="shared" ref="P8:P18" si="1">SUM(K8:O8)</f>
        <v>99.999999999999986</v>
      </c>
    </row>
    <row r="9" spans="1:16" ht="14.25" x14ac:dyDescent="0.2">
      <c r="A9" s="30" t="s">
        <v>40</v>
      </c>
      <c r="B9" s="29" t="s">
        <v>41</v>
      </c>
      <c r="C9" s="28">
        <v>104.1</v>
      </c>
      <c r="D9" s="27">
        <v>20.5</v>
      </c>
      <c r="E9" s="27">
        <v>62.9</v>
      </c>
      <c r="F9" s="27">
        <v>6.8</v>
      </c>
      <c r="G9" s="27">
        <v>0</v>
      </c>
      <c r="H9" s="27">
        <v>9.8000000000000007</v>
      </c>
      <c r="I9" s="27">
        <f t="shared" si="0"/>
        <v>100</v>
      </c>
      <c r="J9" s="27">
        <v>100</v>
      </c>
      <c r="K9" s="27">
        <v>10.7</v>
      </c>
      <c r="L9" s="27">
        <v>39.200000000000003</v>
      </c>
      <c r="M9" s="27">
        <v>50.1</v>
      </c>
      <c r="N9" s="27">
        <v>0</v>
      </c>
      <c r="O9" s="27">
        <v>0</v>
      </c>
      <c r="P9" s="27">
        <f t="shared" si="1"/>
        <v>100</v>
      </c>
    </row>
    <row r="10" spans="1:16" ht="14.25" x14ac:dyDescent="0.2">
      <c r="A10" s="30" t="s">
        <v>42</v>
      </c>
      <c r="B10" s="29" t="s">
        <v>43</v>
      </c>
      <c r="C10" s="28">
        <v>74.2</v>
      </c>
      <c r="D10" s="27">
        <v>53.8</v>
      </c>
      <c r="E10" s="27">
        <v>0</v>
      </c>
      <c r="F10" s="27">
        <v>18</v>
      </c>
      <c r="G10" s="27">
        <v>0</v>
      </c>
      <c r="H10" s="27">
        <v>28.2</v>
      </c>
      <c r="I10" s="27">
        <f t="shared" si="0"/>
        <v>100</v>
      </c>
      <c r="J10" s="27">
        <v>100</v>
      </c>
      <c r="K10" s="27">
        <v>36.700000000000003</v>
      </c>
      <c r="L10" s="27">
        <v>0</v>
      </c>
      <c r="M10" s="27">
        <v>63.3</v>
      </c>
      <c r="N10" s="27">
        <v>0</v>
      </c>
      <c r="O10" s="27">
        <v>0</v>
      </c>
      <c r="P10" s="27">
        <f t="shared" si="1"/>
        <v>100</v>
      </c>
    </row>
    <row r="11" spans="1:16" ht="14.25" x14ac:dyDescent="0.2">
      <c r="A11" s="30" t="s">
        <v>44</v>
      </c>
      <c r="B11" s="29" t="s">
        <v>45</v>
      </c>
      <c r="C11" s="28">
        <v>65.5</v>
      </c>
      <c r="D11" s="27">
        <v>53.6</v>
      </c>
      <c r="E11" s="27">
        <v>0</v>
      </c>
      <c r="F11" s="27">
        <v>18.600000000000001</v>
      </c>
      <c r="G11" s="27">
        <v>0</v>
      </c>
      <c r="H11" s="27">
        <v>27.8</v>
      </c>
      <c r="I11" s="27">
        <f t="shared" si="0"/>
        <v>100</v>
      </c>
      <c r="J11" s="27">
        <v>73.400000000000006</v>
      </c>
      <c r="K11" s="27">
        <v>17.8</v>
      </c>
      <c r="L11" s="27">
        <v>0</v>
      </c>
      <c r="M11" s="27">
        <v>82.2</v>
      </c>
      <c r="N11" s="27">
        <v>0</v>
      </c>
      <c r="O11" s="27">
        <v>0</v>
      </c>
      <c r="P11" s="27">
        <f t="shared" si="1"/>
        <v>100</v>
      </c>
    </row>
    <row r="12" spans="1:16" ht="14.25" x14ac:dyDescent="0.2">
      <c r="A12" s="30" t="s">
        <v>46</v>
      </c>
      <c r="B12" s="29" t="s">
        <v>47</v>
      </c>
      <c r="C12" s="28">
        <v>104.1</v>
      </c>
      <c r="D12" s="27">
        <v>60.1</v>
      </c>
      <c r="E12" s="27">
        <v>0</v>
      </c>
      <c r="F12" s="27">
        <v>16.899999999999999</v>
      </c>
      <c r="G12" s="27">
        <v>0</v>
      </c>
      <c r="H12" s="27">
        <v>23</v>
      </c>
      <c r="I12" s="27">
        <f t="shared" si="0"/>
        <v>100</v>
      </c>
      <c r="J12" s="27">
        <v>100</v>
      </c>
      <c r="K12" s="27">
        <v>90.1</v>
      </c>
      <c r="L12" s="27">
        <v>0</v>
      </c>
      <c r="M12" s="27">
        <v>9.9</v>
      </c>
      <c r="N12" s="27">
        <v>0</v>
      </c>
      <c r="O12" s="27">
        <v>0</v>
      </c>
      <c r="P12" s="27">
        <f t="shared" si="1"/>
        <v>100</v>
      </c>
    </row>
    <row r="13" spans="1:16" ht="14.25" x14ac:dyDescent="0.2">
      <c r="A13" s="30" t="s">
        <v>48</v>
      </c>
      <c r="B13" s="29" t="s">
        <v>49</v>
      </c>
      <c r="C13" s="28">
        <v>104.1</v>
      </c>
      <c r="D13" s="27">
        <v>69.599999999999994</v>
      </c>
      <c r="E13" s="27">
        <v>0</v>
      </c>
      <c r="F13" s="27">
        <v>12.2</v>
      </c>
      <c r="G13" s="27">
        <v>0</v>
      </c>
      <c r="H13" s="27">
        <v>18.2</v>
      </c>
      <c r="I13" s="27">
        <f t="shared" si="0"/>
        <v>100</v>
      </c>
      <c r="J13" s="27">
        <v>89.3</v>
      </c>
      <c r="K13" s="27">
        <v>38.1</v>
      </c>
      <c r="L13" s="27">
        <v>0</v>
      </c>
      <c r="M13" s="27">
        <v>61.9</v>
      </c>
      <c r="N13" s="27">
        <v>0</v>
      </c>
      <c r="O13" s="27">
        <v>0</v>
      </c>
      <c r="P13" s="27">
        <f t="shared" si="1"/>
        <v>100</v>
      </c>
    </row>
    <row r="14" spans="1:16" ht="14.25" x14ac:dyDescent="0.2">
      <c r="A14" s="30" t="s">
        <v>50</v>
      </c>
      <c r="B14" s="29" t="s">
        <v>51</v>
      </c>
      <c r="C14" s="28">
        <v>104.1</v>
      </c>
      <c r="D14" s="27">
        <v>48.4</v>
      </c>
      <c r="E14" s="27">
        <v>36.299999999999997</v>
      </c>
      <c r="F14" s="27">
        <v>5.9</v>
      </c>
      <c r="G14" s="27">
        <v>0.9</v>
      </c>
      <c r="H14" s="27">
        <v>8.5</v>
      </c>
      <c r="I14" s="27">
        <f t="shared" si="0"/>
        <v>100</v>
      </c>
      <c r="J14" s="27">
        <v>100</v>
      </c>
      <c r="K14" s="27">
        <v>32.200000000000003</v>
      </c>
      <c r="L14" s="27">
        <v>33</v>
      </c>
      <c r="M14" s="27">
        <v>33</v>
      </c>
      <c r="N14" s="27">
        <v>1.8</v>
      </c>
      <c r="O14" s="27">
        <v>0</v>
      </c>
      <c r="P14" s="27">
        <f t="shared" si="1"/>
        <v>100</v>
      </c>
    </row>
    <row r="15" spans="1:16" ht="14.25" x14ac:dyDescent="0.2">
      <c r="A15" s="30" t="s">
        <v>52</v>
      </c>
      <c r="B15" s="29" t="s">
        <v>53</v>
      </c>
      <c r="C15" s="28">
        <v>104.1</v>
      </c>
      <c r="D15" s="27">
        <v>76.099999999999994</v>
      </c>
      <c r="E15" s="27">
        <v>0</v>
      </c>
      <c r="F15" s="27">
        <v>9.1999999999999993</v>
      </c>
      <c r="G15" s="27">
        <v>1.4</v>
      </c>
      <c r="H15" s="27">
        <v>13.3</v>
      </c>
      <c r="I15" s="27">
        <f t="shared" si="0"/>
        <v>100</v>
      </c>
      <c r="J15" s="27">
        <v>51.5</v>
      </c>
      <c r="K15" s="27">
        <v>48</v>
      </c>
      <c r="L15" s="27">
        <v>0</v>
      </c>
      <c r="M15" s="27">
        <v>49.3</v>
      </c>
      <c r="N15" s="27">
        <v>2.7</v>
      </c>
      <c r="O15" s="27">
        <v>0</v>
      </c>
      <c r="P15" s="27">
        <f t="shared" si="1"/>
        <v>100</v>
      </c>
    </row>
    <row r="16" spans="1:16" ht="14.25" x14ac:dyDescent="0.2">
      <c r="A16" s="30" t="s">
        <v>54</v>
      </c>
      <c r="B16" s="29" t="s">
        <v>55</v>
      </c>
      <c r="C16" s="28">
        <v>26.3</v>
      </c>
      <c r="D16" s="27">
        <v>0</v>
      </c>
      <c r="E16" s="27">
        <v>0</v>
      </c>
      <c r="F16" s="27">
        <v>39.799999999999997</v>
      </c>
      <c r="G16" s="27">
        <v>0</v>
      </c>
      <c r="H16" s="27">
        <v>60.2</v>
      </c>
      <c r="I16" s="27">
        <f t="shared" si="0"/>
        <v>100</v>
      </c>
      <c r="J16" s="27">
        <v>60.5</v>
      </c>
      <c r="K16" s="27">
        <v>0</v>
      </c>
      <c r="L16" s="27">
        <v>0</v>
      </c>
      <c r="M16" s="27">
        <v>100</v>
      </c>
      <c r="N16" s="27">
        <v>0</v>
      </c>
      <c r="O16" s="27">
        <v>0</v>
      </c>
      <c r="P16" s="27">
        <f t="shared" si="1"/>
        <v>100</v>
      </c>
    </row>
    <row r="17" spans="1:16" ht="14.25" x14ac:dyDescent="0.2">
      <c r="A17" s="30" t="s">
        <v>56</v>
      </c>
      <c r="B17" s="29" t="s">
        <v>57</v>
      </c>
      <c r="C17" s="28">
        <v>22.7</v>
      </c>
      <c r="D17" s="27">
        <v>0</v>
      </c>
      <c r="E17" s="27">
        <v>0</v>
      </c>
      <c r="F17" s="27">
        <v>40.799999999999997</v>
      </c>
      <c r="G17" s="27">
        <v>0</v>
      </c>
      <c r="H17" s="27">
        <v>59.2</v>
      </c>
      <c r="I17" s="27">
        <f t="shared" si="0"/>
        <v>100</v>
      </c>
      <c r="J17" s="27">
        <v>15.7</v>
      </c>
      <c r="K17" s="27">
        <v>0</v>
      </c>
      <c r="L17" s="27">
        <v>0</v>
      </c>
      <c r="M17" s="27">
        <v>100</v>
      </c>
      <c r="N17" s="27">
        <v>0</v>
      </c>
      <c r="O17" s="27">
        <v>0</v>
      </c>
      <c r="P17" s="27">
        <f t="shared" si="1"/>
        <v>100</v>
      </c>
    </row>
    <row r="18" spans="1:16" ht="14.25" x14ac:dyDescent="0.2">
      <c r="A18" s="26" t="s">
        <v>58</v>
      </c>
      <c r="B18" s="25" t="s">
        <v>59</v>
      </c>
      <c r="C18" s="24">
        <v>35</v>
      </c>
      <c r="D18" s="23">
        <v>0</v>
      </c>
      <c r="E18" s="23">
        <v>0</v>
      </c>
      <c r="F18" s="23">
        <v>38.799999999999997</v>
      </c>
      <c r="G18" s="23">
        <v>0</v>
      </c>
      <c r="H18" s="23">
        <v>61.2</v>
      </c>
      <c r="I18" s="23">
        <f t="shared" si="0"/>
        <v>100</v>
      </c>
      <c r="J18" s="23">
        <v>100</v>
      </c>
      <c r="K18" s="23">
        <v>0</v>
      </c>
      <c r="L18" s="23">
        <v>0</v>
      </c>
      <c r="M18" s="23">
        <v>100</v>
      </c>
      <c r="N18" s="23">
        <v>0</v>
      </c>
      <c r="O18" s="23">
        <v>0</v>
      </c>
      <c r="P18" s="23">
        <f t="shared" si="1"/>
        <v>100</v>
      </c>
    </row>
  </sheetData>
  <sheetProtection password="CDF4" sheet="1" objects="1" scenarios="1"/>
  <mergeCells count="8">
    <mergeCell ref="A4:A6"/>
    <mergeCell ref="B4:B6"/>
    <mergeCell ref="D5:I5"/>
    <mergeCell ref="C4:I4"/>
    <mergeCell ref="J4:P4"/>
    <mergeCell ref="K5:P5"/>
    <mergeCell ref="J5:J6"/>
    <mergeCell ref="C5:C6"/>
  </mergeCells>
  <hyperlinks>
    <hyperlink ref="A2" location="Welcome!A1" display="Return to index"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9"/>
  <sheetViews>
    <sheetView zoomScale="70" zoomScaleNormal="70" workbookViewId="0">
      <selection activeCell="G2" sqref="G2"/>
    </sheetView>
  </sheetViews>
  <sheetFormatPr defaultRowHeight="12.75" x14ac:dyDescent="0.2"/>
  <cols>
    <col min="1" max="1" width="86.28515625" style="7" customWidth="1"/>
    <col min="2" max="3" width="12.42578125" style="108" customWidth="1"/>
    <col min="4" max="4" width="63" style="7" customWidth="1"/>
    <col min="5" max="5" width="14" style="7" customWidth="1"/>
    <col min="6" max="6" width="15.28515625" style="7" customWidth="1"/>
    <col min="7" max="7" width="35.85546875" style="7" customWidth="1"/>
    <col min="8" max="16384" width="9.140625" style="7"/>
  </cols>
  <sheetData>
    <row r="1" spans="1:9" ht="18" x14ac:dyDescent="0.25">
      <c r="A1" s="64" t="s">
        <v>137</v>
      </c>
      <c r="B1" s="109"/>
      <c r="C1" s="109"/>
      <c r="E1" s="7" t="s">
        <v>345</v>
      </c>
      <c r="F1" s="7" t="s">
        <v>346</v>
      </c>
    </row>
    <row r="2" spans="1:9" ht="14.25" x14ac:dyDescent="0.2">
      <c r="A2" s="66" t="s">
        <v>18</v>
      </c>
      <c r="B2" s="109"/>
      <c r="C2" s="109"/>
      <c r="D2" s="54" t="s">
        <v>95</v>
      </c>
      <c r="E2" s="117">
        <v>41061</v>
      </c>
      <c r="F2" s="117">
        <v>41061</v>
      </c>
      <c r="G2" s="66"/>
    </row>
    <row r="3" spans="1:9" ht="14.25" x14ac:dyDescent="0.2">
      <c r="B3" s="109"/>
      <c r="C3" s="109"/>
      <c r="D3" s="54" t="s">
        <v>338</v>
      </c>
      <c r="E3" s="118">
        <v>102.5</v>
      </c>
      <c r="F3" s="118">
        <v>102.5</v>
      </c>
      <c r="G3" s="66"/>
    </row>
    <row r="4" spans="1:9" ht="14.25" x14ac:dyDescent="0.2">
      <c r="A4" s="66"/>
      <c r="B4" s="109"/>
      <c r="C4" s="109"/>
      <c r="D4" s="66"/>
      <c r="E4" s="66"/>
      <c r="F4" s="66"/>
      <c r="G4" s="66"/>
    </row>
    <row r="5" spans="1:9" ht="42.75" x14ac:dyDescent="0.2">
      <c r="A5" s="107" t="s">
        <v>138</v>
      </c>
      <c r="B5" s="107" t="s">
        <v>139</v>
      </c>
      <c r="C5" s="107" t="s">
        <v>0</v>
      </c>
      <c r="D5" s="107" t="s">
        <v>140</v>
      </c>
      <c r="E5" s="107" t="s">
        <v>339</v>
      </c>
      <c r="F5" s="107" t="s">
        <v>347</v>
      </c>
      <c r="G5" s="107" t="s">
        <v>106</v>
      </c>
      <c r="I5" s="114"/>
    </row>
    <row r="6" spans="1:9" ht="14.25" x14ac:dyDescent="0.2">
      <c r="A6" s="41"/>
      <c r="B6" s="102"/>
      <c r="C6" s="41"/>
      <c r="D6" s="41"/>
      <c r="E6" s="41"/>
      <c r="F6" s="119"/>
      <c r="G6" s="41" t="s">
        <v>117</v>
      </c>
      <c r="I6" s="114"/>
    </row>
    <row r="7" spans="1:9" ht="14.25" x14ac:dyDescent="0.2">
      <c r="A7" s="106" t="s">
        <v>141</v>
      </c>
      <c r="B7" s="101">
        <v>180</v>
      </c>
      <c r="C7" s="106" t="s">
        <v>142</v>
      </c>
      <c r="D7" s="106" t="s">
        <v>143</v>
      </c>
      <c r="E7" s="101">
        <v>180</v>
      </c>
      <c r="F7" s="120">
        <f>+IF(E7="FPA","FPA",E7*$F$3/$E$3)</f>
        <v>180</v>
      </c>
      <c r="G7" s="106" t="s">
        <v>144</v>
      </c>
    </row>
    <row r="8" spans="1:9" ht="14.25" x14ac:dyDescent="0.2">
      <c r="A8" s="106" t="s">
        <v>145</v>
      </c>
      <c r="B8" s="101">
        <v>80</v>
      </c>
      <c r="C8" s="106" t="s">
        <v>142</v>
      </c>
      <c r="D8" s="106" t="s">
        <v>146</v>
      </c>
      <c r="E8" s="101">
        <v>140</v>
      </c>
      <c r="F8" s="120">
        <f t="shared" ref="F8:F71" si="0">+IF(E8="FPA","FPA",E8*$F$3/$E$3)</f>
        <v>140</v>
      </c>
      <c r="G8" s="106" t="s">
        <v>144</v>
      </c>
    </row>
    <row r="9" spans="1:9" ht="14.25" x14ac:dyDescent="0.2">
      <c r="A9" s="106" t="s">
        <v>147</v>
      </c>
      <c r="B9" s="101" t="s">
        <v>114</v>
      </c>
      <c r="C9" s="106"/>
      <c r="D9" s="106" t="s">
        <v>148</v>
      </c>
      <c r="E9" s="101" t="s">
        <v>114</v>
      </c>
      <c r="F9" s="120" t="str">
        <f t="shared" si="0"/>
        <v>FPA</v>
      </c>
      <c r="G9" s="106" t="s">
        <v>144</v>
      </c>
    </row>
    <row r="10" spans="1:9" ht="14.25" x14ac:dyDescent="0.2">
      <c r="A10" s="106" t="s">
        <v>149</v>
      </c>
      <c r="B10" s="101">
        <v>0</v>
      </c>
      <c r="C10" s="106" t="s">
        <v>150</v>
      </c>
      <c r="D10" s="106" t="s">
        <v>151</v>
      </c>
      <c r="E10" s="101">
        <v>0</v>
      </c>
      <c r="F10" s="120">
        <f t="shared" si="0"/>
        <v>0</v>
      </c>
      <c r="G10" s="106" t="s">
        <v>144</v>
      </c>
    </row>
    <row r="11" spans="1:9" ht="14.25" x14ac:dyDescent="0.2">
      <c r="A11" s="106" t="s">
        <v>152</v>
      </c>
      <c r="B11" s="101" t="s">
        <v>114</v>
      </c>
      <c r="C11" s="106"/>
      <c r="D11" s="106" t="s">
        <v>148</v>
      </c>
      <c r="E11" s="101" t="s">
        <v>114</v>
      </c>
      <c r="F11" s="120" t="str">
        <f t="shared" si="0"/>
        <v>FPA</v>
      </c>
      <c r="G11" s="106" t="s">
        <v>144</v>
      </c>
    </row>
    <row r="12" spans="1:9" ht="14.25" x14ac:dyDescent="0.2">
      <c r="A12" s="106" t="s">
        <v>153</v>
      </c>
      <c r="B12" s="101" t="s">
        <v>114</v>
      </c>
      <c r="C12" s="106" t="s">
        <v>142</v>
      </c>
      <c r="D12" s="106" t="s">
        <v>154</v>
      </c>
      <c r="E12" s="101">
        <v>20</v>
      </c>
      <c r="F12" s="120">
        <f t="shared" si="0"/>
        <v>20</v>
      </c>
      <c r="G12" s="106" t="s">
        <v>144</v>
      </c>
    </row>
    <row r="13" spans="1:9" ht="14.25" x14ac:dyDescent="0.2">
      <c r="A13" s="106" t="s">
        <v>155</v>
      </c>
      <c r="B13" s="101">
        <v>200</v>
      </c>
      <c r="C13" s="106" t="s">
        <v>142</v>
      </c>
      <c r="D13" s="106" t="s">
        <v>156</v>
      </c>
      <c r="E13" s="101">
        <v>200</v>
      </c>
      <c r="F13" s="120">
        <f t="shared" si="0"/>
        <v>200</v>
      </c>
      <c r="G13" s="106" t="s">
        <v>144</v>
      </c>
    </row>
    <row r="14" spans="1:9" ht="14.25" x14ac:dyDescent="0.2">
      <c r="A14" s="106" t="s">
        <v>157</v>
      </c>
      <c r="B14" s="101" t="s">
        <v>114</v>
      </c>
      <c r="C14" s="106"/>
      <c r="D14" s="106" t="s">
        <v>144</v>
      </c>
      <c r="E14" s="101" t="s">
        <v>114</v>
      </c>
      <c r="F14" s="120" t="str">
        <f t="shared" si="0"/>
        <v>FPA</v>
      </c>
      <c r="G14" s="106" t="s">
        <v>144</v>
      </c>
    </row>
    <row r="15" spans="1:9" ht="14.25" x14ac:dyDescent="0.2">
      <c r="A15" s="106" t="s">
        <v>158</v>
      </c>
      <c r="B15" s="101">
        <v>140</v>
      </c>
      <c r="C15" s="106" t="s">
        <v>142</v>
      </c>
      <c r="D15" s="106" t="s">
        <v>146</v>
      </c>
      <c r="E15" s="101">
        <v>140</v>
      </c>
      <c r="F15" s="120">
        <f t="shared" si="0"/>
        <v>140</v>
      </c>
      <c r="G15" s="106" t="s">
        <v>144</v>
      </c>
    </row>
    <row r="16" spans="1:9" ht="14.25" x14ac:dyDescent="0.2">
      <c r="A16" s="106" t="s">
        <v>159</v>
      </c>
      <c r="B16" s="101">
        <v>11670</v>
      </c>
      <c r="C16" s="106" t="s">
        <v>160</v>
      </c>
      <c r="D16" s="106" t="s">
        <v>161</v>
      </c>
      <c r="E16" s="101">
        <v>20000</v>
      </c>
      <c r="F16" s="120">
        <f t="shared" si="0"/>
        <v>20000</v>
      </c>
      <c r="G16" s="106" t="s">
        <v>162</v>
      </c>
    </row>
    <row r="17" spans="1:7" ht="14.25" x14ac:dyDescent="0.2">
      <c r="A17" s="106" t="s">
        <v>163</v>
      </c>
      <c r="B17" s="101">
        <v>16530</v>
      </c>
      <c r="C17" s="106" t="s">
        <v>160</v>
      </c>
      <c r="D17" s="106" t="s">
        <v>161</v>
      </c>
      <c r="E17" s="101">
        <v>20000</v>
      </c>
      <c r="F17" s="120">
        <f t="shared" si="0"/>
        <v>20000</v>
      </c>
      <c r="G17" s="106" t="s">
        <v>162</v>
      </c>
    </row>
    <row r="18" spans="1:7" ht="14.25" x14ac:dyDescent="0.2">
      <c r="A18" s="106" t="s">
        <v>164</v>
      </c>
      <c r="B18" s="101">
        <v>23340</v>
      </c>
      <c r="C18" s="106" t="s">
        <v>160</v>
      </c>
      <c r="D18" s="106" t="s">
        <v>165</v>
      </c>
      <c r="E18" s="101">
        <v>28000</v>
      </c>
      <c r="F18" s="120">
        <f t="shared" si="0"/>
        <v>28000</v>
      </c>
      <c r="G18" s="106" t="s">
        <v>162</v>
      </c>
    </row>
    <row r="19" spans="1:7" ht="14.25" x14ac:dyDescent="0.2">
      <c r="A19" s="106" t="s">
        <v>166</v>
      </c>
      <c r="B19" s="101">
        <v>17300</v>
      </c>
      <c r="C19" s="106" t="s">
        <v>160</v>
      </c>
      <c r="D19" s="106" t="s">
        <v>161</v>
      </c>
      <c r="E19" s="101">
        <v>20000</v>
      </c>
      <c r="F19" s="120">
        <f t="shared" si="0"/>
        <v>20000</v>
      </c>
      <c r="G19" s="106" t="s">
        <v>162</v>
      </c>
    </row>
    <row r="20" spans="1:7" ht="14.25" x14ac:dyDescent="0.2">
      <c r="A20" s="106" t="s">
        <v>167</v>
      </c>
      <c r="B20" s="101">
        <v>26900</v>
      </c>
      <c r="C20" s="106" t="s">
        <v>160</v>
      </c>
      <c r="D20" s="106" t="s">
        <v>165</v>
      </c>
      <c r="E20" s="101">
        <v>28000</v>
      </c>
      <c r="F20" s="120">
        <f t="shared" si="0"/>
        <v>28000</v>
      </c>
      <c r="G20" s="106" t="s">
        <v>162</v>
      </c>
    </row>
    <row r="21" spans="1:7" ht="14.25" x14ac:dyDescent="0.2">
      <c r="A21" s="106" t="s">
        <v>168</v>
      </c>
      <c r="B21" s="101">
        <v>21980</v>
      </c>
      <c r="C21" s="106" t="s">
        <v>160</v>
      </c>
      <c r="D21" s="106" t="s">
        <v>165</v>
      </c>
      <c r="E21" s="101">
        <v>28000</v>
      </c>
      <c r="F21" s="120">
        <f t="shared" si="0"/>
        <v>28000</v>
      </c>
      <c r="G21" s="106" t="s">
        <v>162</v>
      </c>
    </row>
    <row r="22" spans="1:7" ht="14.25" x14ac:dyDescent="0.2">
      <c r="A22" s="106" t="s">
        <v>169</v>
      </c>
      <c r="B22" s="101">
        <v>24530</v>
      </c>
      <c r="C22" s="106" t="s">
        <v>160</v>
      </c>
      <c r="D22" s="106" t="s">
        <v>165</v>
      </c>
      <c r="E22" s="101">
        <v>28000</v>
      </c>
      <c r="F22" s="120">
        <f t="shared" si="0"/>
        <v>28000</v>
      </c>
      <c r="G22" s="106" t="s">
        <v>162</v>
      </c>
    </row>
    <row r="23" spans="1:7" ht="14.25" x14ac:dyDescent="0.2">
      <c r="A23" s="106" t="s">
        <v>170</v>
      </c>
      <c r="B23" s="101">
        <v>25720</v>
      </c>
      <c r="C23" s="106" t="s">
        <v>160</v>
      </c>
      <c r="D23" s="106" t="s">
        <v>165</v>
      </c>
      <c r="E23" s="101">
        <v>28000</v>
      </c>
      <c r="F23" s="120">
        <f t="shared" si="0"/>
        <v>28000</v>
      </c>
      <c r="G23" s="106" t="s">
        <v>162</v>
      </c>
    </row>
    <row r="24" spans="1:7" ht="14.25" x14ac:dyDescent="0.2">
      <c r="A24" s="106" t="s">
        <v>171</v>
      </c>
      <c r="B24" s="101">
        <v>0</v>
      </c>
      <c r="C24" s="106" t="s">
        <v>150</v>
      </c>
      <c r="D24" s="106" t="s">
        <v>172</v>
      </c>
      <c r="E24" s="101">
        <v>0</v>
      </c>
      <c r="F24" s="120">
        <f t="shared" si="0"/>
        <v>0</v>
      </c>
      <c r="G24" s="106" t="s">
        <v>144</v>
      </c>
    </row>
    <row r="25" spans="1:7" ht="14.25" x14ac:dyDescent="0.2">
      <c r="A25" s="106" t="s">
        <v>173</v>
      </c>
      <c r="B25" s="101">
        <v>140</v>
      </c>
      <c r="C25" s="106" t="s">
        <v>142</v>
      </c>
      <c r="D25" s="106" t="s">
        <v>174</v>
      </c>
      <c r="E25" s="101">
        <v>140</v>
      </c>
      <c r="F25" s="120">
        <f t="shared" si="0"/>
        <v>140</v>
      </c>
      <c r="G25" s="106" t="s">
        <v>144</v>
      </c>
    </row>
    <row r="26" spans="1:7" ht="14.25" x14ac:dyDescent="0.2">
      <c r="A26" s="106" t="s">
        <v>175</v>
      </c>
      <c r="B26" s="101">
        <v>70</v>
      </c>
      <c r="C26" s="106" t="s">
        <v>142</v>
      </c>
      <c r="D26" s="106" t="s">
        <v>176</v>
      </c>
      <c r="E26" s="101">
        <v>70</v>
      </c>
      <c r="F26" s="120">
        <f t="shared" si="0"/>
        <v>70</v>
      </c>
      <c r="G26" s="106" t="s">
        <v>144</v>
      </c>
    </row>
    <row r="27" spans="1:7" ht="14.25" x14ac:dyDescent="0.2">
      <c r="A27" s="106" t="s">
        <v>177</v>
      </c>
      <c r="B27" s="101" t="s">
        <v>114</v>
      </c>
      <c r="C27" s="106" t="s">
        <v>142</v>
      </c>
      <c r="D27" s="106" t="s">
        <v>178</v>
      </c>
      <c r="E27" s="101">
        <v>140</v>
      </c>
      <c r="F27" s="120">
        <f t="shared" si="0"/>
        <v>140</v>
      </c>
      <c r="G27" s="106" t="s">
        <v>144</v>
      </c>
    </row>
    <row r="28" spans="1:7" ht="14.25" x14ac:dyDescent="0.2">
      <c r="A28" s="106" t="s">
        <v>179</v>
      </c>
      <c r="B28" s="101">
        <v>13750</v>
      </c>
      <c r="C28" s="106" t="s">
        <v>180</v>
      </c>
      <c r="D28" s="106" t="s">
        <v>181</v>
      </c>
      <c r="E28" s="101">
        <v>20000</v>
      </c>
      <c r="F28" s="120">
        <f t="shared" si="0"/>
        <v>20000</v>
      </c>
      <c r="G28" s="106" t="s">
        <v>162</v>
      </c>
    </row>
    <row r="29" spans="1:7" ht="14.25" x14ac:dyDescent="0.2">
      <c r="A29" s="106" t="s">
        <v>182</v>
      </c>
      <c r="B29" s="101">
        <v>17810</v>
      </c>
      <c r="C29" s="106" t="s">
        <v>180</v>
      </c>
      <c r="D29" s="106" t="s">
        <v>181</v>
      </c>
      <c r="E29" s="101">
        <v>20000</v>
      </c>
      <c r="F29" s="120">
        <f t="shared" si="0"/>
        <v>20000</v>
      </c>
      <c r="G29" s="106" t="s">
        <v>162</v>
      </c>
    </row>
    <row r="30" spans="1:7" ht="14.25" x14ac:dyDescent="0.2">
      <c r="A30" s="106" t="s">
        <v>183</v>
      </c>
      <c r="B30" s="101">
        <v>26900</v>
      </c>
      <c r="C30" s="106" t="s">
        <v>180</v>
      </c>
      <c r="D30" s="106" t="s">
        <v>184</v>
      </c>
      <c r="E30" s="101">
        <v>28000</v>
      </c>
      <c r="F30" s="120">
        <f t="shared" si="0"/>
        <v>28000</v>
      </c>
      <c r="G30" s="106" t="s">
        <v>162</v>
      </c>
    </row>
    <row r="31" spans="1:7" ht="14.25" x14ac:dyDescent="0.2">
      <c r="A31" s="106" t="s">
        <v>185</v>
      </c>
      <c r="B31" s="101">
        <v>13750</v>
      </c>
      <c r="C31" s="106" t="s">
        <v>186</v>
      </c>
      <c r="D31" s="106" t="s">
        <v>187</v>
      </c>
      <c r="E31" s="101">
        <v>20000</v>
      </c>
      <c r="F31" s="120">
        <f t="shared" si="0"/>
        <v>20000</v>
      </c>
      <c r="G31" s="106" t="s">
        <v>162</v>
      </c>
    </row>
    <row r="32" spans="1:7" ht="14.25" x14ac:dyDescent="0.2">
      <c r="A32" s="106" t="s">
        <v>188</v>
      </c>
      <c r="B32" s="101">
        <v>70</v>
      </c>
      <c r="C32" s="106" t="s">
        <v>142</v>
      </c>
      <c r="D32" s="106" t="s">
        <v>176</v>
      </c>
      <c r="E32" s="101">
        <v>70</v>
      </c>
      <c r="F32" s="120">
        <f t="shared" si="0"/>
        <v>70</v>
      </c>
      <c r="G32" s="106" t="s">
        <v>144</v>
      </c>
    </row>
    <row r="33" spans="1:7" ht="14.25" x14ac:dyDescent="0.2">
      <c r="A33" s="106" t="s">
        <v>189</v>
      </c>
      <c r="B33" s="101" t="s">
        <v>114</v>
      </c>
      <c r="C33" s="106"/>
      <c r="D33" s="106" t="s">
        <v>148</v>
      </c>
      <c r="E33" s="101" t="s">
        <v>114</v>
      </c>
      <c r="F33" s="120" t="str">
        <f t="shared" si="0"/>
        <v>FPA</v>
      </c>
      <c r="G33" s="106" t="s">
        <v>144</v>
      </c>
    </row>
    <row r="34" spans="1:7" ht="14.25" x14ac:dyDescent="0.2">
      <c r="A34" s="106" t="s">
        <v>190</v>
      </c>
      <c r="B34" s="101">
        <v>0</v>
      </c>
      <c r="C34" s="106" t="s">
        <v>150</v>
      </c>
      <c r="D34" s="106" t="s">
        <v>151</v>
      </c>
      <c r="E34" s="101">
        <v>0</v>
      </c>
      <c r="F34" s="120">
        <f t="shared" si="0"/>
        <v>0</v>
      </c>
      <c r="G34" s="106" t="s">
        <v>144</v>
      </c>
    </row>
    <row r="35" spans="1:7" ht="14.25" x14ac:dyDescent="0.2">
      <c r="A35" s="106" t="s">
        <v>191</v>
      </c>
      <c r="B35" s="101" t="s">
        <v>114</v>
      </c>
      <c r="C35" s="106" t="s">
        <v>142</v>
      </c>
      <c r="D35" s="106" t="s">
        <v>192</v>
      </c>
      <c r="E35" s="101">
        <v>140</v>
      </c>
      <c r="F35" s="120">
        <f t="shared" si="0"/>
        <v>140</v>
      </c>
      <c r="G35" s="106" t="s">
        <v>144</v>
      </c>
    </row>
    <row r="36" spans="1:7" ht="14.25" x14ac:dyDescent="0.2">
      <c r="A36" s="106" t="s">
        <v>193</v>
      </c>
      <c r="B36" s="101">
        <v>11670</v>
      </c>
      <c r="C36" s="106" t="s">
        <v>160</v>
      </c>
      <c r="D36" s="106" t="s">
        <v>161</v>
      </c>
      <c r="E36" s="101">
        <v>20000</v>
      </c>
      <c r="F36" s="120">
        <f t="shared" si="0"/>
        <v>20000</v>
      </c>
      <c r="G36" s="106" t="s">
        <v>162</v>
      </c>
    </row>
    <row r="37" spans="1:7" ht="14.25" x14ac:dyDescent="0.2">
      <c r="A37" s="106" t="s">
        <v>194</v>
      </c>
      <c r="B37" s="101">
        <v>16530</v>
      </c>
      <c r="C37" s="106" t="s">
        <v>160</v>
      </c>
      <c r="D37" s="106" t="s">
        <v>161</v>
      </c>
      <c r="E37" s="101">
        <v>20000</v>
      </c>
      <c r="F37" s="120">
        <f t="shared" si="0"/>
        <v>20000</v>
      </c>
      <c r="G37" s="106" t="s">
        <v>162</v>
      </c>
    </row>
    <row r="38" spans="1:7" ht="14.25" x14ac:dyDescent="0.2">
      <c r="A38" s="106" t="s">
        <v>195</v>
      </c>
      <c r="B38" s="101">
        <v>23340</v>
      </c>
      <c r="C38" s="106" t="s">
        <v>160</v>
      </c>
      <c r="D38" s="106" t="s">
        <v>165</v>
      </c>
      <c r="E38" s="101">
        <v>28000</v>
      </c>
      <c r="F38" s="120">
        <f t="shared" si="0"/>
        <v>28000</v>
      </c>
      <c r="G38" s="106" t="s">
        <v>162</v>
      </c>
    </row>
    <row r="39" spans="1:7" ht="14.25" x14ac:dyDescent="0.2">
      <c r="A39" s="106" t="s">
        <v>196</v>
      </c>
      <c r="B39" s="101">
        <v>17300</v>
      </c>
      <c r="C39" s="106" t="s">
        <v>160</v>
      </c>
      <c r="D39" s="106" t="s">
        <v>161</v>
      </c>
      <c r="E39" s="101">
        <v>20000</v>
      </c>
      <c r="F39" s="120">
        <f t="shared" si="0"/>
        <v>20000</v>
      </c>
      <c r="G39" s="106" t="s">
        <v>162</v>
      </c>
    </row>
    <row r="40" spans="1:7" ht="14.25" x14ac:dyDescent="0.2">
      <c r="A40" s="106" t="s">
        <v>197</v>
      </c>
      <c r="B40" s="101">
        <v>21980</v>
      </c>
      <c r="C40" s="106" t="s">
        <v>160</v>
      </c>
      <c r="D40" s="106" t="s">
        <v>165</v>
      </c>
      <c r="E40" s="101">
        <v>28000</v>
      </c>
      <c r="F40" s="120">
        <f t="shared" si="0"/>
        <v>28000</v>
      </c>
      <c r="G40" s="106" t="s">
        <v>162</v>
      </c>
    </row>
    <row r="41" spans="1:7" ht="14.25" x14ac:dyDescent="0.2">
      <c r="A41" s="106" t="s">
        <v>198</v>
      </c>
      <c r="B41" s="101">
        <v>26900</v>
      </c>
      <c r="C41" s="106" t="s">
        <v>160</v>
      </c>
      <c r="D41" s="106" t="s">
        <v>165</v>
      </c>
      <c r="E41" s="101">
        <v>28000</v>
      </c>
      <c r="F41" s="120">
        <f t="shared" si="0"/>
        <v>28000</v>
      </c>
      <c r="G41" s="106" t="s">
        <v>162</v>
      </c>
    </row>
    <row r="42" spans="1:7" ht="14.25" x14ac:dyDescent="0.2">
      <c r="A42" s="106" t="s">
        <v>199</v>
      </c>
      <c r="B42" s="101">
        <v>24530</v>
      </c>
      <c r="C42" s="106" t="s">
        <v>160</v>
      </c>
      <c r="D42" s="106" t="s">
        <v>165</v>
      </c>
      <c r="E42" s="101">
        <v>28000</v>
      </c>
      <c r="F42" s="120">
        <f t="shared" si="0"/>
        <v>28000</v>
      </c>
      <c r="G42" s="106" t="s">
        <v>162</v>
      </c>
    </row>
    <row r="43" spans="1:7" ht="14.25" x14ac:dyDescent="0.2">
      <c r="A43" s="106" t="s">
        <v>200</v>
      </c>
      <c r="B43" s="101">
        <v>25720</v>
      </c>
      <c r="C43" s="106" t="s">
        <v>160</v>
      </c>
      <c r="D43" s="106" t="s">
        <v>165</v>
      </c>
      <c r="E43" s="101">
        <v>28000</v>
      </c>
      <c r="F43" s="120">
        <f t="shared" si="0"/>
        <v>28000</v>
      </c>
      <c r="G43" s="106" t="s">
        <v>162</v>
      </c>
    </row>
    <row r="44" spans="1:7" ht="14.25" x14ac:dyDescent="0.2">
      <c r="A44" s="106" t="s">
        <v>201</v>
      </c>
      <c r="B44" s="101">
        <v>11670</v>
      </c>
      <c r="C44" s="106" t="s">
        <v>160</v>
      </c>
      <c r="D44" s="106" t="s">
        <v>161</v>
      </c>
      <c r="E44" s="101">
        <v>20000</v>
      </c>
      <c r="F44" s="120">
        <f t="shared" si="0"/>
        <v>20000</v>
      </c>
      <c r="G44" s="106" t="s">
        <v>162</v>
      </c>
    </row>
    <row r="45" spans="1:7" ht="14.25" x14ac:dyDescent="0.2">
      <c r="A45" s="106" t="s">
        <v>202</v>
      </c>
      <c r="B45" s="101">
        <v>16530</v>
      </c>
      <c r="C45" s="106" t="s">
        <v>160</v>
      </c>
      <c r="D45" s="106" t="s">
        <v>161</v>
      </c>
      <c r="E45" s="101">
        <v>20000</v>
      </c>
      <c r="F45" s="120">
        <f t="shared" si="0"/>
        <v>20000</v>
      </c>
      <c r="G45" s="106" t="s">
        <v>162</v>
      </c>
    </row>
    <row r="46" spans="1:7" ht="14.25" x14ac:dyDescent="0.2">
      <c r="A46" s="106" t="s">
        <v>203</v>
      </c>
      <c r="B46" s="101">
        <v>23340</v>
      </c>
      <c r="C46" s="106" t="s">
        <v>160</v>
      </c>
      <c r="D46" s="106" t="s">
        <v>165</v>
      </c>
      <c r="E46" s="101">
        <v>28000</v>
      </c>
      <c r="F46" s="120">
        <f t="shared" si="0"/>
        <v>28000</v>
      </c>
      <c r="G46" s="106" t="s">
        <v>162</v>
      </c>
    </row>
    <row r="47" spans="1:7" ht="14.25" x14ac:dyDescent="0.2">
      <c r="A47" s="106" t="s">
        <v>204</v>
      </c>
      <c r="B47" s="101">
        <v>0</v>
      </c>
      <c r="C47" s="106" t="s">
        <v>150</v>
      </c>
      <c r="D47" s="106" t="s">
        <v>205</v>
      </c>
      <c r="E47" s="101">
        <v>0</v>
      </c>
      <c r="F47" s="120">
        <f t="shared" si="0"/>
        <v>0</v>
      </c>
      <c r="G47" s="106" t="s">
        <v>144</v>
      </c>
    </row>
    <row r="48" spans="1:7" ht="14.25" x14ac:dyDescent="0.2">
      <c r="A48" s="106" t="s">
        <v>206</v>
      </c>
      <c r="B48" s="101">
        <v>140</v>
      </c>
      <c r="C48" s="106" t="s">
        <v>142</v>
      </c>
      <c r="D48" s="106" t="s">
        <v>174</v>
      </c>
      <c r="E48" s="101">
        <v>140</v>
      </c>
      <c r="F48" s="120">
        <f t="shared" si="0"/>
        <v>140</v>
      </c>
      <c r="G48" s="106" t="s">
        <v>144</v>
      </c>
    </row>
    <row r="49" spans="1:7" ht="14.25" x14ac:dyDescent="0.2">
      <c r="A49" s="106" t="s">
        <v>207</v>
      </c>
      <c r="B49" s="101">
        <v>140</v>
      </c>
      <c r="C49" s="106" t="s">
        <v>142</v>
      </c>
      <c r="D49" s="106" t="s">
        <v>174</v>
      </c>
      <c r="E49" s="101">
        <v>140</v>
      </c>
      <c r="F49" s="120">
        <f t="shared" si="0"/>
        <v>140</v>
      </c>
      <c r="G49" s="106" t="s">
        <v>144</v>
      </c>
    </row>
    <row r="50" spans="1:7" ht="14.25" x14ac:dyDescent="0.2">
      <c r="A50" s="106" t="s">
        <v>208</v>
      </c>
      <c r="B50" s="101">
        <v>140</v>
      </c>
      <c r="C50" s="106" t="s">
        <v>142</v>
      </c>
      <c r="D50" s="106" t="s">
        <v>174</v>
      </c>
      <c r="E50" s="101">
        <v>140</v>
      </c>
      <c r="F50" s="120">
        <f t="shared" si="0"/>
        <v>140</v>
      </c>
      <c r="G50" s="106" t="s">
        <v>144</v>
      </c>
    </row>
    <row r="51" spans="1:7" ht="14.25" x14ac:dyDescent="0.2">
      <c r="A51" s="106" t="s">
        <v>209</v>
      </c>
      <c r="B51" s="101" t="s">
        <v>114</v>
      </c>
      <c r="C51" s="106" t="s">
        <v>142</v>
      </c>
      <c r="D51" s="106" t="s">
        <v>192</v>
      </c>
      <c r="E51" s="101">
        <v>140</v>
      </c>
      <c r="F51" s="120">
        <f t="shared" si="0"/>
        <v>140</v>
      </c>
      <c r="G51" s="106" t="s">
        <v>144</v>
      </c>
    </row>
    <row r="52" spans="1:7" ht="14.25" x14ac:dyDescent="0.2">
      <c r="A52" s="106" t="s">
        <v>210</v>
      </c>
      <c r="B52" s="101" t="s">
        <v>114</v>
      </c>
      <c r="C52" s="106"/>
      <c r="D52" s="106" t="s">
        <v>148</v>
      </c>
      <c r="E52" s="101" t="s">
        <v>114</v>
      </c>
      <c r="F52" s="120" t="str">
        <f t="shared" si="0"/>
        <v>FPA</v>
      </c>
      <c r="G52" s="106" t="s">
        <v>144</v>
      </c>
    </row>
    <row r="53" spans="1:7" ht="14.25" x14ac:dyDescent="0.2">
      <c r="A53" s="106" t="s">
        <v>211</v>
      </c>
      <c r="B53" s="101">
        <v>180</v>
      </c>
      <c r="C53" s="106" t="s">
        <v>142</v>
      </c>
      <c r="D53" s="106" t="s">
        <v>143</v>
      </c>
      <c r="E53" s="101">
        <v>180</v>
      </c>
      <c r="F53" s="120">
        <f t="shared" si="0"/>
        <v>180</v>
      </c>
      <c r="G53" s="106" t="s">
        <v>144</v>
      </c>
    </row>
    <row r="54" spans="1:7" ht="14.25" x14ac:dyDescent="0.2">
      <c r="A54" s="106" t="s">
        <v>212</v>
      </c>
      <c r="B54" s="101">
        <v>70</v>
      </c>
      <c r="C54" s="106" t="s">
        <v>142</v>
      </c>
      <c r="D54" s="106" t="s">
        <v>176</v>
      </c>
      <c r="E54" s="101">
        <v>70</v>
      </c>
      <c r="F54" s="120">
        <f t="shared" si="0"/>
        <v>70</v>
      </c>
      <c r="G54" s="106" t="s">
        <v>144</v>
      </c>
    </row>
    <row r="55" spans="1:7" ht="14.25" x14ac:dyDescent="0.2">
      <c r="A55" s="106" t="s">
        <v>213</v>
      </c>
      <c r="B55" s="101">
        <v>70</v>
      </c>
      <c r="C55" s="106" t="s">
        <v>142</v>
      </c>
      <c r="D55" s="106" t="s">
        <v>176</v>
      </c>
      <c r="E55" s="101">
        <v>70</v>
      </c>
      <c r="F55" s="120">
        <f t="shared" si="0"/>
        <v>70</v>
      </c>
      <c r="G55" s="106" t="s">
        <v>144</v>
      </c>
    </row>
    <row r="56" spans="1:7" ht="14.25" x14ac:dyDescent="0.2">
      <c r="A56" s="106" t="s">
        <v>214</v>
      </c>
      <c r="B56" s="101">
        <v>140</v>
      </c>
      <c r="C56" s="106" t="s">
        <v>142</v>
      </c>
      <c r="D56" s="106" t="s">
        <v>146</v>
      </c>
      <c r="E56" s="101">
        <v>140</v>
      </c>
      <c r="F56" s="120">
        <f t="shared" si="0"/>
        <v>140</v>
      </c>
      <c r="G56" s="106" t="s">
        <v>144</v>
      </c>
    </row>
    <row r="57" spans="1:7" ht="14.25" x14ac:dyDescent="0.2">
      <c r="A57" s="106" t="s">
        <v>215</v>
      </c>
      <c r="B57" s="101">
        <v>140</v>
      </c>
      <c r="C57" s="106" t="s">
        <v>142</v>
      </c>
      <c r="D57" s="106" t="s">
        <v>146</v>
      </c>
      <c r="E57" s="101">
        <v>140</v>
      </c>
      <c r="F57" s="120">
        <f t="shared" si="0"/>
        <v>140</v>
      </c>
      <c r="G57" s="106" t="s">
        <v>144</v>
      </c>
    </row>
    <row r="58" spans="1:7" ht="14.25" x14ac:dyDescent="0.2">
      <c r="A58" s="106" t="s">
        <v>216</v>
      </c>
      <c r="B58" s="101">
        <v>140</v>
      </c>
      <c r="C58" s="106" t="s">
        <v>142</v>
      </c>
      <c r="D58" s="106" t="s">
        <v>192</v>
      </c>
      <c r="E58" s="101">
        <v>140</v>
      </c>
      <c r="F58" s="120">
        <f t="shared" si="0"/>
        <v>140</v>
      </c>
      <c r="G58" s="106" t="s">
        <v>144</v>
      </c>
    </row>
    <row r="59" spans="1:7" ht="14.25" x14ac:dyDescent="0.2">
      <c r="A59" s="106" t="s">
        <v>217</v>
      </c>
      <c r="B59" s="101" t="s">
        <v>114</v>
      </c>
      <c r="C59" s="106" t="s">
        <v>142</v>
      </c>
      <c r="D59" s="106" t="s">
        <v>217</v>
      </c>
      <c r="E59" s="101">
        <v>70</v>
      </c>
      <c r="F59" s="120">
        <f t="shared" si="0"/>
        <v>70</v>
      </c>
      <c r="G59" s="106" t="s">
        <v>144</v>
      </c>
    </row>
    <row r="60" spans="1:7" ht="14.25" x14ac:dyDescent="0.2">
      <c r="A60" s="106" t="s">
        <v>218</v>
      </c>
      <c r="B60" s="101">
        <v>0</v>
      </c>
      <c r="C60" s="106" t="s">
        <v>150</v>
      </c>
      <c r="D60" s="106" t="s">
        <v>172</v>
      </c>
      <c r="E60" s="101">
        <v>0</v>
      </c>
      <c r="F60" s="120">
        <f t="shared" si="0"/>
        <v>0</v>
      </c>
      <c r="G60" s="106" t="s">
        <v>144</v>
      </c>
    </row>
    <row r="61" spans="1:7" ht="14.25" x14ac:dyDescent="0.2">
      <c r="A61" s="106" t="s">
        <v>219</v>
      </c>
      <c r="B61" s="101" t="s">
        <v>114</v>
      </c>
      <c r="C61" s="106" t="s">
        <v>142</v>
      </c>
      <c r="D61" s="106" t="s">
        <v>192</v>
      </c>
      <c r="E61" s="101">
        <v>140</v>
      </c>
      <c r="F61" s="120">
        <f t="shared" si="0"/>
        <v>140</v>
      </c>
      <c r="G61" s="106" t="s">
        <v>144</v>
      </c>
    </row>
    <row r="62" spans="1:7" ht="14.25" x14ac:dyDescent="0.2">
      <c r="A62" s="106" t="s">
        <v>220</v>
      </c>
      <c r="B62" s="101">
        <v>7230</v>
      </c>
      <c r="C62" s="106" t="s">
        <v>180</v>
      </c>
      <c r="D62" s="106" t="s">
        <v>221</v>
      </c>
      <c r="E62" s="101">
        <v>10000</v>
      </c>
      <c r="F62" s="120">
        <f t="shared" si="0"/>
        <v>10000</v>
      </c>
      <c r="G62" s="106" t="s">
        <v>162</v>
      </c>
    </row>
    <row r="63" spans="1:7" ht="14.25" x14ac:dyDescent="0.2">
      <c r="A63" s="106" t="s">
        <v>222</v>
      </c>
      <c r="B63" s="101">
        <v>9510</v>
      </c>
      <c r="C63" s="106" t="s">
        <v>180</v>
      </c>
      <c r="D63" s="106" t="s">
        <v>221</v>
      </c>
      <c r="E63" s="101">
        <v>10000</v>
      </c>
      <c r="F63" s="120">
        <f t="shared" si="0"/>
        <v>10000</v>
      </c>
      <c r="G63" s="106" t="s">
        <v>162</v>
      </c>
    </row>
    <row r="64" spans="1:7" ht="14.25" x14ac:dyDescent="0.2">
      <c r="A64" s="106" t="s">
        <v>223</v>
      </c>
      <c r="B64" s="101">
        <v>13450</v>
      </c>
      <c r="C64" s="106" t="s">
        <v>180</v>
      </c>
      <c r="D64" s="106" t="s">
        <v>224</v>
      </c>
      <c r="E64" s="101">
        <v>14000</v>
      </c>
      <c r="F64" s="120">
        <f t="shared" si="0"/>
        <v>14000</v>
      </c>
      <c r="G64" s="106" t="s">
        <v>162</v>
      </c>
    </row>
    <row r="65" spans="1:7" ht="14.25" x14ac:dyDescent="0.2">
      <c r="A65" s="106" t="s">
        <v>225</v>
      </c>
      <c r="B65" s="101">
        <v>7230</v>
      </c>
      <c r="C65" s="106" t="s">
        <v>186</v>
      </c>
      <c r="D65" s="106" t="s">
        <v>226</v>
      </c>
      <c r="E65" s="101">
        <v>10000</v>
      </c>
      <c r="F65" s="120">
        <f t="shared" si="0"/>
        <v>10000</v>
      </c>
      <c r="G65" s="106" t="s">
        <v>162</v>
      </c>
    </row>
    <row r="66" spans="1:7" ht="14.25" x14ac:dyDescent="0.2">
      <c r="A66" s="106" t="s">
        <v>227</v>
      </c>
      <c r="B66" s="101">
        <v>200</v>
      </c>
      <c r="C66" s="106" t="s">
        <v>142</v>
      </c>
      <c r="D66" s="106" t="s">
        <v>156</v>
      </c>
      <c r="E66" s="101">
        <v>200</v>
      </c>
      <c r="F66" s="120">
        <f t="shared" si="0"/>
        <v>200</v>
      </c>
      <c r="G66" s="106" t="s">
        <v>144</v>
      </c>
    </row>
    <row r="67" spans="1:7" ht="14.25" x14ac:dyDescent="0.2">
      <c r="A67" s="106" t="s">
        <v>228</v>
      </c>
      <c r="B67" s="101" t="s">
        <v>114</v>
      </c>
      <c r="C67" s="106" t="s">
        <v>142</v>
      </c>
      <c r="D67" s="106" t="s">
        <v>229</v>
      </c>
      <c r="E67" s="101">
        <v>20</v>
      </c>
      <c r="F67" s="120">
        <f t="shared" si="0"/>
        <v>20</v>
      </c>
      <c r="G67" s="106" t="s">
        <v>144</v>
      </c>
    </row>
    <row r="68" spans="1:7" ht="14.25" x14ac:dyDescent="0.2">
      <c r="A68" s="106" t="s">
        <v>230</v>
      </c>
      <c r="B68" s="101" t="s">
        <v>114</v>
      </c>
      <c r="C68" s="106" t="s">
        <v>142</v>
      </c>
      <c r="D68" s="106" t="s">
        <v>231</v>
      </c>
      <c r="E68" s="101">
        <v>200</v>
      </c>
      <c r="F68" s="120">
        <f t="shared" si="0"/>
        <v>200</v>
      </c>
      <c r="G68" s="106" t="s">
        <v>144</v>
      </c>
    </row>
    <row r="69" spans="1:7" ht="14.25" x14ac:dyDescent="0.2">
      <c r="A69" s="106" t="s">
        <v>232</v>
      </c>
      <c r="B69" s="101" t="s">
        <v>114</v>
      </c>
      <c r="C69" s="106" t="s">
        <v>142</v>
      </c>
      <c r="D69" s="106" t="s">
        <v>154</v>
      </c>
      <c r="E69" s="101">
        <v>20</v>
      </c>
      <c r="F69" s="120">
        <f t="shared" si="0"/>
        <v>20</v>
      </c>
      <c r="G69" s="106" t="s">
        <v>144</v>
      </c>
    </row>
    <row r="70" spans="1:7" ht="14.25" x14ac:dyDescent="0.2">
      <c r="A70" s="106" t="s">
        <v>233</v>
      </c>
      <c r="B70" s="101" t="s">
        <v>114</v>
      </c>
      <c r="C70" s="106" t="s">
        <v>142</v>
      </c>
      <c r="D70" s="106" t="s">
        <v>154</v>
      </c>
      <c r="E70" s="101">
        <v>20</v>
      </c>
      <c r="F70" s="120">
        <f t="shared" si="0"/>
        <v>20</v>
      </c>
      <c r="G70" s="106" t="s">
        <v>144</v>
      </c>
    </row>
    <row r="71" spans="1:7" ht="14.25" x14ac:dyDescent="0.2">
      <c r="A71" s="106" t="s">
        <v>234</v>
      </c>
      <c r="B71" s="101">
        <v>0</v>
      </c>
      <c r="C71" s="106" t="s">
        <v>150</v>
      </c>
      <c r="D71" s="106" t="s">
        <v>172</v>
      </c>
      <c r="E71" s="101">
        <v>0</v>
      </c>
      <c r="F71" s="120">
        <f t="shared" si="0"/>
        <v>0</v>
      </c>
      <c r="G71" s="106" t="s">
        <v>144</v>
      </c>
    </row>
    <row r="72" spans="1:7" ht="14.25" x14ac:dyDescent="0.2">
      <c r="A72" s="106" t="s">
        <v>235</v>
      </c>
      <c r="B72" s="101">
        <v>50</v>
      </c>
      <c r="C72" s="106" t="s">
        <v>142</v>
      </c>
      <c r="D72" s="106" t="s">
        <v>236</v>
      </c>
      <c r="E72" s="101">
        <v>50</v>
      </c>
      <c r="F72" s="120">
        <f t="shared" ref="F72:F135" si="1">+IF(E72="FPA","FPA",E72*$F$3/$E$3)</f>
        <v>50</v>
      </c>
      <c r="G72" s="106" t="s">
        <v>144</v>
      </c>
    </row>
    <row r="73" spans="1:7" ht="14.25" x14ac:dyDescent="0.2">
      <c r="A73" s="106" t="s">
        <v>237</v>
      </c>
      <c r="B73" s="101" t="s">
        <v>114</v>
      </c>
      <c r="C73" s="106" t="s">
        <v>142</v>
      </c>
      <c r="D73" s="106" t="s">
        <v>148</v>
      </c>
      <c r="E73" s="101" t="s">
        <v>114</v>
      </c>
      <c r="F73" s="120" t="str">
        <f t="shared" si="1"/>
        <v>FPA</v>
      </c>
      <c r="G73" s="106" t="s">
        <v>144</v>
      </c>
    </row>
    <row r="74" spans="1:7" ht="14.25" x14ac:dyDescent="0.2">
      <c r="A74" s="106" t="s">
        <v>238</v>
      </c>
      <c r="B74" s="101">
        <v>50</v>
      </c>
      <c r="C74" s="106" t="s">
        <v>142</v>
      </c>
      <c r="D74" s="106" t="s">
        <v>236</v>
      </c>
      <c r="E74" s="101">
        <v>50</v>
      </c>
      <c r="F74" s="120">
        <f t="shared" si="1"/>
        <v>50</v>
      </c>
      <c r="G74" s="106" t="s">
        <v>144</v>
      </c>
    </row>
    <row r="75" spans="1:7" ht="14.25" x14ac:dyDescent="0.2">
      <c r="A75" s="106" t="s">
        <v>239</v>
      </c>
      <c r="B75" s="101">
        <v>0</v>
      </c>
      <c r="C75" s="106" t="s">
        <v>150</v>
      </c>
      <c r="D75" s="106" t="s">
        <v>172</v>
      </c>
      <c r="E75" s="101">
        <v>0</v>
      </c>
      <c r="F75" s="120">
        <f t="shared" si="1"/>
        <v>0</v>
      </c>
      <c r="G75" s="106" t="s">
        <v>144</v>
      </c>
    </row>
    <row r="76" spans="1:7" ht="14.25" x14ac:dyDescent="0.2">
      <c r="A76" s="106" t="s">
        <v>240</v>
      </c>
      <c r="B76" s="101">
        <v>50</v>
      </c>
      <c r="C76" s="106" t="s">
        <v>142</v>
      </c>
      <c r="D76" s="106" t="s">
        <v>236</v>
      </c>
      <c r="E76" s="101">
        <v>50</v>
      </c>
      <c r="F76" s="120">
        <f t="shared" si="1"/>
        <v>50</v>
      </c>
      <c r="G76" s="106" t="s">
        <v>144</v>
      </c>
    </row>
    <row r="77" spans="1:7" ht="14.25" x14ac:dyDescent="0.2">
      <c r="A77" s="106" t="s">
        <v>241</v>
      </c>
      <c r="B77" s="101" t="s">
        <v>114</v>
      </c>
      <c r="C77" s="106"/>
      <c r="D77" s="106" t="s">
        <v>148</v>
      </c>
      <c r="E77" s="101" t="s">
        <v>114</v>
      </c>
      <c r="F77" s="120" t="str">
        <f t="shared" si="1"/>
        <v>FPA</v>
      </c>
      <c r="G77" s="106" t="s">
        <v>144</v>
      </c>
    </row>
    <row r="78" spans="1:7" ht="14.25" x14ac:dyDescent="0.2">
      <c r="A78" s="106" t="s">
        <v>242</v>
      </c>
      <c r="B78" s="101">
        <v>11670</v>
      </c>
      <c r="C78" s="106" t="s">
        <v>160</v>
      </c>
      <c r="D78" s="106" t="s">
        <v>161</v>
      </c>
      <c r="E78" s="101">
        <v>20000</v>
      </c>
      <c r="F78" s="120">
        <f t="shared" si="1"/>
        <v>20000</v>
      </c>
      <c r="G78" s="106" t="s">
        <v>162</v>
      </c>
    </row>
    <row r="79" spans="1:7" ht="14.25" x14ac:dyDescent="0.2">
      <c r="A79" s="106" t="s">
        <v>243</v>
      </c>
      <c r="B79" s="101">
        <v>16530</v>
      </c>
      <c r="C79" s="106" t="s">
        <v>160</v>
      </c>
      <c r="D79" s="106" t="s">
        <v>161</v>
      </c>
      <c r="E79" s="101">
        <v>20000</v>
      </c>
      <c r="F79" s="120">
        <f t="shared" si="1"/>
        <v>20000</v>
      </c>
      <c r="G79" s="106" t="s">
        <v>162</v>
      </c>
    </row>
    <row r="80" spans="1:7" ht="14.25" x14ac:dyDescent="0.2">
      <c r="A80" s="106" t="s">
        <v>244</v>
      </c>
      <c r="B80" s="101">
        <v>23340</v>
      </c>
      <c r="C80" s="106" t="s">
        <v>160</v>
      </c>
      <c r="D80" s="106" t="s">
        <v>165</v>
      </c>
      <c r="E80" s="101">
        <v>28000</v>
      </c>
      <c r="F80" s="120">
        <f t="shared" si="1"/>
        <v>28000</v>
      </c>
      <c r="G80" s="106" t="s">
        <v>162</v>
      </c>
    </row>
    <row r="81" spans="1:7" ht="14.25" x14ac:dyDescent="0.2">
      <c r="A81" s="106" t="s">
        <v>245</v>
      </c>
      <c r="B81" s="101">
        <v>200</v>
      </c>
      <c r="C81" s="106" t="s">
        <v>142</v>
      </c>
      <c r="D81" s="106" t="s">
        <v>156</v>
      </c>
      <c r="E81" s="101">
        <v>200</v>
      </c>
      <c r="F81" s="120">
        <f t="shared" si="1"/>
        <v>200</v>
      </c>
      <c r="G81" s="106" t="s">
        <v>144</v>
      </c>
    </row>
    <row r="82" spans="1:7" ht="14.25" x14ac:dyDescent="0.2">
      <c r="A82" s="106" t="s">
        <v>246</v>
      </c>
      <c r="B82" s="101" t="s">
        <v>114</v>
      </c>
      <c r="C82" s="106"/>
      <c r="D82" s="106" t="s">
        <v>144</v>
      </c>
      <c r="E82" s="101" t="s">
        <v>114</v>
      </c>
      <c r="F82" s="120" t="str">
        <f t="shared" si="1"/>
        <v>FPA</v>
      </c>
      <c r="G82" s="106" t="s">
        <v>162</v>
      </c>
    </row>
    <row r="83" spans="1:7" ht="14.25" x14ac:dyDescent="0.2">
      <c r="A83" s="106" t="s">
        <v>246</v>
      </c>
      <c r="B83" s="101" t="s">
        <v>114</v>
      </c>
      <c r="C83" s="106"/>
      <c r="D83" s="106" t="s">
        <v>148</v>
      </c>
      <c r="E83" s="101" t="s">
        <v>114</v>
      </c>
      <c r="F83" s="120" t="str">
        <f t="shared" si="1"/>
        <v>FPA</v>
      </c>
      <c r="G83" s="106" t="s">
        <v>162</v>
      </c>
    </row>
    <row r="84" spans="1:7" ht="14.25" x14ac:dyDescent="0.2">
      <c r="A84" s="106" t="s">
        <v>247</v>
      </c>
      <c r="B84" s="101">
        <v>140</v>
      </c>
      <c r="C84" s="106" t="s">
        <v>142</v>
      </c>
      <c r="D84" s="106" t="s">
        <v>248</v>
      </c>
      <c r="E84" s="101">
        <v>140</v>
      </c>
      <c r="F84" s="120">
        <f t="shared" si="1"/>
        <v>140</v>
      </c>
      <c r="G84" s="106" t="s">
        <v>144</v>
      </c>
    </row>
    <row r="85" spans="1:7" ht="14.25" x14ac:dyDescent="0.2">
      <c r="A85" s="106" t="s">
        <v>249</v>
      </c>
      <c r="B85" s="101">
        <v>100</v>
      </c>
      <c r="C85" s="106" t="s">
        <v>142</v>
      </c>
      <c r="D85" s="106" t="s">
        <v>146</v>
      </c>
      <c r="E85" s="101">
        <v>140</v>
      </c>
      <c r="F85" s="120">
        <f t="shared" si="1"/>
        <v>140</v>
      </c>
      <c r="G85" s="106" t="s">
        <v>144</v>
      </c>
    </row>
    <row r="86" spans="1:7" ht="14.25" x14ac:dyDescent="0.2">
      <c r="A86" s="106" t="s">
        <v>250</v>
      </c>
      <c r="B86" s="101" t="s">
        <v>114</v>
      </c>
      <c r="C86" s="106"/>
      <c r="D86" s="106" t="s">
        <v>148</v>
      </c>
      <c r="E86" s="101" t="s">
        <v>114</v>
      </c>
      <c r="F86" s="120" t="str">
        <f t="shared" si="1"/>
        <v>FPA</v>
      </c>
      <c r="G86" s="106" t="s">
        <v>144</v>
      </c>
    </row>
    <row r="87" spans="1:7" ht="14.25" x14ac:dyDescent="0.2">
      <c r="A87" s="106" t="s">
        <v>251</v>
      </c>
      <c r="B87" s="101">
        <v>0</v>
      </c>
      <c r="C87" s="106" t="s">
        <v>150</v>
      </c>
      <c r="D87" s="106" t="s">
        <v>172</v>
      </c>
      <c r="E87" s="101">
        <v>0</v>
      </c>
      <c r="F87" s="120">
        <f t="shared" si="1"/>
        <v>0</v>
      </c>
      <c r="G87" s="106" t="s">
        <v>144</v>
      </c>
    </row>
    <row r="88" spans="1:7" ht="14.25" x14ac:dyDescent="0.2">
      <c r="A88" s="106" t="s">
        <v>252</v>
      </c>
      <c r="B88" s="101" t="s">
        <v>114</v>
      </c>
      <c r="C88" s="106"/>
      <c r="D88" s="106" t="s">
        <v>148</v>
      </c>
      <c r="E88" s="101" t="s">
        <v>114</v>
      </c>
      <c r="F88" s="120" t="str">
        <f t="shared" si="1"/>
        <v>FPA</v>
      </c>
      <c r="G88" s="106" t="s">
        <v>144</v>
      </c>
    </row>
    <row r="89" spans="1:7" ht="14.25" x14ac:dyDescent="0.2">
      <c r="A89" s="106" t="s">
        <v>253</v>
      </c>
      <c r="B89" s="101">
        <v>0</v>
      </c>
      <c r="C89" s="106" t="s">
        <v>150</v>
      </c>
      <c r="D89" s="106" t="s">
        <v>151</v>
      </c>
      <c r="E89" s="101">
        <v>0</v>
      </c>
      <c r="F89" s="120">
        <f t="shared" si="1"/>
        <v>0</v>
      </c>
      <c r="G89" s="106" t="s">
        <v>144</v>
      </c>
    </row>
    <row r="90" spans="1:7" ht="14.25" x14ac:dyDescent="0.2">
      <c r="A90" s="106" t="s">
        <v>254</v>
      </c>
      <c r="B90" s="101">
        <v>70</v>
      </c>
      <c r="C90" s="106" t="s">
        <v>142</v>
      </c>
      <c r="D90" s="106" t="s">
        <v>176</v>
      </c>
      <c r="E90" s="101">
        <v>70</v>
      </c>
      <c r="F90" s="120">
        <f t="shared" si="1"/>
        <v>70</v>
      </c>
      <c r="G90" s="106" t="s">
        <v>144</v>
      </c>
    </row>
    <row r="91" spans="1:7" ht="14.25" x14ac:dyDescent="0.2">
      <c r="A91" s="106" t="s">
        <v>255</v>
      </c>
      <c r="B91" s="101" t="s">
        <v>114</v>
      </c>
      <c r="C91" s="106"/>
      <c r="D91" s="106" t="s">
        <v>148</v>
      </c>
      <c r="E91" s="101" t="s">
        <v>114</v>
      </c>
      <c r="F91" s="120" t="str">
        <f t="shared" si="1"/>
        <v>FPA</v>
      </c>
      <c r="G91" s="106" t="s">
        <v>144</v>
      </c>
    </row>
    <row r="92" spans="1:7" ht="14.25" x14ac:dyDescent="0.2">
      <c r="A92" s="106" t="s">
        <v>256</v>
      </c>
      <c r="B92" s="101">
        <v>11670</v>
      </c>
      <c r="C92" s="106" t="s">
        <v>257</v>
      </c>
      <c r="D92" s="106" t="s">
        <v>258</v>
      </c>
      <c r="E92" s="101">
        <v>20000</v>
      </c>
      <c r="F92" s="120">
        <f t="shared" si="1"/>
        <v>20000</v>
      </c>
      <c r="G92" s="106" t="s">
        <v>162</v>
      </c>
    </row>
    <row r="93" spans="1:7" ht="14.25" x14ac:dyDescent="0.2">
      <c r="A93" s="106" t="s">
        <v>259</v>
      </c>
      <c r="B93" s="101">
        <v>16530</v>
      </c>
      <c r="C93" s="106" t="s">
        <v>257</v>
      </c>
      <c r="D93" s="106" t="s">
        <v>258</v>
      </c>
      <c r="E93" s="101">
        <v>20000</v>
      </c>
      <c r="F93" s="120">
        <f t="shared" si="1"/>
        <v>20000</v>
      </c>
      <c r="G93" s="106" t="s">
        <v>162</v>
      </c>
    </row>
    <row r="94" spans="1:7" ht="14.25" x14ac:dyDescent="0.2">
      <c r="A94" s="106" t="s">
        <v>260</v>
      </c>
      <c r="B94" s="101">
        <v>23340</v>
      </c>
      <c r="C94" s="106" t="s">
        <v>257</v>
      </c>
      <c r="D94" s="106" t="s">
        <v>261</v>
      </c>
      <c r="E94" s="101">
        <v>28000</v>
      </c>
      <c r="F94" s="120">
        <f t="shared" si="1"/>
        <v>28000</v>
      </c>
      <c r="G94" s="106" t="s">
        <v>162</v>
      </c>
    </row>
    <row r="95" spans="1:7" ht="14.25" x14ac:dyDescent="0.2">
      <c r="A95" s="106" t="s">
        <v>262</v>
      </c>
      <c r="B95" s="101">
        <v>50</v>
      </c>
      <c r="C95" s="106" t="s">
        <v>142</v>
      </c>
      <c r="D95" s="106" t="s">
        <v>236</v>
      </c>
      <c r="E95" s="101">
        <v>50</v>
      </c>
      <c r="F95" s="120">
        <f t="shared" si="1"/>
        <v>50</v>
      </c>
      <c r="G95" s="106" t="s">
        <v>144</v>
      </c>
    </row>
    <row r="96" spans="1:7" ht="14.25" x14ac:dyDescent="0.2">
      <c r="A96" s="106" t="s">
        <v>263</v>
      </c>
      <c r="B96" s="101">
        <v>80</v>
      </c>
      <c r="C96" s="106" t="s">
        <v>142</v>
      </c>
      <c r="D96" s="106" t="s">
        <v>192</v>
      </c>
      <c r="E96" s="101">
        <v>140</v>
      </c>
      <c r="F96" s="120">
        <f t="shared" si="1"/>
        <v>140</v>
      </c>
      <c r="G96" s="106" t="s">
        <v>162</v>
      </c>
    </row>
    <row r="97" spans="1:7" ht="14.25" x14ac:dyDescent="0.2">
      <c r="A97" s="106" t="s">
        <v>264</v>
      </c>
      <c r="B97" s="101">
        <v>11670</v>
      </c>
      <c r="C97" s="106" t="s">
        <v>180</v>
      </c>
      <c r="D97" s="106" t="s">
        <v>265</v>
      </c>
      <c r="E97" s="101">
        <v>20000</v>
      </c>
      <c r="F97" s="120">
        <f t="shared" si="1"/>
        <v>20000</v>
      </c>
      <c r="G97" s="106" t="s">
        <v>162</v>
      </c>
    </row>
    <row r="98" spans="1:7" ht="14.25" x14ac:dyDescent="0.2">
      <c r="A98" s="106" t="s">
        <v>266</v>
      </c>
      <c r="B98" s="101">
        <v>16530</v>
      </c>
      <c r="C98" s="106" t="s">
        <v>180</v>
      </c>
      <c r="D98" s="106" t="s">
        <v>265</v>
      </c>
      <c r="E98" s="101">
        <v>20000</v>
      </c>
      <c r="F98" s="120">
        <f t="shared" si="1"/>
        <v>20000</v>
      </c>
      <c r="G98" s="106" t="s">
        <v>162</v>
      </c>
    </row>
    <row r="99" spans="1:7" ht="14.25" x14ac:dyDescent="0.2">
      <c r="A99" s="106" t="s">
        <v>267</v>
      </c>
      <c r="B99" s="101">
        <v>23340</v>
      </c>
      <c r="C99" s="106" t="s">
        <v>180</v>
      </c>
      <c r="D99" s="106" t="s">
        <v>268</v>
      </c>
      <c r="E99" s="101">
        <v>28000</v>
      </c>
      <c r="F99" s="120">
        <f t="shared" si="1"/>
        <v>28000</v>
      </c>
      <c r="G99" s="106" t="s">
        <v>162</v>
      </c>
    </row>
    <row r="100" spans="1:7" ht="14.25" x14ac:dyDescent="0.2">
      <c r="A100" s="106" t="s">
        <v>269</v>
      </c>
      <c r="B100" s="101">
        <v>8120</v>
      </c>
      <c r="C100" s="106" t="s">
        <v>186</v>
      </c>
      <c r="D100" s="106" t="s">
        <v>187</v>
      </c>
      <c r="E100" s="101">
        <v>20000</v>
      </c>
      <c r="F100" s="120">
        <f t="shared" si="1"/>
        <v>20000</v>
      </c>
      <c r="G100" s="106" t="s">
        <v>162</v>
      </c>
    </row>
    <row r="101" spans="1:7" ht="14.25" x14ac:dyDescent="0.2">
      <c r="A101" s="106" t="s">
        <v>270</v>
      </c>
      <c r="B101" s="101">
        <v>0</v>
      </c>
      <c r="C101" s="106" t="s">
        <v>150</v>
      </c>
      <c r="D101" s="106" t="s">
        <v>172</v>
      </c>
      <c r="E101" s="101">
        <v>0</v>
      </c>
      <c r="F101" s="120">
        <f t="shared" si="1"/>
        <v>0</v>
      </c>
      <c r="G101" s="106" t="s">
        <v>144</v>
      </c>
    </row>
    <row r="102" spans="1:7" ht="14.25" x14ac:dyDescent="0.2">
      <c r="A102" s="106" t="s">
        <v>271</v>
      </c>
      <c r="B102" s="101">
        <v>7790</v>
      </c>
      <c r="C102" s="106" t="s">
        <v>180</v>
      </c>
      <c r="D102" s="106" t="s">
        <v>265</v>
      </c>
      <c r="E102" s="101">
        <v>20000</v>
      </c>
      <c r="F102" s="120">
        <f t="shared" si="1"/>
        <v>20000</v>
      </c>
      <c r="G102" s="106" t="s">
        <v>162</v>
      </c>
    </row>
    <row r="103" spans="1:7" ht="14.25" x14ac:dyDescent="0.2">
      <c r="A103" s="106" t="s">
        <v>272</v>
      </c>
      <c r="B103" s="101">
        <v>10470</v>
      </c>
      <c r="C103" s="106" t="s">
        <v>180</v>
      </c>
      <c r="D103" s="106" t="s">
        <v>265</v>
      </c>
      <c r="E103" s="101">
        <v>20000</v>
      </c>
      <c r="F103" s="120">
        <f t="shared" si="1"/>
        <v>20000</v>
      </c>
      <c r="G103" s="106" t="s">
        <v>162</v>
      </c>
    </row>
    <row r="104" spans="1:7" ht="14.25" x14ac:dyDescent="0.2">
      <c r="A104" s="106" t="s">
        <v>273</v>
      </c>
      <c r="B104" s="101">
        <v>14470</v>
      </c>
      <c r="C104" s="106" t="s">
        <v>180</v>
      </c>
      <c r="D104" s="106" t="s">
        <v>268</v>
      </c>
      <c r="E104" s="101">
        <v>28000</v>
      </c>
      <c r="F104" s="120">
        <f t="shared" si="1"/>
        <v>28000</v>
      </c>
      <c r="G104" s="106" t="s">
        <v>162</v>
      </c>
    </row>
    <row r="105" spans="1:7" ht="14.25" x14ac:dyDescent="0.2">
      <c r="A105" s="106" t="s">
        <v>274</v>
      </c>
      <c r="B105" s="101">
        <v>14470</v>
      </c>
      <c r="C105" s="106" t="s">
        <v>186</v>
      </c>
      <c r="D105" s="106" t="s">
        <v>187</v>
      </c>
      <c r="E105" s="101">
        <v>20000</v>
      </c>
      <c r="F105" s="120">
        <f t="shared" si="1"/>
        <v>20000</v>
      </c>
      <c r="G105" s="106" t="s">
        <v>162</v>
      </c>
    </row>
    <row r="106" spans="1:7" ht="14.25" x14ac:dyDescent="0.2">
      <c r="A106" s="106" t="s">
        <v>275</v>
      </c>
      <c r="B106" s="101" t="s">
        <v>114</v>
      </c>
      <c r="C106" s="106" t="s">
        <v>186</v>
      </c>
      <c r="D106" s="106" t="s">
        <v>187</v>
      </c>
      <c r="E106" s="101">
        <v>20000</v>
      </c>
      <c r="F106" s="120">
        <f t="shared" si="1"/>
        <v>20000</v>
      </c>
      <c r="G106" s="106" t="s">
        <v>162</v>
      </c>
    </row>
    <row r="107" spans="1:7" ht="14.25" x14ac:dyDescent="0.2">
      <c r="A107" s="106" t="s">
        <v>276</v>
      </c>
      <c r="B107" s="101" t="s">
        <v>114</v>
      </c>
      <c r="C107" s="106" t="s">
        <v>142</v>
      </c>
      <c r="D107" s="106" t="s">
        <v>236</v>
      </c>
      <c r="E107" s="101">
        <v>50</v>
      </c>
      <c r="F107" s="120">
        <f t="shared" si="1"/>
        <v>50</v>
      </c>
      <c r="G107" s="106" t="s">
        <v>144</v>
      </c>
    </row>
    <row r="108" spans="1:7" ht="14.25" x14ac:dyDescent="0.2">
      <c r="A108" s="106" t="s">
        <v>277</v>
      </c>
      <c r="B108" s="101" t="s">
        <v>114</v>
      </c>
      <c r="C108" s="106"/>
      <c r="D108" s="106" t="s">
        <v>144</v>
      </c>
      <c r="E108" s="101" t="s">
        <v>114</v>
      </c>
      <c r="F108" s="120" t="str">
        <f t="shared" si="1"/>
        <v>FPA</v>
      </c>
      <c r="G108" s="106" t="s">
        <v>162</v>
      </c>
    </row>
    <row r="109" spans="1:7" ht="14.25" x14ac:dyDescent="0.2">
      <c r="A109" s="106" t="s">
        <v>278</v>
      </c>
      <c r="B109" s="101" t="s">
        <v>114</v>
      </c>
      <c r="C109" s="106"/>
      <c r="D109" s="106" t="s">
        <v>144</v>
      </c>
      <c r="E109" s="101" t="s">
        <v>114</v>
      </c>
      <c r="F109" s="120" t="str">
        <f t="shared" si="1"/>
        <v>FPA</v>
      </c>
      <c r="G109" s="106" t="s">
        <v>162</v>
      </c>
    </row>
    <row r="110" spans="1:7" ht="14.25" x14ac:dyDescent="0.2">
      <c r="A110" s="106" t="s">
        <v>279</v>
      </c>
      <c r="B110" s="101">
        <v>140</v>
      </c>
      <c r="C110" s="106" t="s">
        <v>142</v>
      </c>
      <c r="D110" s="106" t="s">
        <v>248</v>
      </c>
      <c r="E110" s="101">
        <v>140</v>
      </c>
      <c r="F110" s="120">
        <f t="shared" si="1"/>
        <v>140</v>
      </c>
      <c r="G110" s="106" t="s">
        <v>144</v>
      </c>
    </row>
    <row r="111" spans="1:7" ht="14.25" x14ac:dyDescent="0.2">
      <c r="A111" s="106" t="s">
        <v>280</v>
      </c>
      <c r="B111" s="101">
        <v>140</v>
      </c>
      <c r="C111" s="106" t="s">
        <v>142</v>
      </c>
      <c r="D111" s="106" t="s">
        <v>143</v>
      </c>
      <c r="E111" s="101">
        <v>180</v>
      </c>
      <c r="F111" s="120">
        <f t="shared" si="1"/>
        <v>180</v>
      </c>
      <c r="G111" s="106" t="s">
        <v>144</v>
      </c>
    </row>
    <row r="112" spans="1:7" ht="14.25" x14ac:dyDescent="0.2">
      <c r="A112" s="106" t="s">
        <v>281</v>
      </c>
      <c r="B112" s="101">
        <v>180</v>
      </c>
      <c r="C112" s="106" t="s">
        <v>142</v>
      </c>
      <c r="D112" s="106" t="s">
        <v>143</v>
      </c>
      <c r="E112" s="101">
        <v>180</v>
      </c>
      <c r="F112" s="120">
        <f t="shared" si="1"/>
        <v>180</v>
      </c>
      <c r="G112" s="106" t="s">
        <v>144</v>
      </c>
    </row>
    <row r="113" spans="1:7" ht="14.25" x14ac:dyDescent="0.2">
      <c r="A113" s="106" t="s">
        <v>282</v>
      </c>
      <c r="B113" s="101">
        <v>0</v>
      </c>
      <c r="C113" s="106" t="s">
        <v>150</v>
      </c>
      <c r="D113" s="106" t="s">
        <v>143</v>
      </c>
      <c r="E113" s="101">
        <v>180</v>
      </c>
      <c r="F113" s="120">
        <f t="shared" si="1"/>
        <v>180</v>
      </c>
      <c r="G113" s="106" t="s">
        <v>144</v>
      </c>
    </row>
    <row r="114" spans="1:7" ht="14.25" x14ac:dyDescent="0.2">
      <c r="A114" s="106" t="s">
        <v>283</v>
      </c>
      <c r="B114" s="101">
        <v>180</v>
      </c>
      <c r="C114" s="106" t="s">
        <v>142</v>
      </c>
      <c r="D114" s="106" t="s">
        <v>143</v>
      </c>
      <c r="E114" s="101">
        <v>180</v>
      </c>
      <c r="F114" s="120">
        <f t="shared" si="1"/>
        <v>180</v>
      </c>
      <c r="G114" s="106" t="s">
        <v>144</v>
      </c>
    </row>
    <row r="115" spans="1:7" ht="14.25" x14ac:dyDescent="0.2">
      <c r="A115" s="106" t="s">
        <v>284</v>
      </c>
      <c r="B115" s="101">
        <v>50</v>
      </c>
      <c r="C115" s="106" t="s">
        <v>142</v>
      </c>
      <c r="D115" s="106" t="s">
        <v>143</v>
      </c>
      <c r="E115" s="101">
        <v>180</v>
      </c>
      <c r="F115" s="120">
        <f t="shared" si="1"/>
        <v>180</v>
      </c>
      <c r="G115" s="106" t="s">
        <v>144</v>
      </c>
    </row>
    <row r="116" spans="1:7" ht="14.25" x14ac:dyDescent="0.2">
      <c r="A116" s="106" t="s">
        <v>285</v>
      </c>
      <c r="B116" s="101">
        <v>180</v>
      </c>
      <c r="C116" s="106" t="s">
        <v>142</v>
      </c>
      <c r="D116" s="106" t="s">
        <v>143</v>
      </c>
      <c r="E116" s="101">
        <v>180</v>
      </c>
      <c r="F116" s="120">
        <f t="shared" si="1"/>
        <v>180</v>
      </c>
      <c r="G116" s="106" t="s">
        <v>144</v>
      </c>
    </row>
    <row r="117" spans="1:7" ht="14.25" x14ac:dyDescent="0.2">
      <c r="A117" s="106" t="s">
        <v>286</v>
      </c>
      <c r="B117" s="101">
        <v>180</v>
      </c>
      <c r="C117" s="106" t="s">
        <v>142</v>
      </c>
      <c r="D117" s="106" t="s">
        <v>143</v>
      </c>
      <c r="E117" s="101">
        <v>180</v>
      </c>
      <c r="F117" s="120">
        <f t="shared" si="1"/>
        <v>180</v>
      </c>
      <c r="G117" s="106" t="s">
        <v>144</v>
      </c>
    </row>
    <row r="118" spans="1:7" ht="14.25" x14ac:dyDescent="0.2">
      <c r="A118" s="106" t="s">
        <v>287</v>
      </c>
      <c r="B118" s="101">
        <v>6280</v>
      </c>
      <c r="C118" s="106" t="s">
        <v>180</v>
      </c>
      <c r="D118" s="106" t="s">
        <v>221</v>
      </c>
      <c r="E118" s="101">
        <v>10000</v>
      </c>
      <c r="F118" s="120">
        <f t="shared" si="1"/>
        <v>10000</v>
      </c>
      <c r="G118" s="106" t="s">
        <v>162</v>
      </c>
    </row>
    <row r="119" spans="1:7" ht="14.25" x14ac:dyDescent="0.2">
      <c r="A119" s="106" t="s">
        <v>288</v>
      </c>
      <c r="B119" s="101">
        <v>8870</v>
      </c>
      <c r="C119" s="106" t="s">
        <v>180</v>
      </c>
      <c r="D119" s="106" t="s">
        <v>221</v>
      </c>
      <c r="E119" s="101">
        <v>10000</v>
      </c>
      <c r="F119" s="120">
        <f t="shared" si="1"/>
        <v>10000</v>
      </c>
      <c r="G119" s="106" t="s">
        <v>162</v>
      </c>
    </row>
    <row r="120" spans="1:7" ht="14.25" x14ac:dyDescent="0.2">
      <c r="A120" s="106" t="s">
        <v>289</v>
      </c>
      <c r="B120" s="101">
        <v>12510</v>
      </c>
      <c r="C120" s="106" t="s">
        <v>180</v>
      </c>
      <c r="D120" s="106" t="s">
        <v>224</v>
      </c>
      <c r="E120" s="101">
        <v>14000</v>
      </c>
      <c r="F120" s="120">
        <f t="shared" si="1"/>
        <v>14000</v>
      </c>
      <c r="G120" s="106" t="s">
        <v>162</v>
      </c>
    </row>
    <row r="121" spans="1:7" ht="14.25" x14ac:dyDescent="0.2">
      <c r="A121" s="106" t="s">
        <v>290</v>
      </c>
      <c r="B121" s="101">
        <v>9610</v>
      </c>
      <c r="C121" s="106" t="s">
        <v>186</v>
      </c>
      <c r="D121" s="106" t="s">
        <v>226</v>
      </c>
      <c r="E121" s="101">
        <v>10000</v>
      </c>
      <c r="F121" s="120">
        <f t="shared" si="1"/>
        <v>10000</v>
      </c>
      <c r="G121" s="106" t="s">
        <v>162</v>
      </c>
    </row>
    <row r="122" spans="1:7" ht="14.25" x14ac:dyDescent="0.2">
      <c r="A122" s="106" t="s">
        <v>291</v>
      </c>
      <c r="B122" s="101" t="s">
        <v>114</v>
      </c>
      <c r="C122" s="106" t="s">
        <v>186</v>
      </c>
      <c r="D122" s="106" t="s">
        <v>226</v>
      </c>
      <c r="E122" s="101">
        <v>10000</v>
      </c>
      <c r="F122" s="120">
        <f t="shared" si="1"/>
        <v>10000</v>
      </c>
      <c r="G122" s="106" t="s">
        <v>162</v>
      </c>
    </row>
    <row r="123" spans="1:7" ht="14.25" x14ac:dyDescent="0.2">
      <c r="A123" s="106" t="s">
        <v>292</v>
      </c>
      <c r="B123" s="101">
        <v>120</v>
      </c>
      <c r="C123" s="106" t="s">
        <v>142</v>
      </c>
      <c r="D123" s="106" t="s">
        <v>146</v>
      </c>
      <c r="E123" s="101">
        <v>140</v>
      </c>
      <c r="F123" s="120">
        <f t="shared" si="1"/>
        <v>140</v>
      </c>
      <c r="G123" s="106" t="s">
        <v>144</v>
      </c>
    </row>
    <row r="124" spans="1:7" ht="14.25" x14ac:dyDescent="0.2">
      <c r="A124" s="106" t="s">
        <v>293</v>
      </c>
      <c r="B124" s="101" t="s">
        <v>114</v>
      </c>
      <c r="C124" s="106"/>
      <c r="D124" s="106" t="s">
        <v>144</v>
      </c>
      <c r="E124" s="101" t="s">
        <v>114</v>
      </c>
      <c r="F124" s="120" t="str">
        <f t="shared" si="1"/>
        <v>FPA</v>
      </c>
      <c r="G124" s="106" t="s">
        <v>144</v>
      </c>
    </row>
    <row r="125" spans="1:7" ht="14.25" x14ac:dyDescent="0.2">
      <c r="A125" s="106" t="s">
        <v>294</v>
      </c>
      <c r="B125" s="101">
        <v>0</v>
      </c>
      <c r="C125" s="106" t="s">
        <v>150</v>
      </c>
      <c r="D125" s="106" t="s">
        <v>144</v>
      </c>
      <c r="E125" s="101" t="s">
        <v>114</v>
      </c>
      <c r="F125" s="120" t="str">
        <f t="shared" si="1"/>
        <v>FPA</v>
      </c>
      <c r="G125" s="106" t="s">
        <v>144</v>
      </c>
    </row>
    <row r="126" spans="1:7" ht="14.25" x14ac:dyDescent="0.2">
      <c r="A126" s="106" t="s">
        <v>295</v>
      </c>
      <c r="B126" s="101">
        <v>0</v>
      </c>
      <c r="C126" s="106" t="s">
        <v>150</v>
      </c>
      <c r="D126" s="106" t="s">
        <v>172</v>
      </c>
      <c r="E126" s="101">
        <v>0</v>
      </c>
      <c r="F126" s="120">
        <f t="shared" si="1"/>
        <v>0</v>
      </c>
      <c r="G126" s="106" t="s">
        <v>144</v>
      </c>
    </row>
    <row r="127" spans="1:7" ht="14.25" x14ac:dyDescent="0.2">
      <c r="A127" s="106" t="s">
        <v>296</v>
      </c>
      <c r="B127" s="101">
        <v>200</v>
      </c>
      <c r="C127" s="106" t="s">
        <v>142</v>
      </c>
      <c r="D127" s="106" t="s">
        <v>156</v>
      </c>
      <c r="E127" s="101">
        <v>200</v>
      </c>
      <c r="F127" s="120">
        <f t="shared" si="1"/>
        <v>200</v>
      </c>
      <c r="G127" s="106" t="s">
        <v>144</v>
      </c>
    </row>
    <row r="128" spans="1:7" ht="14.25" x14ac:dyDescent="0.2">
      <c r="A128" s="106" t="s">
        <v>297</v>
      </c>
      <c r="B128" s="101" t="s">
        <v>114</v>
      </c>
      <c r="C128" s="106" t="s">
        <v>142</v>
      </c>
      <c r="D128" s="106" t="s">
        <v>148</v>
      </c>
      <c r="E128" s="101" t="s">
        <v>114</v>
      </c>
      <c r="F128" s="120" t="str">
        <f t="shared" si="1"/>
        <v>FPA</v>
      </c>
      <c r="G128" s="106" t="s">
        <v>144</v>
      </c>
    </row>
    <row r="129" spans="1:7" ht="14.25" x14ac:dyDescent="0.2">
      <c r="A129" s="106" t="s">
        <v>298</v>
      </c>
      <c r="B129" s="101">
        <v>9610</v>
      </c>
      <c r="C129" s="106" t="s">
        <v>299</v>
      </c>
      <c r="D129" s="106" t="s">
        <v>300</v>
      </c>
      <c r="E129" s="101">
        <v>10000</v>
      </c>
      <c r="F129" s="120">
        <f t="shared" si="1"/>
        <v>10000</v>
      </c>
      <c r="G129" s="106" t="s">
        <v>162</v>
      </c>
    </row>
    <row r="130" spans="1:7" ht="14.25" x14ac:dyDescent="0.2">
      <c r="A130" s="106" t="s">
        <v>301</v>
      </c>
      <c r="B130" s="101">
        <v>13450</v>
      </c>
      <c r="C130" s="106" t="s">
        <v>299</v>
      </c>
      <c r="D130" s="106" t="s">
        <v>302</v>
      </c>
      <c r="E130" s="101">
        <v>14000</v>
      </c>
      <c r="F130" s="120">
        <f t="shared" si="1"/>
        <v>14000</v>
      </c>
      <c r="G130" s="106" t="s">
        <v>162</v>
      </c>
    </row>
    <row r="131" spans="1:7" ht="14.25" x14ac:dyDescent="0.2">
      <c r="A131" s="106" t="s">
        <v>303</v>
      </c>
      <c r="B131" s="101">
        <v>9610</v>
      </c>
      <c r="C131" s="106" t="s">
        <v>304</v>
      </c>
      <c r="D131" s="106" t="s">
        <v>305</v>
      </c>
      <c r="E131" s="101">
        <v>10000</v>
      </c>
      <c r="F131" s="120">
        <f t="shared" si="1"/>
        <v>10000</v>
      </c>
      <c r="G131" s="106" t="s">
        <v>162</v>
      </c>
    </row>
    <row r="132" spans="1:7" ht="14.25" x14ac:dyDescent="0.2">
      <c r="A132" s="106" t="s">
        <v>306</v>
      </c>
      <c r="B132" s="101">
        <v>13450</v>
      </c>
      <c r="C132" s="106" t="s">
        <v>307</v>
      </c>
      <c r="D132" s="106" t="s">
        <v>308</v>
      </c>
      <c r="E132" s="101">
        <v>14000</v>
      </c>
      <c r="F132" s="120">
        <f t="shared" si="1"/>
        <v>14000</v>
      </c>
      <c r="G132" s="106" t="s">
        <v>162</v>
      </c>
    </row>
    <row r="133" spans="1:7" ht="14.25" x14ac:dyDescent="0.2">
      <c r="A133" s="106" t="s">
        <v>309</v>
      </c>
      <c r="B133" s="101" t="s">
        <v>114</v>
      </c>
      <c r="C133" s="106"/>
      <c r="D133" s="106" t="s">
        <v>144</v>
      </c>
      <c r="E133" s="101" t="s">
        <v>114</v>
      </c>
      <c r="F133" s="120" t="str">
        <f t="shared" si="1"/>
        <v>FPA</v>
      </c>
      <c r="G133" s="106" t="s">
        <v>144</v>
      </c>
    </row>
    <row r="134" spans="1:7" ht="14.25" x14ac:dyDescent="0.2">
      <c r="A134" s="106" t="s">
        <v>310</v>
      </c>
      <c r="B134" s="101" t="s">
        <v>114</v>
      </c>
      <c r="C134" s="106"/>
      <c r="D134" s="106" t="s">
        <v>148</v>
      </c>
      <c r="E134" s="101" t="s">
        <v>114</v>
      </c>
      <c r="F134" s="120" t="str">
        <f t="shared" si="1"/>
        <v>FPA</v>
      </c>
      <c r="G134" s="106" t="s">
        <v>144</v>
      </c>
    </row>
    <row r="135" spans="1:7" ht="14.25" x14ac:dyDescent="0.2">
      <c r="A135" s="106" t="s">
        <v>311</v>
      </c>
      <c r="B135" s="101">
        <v>21980</v>
      </c>
      <c r="C135" s="106" t="s">
        <v>312</v>
      </c>
      <c r="D135" s="106" t="s">
        <v>165</v>
      </c>
      <c r="E135" s="101">
        <v>28000</v>
      </c>
      <c r="F135" s="120">
        <f t="shared" si="1"/>
        <v>28000</v>
      </c>
      <c r="G135" s="106" t="s">
        <v>162</v>
      </c>
    </row>
    <row r="136" spans="1:7" ht="14.25" x14ac:dyDescent="0.2">
      <c r="A136" s="106" t="s">
        <v>313</v>
      </c>
      <c r="B136" s="101">
        <v>26900</v>
      </c>
      <c r="C136" s="106" t="s">
        <v>312</v>
      </c>
      <c r="D136" s="106" t="s">
        <v>165</v>
      </c>
      <c r="E136" s="101">
        <v>28000</v>
      </c>
      <c r="F136" s="120">
        <f t="shared" ref="F136:F149" si="2">+IF(E136="FPA","FPA",E136*$F$3/$E$3)</f>
        <v>28000</v>
      </c>
      <c r="G136" s="106" t="s">
        <v>162</v>
      </c>
    </row>
    <row r="137" spans="1:7" ht="14.25" x14ac:dyDescent="0.2">
      <c r="A137" s="106" t="s">
        <v>314</v>
      </c>
      <c r="B137" s="101">
        <v>24530</v>
      </c>
      <c r="C137" s="106" t="s">
        <v>312</v>
      </c>
      <c r="D137" s="106" t="s">
        <v>165</v>
      </c>
      <c r="E137" s="101">
        <v>28000</v>
      </c>
      <c r="F137" s="120">
        <f t="shared" si="2"/>
        <v>28000</v>
      </c>
      <c r="G137" s="106" t="s">
        <v>162</v>
      </c>
    </row>
    <row r="138" spans="1:7" ht="14.25" x14ac:dyDescent="0.2">
      <c r="A138" s="106" t="s">
        <v>315</v>
      </c>
      <c r="B138" s="101">
        <v>25720</v>
      </c>
      <c r="C138" s="106" t="s">
        <v>312</v>
      </c>
      <c r="D138" s="106" t="s">
        <v>165</v>
      </c>
      <c r="E138" s="101">
        <v>28000</v>
      </c>
      <c r="F138" s="120">
        <f t="shared" si="2"/>
        <v>28000</v>
      </c>
      <c r="G138" s="106" t="s">
        <v>162</v>
      </c>
    </row>
    <row r="139" spans="1:7" ht="14.25" x14ac:dyDescent="0.2">
      <c r="A139" s="106" t="s">
        <v>316</v>
      </c>
      <c r="B139" s="101">
        <v>21980</v>
      </c>
      <c r="C139" s="106" t="s">
        <v>312</v>
      </c>
      <c r="D139" s="106" t="s">
        <v>165</v>
      </c>
      <c r="E139" s="101">
        <v>28000</v>
      </c>
      <c r="F139" s="120">
        <f t="shared" si="2"/>
        <v>28000</v>
      </c>
      <c r="G139" s="106" t="s">
        <v>162</v>
      </c>
    </row>
    <row r="140" spans="1:7" ht="14.25" x14ac:dyDescent="0.2">
      <c r="A140" s="106" t="s">
        <v>317</v>
      </c>
      <c r="B140" s="101">
        <v>26900</v>
      </c>
      <c r="C140" s="106" t="s">
        <v>312</v>
      </c>
      <c r="D140" s="106" t="s">
        <v>165</v>
      </c>
      <c r="E140" s="101">
        <v>28000</v>
      </c>
      <c r="F140" s="120">
        <f t="shared" si="2"/>
        <v>28000</v>
      </c>
      <c r="G140" s="106" t="s">
        <v>162</v>
      </c>
    </row>
    <row r="141" spans="1:7" ht="14.25" x14ac:dyDescent="0.2">
      <c r="A141" s="106" t="s">
        <v>318</v>
      </c>
      <c r="B141" s="101">
        <v>24530</v>
      </c>
      <c r="C141" s="106" t="s">
        <v>312</v>
      </c>
      <c r="D141" s="106" t="s">
        <v>165</v>
      </c>
      <c r="E141" s="101">
        <v>28000</v>
      </c>
      <c r="F141" s="120">
        <f t="shared" si="2"/>
        <v>28000</v>
      </c>
      <c r="G141" s="106" t="s">
        <v>162</v>
      </c>
    </row>
    <row r="142" spans="1:7" ht="14.25" x14ac:dyDescent="0.2">
      <c r="A142" s="106" t="s">
        <v>319</v>
      </c>
      <c r="B142" s="101">
        <v>25720</v>
      </c>
      <c r="C142" s="106" t="s">
        <v>312</v>
      </c>
      <c r="D142" s="106" t="s">
        <v>165</v>
      </c>
      <c r="E142" s="101">
        <v>28000</v>
      </c>
      <c r="F142" s="120">
        <f t="shared" si="2"/>
        <v>28000</v>
      </c>
      <c r="G142" s="106" t="s">
        <v>162</v>
      </c>
    </row>
    <row r="143" spans="1:7" ht="14.25" x14ac:dyDescent="0.2">
      <c r="A143" s="106" t="s">
        <v>320</v>
      </c>
      <c r="B143" s="101">
        <v>140</v>
      </c>
      <c r="C143" s="106" t="s">
        <v>142</v>
      </c>
      <c r="D143" s="106" t="s">
        <v>192</v>
      </c>
      <c r="E143" s="101">
        <v>140</v>
      </c>
      <c r="F143" s="120">
        <f t="shared" si="2"/>
        <v>140</v>
      </c>
      <c r="G143" s="106" t="s">
        <v>144</v>
      </c>
    </row>
    <row r="144" spans="1:7" ht="14.25" x14ac:dyDescent="0.2">
      <c r="A144" s="106" t="s">
        <v>321</v>
      </c>
      <c r="B144" s="101">
        <v>30</v>
      </c>
      <c r="C144" s="106" t="s">
        <v>142</v>
      </c>
      <c r="D144" s="106" t="s">
        <v>236</v>
      </c>
      <c r="E144" s="101">
        <v>50</v>
      </c>
      <c r="F144" s="120">
        <f t="shared" si="2"/>
        <v>50</v>
      </c>
      <c r="G144" s="106" t="s">
        <v>144</v>
      </c>
    </row>
    <row r="145" spans="1:7" ht="14.25" x14ac:dyDescent="0.2">
      <c r="A145" s="106" t="s">
        <v>322</v>
      </c>
      <c r="B145" s="101">
        <v>30</v>
      </c>
      <c r="C145" s="106" t="s">
        <v>142</v>
      </c>
      <c r="D145" s="106" t="s">
        <v>236</v>
      </c>
      <c r="E145" s="101">
        <v>50</v>
      </c>
      <c r="F145" s="120">
        <f t="shared" si="2"/>
        <v>50</v>
      </c>
      <c r="G145" s="106" t="s">
        <v>144</v>
      </c>
    </row>
    <row r="146" spans="1:7" ht="14.25" x14ac:dyDescent="0.2">
      <c r="A146" s="106" t="s">
        <v>323</v>
      </c>
      <c r="B146" s="101" t="s">
        <v>114</v>
      </c>
      <c r="C146" s="106" t="s">
        <v>142</v>
      </c>
      <c r="D146" s="106" t="s">
        <v>154</v>
      </c>
      <c r="E146" s="101">
        <v>20</v>
      </c>
      <c r="F146" s="120">
        <f t="shared" si="2"/>
        <v>20</v>
      </c>
      <c r="G146" s="106" t="s">
        <v>144</v>
      </c>
    </row>
    <row r="147" spans="1:7" ht="14.25" x14ac:dyDescent="0.2">
      <c r="A147" s="106" t="s">
        <v>324</v>
      </c>
      <c r="B147" s="101" t="s">
        <v>114</v>
      </c>
      <c r="C147" s="106" t="s">
        <v>142</v>
      </c>
      <c r="D147" s="106" t="s">
        <v>154</v>
      </c>
      <c r="E147" s="101">
        <v>20</v>
      </c>
      <c r="F147" s="120">
        <f t="shared" si="2"/>
        <v>20</v>
      </c>
      <c r="G147" s="106" t="s">
        <v>144</v>
      </c>
    </row>
    <row r="148" spans="1:7" ht="14.25" x14ac:dyDescent="0.2">
      <c r="A148" s="106" t="s">
        <v>325</v>
      </c>
      <c r="B148" s="101" t="s">
        <v>114</v>
      </c>
      <c r="C148" s="106"/>
      <c r="D148" s="106" t="s">
        <v>144</v>
      </c>
      <c r="E148" s="101" t="s">
        <v>114</v>
      </c>
      <c r="F148" s="120" t="str">
        <f t="shared" si="2"/>
        <v>FPA</v>
      </c>
      <c r="G148" s="106" t="s">
        <v>162</v>
      </c>
    </row>
    <row r="149" spans="1:7" ht="14.25" x14ac:dyDescent="0.2">
      <c r="A149" s="40" t="s">
        <v>326</v>
      </c>
      <c r="B149" s="100" t="s">
        <v>114</v>
      </c>
      <c r="C149" s="40"/>
      <c r="D149" s="40" t="s">
        <v>144</v>
      </c>
      <c r="E149" s="100" t="s">
        <v>114</v>
      </c>
      <c r="F149" s="121" t="str">
        <f t="shared" si="2"/>
        <v>FPA</v>
      </c>
      <c r="G149" s="40" t="s">
        <v>144</v>
      </c>
    </row>
  </sheetData>
  <sheetProtection algorithmName="SHA-512" hashValue="YE9np3qXrhaRz5gB2qtSY5DB4yFdDJ17ttnJcrmTEODDpQnJ9gk+BCqRCq242JNE/YEK7HuAMPQiVLLzGpsEIA==" saltValue="FlrAeg/9nc5GNWLLwR1O9Q==" spinCount="100000" sheet="1" objects="1" scenarios="1"/>
  <hyperlinks>
    <hyperlink ref="A2" location="Welcome!A1" display="Return to index" xr:uid="{00000000-0004-0000-06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9C23E76-A3DF-4EB8-AAB4-F43551915F18}">
  <ds:schemaRefs>
    <ds:schemaRef ds:uri="http://schemas.microsoft.com/sharepoint/v3/contenttype/forms"/>
  </ds:schemaRefs>
</ds:datastoreItem>
</file>

<file path=customXml/itemProps2.xml><?xml version="1.0" encoding="utf-8"?>
<ds:datastoreItem xmlns:ds="http://schemas.openxmlformats.org/officeDocument/2006/customXml" ds:itemID="{F2B56BF8-16EE-47FA-A24B-6F81F77B81E1}">
  <ds:schemaRefs>
    <ds:schemaRef ds:uri="http://schemas.microsoft.com/office/2006/metadata/longProperties"/>
  </ds:schemaRefs>
</ds:datastoreItem>
</file>

<file path=customXml/itemProps3.xml><?xml version="1.0" encoding="utf-8"?>
<ds:datastoreItem xmlns:ds="http://schemas.openxmlformats.org/officeDocument/2006/customXml" ds:itemID="{6A3201A3-4EE8-4E2D-9C48-7131392E73D6}">
  <ds:schemaRefs>
    <ds:schemaRef ds:uri="http://schemas.openxmlformats.org/package/2006/metadata/core-properties"/>
    <ds:schemaRef ds:uri="http://purl.org/dc/dcmitype/"/>
    <ds:schemaRef ds:uri="http://schemas.microsoft.com/office/2006/documentManagement/types"/>
    <ds:schemaRef ds:uri="http://purl.org/dc/elements/1.1/"/>
    <ds:schemaRef ds:uri="dcf13a8c-8bd3-4ac7-8c19-6244a771e9dd"/>
    <ds:schemaRef ds:uri="3a493a26-741a-42fd-8777-f88520cae55b"/>
    <ds:schemaRef ds:uri="http://purl.org/dc/terms/"/>
    <ds:schemaRef ds:uri="http://schemas.microsoft.com/sharepoint/v3"/>
    <ds:schemaRef ds:uri="http://schemas.microsoft.com/office/2006/metadata/properties"/>
    <ds:schemaRef ds:uri="http://www.w3.org/XML/1998/namespace"/>
    <ds:schemaRef ds:uri="http://schemas.microsoft.com/office/infopath/2007/PartnerControls"/>
  </ds:schemaRefs>
</ds:datastoreItem>
</file>

<file path=customXml/itemProps4.xml><?xml version="1.0" encoding="utf-8"?>
<ds:datastoreItem xmlns:ds="http://schemas.openxmlformats.org/officeDocument/2006/customXml" ds:itemID="{EA3D9B6B-D10C-4FD4-99A9-D85CC6399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Welcome</vt:lpstr>
      <vt:lpstr>Notes</vt:lpstr>
      <vt:lpstr>Calculation</vt:lpstr>
      <vt:lpstr>Map</vt:lpstr>
      <vt:lpstr>Version</vt:lpstr>
      <vt:lpstr>Service areas</vt:lpstr>
      <vt:lpstr>Reference data</vt:lpstr>
      <vt:lpstr>Calculation!Print_Area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 Contribution Calculator v5.12 from 28 Oct 09</dc:title>
  <dc:creator>Darron Irwin</dc:creator>
  <cp:lastModifiedBy>Darron Irwin</cp:lastModifiedBy>
  <cp:lastPrinted>2014-07-04T01:30:55Z</cp:lastPrinted>
  <dcterms:created xsi:type="dcterms:W3CDTF">2008-08-04T21:17:38Z</dcterms:created>
  <dcterms:modified xsi:type="dcterms:W3CDTF">2023-10-18T21:55:55Z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City Plan Volume">
    <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Gazetted Amendment No">
    <vt:lpwstr/>
  </property>
  <property fmtid="{D5CDD505-2E9C-101B-9397-08002B2CF9AE}" pid="10" name="Adopted Amendment Number">
    <vt:lpwstr/>
  </property>
  <property fmtid="{D5CDD505-2E9C-101B-9397-08002B2CF9AE}" pid="11" name="Resolution Doc Type">
    <vt:lpwstr/>
  </property>
  <property fmtid="{D5CDD505-2E9C-101B-9397-08002B2CF9AE}" pid="12" name="Map Type">
    <vt:lpwstr/>
  </property>
  <property fmtid="{D5CDD505-2E9C-101B-9397-08002B2CF9AE}" pid="13" name="_SourceUrl">
    <vt:lpwstr/>
  </property>
  <property fmtid="{D5CDD505-2E9C-101B-9397-08002B2CF9AE}" pid="14" name="Future Amendment Number">
    <vt:lpwstr/>
  </property>
  <property fmtid="{D5CDD505-2E9C-101B-9397-08002B2CF9AE}" pid="15" name="Resolution">
    <vt:lpwstr/>
  </property>
  <property fmtid="{D5CDD505-2E9C-101B-9397-08002B2CF9AE}" pid="16" name="DWDocAuthor">
    <vt:lpwstr/>
  </property>
  <property fmtid="{D5CDD505-2E9C-101B-9397-08002B2CF9AE}" pid="17" name="DWDocClass">
    <vt:lpwstr/>
  </property>
  <property fmtid="{D5CDD505-2E9C-101B-9397-08002B2CF9AE}" pid="18" name="DWDocClassId">
    <vt:lpwstr/>
  </property>
  <property fmtid="{D5CDD505-2E9C-101B-9397-08002B2CF9AE}" pid="19" name="DWDocPrecis">
    <vt:lpwstr/>
  </property>
  <property fmtid="{D5CDD505-2E9C-101B-9397-08002B2CF9AE}" pid="20" name="DWDocNo">
    <vt:lpwstr/>
  </property>
  <property fmtid="{D5CDD505-2E9C-101B-9397-08002B2CF9AE}" pid="21" name="DWDocSetID">
    <vt:lpwstr/>
  </property>
  <property fmtid="{D5CDD505-2E9C-101B-9397-08002B2CF9AE}" pid="22" name="DWDocType">
    <vt:lpwstr/>
  </property>
  <property fmtid="{D5CDD505-2E9C-101B-9397-08002B2CF9AE}" pid="23" name="DWDocVersion">
    <vt:lpwstr/>
  </property>
  <property fmtid="{D5CDD505-2E9C-101B-9397-08002B2CF9AE}" pid="24" name="_SharedFileIndex">
    <vt:lpwstr/>
  </property>
</Properties>
</file>