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71117CD4-A476-47C3-8C9E-C6687C3DFE6A}" xr6:coauthVersionLast="47" xr6:coauthVersionMax="47" xr10:uidLastSave="{00000000-0000-0000-0000-000000000000}"/>
  <bookViews>
    <workbookView xWindow="30315" yWindow="870" windowWidth="21600" windowHeight="11385" tabRatio="661" xr2:uid="{00000000-000D-0000-FFFF-FFFF00000000}"/>
  </bookViews>
  <sheets>
    <sheet name="Welcome" sheetId="8" r:id="rId1"/>
    <sheet name="Notes" sheetId="27" r:id="rId2"/>
    <sheet name="Calculation" sheetId="12" r:id="rId3"/>
    <sheet name="Map" sheetId="28" r:id="rId4"/>
    <sheet name="Service areas" sheetId="29" state="hidden" r:id="rId5"/>
    <sheet name="Version" sheetId="2" r:id="rId6"/>
    <sheet name="Reference data" sheetId="30" state="hidden" r:id="rId7"/>
  </sheets>
  <definedNames>
    <definedName name="_xlnm._FilterDatabase" localSheetId="6" hidden="1">'Reference data'!$A$6:$W$161</definedName>
    <definedName name="_xlnm.Print_Area" localSheetId="2">Calculation!$A$1:$U$61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2" l="1"/>
  <c r="F7" i="30"/>
  <c r="F3" i="30"/>
  <c r="F4" i="30"/>
  <c r="W35" i="12"/>
  <c r="W34" i="12"/>
  <c r="W33" i="12"/>
  <c r="W32" i="12"/>
  <c r="W31" i="12"/>
  <c r="W21" i="12"/>
  <c r="W22" i="12"/>
  <c r="W23" i="12"/>
  <c r="W24" i="12"/>
  <c r="W20" i="12"/>
  <c r="K3" i="12" l="1"/>
  <c r="N10" i="12"/>
  <c r="L7" i="12" l="1"/>
  <c r="M44" i="30"/>
  <c r="M23" i="30" s="1"/>
  <c r="O44" i="30"/>
  <c r="O23" i="30" s="1"/>
  <c r="P44" i="30"/>
  <c r="P23" i="30" s="1"/>
  <c r="Q44" i="30"/>
  <c r="Q23" i="30" s="1"/>
  <c r="R44" i="30"/>
  <c r="R23" i="30" s="1"/>
  <c r="M145" i="30"/>
  <c r="Q142" i="30"/>
  <c r="Q141" i="30"/>
  <c r="P142" i="30"/>
  <c r="P141" i="30"/>
  <c r="O142" i="30"/>
  <c r="O141" i="30"/>
  <c r="M142" i="30"/>
  <c r="M141" i="30"/>
  <c r="O114" i="30"/>
  <c r="M114" i="30"/>
  <c r="O100" i="30"/>
  <c r="M100" i="30"/>
  <c r="P100" i="30"/>
  <c r="Q100" i="30"/>
  <c r="R100" i="30"/>
  <c r="O15" i="30"/>
  <c r="M15" i="30"/>
  <c r="M60" i="30"/>
  <c r="O60" i="30"/>
  <c r="R24" i="30"/>
  <c r="Q24" i="30"/>
  <c r="P24" i="30"/>
  <c r="O24" i="30"/>
  <c r="N24" i="30"/>
  <c r="M24" i="30"/>
  <c r="K24" i="30"/>
  <c r="N23" i="30"/>
  <c r="K23" i="30"/>
  <c r="R22" i="30"/>
  <c r="Q22" i="30"/>
  <c r="P22" i="30"/>
  <c r="O22" i="30"/>
  <c r="N22" i="30"/>
  <c r="M22" i="30"/>
  <c r="L22" i="30"/>
  <c r="K22" i="30"/>
  <c r="R21" i="30"/>
  <c r="Q21" i="30"/>
  <c r="P21" i="30"/>
  <c r="O21" i="30"/>
  <c r="N21" i="30"/>
  <c r="M21" i="30"/>
  <c r="L21" i="30"/>
  <c r="K21" i="30"/>
  <c r="R20" i="30"/>
  <c r="Q20" i="30"/>
  <c r="P20" i="30"/>
  <c r="O20" i="30"/>
  <c r="N20" i="30"/>
  <c r="M20" i="30"/>
  <c r="L20" i="30"/>
  <c r="K20" i="30"/>
  <c r="J24" i="30"/>
  <c r="J23" i="30"/>
  <c r="J22" i="30"/>
  <c r="J21" i="30"/>
  <c r="J20" i="30"/>
  <c r="R153" i="30" l="1"/>
  <c r="Q153" i="30"/>
  <c r="P153" i="30"/>
  <c r="O153" i="30"/>
  <c r="N153" i="30"/>
  <c r="M153" i="30"/>
  <c r="K153" i="30"/>
  <c r="F153" i="30"/>
  <c r="H153" i="30" s="1"/>
  <c r="R148" i="30"/>
  <c r="Q148" i="30"/>
  <c r="P148" i="30"/>
  <c r="O148" i="30"/>
  <c r="N148" i="30"/>
  <c r="M148" i="30"/>
  <c r="K148" i="30"/>
  <c r="F148" i="30"/>
  <c r="H148" i="30" s="1"/>
  <c r="F44" i="30"/>
  <c r="H44" i="30" s="1"/>
  <c r="F23" i="30"/>
  <c r="H23" i="30" s="1"/>
  <c r="F161" i="30"/>
  <c r="H161" i="30" s="1"/>
  <c r="F160" i="30"/>
  <c r="H160" i="30" s="1"/>
  <c r="F159" i="30"/>
  <c r="H159" i="30" s="1"/>
  <c r="F158" i="30"/>
  <c r="H158" i="30" s="1"/>
  <c r="F157" i="30"/>
  <c r="H157" i="30" s="1"/>
  <c r="F156" i="30"/>
  <c r="H156" i="30" s="1"/>
  <c r="F155" i="30"/>
  <c r="H155" i="30" s="1"/>
  <c r="F154" i="30"/>
  <c r="H154" i="30" s="1"/>
  <c r="F152" i="30"/>
  <c r="H152" i="30" s="1"/>
  <c r="F151" i="30"/>
  <c r="H151" i="30" s="1"/>
  <c r="F150" i="30"/>
  <c r="H150" i="30" s="1"/>
  <c r="F149" i="30"/>
  <c r="H149" i="30" s="1"/>
  <c r="F147" i="30"/>
  <c r="H147" i="30" s="1"/>
  <c r="F146" i="30"/>
  <c r="H146" i="30" s="1"/>
  <c r="F145" i="30"/>
  <c r="H145" i="30" s="1"/>
  <c r="F144" i="30"/>
  <c r="H144" i="30" s="1"/>
  <c r="F143" i="30"/>
  <c r="H143" i="30" s="1"/>
  <c r="F142" i="30"/>
  <c r="H142" i="30" s="1"/>
  <c r="F141" i="30"/>
  <c r="H141" i="30" s="1"/>
  <c r="F140" i="30"/>
  <c r="H140" i="30" s="1"/>
  <c r="F139" i="30"/>
  <c r="H139" i="30" s="1"/>
  <c r="F138" i="30"/>
  <c r="H138" i="30" s="1"/>
  <c r="F137" i="30"/>
  <c r="H137" i="30" s="1"/>
  <c r="F136" i="30"/>
  <c r="H136" i="30" s="1"/>
  <c r="F135" i="30"/>
  <c r="H135" i="30" s="1"/>
  <c r="F134" i="30"/>
  <c r="H134" i="30" s="1"/>
  <c r="F133" i="30"/>
  <c r="H133" i="30" s="1"/>
  <c r="F132" i="30"/>
  <c r="H132" i="30" s="1"/>
  <c r="F131" i="30"/>
  <c r="H131" i="30" s="1"/>
  <c r="F130" i="30"/>
  <c r="H130" i="30" s="1"/>
  <c r="F129" i="30"/>
  <c r="H129" i="30" s="1"/>
  <c r="F128" i="30"/>
  <c r="H128" i="30" s="1"/>
  <c r="F127" i="30"/>
  <c r="H127" i="30" s="1"/>
  <c r="F126" i="30"/>
  <c r="H126" i="30" s="1"/>
  <c r="F125" i="30"/>
  <c r="H125" i="30" s="1"/>
  <c r="F124" i="30"/>
  <c r="H124" i="30" s="1"/>
  <c r="F123" i="30"/>
  <c r="H123" i="30" s="1"/>
  <c r="F122" i="30"/>
  <c r="H122" i="30" s="1"/>
  <c r="F121" i="30"/>
  <c r="H121" i="30" s="1"/>
  <c r="F120" i="30"/>
  <c r="H120" i="30" s="1"/>
  <c r="F119" i="30"/>
  <c r="H119" i="30" s="1"/>
  <c r="F118" i="30"/>
  <c r="H118" i="30" s="1"/>
  <c r="F117" i="30"/>
  <c r="H117" i="30" s="1"/>
  <c r="F116" i="30"/>
  <c r="H116" i="30" s="1"/>
  <c r="F115" i="30"/>
  <c r="H115" i="30" s="1"/>
  <c r="F114" i="30"/>
  <c r="H114" i="30" s="1"/>
  <c r="F113" i="30"/>
  <c r="H113" i="30" s="1"/>
  <c r="F112" i="30"/>
  <c r="H112" i="30" s="1"/>
  <c r="F111" i="30"/>
  <c r="H111" i="30" s="1"/>
  <c r="F110" i="30"/>
  <c r="H110" i="30" s="1"/>
  <c r="F109" i="30"/>
  <c r="H109" i="30" s="1"/>
  <c r="F108" i="30"/>
  <c r="H108" i="30" s="1"/>
  <c r="F107" i="30"/>
  <c r="H107" i="30" s="1"/>
  <c r="F106" i="30"/>
  <c r="H106" i="30" s="1"/>
  <c r="F105" i="30"/>
  <c r="H105" i="30" s="1"/>
  <c r="F104" i="30"/>
  <c r="H104" i="30" s="1"/>
  <c r="F103" i="30"/>
  <c r="H103" i="30" s="1"/>
  <c r="F102" i="30"/>
  <c r="H102" i="30" s="1"/>
  <c r="F101" i="30"/>
  <c r="H101" i="30" s="1"/>
  <c r="F100" i="30"/>
  <c r="H100" i="30" s="1"/>
  <c r="F99" i="30"/>
  <c r="H99" i="30" s="1"/>
  <c r="F98" i="30"/>
  <c r="H98" i="30" s="1"/>
  <c r="F97" i="30"/>
  <c r="H97" i="30" s="1"/>
  <c r="F96" i="30"/>
  <c r="H96" i="30" s="1"/>
  <c r="F95" i="30"/>
  <c r="H95" i="30" s="1"/>
  <c r="F94" i="30"/>
  <c r="H94" i="30" s="1"/>
  <c r="F93" i="30"/>
  <c r="H93" i="30" s="1"/>
  <c r="F92" i="30"/>
  <c r="H92" i="30" s="1"/>
  <c r="F91" i="30"/>
  <c r="H91" i="30" s="1"/>
  <c r="F90" i="30"/>
  <c r="H90" i="30" s="1"/>
  <c r="F89" i="30"/>
  <c r="H89" i="30" s="1"/>
  <c r="F88" i="30"/>
  <c r="H88" i="30" s="1"/>
  <c r="F87" i="30"/>
  <c r="H87" i="30" s="1"/>
  <c r="F86" i="30"/>
  <c r="H86" i="30" s="1"/>
  <c r="F85" i="30"/>
  <c r="H85" i="30" s="1"/>
  <c r="F84" i="30"/>
  <c r="H84" i="30" s="1"/>
  <c r="F83" i="30"/>
  <c r="H83" i="30" s="1"/>
  <c r="F82" i="30"/>
  <c r="H82" i="30" s="1"/>
  <c r="F81" i="30"/>
  <c r="H81" i="30" s="1"/>
  <c r="F80" i="30"/>
  <c r="H80" i="30" s="1"/>
  <c r="F79" i="30"/>
  <c r="H79" i="30" s="1"/>
  <c r="F78" i="30"/>
  <c r="H78" i="30" s="1"/>
  <c r="F77" i="30"/>
  <c r="H77" i="30" s="1"/>
  <c r="F76" i="30"/>
  <c r="H76" i="30" s="1"/>
  <c r="F75" i="30"/>
  <c r="H75" i="30" s="1"/>
  <c r="F74" i="30"/>
  <c r="H74" i="30" s="1"/>
  <c r="F73" i="30"/>
  <c r="H73" i="30" s="1"/>
  <c r="F72" i="30"/>
  <c r="H72" i="30" s="1"/>
  <c r="F71" i="30"/>
  <c r="H71" i="30" s="1"/>
  <c r="F70" i="30"/>
  <c r="H70" i="30" s="1"/>
  <c r="F69" i="30"/>
  <c r="H69" i="30" s="1"/>
  <c r="F68" i="30"/>
  <c r="H68" i="30" s="1"/>
  <c r="F67" i="30"/>
  <c r="H67" i="30" s="1"/>
  <c r="F66" i="30"/>
  <c r="H66" i="30" s="1"/>
  <c r="F65" i="30"/>
  <c r="H65" i="30" s="1"/>
  <c r="F64" i="30"/>
  <c r="H64" i="30" s="1"/>
  <c r="F63" i="30"/>
  <c r="H63" i="30" s="1"/>
  <c r="F62" i="30"/>
  <c r="H62" i="30" s="1"/>
  <c r="F61" i="30"/>
  <c r="H61" i="30" s="1"/>
  <c r="F60" i="30"/>
  <c r="H60" i="30" s="1"/>
  <c r="F59" i="30"/>
  <c r="H59" i="30" s="1"/>
  <c r="F58" i="30"/>
  <c r="H58" i="30" s="1"/>
  <c r="F57" i="30"/>
  <c r="H57" i="30" s="1"/>
  <c r="F56" i="30"/>
  <c r="H56" i="30" s="1"/>
  <c r="F55" i="30"/>
  <c r="H55" i="30" s="1"/>
  <c r="F54" i="30"/>
  <c r="H54" i="30" s="1"/>
  <c r="F53" i="30"/>
  <c r="H53" i="30" s="1"/>
  <c r="F52" i="30"/>
  <c r="H52" i="30" s="1"/>
  <c r="F51" i="30"/>
  <c r="H51" i="30" s="1"/>
  <c r="F50" i="30"/>
  <c r="H50" i="30" s="1"/>
  <c r="F49" i="30"/>
  <c r="H49" i="30" s="1"/>
  <c r="F48" i="30"/>
  <c r="H48" i="30" s="1"/>
  <c r="F47" i="30"/>
  <c r="H47" i="30" s="1"/>
  <c r="F46" i="30"/>
  <c r="H46" i="30" s="1"/>
  <c r="F45" i="30"/>
  <c r="H45" i="30" s="1"/>
  <c r="F43" i="30"/>
  <c r="H43" i="30" s="1"/>
  <c r="F42" i="30"/>
  <c r="H42" i="30" s="1"/>
  <c r="F41" i="30"/>
  <c r="H41" i="30" s="1"/>
  <c r="F40" i="30"/>
  <c r="H40" i="30" s="1"/>
  <c r="F39" i="30"/>
  <c r="H39" i="30" s="1"/>
  <c r="F38" i="30"/>
  <c r="H38" i="30" s="1"/>
  <c r="F37" i="30"/>
  <c r="H37" i="30" s="1"/>
  <c r="F36" i="30"/>
  <c r="H36" i="30" s="1"/>
  <c r="F35" i="30"/>
  <c r="H35" i="30" s="1"/>
  <c r="F34" i="30"/>
  <c r="H34" i="30" s="1"/>
  <c r="F33" i="30"/>
  <c r="H33" i="30" s="1"/>
  <c r="F32" i="30"/>
  <c r="H32" i="30" s="1"/>
  <c r="F31" i="30"/>
  <c r="H31" i="30" s="1"/>
  <c r="F30" i="30"/>
  <c r="H30" i="30" s="1"/>
  <c r="F29" i="30"/>
  <c r="H29" i="30" s="1"/>
  <c r="F28" i="30"/>
  <c r="H28" i="30" s="1"/>
  <c r="F27" i="30"/>
  <c r="H27" i="30" s="1"/>
  <c r="F26" i="30"/>
  <c r="H26" i="30" s="1"/>
  <c r="F25" i="30"/>
  <c r="H25" i="30" s="1"/>
  <c r="F24" i="30"/>
  <c r="H24" i="30" s="1"/>
  <c r="F22" i="30"/>
  <c r="H22" i="30" s="1"/>
  <c r="F21" i="30"/>
  <c r="H21" i="30" s="1"/>
  <c r="F20" i="30"/>
  <c r="H20" i="30" s="1"/>
  <c r="F19" i="30"/>
  <c r="H19" i="30" s="1"/>
  <c r="F18" i="30"/>
  <c r="H18" i="30" s="1"/>
  <c r="F17" i="30"/>
  <c r="H17" i="30" s="1"/>
  <c r="F16" i="30"/>
  <c r="H16" i="30" s="1"/>
  <c r="F15" i="30"/>
  <c r="H15" i="30" s="1"/>
  <c r="F14" i="30"/>
  <c r="H14" i="30" s="1"/>
  <c r="F13" i="30"/>
  <c r="H13" i="30" s="1"/>
  <c r="F12" i="30"/>
  <c r="H12" i="30" s="1"/>
  <c r="F11" i="30"/>
  <c r="H11" i="30" s="1"/>
  <c r="F10" i="30"/>
  <c r="H10" i="30" s="1"/>
  <c r="F8" i="30"/>
  <c r="H8" i="30" s="1"/>
  <c r="H7" i="30"/>
  <c r="F9" i="30"/>
  <c r="H9" i="30" s="1"/>
  <c r="B41" i="12" l="1"/>
  <c r="U53" i="12"/>
  <c r="U43" i="12"/>
  <c r="Q114" i="30" l="1"/>
  <c r="P114" i="30"/>
  <c r="P60" i="30"/>
  <c r="P15" i="30"/>
  <c r="K145" i="30"/>
  <c r="L145" i="30"/>
  <c r="N145" i="30"/>
  <c r="O145" i="30"/>
  <c r="P145" i="30"/>
  <c r="Q145" i="30"/>
  <c r="R145" i="30"/>
  <c r="K146" i="30"/>
  <c r="L146" i="30"/>
  <c r="M146" i="30"/>
  <c r="N146" i="30"/>
  <c r="O146" i="30"/>
  <c r="P146" i="30"/>
  <c r="Q146" i="30"/>
  <c r="R146" i="30"/>
  <c r="K147" i="30"/>
  <c r="L147" i="30"/>
  <c r="M147" i="30"/>
  <c r="N147" i="30"/>
  <c r="O147" i="30"/>
  <c r="P147" i="30"/>
  <c r="Q147" i="30"/>
  <c r="R147" i="30"/>
  <c r="K149" i="30"/>
  <c r="M149" i="30"/>
  <c r="N149" i="30"/>
  <c r="O149" i="30"/>
  <c r="P149" i="30"/>
  <c r="Q149" i="30"/>
  <c r="R149" i="30"/>
  <c r="K150" i="30"/>
  <c r="L150" i="30"/>
  <c r="M150" i="30"/>
  <c r="N150" i="30"/>
  <c r="O150" i="30"/>
  <c r="P150" i="30"/>
  <c r="Q150" i="30"/>
  <c r="R150" i="30"/>
  <c r="K151" i="30"/>
  <c r="L151" i="30"/>
  <c r="M151" i="30"/>
  <c r="N151" i="30"/>
  <c r="O151" i="30"/>
  <c r="P151" i="30"/>
  <c r="Q151" i="30"/>
  <c r="R151" i="30"/>
  <c r="K152" i="30"/>
  <c r="L152" i="30"/>
  <c r="M152" i="30"/>
  <c r="N152" i="30"/>
  <c r="O152" i="30"/>
  <c r="P152" i="30"/>
  <c r="Q152" i="30"/>
  <c r="R152" i="30"/>
  <c r="K154" i="30"/>
  <c r="M154" i="30"/>
  <c r="N154" i="30"/>
  <c r="O154" i="30"/>
  <c r="P154" i="30"/>
  <c r="Q154" i="30"/>
  <c r="R154" i="30"/>
  <c r="N2" i="12" l="1"/>
  <c r="N3" i="12"/>
  <c r="U49" i="12"/>
  <c r="H17" i="12"/>
  <c r="R17" i="12" l="1"/>
  <c r="R28" i="12" l="1"/>
  <c r="H28" i="12"/>
  <c r="N39" i="12" s="1"/>
  <c r="D7" i="8"/>
  <c r="R42" i="12" l="1"/>
  <c r="R52" i="12" s="1"/>
  <c r="R39" i="12"/>
  <c r="D15" i="12"/>
  <c r="K13" i="12"/>
  <c r="AU35" i="12" l="1"/>
  <c r="T35" i="12" s="1"/>
  <c r="AU34" i="12"/>
  <c r="T34" i="12" s="1"/>
  <c r="AU33" i="12"/>
  <c r="T33" i="12" s="1"/>
  <c r="AU32" i="12"/>
  <c r="T32" i="12" s="1"/>
  <c r="AU31" i="12"/>
  <c r="T31" i="12" s="1"/>
  <c r="AU24" i="12"/>
  <c r="T24" i="12" s="1"/>
  <c r="AU22" i="12"/>
  <c r="T22" i="12" s="1"/>
  <c r="AU21" i="12"/>
  <c r="T21" i="12" s="1"/>
  <c r="AU20" i="12"/>
  <c r="AU23" i="12"/>
  <c r="T23" i="12" s="1"/>
  <c r="AU7" i="12"/>
  <c r="T20" i="12" l="1"/>
  <c r="S20" i="12"/>
  <c r="H23" i="12"/>
  <c r="S23" i="12"/>
  <c r="H22" i="12"/>
  <c r="S22" i="12"/>
  <c r="H24" i="12"/>
  <c r="O24" i="12" s="1"/>
  <c r="P24" i="12" s="1"/>
  <c r="S24" i="12"/>
  <c r="M33" i="12"/>
  <c r="U33" i="12"/>
  <c r="S33" i="12"/>
  <c r="R33" i="12"/>
  <c r="M34" i="12"/>
  <c r="U34" i="12"/>
  <c r="S34" i="12"/>
  <c r="R34" i="12"/>
  <c r="M35" i="12"/>
  <c r="S35" i="12"/>
  <c r="R35" i="12"/>
  <c r="U35" i="12"/>
  <c r="M31" i="12"/>
  <c r="U31" i="12"/>
  <c r="S31" i="12"/>
  <c r="R31" i="12"/>
  <c r="M32" i="12"/>
  <c r="S32" i="12" s="1"/>
  <c r="H21" i="12"/>
  <c r="M24" i="12"/>
  <c r="M22" i="12"/>
  <c r="M23" i="12"/>
  <c r="O23" i="12" s="1"/>
  <c r="P23" i="12" s="1"/>
  <c r="M21" i="12"/>
  <c r="S21" i="12" s="1"/>
  <c r="H20" i="12"/>
  <c r="M20" i="12"/>
  <c r="Y23" i="12"/>
  <c r="AD23" i="12" s="1"/>
  <c r="Z23" i="12"/>
  <c r="AE23" i="12" s="1"/>
  <c r="AA23" i="12"/>
  <c r="AF23" i="12" s="1"/>
  <c r="AB23" i="12"/>
  <c r="AG23" i="12" s="1"/>
  <c r="X23" i="12"/>
  <c r="AC23" i="12" s="1"/>
  <c r="AB34" i="12"/>
  <c r="AG34" i="12" s="1"/>
  <c r="AA34" i="12"/>
  <c r="AF34" i="12" s="1"/>
  <c r="Y34" i="12"/>
  <c r="AD34" i="12" s="1"/>
  <c r="X34" i="12"/>
  <c r="AC34" i="12" s="1"/>
  <c r="Z34" i="12"/>
  <c r="AE34" i="12" s="1"/>
  <c r="X35" i="12"/>
  <c r="AC35" i="12" s="1"/>
  <c r="AB35" i="12"/>
  <c r="AG35" i="12" s="1"/>
  <c r="AA35" i="12"/>
  <c r="AF35" i="12" s="1"/>
  <c r="Z35" i="12"/>
  <c r="AE35" i="12" s="1"/>
  <c r="Y35" i="12"/>
  <c r="AD35" i="12" s="1"/>
  <c r="Y22" i="12"/>
  <c r="AD22" i="12" s="1"/>
  <c r="AA22" i="12"/>
  <c r="AF22" i="12" s="1"/>
  <c r="AB22" i="12"/>
  <c r="AG22" i="12" s="1"/>
  <c r="X22" i="12"/>
  <c r="AC22" i="12" s="1"/>
  <c r="Z22" i="12"/>
  <c r="AE22" i="12" s="1"/>
  <c r="Y24" i="12"/>
  <c r="AD24" i="12" s="1"/>
  <c r="Z24" i="12"/>
  <c r="AE24" i="12" s="1"/>
  <c r="AB24" i="12"/>
  <c r="AG24" i="12" s="1"/>
  <c r="X24" i="12"/>
  <c r="AC24" i="12" s="1"/>
  <c r="AA24" i="12"/>
  <c r="AF24" i="12" s="1"/>
  <c r="AB33" i="12"/>
  <c r="AG33" i="12" s="1"/>
  <c r="AA33" i="12"/>
  <c r="AF33" i="12" s="1"/>
  <c r="Z33" i="12"/>
  <c r="AE33" i="12" s="1"/>
  <c r="Y33" i="12"/>
  <c r="AD33" i="12" s="1"/>
  <c r="X33" i="12"/>
  <c r="AC33" i="12" s="1"/>
  <c r="Z32" i="12"/>
  <c r="AE32" i="12" s="1"/>
  <c r="Y32" i="12"/>
  <c r="AD32" i="12" s="1"/>
  <c r="X32" i="12"/>
  <c r="AC32" i="12" s="1"/>
  <c r="AB32" i="12"/>
  <c r="AG32" i="12" s="1"/>
  <c r="AA32" i="12"/>
  <c r="AF32" i="12" s="1"/>
  <c r="AB31" i="12"/>
  <c r="AG31" i="12" s="1"/>
  <c r="AA31" i="12"/>
  <c r="AF31" i="12" s="1"/>
  <c r="Z31" i="12"/>
  <c r="AE31" i="12" s="1"/>
  <c r="Y31" i="12"/>
  <c r="AD31" i="12" s="1"/>
  <c r="X31" i="12"/>
  <c r="AC31" i="12" s="1"/>
  <c r="Z21" i="12"/>
  <c r="AE21" i="12" s="1"/>
  <c r="AA21" i="12"/>
  <c r="AF21" i="12" s="1"/>
  <c r="AB21" i="12"/>
  <c r="AG21" i="12" s="1"/>
  <c r="Y21" i="12"/>
  <c r="AD21" i="12" s="1"/>
  <c r="X21" i="12"/>
  <c r="AC21" i="12" s="1"/>
  <c r="X20" i="12"/>
  <c r="AC20" i="12" s="1"/>
  <c r="AB20" i="12"/>
  <c r="AG20" i="12" s="1"/>
  <c r="AA20" i="12"/>
  <c r="AF20" i="12" s="1"/>
  <c r="Z20" i="12"/>
  <c r="AE20" i="12" s="1"/>
  <c r="Y20" i="12"/>
  <c r="AD20" i="12" s="1"/>
  <c r="J34" i="12"/>
  <c r="F24" i="12"/>
  <c r="J32" i="12"/>
  <c r="J33" i="12"/>
  <c r="F33" i="12"/>
  <c r="F32" i="12"/>
  <c r="F34" i="12"/>
  <c r="F35" i="12"/>
  <c r="F31" i="12"/>
  <c r="J22" i="12"/>
  <c r="F23" i="12"/>
  <c r="F21" i="12"/>
  <c r="J20" i="12"/>
  <c r="H32" i="12"/>
  <c r="R32" i="12" s="1"/>
  <c r="U32" i="12" s="1"/>
  <c r="F20" i="12"/>
  <c r="F22" i="12"/>
  <c r="J24" i="12"/>
  <c r="J35" i="12"/>
  <c r="H35" i="12"/>
  <c r="H34" i="12"/>
  <c r="H33" i="12"/>
  <c r="J31" i="12"/>
  <c r="H31" i="12"/>
  <c r="O35" i="12"/>
  <c r="P35" i="12" s="1"/>
  <c r="R24" i="12"/>
  <c r="J21" i="12"/>
  <c r="J23" i="12"/>
  <c r="R23" i="12"/>
  <c r="A2" i="12"/>
  <c r="O20" i="12" l="1"/>
  <c r="P20" i="12" s="1"/>
  <c r="R21" i="12"/>
  <c r="O34" i="12"/>
  <c r="P34" i="12" s="1"/>
  <c r="AH34" i="12"/>
  <c r="AH22" i="12"/>
  <c r="AH35" i="12"/>
  <c r="AF25" i="12"/>
  <c r="AH24" i="12"/>
  <c r="AG25" i="12"/>
  <c r="AH23" i="12"/>
  <c r="AH33" i="12"/>
  <c r="AG36" i="12"/>
  <c r="AD36" i="12"/>
  <c r="AF36" i="12"/>
  <c r="O32" i="12"/>
  <c r="P32" i="12" s="1"/>
  <c r="AE36" i="12"/>
  <c r="AH32" i="12"/>
  <c r="AH31" i="12"/>
  <c r="AC36" i="12"/>
  <c r="AE25" i="12"/>
  <c r="AH21" i="12"/>
  <c r="O21" i="12"/>
  <c r="P21" i="12" s="1"/>
  <c r="AD25" i="12"/>
  <c r="AH20" i="12"/>
  <c r="AC25" i="12"/>
  <c r="R20" i="12"/>
  <c r="O22" i="12"/>
  <c r="P22" i="12" s="1"/>
  <c r="O33" i="12"/>
  <c r="P33" i="12" s="1"/>
  <c r="O31" i="12"/>
  <c r="P31" i="12" s="1"/>
  <c r="R22" i="12"/>
  <c r="AH25" i="12" l="1"/>
  <c r="AG26" i="12" s="1"/>
  <c r="AH36" i="12"/>
  <c r="AG53" i="12" s="1"/>
  <c r="U23" i="12"/>
  <c r="U24" i="12"/>
  <c r="U21" i="12"/>
  <c r="P36" i="12"/>
  <c r="P25" i="12"/>
  <c r="P39" i="12" l="1"/>
  <c r="AF26" i="12"/>
  <c r="AE26" i="12"/>
  <c r="AD26" i="12"/>
  <c r="AC26" i="12"/>
  <c r="AH26" i="12"/>
  <c r="AH53" i="12"/>
  <c r="AC53" i="12"/>
  <c r="AD53" i="12"/>
  <c r="AE53" i="12"/>
  <c r="AF53" i="12"/>
  <c r="U20" i="12"/>
  <c r="U36" i="12"/>
  <c r="U22" i="12"/>
  <c r="U25" i="12" l="1"/>
  <c r="U39" i="12" s="1"/>
  <c r="U54" i="12" l="1"/>
  <c r="U56" i="12" l="1"/>
  <c r="U55" i="12"/>
  <c r="U59" i="12" s="1"/>
  <c r="L153" i="30" l="1"/>
  <c r="L23" i="30"/>
  <c r="L148" i="30" s="1"/>
  <c r="L154" i="30"/>
  <c r="L24" i="30"/>
  <c r="L149" i="30" s="1"/>
</calcChain>
</file>

<file path=xl/sharedStrings.xml><?xml version="1.0" encoding="utf-8"?>
<sst xmlns="http://schemas.openxmlformats.org/spreadsheetml/2006/main" count="1548" uniqueCount="461">
  <si>
    <t>Unit</t>
  </si>
  <si>
    <t>2.</t>
  </si>
  <si>
    <t>3.</t>
  </si>
  <si>
    <t>4.</t>
  </si>
  <si>
    <t>1.</t>
  </si>
  <si>
    <t>Welcome to the:</t>
  </si>
  <si>
    <t>Item</t>
  </si>
  <si>
    <t>Version</t>
  </si>
  <si>
    <t>Policies Effective from</t>
  </si>
  <si>
    <t>Changes made</t>
  </si>
  <si>
    <t>Date introduced</t>
  </si>
  <si>
    <t>Index</t>
  </si>
  <si>
    <t>Infrastructure Charges Calculator</t>
  </si>
  <si>
    <t>Townsville City Council</t>
  </si>
  <si>
    <t>Return to index</t>
  </si>
  <si>
    <t>INDEX</t>
  </si>
  <si>
    <t>Instructions and notes</t>
  </si>
  <si>
    <t>Infrastructure Charge Calculation</t>
  </si>
  <si>
    <t>Service area map</t>
  </si>
  <si>
    <t>Service area and charge split assignment</t>
  </si>
  <si>
    <t>Water</t>
  </si>
  <si>
    <t>Sewer</t>
  </si>
  <si>
    <t>Roads</t>
  </si>
  <si>
    <t>Pathways</t>
  </si>
  <si>
    <t>Parks</t>
  </si>
  <si>
    <t>Total</t>
  </si>
  <si>
    <t>A - Fully serviced urban area</t>
  </si>
  <si>
    <t>A</t>
  </si>
  <si>
    <t>B - Urban area without sewer</t>
  </si>
  <si>
    <t>B</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</si>
  <si>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</si>
  <si>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</si>
  <si>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</si>
  <si>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</si>
  <si>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</si>
  <si>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</si>
  <si>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</si>
  <si>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</si>
  <si>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</si>
  <si>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</si>
  <si>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</si>
  <si>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</si>
  <si>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</si>
  <si>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</si>
  <si>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</si>
  <si>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</si>
  <si>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</si>
  <si>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</si>
  <si>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</si>
  <si>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</si>
  <si>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2. Use the 'Calculation' worksheet to enter relevant data (white spaces).</t>
  </si>
  <si>
    <t>3. Service areas are indicated on the 'Map' worksheet, and can be seen in finer detail by service area maps of the priority infrastructure plan.</t>
  </si>
  <si>
    <t>At time of payment</t>
  </si>
  <si>
    <t>2. Validate that the calculations correspond with the relevant infrastructure charge notice being paid</t>
  </si>
  <si>
    <t>5. If not, retrieve the latest sub-version of the calculator and re-calculate with the inflationary adjusted rates</t>
  </si>
  <si>
    <t>6. Check for any infrastructure agreement concerning offsets and enter that information</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</si>
  <si>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</si>
  <si>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</si>
  <si>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</si>
  <si>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</si>
  <si>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</si>
  <si>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4. If it is, enter</t>
    </r>
    <r>
      <rPr>
        <b/>
        <sz val="11"/>
        <rFont val="Arial"/>
        <family val="2"/>
      </rPr>
      <t xml:space="preserve"> Payment date</t>
    </r>
    <r>
      <rPr>
        <sz val="11"/>
        <rFont val="Arial"/>
        <family val="2"/>
      </rPr>
      <t xml:space="preserve"> in calculation worksheet to allow for inflationary adjustment.</t>
    </r>
  </si>
  <si>
    <t>For development approvals decided between</t>
  </si>
  <si>
    <t xml:space="preserve">and </t>
  </si>
  <si>
    <t/>
  </si>
  <si>
    <t>and subsequent payments between</t>
  </si>
  <si>
    <t>Details</t>
  </si>
  <si>
    <t>Name of applicant</t>
  </si>
  <si>
    <t>Development permit no.</t>
  </si>
  <si>
    <t>Address</t>
  </si>
  <si>
    <t>Description</t>
  </si>
  <si>
    <t>Indexation at time of payment</t>
  </si>
  <si>
    <t>Date permit application was properly made</t>
  </si>
  <si>
    <t>Qtr</t>
  </si>
  <si>
    <t>Decision date</t>
  </si>
  <si>
    <t>Decision quarter</t>
  </si>
  <si>
    <t>Payment date</t>
  </si>
  <si>
    <t>Payment quarter</t>
  </si>
  <si>
    <t>Adjustment factor</t>
  </si>
  <si>
    <t xml:space="preserve">Proposed land use </t>
  </si>
  <si>
    <t>Consolidated Description</t>
  </si>
  <si>
    <t>Quantity</t>
  </si>
  <si>
    <t>Category</t>
  </si>
  <si>
    <t>Applicable rate ($/unit)</t>
  </si>
  <si>
    <t>Applicable charge ($)</t>
  </si>
  <si>
    <t>FPA</t>
  </si>
  <si>
    <t>Cap</t>
  </si>
  <si>
    <t>None</t>
  </si>
  <si>
    <t>5.</t>
  </si>
  <si>
    <t>Credit land use</t>
  </si>
  <si>
    <t>6.</t>
  </si>
  <si>
    <t>Validation</t>
  </si>
  <si>
    <t>Calculated by:</t>
  </si>
  <si>
    <t>Confirmed by:</t>
  </si>
  <si>
    <t>Reference data</t>
  </si>
  <si>
    <t>Consolidated description</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</si>
  <si>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</si>
  <si>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</si>
  <si>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</si>
  <si>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</si>
  <si>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</si>
  <si>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</si>
  <si>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</si>
  <si>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</si>
  <si>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</si>
  <si>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</si>
  <si>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</si>
  <si>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</si>
  <si>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</si>
  <si>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</si>
  <si>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</si>
  <si>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</si>
  <si>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</si>
  <si>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</si>
  <si>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</si>
  <si>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</si>
  <si>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</si>
  <si>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</si>
  <si>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</si>
  <si>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</si>
  <si>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</si>
  <si>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</si>
  <si>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</si>
  <si>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</si>
  <si>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</si>
  <si>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</si>
  <si>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</si>
  <si>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</si>
  <si>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</si>
  <si>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</si>
  <si>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</si>
  <si>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</si>
  <si>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Community residence (1 bedroom suite)</t>
  </si>
  <si>
    <t>Suite</t>
  </si>
  <si>
    <t>Community residence (2 bedroom suite)</t>
  </si>
  <si>
    <t>Community residence (3 or more bedroom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</si>
  <si>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</si>
  <si>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</si>
  <si>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</si>
  <si>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</si>
  <si>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</si>
  <si>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</si>
  <si>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</si>
  <si>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</si>
  <si>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</si>
  <si>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</si>
  <si>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</si>
  <si>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</si>
  <si>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</si>
  <si>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200m2-299m2)</t>
  </si>
  <si>
    <t>Dwelling house (3 or more bedrooms on lots 300m2-399m2)</t>
  </si>
  <si>
    <t>Dwelling unit (1 bedroom)</t>
  </si>
  <si>
    <t>Dwelling unit (2 bedroom)</t>
  </si>
  <si>
    <t>Dwelling unit (3 or more bedrooms)</t>
  </si>
  <si>
    <t>Educational establishment (Flying Start for Qld Children program)</t>
  </si>
  <si>
    <t>Education facility (Flying start Program)</t>
  </si>
  <si>
    <t>Educational establishment (Primary)</t>
  </si>
  <si>
    <t>Educational establishment (Secondary)</t>
  </si>
  <si>
    <t>Educational establishment (Tertiary)</t>
  </si>
  <si>
    <t>Emergency services</t>
  </si>
  <si>
    <t>Extractive industry</t>
  </si>
  <si>
    <t>Function facility</t>
  </si>
  <si>
    <t>Funeral parlour</t>
  </si>
  <si>
    <t>Garden centre</t>
  </si>
  <si>
    <t>Hardware and trade supplies</t>
  </si>
  <si>
    <t>Health care services</t>
  </si>
  <si>
    <t>High impact industry</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</si>
  <si>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</si>
  <si>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</si>
  <si>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</si>
  <si>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</si>
  <si>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</si>
  <si>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</si>
  <si>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</si>
  <si>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</si>
  <si>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</si>
  <si>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</si>
  <si>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</si>
  <si>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</si>
  <si>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</si>
  <si>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</si>
  <si>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</si>
  <si>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</si>
  <si>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</si>
  <si>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</si>
  <si>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</si>
  <si>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</si>
  <si>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</si>
  <si>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</si>
  <si>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</si>
  <si>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</si>
  <si>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</si>
  <si>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</si>
  <si>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</si>
  <si>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</si>
  <si>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</si>
  <si>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</si>
  <si>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</si>
  <si>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</si>
  <si>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</si>
  <si>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</si>
  <si>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</si>
  <si>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</si>
  <si>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</si>
  <si>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</si>
  <si>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</si>
  <si>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</si>
  <si>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</si>
  <si>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</si>
  <si>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</si>
  <si>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</si>
  <si>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</si>
  <si>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</si>
  <si>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</si>
  <si>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</si>
  <si>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</si>
  <si>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</si>
  <si>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</si>
  <si>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</si>
  <si>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</si>
  <si>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</si>
  <si>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</si>
  <si>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</si>
  <si>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</si>
  <si>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</si>
  <si>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</si>
  <si>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</si>
  <si>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</si>
  <si>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</si>
  <si>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(food and drink outlet)</t>
  </si>
  <si>
    <t>Service station (fuel pumps)</t>
  </si>
  <si>
    <t>Service station (shop component)</t>
  </si>
  <si>
    <t>Service station (vehicle repair shop)</t>
  </si>
  <si>
    <t>Shop</t>
  </si>
  <si>
    <t>Short-term accommodation (1 bedroom suite)</t>
  </si>
  <si>
    <t>Short-term accommodation (2 bedrooms suite)</t>
  </si>
  <si>
    <t>Short-term accommodation (3 or more bedrooms suite)</t>
  </si>
  <si>
    <t>Short-term accommodation (Non-suite &lt;6 beds)</t>
  </si>
  <si>
    <t>Short-term accommodation (Non-suite 6 or more beds)</t>
  </si>
  <si>
    <t>Special industry</t>
  </si>
  <si>
    <t>Substation</t>
  </si>
  <si>
    <t>Telecommunications facility</t>
  </si>
  <si>
    <t>Theatre</t>
  </si>
  <si>
    <t>Tourist attraction</t>
  </si>
  <si>
    <t>Tourist park (Cabin - 1 or 2 bedroom)</t>
  </si>
  <si>
    <t>Cabin</t>
  </si>
  <si>
    <t>Accommodation (short-term 1or 2 bedroom cabin)</t>
  </si>
  <si>
    <t>Tourist park (Cabin - 3 or more bedrooms)</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</si>
  <si>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</si>
  <si>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</si>
  <si>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</si>
  <si>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</si>
  <si>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</si>
  <si>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</si>
  <si>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</si>
  <si>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</si>
  <si>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</si>
  <si>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</si>
  <si>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</si>
  <si>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200m2-299m2)</t>
  </si>
  <si>
    <t>Vacant lot (Otherzonings on lots 300m2-399ms)</t>
  </si>
  <si>
    <t>Vacant lot (Res. &amp; EC zonings on lots &lt;200m2)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</si>
  <si>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</si>
  <si>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</si>
  <si>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</si>
  <si>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</si>
  <si>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</si>
  <si>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</si>
  <si>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</si>
  <si>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</si>
  <si>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</si>
  <si>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Net charge</t>
  </si>
  <si>
    <t>Trunk infrastructure conditioned on the permit</t>
  </si>
  <si>
    <t>Offset value</t>
  </si>
  <si>
    <t>Refund value</t>
  </si>
  <si>
    <t>Name and signature</t>
  </si>
  <si>
    <t>ECM no. of agreement</t>
  </si>
  <si>
    <t>Aggregated land use name</t>
  </si>
  <si>
    <t>Water (L/d)</t>
  </si>
  <si>
    <t>Sewerage (L/d)</t>
  </si>
  <si>
    <t>Roads (Trip ends/d)</t>
  </si>
  <si>
    <t>Pathways             (Trip ends/d)</t>
  </si>
  <si>
    <t>Parks             (ERP)</t>
  </si>
  <si>
    <t>Constant</t>
  </si>
  <si>
    <t>additional per unit</t>
  </si>
  <si>
    <t>-</t>
  </si>
  <si>
    <t>m2 GFA</t>
  </si>
  <si>
    <t>Caretaker's accommodation (1 bedroom)</t>
  </si>
  <si>
    <t>Caretaker's accommodation (2 bedroom)</t>
  </si>
  <si>
    <t>Caretaker's accommodation (3 or more bedrooms)</t>
  </si>
  <si>
    <t>Bedrooms</t>
  </si>
  <si>
    <t>Dwelling house (2 bedroom)</t>
  </si>
  <si>
    <t>Dwelling house (on lots &lt; 200m2)</t>
  </si>
  <si>
    <t>Dwelling house (on lots 200m2-299m2)</t>
  </si>
  <si>
    <t>Dwelling house (on lots 300m2-399m2)</t>
  </si>
  <si>
    <t>Food and drink outlet (Catering shop)</t>
  </si>
  <si>
    <t>Food and drink outlet (Fast food outlet)</t>
  </si>
  <si>
    <t>Food and drink outlet (Restaurant)</t>
  </si>
  <si>
    <t>Home based business (Rural)</t>
  </si>
  <si>
    <t>Home based business (Urban)</t>
  </si>
  <si>
    <t>Hotel (Non-accomodation)</t>
  </si>
  <si>
    <t>Indoor sport and recreation (Other court areas)</t>
  </si>
  <si>
    <t>Indoor sport and recreation (Other non-court areas)</t>
  </si>
  <si>
    <t>Nightclub entertainment facility</t>
  </si>
  <si>
    <t>Bed</t>
  </si>
  <si>
    <t xml:space="preserve">Office </t>
  </si>
  <si>
    <t>Dwelling site</t>
  </si>
  <si>
    <t>Relocatable home park (Urban 1 bedroom)</t>
  </si>
  <si>
    <t>Relocatable home park (Urban 2 bedrooms)</t>
  </si>
  <si>
    <t>Relocatable home park (Urban 3 or more bedrooms)</t>
  </si>
  <si>
    <t>Retirement facility (Non-self-contained)</t>
  </si>
  <si>
    <t>Retirement facility (Self-contained 1 bedroom suite)</t>
  </si>
  <si>
    <t>Dwellings</t>
  </si>
  <si>
    <t>Retirement facility (Self-contained 2 bedroom suite)</t>
  </si>
  <si>
    <t>Retirement facility (Self-contained 3 or more bedroom suite)</t>
  </si>
  <si>
    <t>Rooming accomodation (1 bedroom suite)</t>
  </si>
  <si>
    <t>Rooming accomodation (2 bedroom suite)</t>
  </si>
  <si>
    <t>Rooming accomodation (3 or more bedroom suite)</t>
  </si>
  <si>
    <t>Rooming accomodation (bedroom non-suite &lt;6 beds)</t>
  </si>
  <si>
    <t>Rooming accomodation (bedroom non-suite 6 or more beds)</t>
  </si>
  <si>
    <t>Service station (Domestic (other))</t>
  </si>
  <si>
    <t>Service station (Domestic (vehicle repair component))</t>
  </si>
  <si>
    <t>Shopping centre (&gt; 50,000 m² GFA)</t>
  </si>
  <si>
    <t>Shopping centre (0 -10,000 m² GFA)</t>
  </si>
  <si>
    <t>Shopping centre (10,000 - 20,000 m² GFA)</t>
  </si>
  <si>
    <t>Shopping centre (20,000 - 30,000 m² GFA)</t>
  </si>
  <si>
    <t>Shopping centre (30,000 - 40,000 m² GFA)</t>
  </si>
  <si>
    <t>Shopping centre (40,000 - 50,000 m² GFA)</t>
  </si>
  <si>
    <t>Short-term accommodation (Not self-contained &lt;6 beds)</t>
  </si>
  <si>
    <t>Short-term accommodation (Not self-contained 6 or more beds)</t>
  </si>
  <si>
    <t>Short-term accommodation (Self-contained 1 bedroom)</t>
  </si>
  <si>
    <t>Short-term accommodation (Self-contained 2 bedrooms)</t>
  </si>
  <si>
    <t>Short-term accommodation (Self-contained 3 or more bedrooms)</t>
  </si>
  <si>
    <t>Showroom (Other)</t>
  </si>
  <si>
    <t>Showroom (Vehicle)</t>
  </si>
  <si>
    <t>Warehouse (Lockup storage units)</t>
  </si>
  <si>
    <t>Assume plot ratio of 5%</t>
  </si>
  <si>
    <t>Converted to suites x no. of bedrooms</t>
  </si>
  <si>
    <t>Assume 50% plot ratio</t>
  </si>
  <si>
    <t>Converted to GFA by 110 beds per 1,200m2 at Rowes Bay (10.9m2 per bed)</t>
  </si>
  <si>
    <t>Converted from Dwelling by 100m2 GFA</t>
  </si>
  <si>
    <t>L/d</t>
  </si>
  <si>
    <t xml:space="preserve">Water: 1 EP = </t>
  </si>
  <si>
    <t xml:space="preserve">Sewer: 1 EP = </t>
  </si>
  <si>
    <t>Water (EP)</t>
  </si>
  <si>
    <t>Sewer (EP)</t>
  </si>
  <si>
    <t>Parks (ERP)</t>
  </si>
  <si>
    <t>Pathways (trip ends/d)</t>
  </si>
  <si>
    <t xml:space="preserve">Roads </t>
  </si>
  <si>
    <t>Non-res.</t>
  </si>
  <si>
    <t>Res.</t>
  </si>
  <si>
    <t>Service area 
(mainland unless noted otherwise)</t>
  </si>
  <si>
    <t>Location Factor 
(% of Base charge)</t>
  </si>
  <si>
    <t>Total user costs</t>
  </si>
  <si>
    <t>Split</t>
  </si>
  <si>
    <t>$/EP</t>
  </si>
  <si>
    <t>$/Trip end/d</t>
  </si>
  <si>
    <t>$/ERP</t>
  </si>
  <si>
    <t>Location factors and unit demand costs</t>
  </si>
  <si>
    <t>Water supply and sewerage converstion</t>
  </si>
  <si>
    <t>Demand</t>
  </si>
  <si>
    <t>Caps</t>
  </si>
  <si>
    <t>Notes:</t>
  </si>
  <si>
    <t>Proposed use - demand: for split purposes only</t>
  </si>
  <si>
    <t>Credit use - demand: for split purposes only</t>
  </si>
  <si>
    <t>User costs (Dec '17): for split purposes only</t>
  </si>
  <si>
    <t>Unit demand costs (Dec'17): used for charge split purposes only</t>
  </si>
  <si>
    <t>3. Check the calculation file is the latest sub-version (e.g., version 13.2 supersedes version 13.1)</t>
  </si>
  <si>
    <t>Description (incl. LGIP ID, type, size, length &amp; ECM of value agreement)</t>
  </si>
  <si>
    <t>Use of other refunds as offsets by agreement</t>
  </si>
  <si>
    <t>Amount payable (subject to Infrastructure Charge Notice)</t>
  </si>
  <si>
    <t>See charge resolution for valuation</t>
  </si>
  <si>
    <t>Net charge applicable</t>
  </si>
  <si>
    <t>Proposed land use charges less Credit land use charges</t>
  </si>
  <si>
    <t>Amount payable (considering net charge, offsets, refunds and agreements)</t>
  </si>
  <si>
    <t>1. Ensure the calculator is relevant to the application (i.e., must be decided after 30 June 2018)</t>
  </si>
  <si>
    <t>RBCI Smoothed</t>
  </si>
  <si>
    <t>Unit demand costs as per the LGIP costings - see Irwin (2017) LGIP charge derivation model v1 (25.5.17), as used in the development of the infrastructure charges resolution. Rates left in Dec '17 terms deliberately as only relevant for splits.</t>
  </si>
  <si>
    <t xml:space="preserve">Based on the 2019/20 Infrastructure charges resolution </t>
  </si>
  <si>
    <t>General</t>
  </si>
  <si>
    <t>2. NOVOPLAN, infrastructure charge notices, invoices and other formal advice from council prevail where there is a discrepancy to this calculator.</t>
  </si>
  <si>
    <r>
      <t xml:space="preserve">4. Save the spreadsheet  </t>
    </r>
    <r>
      <rPr>
        <sz val="11"/>
        <rFont val="Arial"/>
        <family val="2"/>
      </rPr>
      <t>for later reference.</t>
    </r>
  </si>
  <si>
    <t>1. Retrieve the calculation file</t>
  </si>
  <si>
    <r>
      <t xml:space="preserve">7. Save the spreadsheet </t>
    </r>
    <r>
      <rPr>
        <sz val="11"/>
        <rFont val="Arial"/>
        <family val="2"/>
      </rPr>
      <t>for record purposes.</t>
    </r>
  </si>
  <si>
    <t xml:space="preserve">Service areas &amp; location factors as per the Charges Resolution (27 June 2019). </t>
  </si>
  <si>
    <t>Shopping centre  (&gt; 50,000 m² GFA)</t>
  </si>
  <si>
    <t>Base Charge ($Dec'19)</t>
  </si>
  <si>
    <t>Caretaker's accommodation (detached dwelling, 3 or more bedrooms on site  400m2-499m2)</t>
  </si>
  <si>
    <t>Caretaker's accommodation (detached dwelling, 3 or more bedrooms on site  ≥ 500m2)</t>
  </si>
  <si>
    <t>Dwelling house (3 or more bedrooms on lots 400m2-499m2)</t>
  </si>
  <si>
    <t>Dwelling house (3 or more bedrooms on lots ≥ 500m2)</t>
  </si>
  <si>
    <t>Vacant lot (Other zonings on lots ≥ 500m2)</t>
  </si>
  <si>
    <t>Vacant lot (Res. &amp; EC zonings on lots 400m2-499m2)</t>
  </si>
  <si>
    <t>Vacant lot (Res. &amp; EC zonings on lots ≥ 500m2)</t>
  </si>
  <si>
    <t xml:space="preserve"> -   </t>
  </si>
  <si>
    <t>Dwelling house (on lots 400m2-499m2)</t>
  </si>
  <si>
    <t>Tourist park (Cabin -  3 or more bedroom)</t>
  </si>
  <si>
    <t>Standard demand rates as derived per Irwin (2019) LGIP charge derivation model v7A (190709): used for charge split purposes only</t>
  </si>
  <si>
    <t>Caretaker's accommodation (1 or 2 bedroom)</t>
  </si>
  <si>
    <t>Dwelling house (on lots &gt;500m2)</t>
  </si>
  <si>
    <t>Vacant lot (Other zonings on lots 400m2-499m2m2)</t>
  </si>
  <si>
    <t>Flag if charge exceeds cap</t>
  </si>
  <si>
    <t>C1 - Toomulla (areas on sewer)</t>
  </si>
  <si>
    <t>C2 - Toomulla (water, no sewer)</t>
  </si>
  <si>
    <t>C2</t>
  </si>
  <si>
    <t>C1</t>
  </si>
  <si>
    <t>Location</t>
  </si>
  <si>
    <t>A1</t>
  </si>
  <si>
    <t>A2</t>
  </si>
  <si>
    <t>Residential</t>
  </si>
  <si>
    <t>Non-residential</t>
  </si>
  <si>
    <t>Location (see map)</t>
  </si>
  <si>
    <t>1. The processing of infrastructure charges is moving towards being facilitated within Townsville City Council via NOVOPLAN</t>
  </si>
  <si>
    <t>Updated indicies</t>
  </si>
  <si>
    <t>Cap ($/unit)</t>
  </si>
  <si>
    <t>Statutory caps</t>
  </si>
  <si>
    <t>3a.</t>
  </si>
  <si>
    <t>Last published RBCI quarter</t>
  </si>
  <si>
    <t>Smoothed RBCI for that quarter</t>
  </si>
  <si>
    <t>Updated indicies, modified calcs &amp; reference sheet to consider quarterly indexation &amp; comparision of caps</t>
  </si>
  <si>
    <t>Added tool to check for Schedule 1 of charge resolution</t>
  </si>
  <si>
    <t>Schedule 1 - Building works subject to infrastructure charges</t>
  </si>
  <si>
    <t>Y</t>
  </si>
  <si>
    <t>Low Density Residential</t>
  </si>
  <si>
    <t>Medium Density Residential</t>
  </si>
  <si>
    <t>High Density Residential</t>
  </si>
  <si>
    <t>Rural Residential</t>
  </si>
  <si>
    <t>Character Residential</t>
  </si>
  <si>
    <t>Neighbourhood Centre</t>
  </si>
  <si>
    <t>Local Centre</t>
  </si>
  <si>
    <t>District Centre</t>
  </si>
  <si>
    <t>Major Centre</t>
  </si>
  <si>
    <t>Principal Centre</t>
  </si>
  <si>
    <t>Sub-regional Centre</t>
  </si>
  <si>
    <t>Mixed Use</t>
  </si>
  <si>
    <t>Sport and Recreation</t>
  </si>
  <si>
    <t>Open Space</t>
  </si>
  <si>
    <t>Community Facilities</t>
  </si>
  <si>
    <t>Conservation</t>
  </si>
  <si>
    <t>Low Impact Industry</t>
  </si>
  <si>
    <t>Medium Impact Industry</t>
  </si>
  <si>
    <t>High Impact Industry</t>
  </si>
  <si>
    <t>Rural</t>
  </si>
  <si>
    <t>Emerging Communities</t>
  </si>
  <si>
    <t>Zoning</t>
  </si>
  <si>
    <t>Schedule 1 flag</t>
  </si>
  <si>
    <t>Check</t>
  </si>
  <si>
    <t>Fixed error message</t>
  </si>
  <si>
    <t>Inflation Adjustment</t>
  </si>
  <si>
    <t>Inflation Adjustment - automated</t>
  </si>
  <si>
    <t>Alignment of QPP definitions (&amp; variants) to charges from infrastructure charges resolution (27 June 2019) &amp; Prescribed Amounts in Planning Regulation 2017 (1.7.19)</t>
  </si>
  <si>
    <t>Charge category</t>
  </si>
  <si>
    <t>Prescribed Amount 
($ Jul '19)</t>
  </si>
  <si>
    <t>Resolution rate ($/unit)</t>
  </si>
  <si>
    <t>Adopted</t>
  </si>
  <si>
    <t>References: Loaded Planning Regulation 2017 (1.7.19) caps. Calculation: At payment, applicable rates - corrected for inflation adjustment &amp; reference cell (i.e. not cap)</t>
  </si>
  <si>
    <t>Prescribed Amount ($/unit)</t>
  </si>
  <si>
    <t>Base</t>
  </si>
  <si>
    <t>Indexed</t>
  </si>
  <si>
    <t>Prescribed Amount 
($ INDEXED)</t>
  </si>
  <si>
    <t>15.10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</si>
</sst>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C09]d\ mmmm\ yyyy;@"/>
    <numFmt numFmtId="168" formatCode="d/m/yy;@"/>
    <numFmt numFmtId="169" formatCode="mmm\'yy"/>
    <numFmt numFmtId="170" formatCode="0.0%"/>
    <numFmt numFmtId="171" formatCode="_-* #,##0.0000_-;\-* #,##0.0000_-;_-* &quot;-&quot;??_-;_-@_-"/>
  </numFmts>
  <fonts count="101"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sz val="11"/>
      <color theme="1"/>
      <name val="Arial Narrow"/>
      <family val="2"/>
    </font>
    <font>
      <sz val="10"/>
      <name val="Arial Narrow"/>
      <family val="2"/>
    </font>
    <font>
      <sz val="11"/>
      <color rgb="FFFF0000"/>
      <name val="Arial Narrow"/>
      <family val="2"/>
    </font>
    <font>
      <b/>
      <sz val="11"/>
      <color theme="1"/>
      <name val="Arial Narrow"/>
      <family val="2"/>
    </font>
    <font>
      <sz val="11"/>
      <name val="Arial Narrow"/>
      <family val="2"/>
    </font>
    <font>
      <sz val="10"/>
      <color theme="1"/>
      <name val="Arial Narrow"/>
      <family val="2"/>
    </font>
    <font>
      <sz val="9"/>
      <color indexed="8"/>
      <name val="Arial"/>
      <family val="2"/>
    </font>
    <font>
      <sz val="9"/>
      <color theme="1"/>
      <name val="Arial"/>
      <family val="2"/>
    </font>
    <font>
      <sz val="9"/>
      <color indexed="17"/>
      <name val="Arial"/>
      <family val="2"/>
    </font>
    <font>
      <sz val="11"/>
      <color indexed="10"/>
      <name val="Arial"/>
      <family val="2"/>
    </font>
    <font>
      <b/>
      <sz val="11"/>
      <color indexed="9"/>
      <name val="Arial"/>
      <family val="2"/>
    </font>
    <font>
      <i/>
      <sz val="11"/>
      <color indexed="23"/>
      <name val="Arial"/>
      <family val="2"/>
    </font>
    <font>
      <b/>
      <sz val="15"/>
      <color indexed="52"/>
      <name val="Arial"/>
      <family val="2"/>
    </font>
    <font>
      <b/>
      <sz val="13"/>
      <color indexed="52"/>
      <name val="Arial"/>
      <family val="2"/>
    </font>
    <font>
      <sz val="9"/>
      <color indexed="62"/>
      <name val="Arial"/>
      <family val="2"/>
    </font>
    <font>
      <sz val="11"/>
      <color indexed="52"/>
      <name val="Arial"/>
      <family val="2"/>
    </font>
    <font>
      <sz val="11"/>
      <color indexed="60"/>
      <name val="Arial"/>
      <family val="2"/>
    </font>
    <font>
      <b/>
      <sz val="9"/>
      <color indexed="63"/>
      <name val="Arial"/>
      <family val="2"/>
    </font>
    <font>
      <b/>
      <sz val="18"/>
      <color indexed="52"/>
      <name val="Arial"/>
      <family val="2"/>
    </font>
    <font>
      <b/>
      <sz val="11"/>
      <color indexed="8"/>
      <name val="Arial"/>
      <family val="2"/>
    </font>
    <font>
      <sz val="12"/>
      <name val="Arial"/>
      <family val="2"/>
    </font>
    <font>
      <sz val="9"/>
      <color rgb="FF006100"/>
      <name val="Arial"/>
      <family val="2"/>
    </font>
    <font>
      <sz val="9"/>
      <color rgb="FF3F3F76"/>
      <name val="Arial"/>
      <family val="2"/>
    </font>
    <font>
      <b/>
      <sz val="9"/>
      <color rgb="FF3F3F3F"/>
      <name val="Arial"/>
      <family val="2"/>
    </font>
    <font>
      <sz val="11"/>
      <color rgb="FFFF0000"/>
      <name val="Calibri"/>
      <family val="2"/>
      <scheme val="minor"/>
    </font>
    <font>
      <b/>
      <sz val="10"/>
      <name val="Arial"/>
      <family val="2"/>
    </font>
    <font>
      <b/>
      <sz val="11"/>
      <color theme="1"/>
      <name val="Calibri"/>
      <family val="2"/>
      <scheme val="minor"/>
    </font>
    <font>
      <u/>
      <sz val="9.5"/>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12"/>
      <color indexed="12"/>
      <name val="Arial"/>
      <family val="2"/>
    </font>
    <font>
      <u/>
      <sz val="10.45"/>
      <color indexed="12"/>
      <name val="Arial"/>
      <family val="2"/>
    </font>
    <font>
      <b/>
      <sz val="14"/>
      <name val="Arial"/>
      <family val="2"/>
    </font>
    <font>
      <u/>
      <sz val="11"/>
      <color theme="10"/>
      <name val="Calibri"/>
      <family val="2"/>
      <scheme val="minor"/>
    </font>
    <font>
      <sz val="10"/>
      <name val="Arial"/>
      <family val="2"/>
    </font>
    <font>
      <sz val="10"/>
      <color rgb="FFFF0000"/>
      <name val="Arial"/>
      <family val="2"/>
    </font>
    <font>
      <u/>
      <sz val="11"/>
      <color theme="1"/>
      <name val="Arial"/>
      <family val="2"/>
    </font>
    <font>
      <b/>
      <sz val="14"/>
      <color theme="1"/>
      <name val="Arial Narrow"/>
      <family val="2"/>
    </font>
    <font>
      <sz val="11"/>
      <color rgb="FFFF0000"/>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A5A5A5"/>
      </patternFill>
    </fill>
    <fill>
      <patternFill patternType="solid">
        <fgColor rgb="FFFFFFCC"/>
      </patternFill>
    </fill>
    <fill>
      <patternFill patternType="solid">
        <fgColor indexed="4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8" tint="0.7999816888943144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3F3F3F"/>
      </left>
      <right style="thin">
        <color rgb="FF3F3F3F"/>
      </right>
      <top style="thin">
        <color rgb="FF3F3F3F"/>
      </top>
      <bottom style="thin">
        <color rgb="FF3F3F3F"/>
      </bottom>
      <diagonal/>
    </border>
    <border>
      <left/>
      <right/>
      <top/>
      <bottom style="thick">
        <color indexed="50"/>
      </bottom>
      <diagonal/>
    </border>
    <border>
      <left/>
      <right/>
      <top/>
      <bottom style="thick">
        <color indexed="43"/>
      </bottom>
      <diagonal/>
    </border>
    <border>
      <left/>
      <right/>
      <top/>
      <bottom style="medium">
        <color indexed="43"/>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s>
  <cellStyleXfs count="42803">
    <xf numFmtId="0" fontId="0" fillId="0" borderId="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5" fillId="0" borderId="0"/>
    <xf numFmtId="0" fontId="5" fillId="0" borderId="0"/>
    <xf numFmtId="0" fontId="39" fillId="0" borderId="0"/>
    <xf numFmtId="167" fontId="35" fillId="0" borderId="0"/>
    <xf numFmtId="167" fontId="5" fillId="0" borderId="0"/>
    <xf numFmtId="0" fontId="5" fillId="0" borderId="0"/>
    <xf numFmtId="0" fontId="5" fillId="0" borderId="0"/>
    <xf numFmtId="0" fontId="36"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5" fillId="0" borderId="0"/>
    <xf numFmtId="167" fontId="5" fillId="0" borderId="0"/>
    <xf numFmtId="0" fontId="5" fillId="0" borderId="0"/>
    <xf numFmtId="167" fontId="38" fillId="0" borderId="0"/>
    <xf numFmtId="0" fontId="39" fillId="0" borderId="0"/>
    <xf numFmtId="0" fontId="39" fillId="0" borderId="0"/>
    <xf numFmtId="0" fontId="39" fillId="0" borderId="0"/>
    <xf numFmtId="167"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28" fillId="0" borderId="0"/>
    <xf numFmtId="0" fontId="40"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167"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4" fillId="0" borderId="0"/>
    <xf numFmtId="0" fontId="5" fillId="0" borderId="0"/>
    <xf numFmtId="0" fontId="5" fillId="0" borderId="0"/>
    <xf numFmtId="0" fontId="40" fillId="0" borderId="0"/>
    <xf numFmtId="0" fontId="5" fillId="0" borderId="0"/>
    <xf numFmtId="167" fontId="5" fillId="0" borderId="0"/>
    <xf numFmtId="0" fontId="40" fillId="0" borderId="0"/>
    <xf numFmtId="0" fontId="40" fillId="0" borderId="0"/>
    <xf numFmtId="0" fontId="5" fillId="0" borderId="0"/>
    <xf numFmtId="0" fontId="40" fillId="0" borderId="0"/>
    <xf numFmtId="0" fontId="5" fillId="0" borderId="0"/>
    <xf numFmtId="0" fontId="5" fillId="0" borderId="0"/>
    <xf numFmtId="0" fontId="40" fillId="0" borderId="0"/>
    <xf numFmtId="167" fontId="5" fillId="0" borderId="0"/>
    <xf numFmtId="0" fontId="5" fillId="0" borderId="0"/>
    <xf numFmtId="167" fontId="5" fillId="0" borderId="0"/>
    <xf numFmtId="0" fontId="5" fillId="0" borderId="0"/>
    <xf numFmtId="0" fontId="40" fillId="0" borderId="0"/>
    <xf numFmtId="0" fontId="40" fillId="0" borderId="0"/>
    <xf numFmtId="0" fontId="5" fillId="0" borderId="0"/>
    <xf numFmtId="0" fontId="40" fillId="0" borderId="0"/>
    <xf numFmtId="0" fontId="5" fillId="0" borderId="0"/>
    <xf numFmtId="167" fontId="5" fillId="0" borderId="0"/>
    <xf numFmtId="167" fontId="37" fillId="0" borderId="0"/>
    <xf numFmtId="167" fontId="5" fillId="0" borderId="0"/>
    <xf numFmtId="167" fontId="37" fillId="0" borderId="0"/>
    <xf numFmtId="167" fontId="5" fillId="0" borderId="0"/>
    <xf numFmtId="167" fontId="37" fillId="0" borderId="0"/>
    <xf numFmtId="167" fontId="5" fillId="0" borderId="0"/>
    <xf numFmtId="0" fontId="5" fillId="0" borderId="0"/>
    <xf numFmtId="0" fontId="40" fillId="0" borderId="0"/>
    <xf numFmtId="0" fontId="40" fillId="0" borderId="0"/>
    <xf numFmtId="0" fontId="40" fillId="0" borderId="0"/>
    <xf numFmtId="0" fontId="40" fillId="0" borderId="0"/>
    <xf numFmtId="167" fontId="40" fillId="0" borderId="0"/>
    <xf numFmtId="167" fontId="40" fillId="0" borderId="0"/>
    <xf numFmtId="0" fontId="40" fillId="0" borderId="0"/>
    <xf numFmtId="0" fontId="40" fillId="0" borderId="0"/>
    <xf numFmtId="167" fontId="40" fillId="0" borderId="0"/>
    <xf numFmtId="0" fontId="40" fillId="0" borderId="0"/>
    <xf numFmtId="0" fontId="40" fillId="0" borderId="0"/>
    <xf numFmtId="0" fontId="5" fillId="0" borderId="0"/>
    <xf numFmtId="167" fontId="40" fillId="0" borderId="0"/>
    <xf numFmtId="0" fontId="40" fillId="0" borderId="0"/>
    <xf numFmtId="0" fontId="5" fillId="0" borderId="0"/>
    <xf numFmtId="0" fontId="5" fillId="0" borderId="0"/>
    <xf numFmtId="167" fontId="5" fillId="0" borderId="0"/>
    <xf numFmtId="0" fontId="5" fillId="0" borderId="0"/>
    <xf numFmtId="0" fontId="5"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0" fontId="5" fillId="0" borderId="0"/>
    <xf numFmtId="167" fontId="5" fillId="0" borderId="0"/>
    <xf numFmtId="0" fontId="39" fillId="0" borderId="0"/>
    <xf numFmtId="167" fontId="5" fillId="0" borderId="0"/>
    <xf numFmtId="167" fontId="5" fillId="0" borderId="0"/>
    <xf numFmtId="0" fontId="5" fillId="0" borderId="0"/>
    <xf numFmtId="0" fontId="39" fillId="0" borderId="0"/>
    <xf numFmtId="167" fontId="5" fillId="0" borderId="0"/>
    <xf numFmtId="0" fontId="40" fillId="0" borderId="0"/>
    <xf numFmtId="0" fontId="5" fillId="0" borderId="0"/>
    <xf numFmtId="0" fontId="40" fillId="0" borderId="0"/>
    <xf numFmtId="0" fontId="39" fillId="0" borderId="0"/>
    <xf numFmtId="167" fontId="5" fillId="0" borderId="0"/>
    <xf numFmtId="0" fontId="39" fillId="0" borderId="0"/>
    <xf numFmtId="167" fontId="5" fillId="0" borderId="0"/>
    <xf numFmtId="0" fontId="39" fillId="0" borderId="0"/>
    <xf numFmtId="167" fontId="5" fillId="0" borderId="0"/>
    <xf numFmtId="0" fontId="5" fillId="0" borderId="0"/>
    <xf numFmtId="0" fontId="39" fillId="0" borderId="0"/>
    <xf numFmtId="0" fontId="5" fillId="0" borderId="0"/>
    <xf numFmtId="0" fontId="5" fillId="0" borderId="0"/>
    <xf numFmtId="0" fontId="40" fillId="0" borderId="0"/>
    <xf numFmtId="0" fontId="5" fillId="0" borderId="0"/>
    <xf numFmtId="0" fontId="40" fillId="0" borderId="0"/>
    <xf numFmtId="0" fontId="40" fillId="0" borderId="0"/>
    <xf numFmtId="0" fontId="40" fillId="0" borderId="0"/>
    <xf numFmtId="167" fontId="5" fillId="0" borderId="0"/>
    <xf numFmtId="0" fontId="5" fillId="0" borderId="0"/>
    <xf numFmtId="0" fontId="40" fillId="0" borderId="0"/>
    <xf numFmtId="0" fontId="5"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167" fontId="34" fillId="0" borderId="0"/>
    <xf numFmtId="167" fontId="5" fillId="0" borderId="0"/>
    <xf numFmtId="167" fontId="5" fillId="0" borderId="0"/>
    <xf numFmtId="0" fontId="39" fillId="0" borderId="0"/>
    <xf numFmtId="0" fontId="5" fillId="0" borderId="0"/>
    <xf numFmtId="0" fontId="39" fillId="0" borderId="0"/>
    <xf numFmtId="0" fontId="40" fillId="0" borderId="0"/>
    <xf numFmtId="0" fontId="39" fillId="0" borderId="0"/>
    <xf numFmtId="0" fontId="40" fillId="0" borderId="0"/>
    <xf numFmtId="0" fontId="40" fillId="0" borderId="0"/>
    <xf numFmtId="0" fontId="5" fillId="0" borderId="0"/>
    <xf numFmtId="167" fontId="5" fillId="0" borderId="0"/>
    <xf numFmtId="0" fontId="5" fillId="0" borderId="0"/>
    <xf numFmtId="0" fontId="40" fillId="0" borderId="0"/>
    <xf numFmtId="0" fontId="5" fillId="0" borderId="0"/>
    <xf numFmtId="167" fontId="5" fillId="0" borderId="0"/>
    <xf numFmtId="0" fontId="40" fillId="0" borderId="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39" fillId="28"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41" fillId="4" borderId="0" applyNumberFormat="0" applyBorder="0" applyAlignment="0" applyProtection="0"/>
    <xf numFmtId="0" fontId="3" fillId="2" borderId="0" applyNumberFormat="0" applyBorder="0" applyAlignment="0" applyProtection="0"/>
    <xf numFmtId="0" fontId="41" fillId="4"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41" fillId="4"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9" fillId="29"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41" fillId="6" borderId="0" applyNumberFormat="0" applyBorder="0" applyAlignment="0" applyProtection="0"/>
    <xf numFmtId="0" fontId="3" fillId="3" borderId="0" applyNumberFormat="0" applyBorder="0" applyAlignment="0" applyProtection="0"/>
    <xf numFmtId="0" fontId="41" fillId="6"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41" fillId="6"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9" fillId="30"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41" fillId="23" borderId="0" applyNumberFormat="0" applyBorder="0" applyAlignment="0" applyProtection="0"/>
    <xf numFmtId="0" fontId="3" fillId="4" borderId="0" applyNumberFormat="0" applyBorder="0" applyAlignment="0" applyProtection="0"/>
    <xf numFmtId="0" fontId="41" fillId="23"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41" fillId="23"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9" fillId="31"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2"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41" fillId="24" borderId="0" applyNumberFormat="0" applyBorder="0" applyAlignment="0" applyProtection="0"/>
    <xf numFmtId="0" fontId="3" fillId="6" borderId="0" applyNumberFormat="0" applyBorder="0" applyAlignment="0" applyProtection="0"/>
    <xf numFmtId="0" fontId="41" fillId="24"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41" fillId="24"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9" fillId="33"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41" fillId="4" borderId="0" applyNumberFormat="0" applyBorder="0" applyAlignment="0" applyProtection="0"/>
    <xf numFmtId="0" fontId="3" fillId="7" borderId="0" applyNumberFormat="0" applyBorder="0" applyAlignment="0" applyProtection="0"/>
    <xf numFmtId="0" fontId="41" fillId="4"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41" fillId="4"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9" fillId="34"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2" borderId="0" applyNumberFormat="0" applyBorder="0" applyAlignment="0" applyProtection="0"/>
    <xf numFmtId="0" fontId="3" fillId="8" borderId="0" applyNumberFormat="0" applyBorder="0" applyAlignment="0" applyProtection="0"/>
    <xf numFmtId="0" fontId="41" fillId="22"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2"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5"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41" fillId="6" borderId="0" applyNumberFormat="0" applyBorder="0" applyAlignment="0" applyProtection="0"/>
    <xf numFmtId="0" fontId="3" fillId="9" borderId="0" applyNumberFormat="0" applyBorder="0" applyAlignment="0" applyProtection="0"/>
    <xf numFmtId="0" fontId="41" fillId="6"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41" fillId="6"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9" fillId="36"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41" fillId="7" borderId="0" applyNumberFormat="0" applyBorder="0" applyAlignment="0" applyProtection="0"/>
    <xf numFmtId="0" fontId="3" fillId="10" borderId="0" applyNumberFormat="0" applyBorder="0" applyAlignment="0" applyProtection="0"/>
    <xf numFmtId="0" fontId="41" fillId="7"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41" fillId="7"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9" fillId="37"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0" borderId="0" applyNumberFormat="0" applyBorder="0" applyAlignment="0" applyProtection="0"/>
    <xf numFmtId="0" fontId="3" fillId="8" borderId="0" applyNumberFormat="0" applyBorder="0" applyAlignment="0" applyProtection="0"/>
    <xf numFmtId="0" fontId="41" fillId="20"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0"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9"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41" fillId="22" borderId="0" applyNumberFormat="0" applyBorder="0" applyAlignment="0" applyProtection="0"/>
    <xf numFmtId="0" fontId="3" fillId="11" borderId="0" applyNumberFormat="0" applyBorder="0" applyAlignment="0" applyProtection="0"/>
    <xf numFmtId="0" fontId="41" fillId="22"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41" fillId="22"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45" fillId="40"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45" fillId="41"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45" fillId="42"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45" fillId="4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4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4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45" fillId="4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45" fillId="4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45" fillId="4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45" fillId="49"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5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51"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46" fillId="5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47" fillId="53" borderId="24"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67" fontId="1" fillId="0" borderId="0"/>
    <xf numFmtId="167" fontId="5" fillId="0" borderId="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xf numFmtId="167" fontId="5" fillId="0" borderId="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27" fillId="0" borderId="0" applyNumberFormat="0" applyFill="0" applyBorder="0" applyAlignment="0" applyProtection="0"/>
    <xf numFmtId="167" fontId="26" fillId="0" borderId="9" applyNumberFormat="0" applyFill="0" applyAlignment="0" applyProtection="0"/>
    <xf numFmtId="167" fontId="25" fillId="0" borderId="0" applyNumberFormat="0" applyFill="0" applyBorder="0" applyAlignment="0" applyProtection="0"/>
    <xf numFmtId="167" fontId="3" fillId="23" borderId="7" applyNumberFormat="0" applyFont="0" applyAlignment="0" applyProtection="0"/>
    <xf numFmtId="167" fontId="23" fillId="22" borderId="0" applyNumberFormat="0" applyBorder="0" applyAlignment="0" applyProtection="0"/>
    <xf numFmtId="167" fontId="21" fillId="7" borderId="1" applyNumberFormat="0" applyAlignment="0" applyProtection="0"/>
    <xf numFmtId="167" fontId="20" fillId="0" borderId="5" applyNumberFormat="0" applyFill="0" applyAlignment="0" applyProtection="0"/>
    <xf numFmtId="167" fontId="19" fillId="0" borderId="4" applyNumberFormat="0" applyFill="0" applyAlignment="0" applyProtection="0"/>
    <xf numFmtId="167" fontId="18" fillId="0" borderId="3" applyNumberFormat="0" applyFill="0" applyAlignment="0" applyProtection="0"/>
    <xf numFmtId="167" fontId="17" fillId="4" borderId="0" applyNumberFormat="0" applyBorder="0" applyAlignment="0" applyProtection="0"/>
    <xf numFmtId="167" fontId="16" fillId="0" borderId="0" applyNumberFormat="0" applyFill="0" applyBorder="0" applyAlignment="0" applyProtection="0"/>
    <xf numFmtId="167" fontId="15" fillId="21" borderId="2" applyNumberFormat="0" applyAlignment="0" applyProtection="0"/>
    <xf numFmtId="167" fontId="5" fillId="0" borderId="0"/>
    <xf numFmtId="167" fontId="24" fillId="20" borderId="8" applyNumberFormat="0" applyAlignment="0" applyProtection="0"/>
    <xf numFmtId="167" fontId="20" fillId="0" borderId="0" applyNumberFormat="0" applyFill="0" applyBorder="0" applyAlignment="0" applyProtection="0"/>
    <xf numFmtId="167" fontId="22" fillId="0" borderId="6" applyNumberFormat="0" applyFill="0" applyAlignment="0" applyProtection="0"/>
    <xf numFmtId="167" fontId="31" fillId="0" borderId="0" applyNumberFormat="0" applyFill="0" applyBorder="0" applyAlignment="0" applyProtection="0">
      <alignment vertical="top"/>
      <protection locked="0"/>
    </xf>
    <xf numFmtId="167" fontId="1" fillId="0" borderId="0"/>
    <xf numFmtId="167" fontId="1" fillId="0" borderId="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44" fillId="20" borderId="1" applyNumberFormat="0" applyAlignment="0" applyProtection="0"/>
    <xf numFmtId="167" fontId="63" fillId="21" borderId="2" applyNumberFormat="0" applyAlignment="0" applyProtection="0"/>
    <xf numFmtId="167" fontId="63" fillId="21" borderId="2" applyNumberFormat="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1" fillId="4" borderId="0" applyNumberFormat="0" applyBorder="0" applyAlignment="0" applyProtection="0"/>
    <xf numFmtId="167" fontId="61" fillId="4" borderId="0" applyNumberFormat="0" applyBorder="0" applyAlignment="0" applyProtection="0"/>
    <xf numFmtId="167" fontId="65" fillId="0" borderId="40" applyNumberFormat="0" applyFill="0" applyAlignment="0" applyProtection="0"/>
    <xf numFmtId="167" fontId="65" fillId="0" borderId="40" applyNumberFormat="0" applyFill="0" applyAlignment="0" applyProtection="0"/>
    <xf numFmtId="167" fontId="66" fillId="0" borderId="41" applyNumberFormat="0" applyFill="0" applyAlignment="0" applyProtection="0"/>
    <xf numFmtId="167" fontId="66" fillId="0" borderId="41" applyNumberFormat="0" applyFill="0" applyAlignment="0" applyProtection="0"/>
    <xf numFmtId="167" fontId="44" fillId="0" borderId="42" applyNumberFormat="0" applyFill="0" applyAlignment="0" applyProtection="0"/>
    <xf numFmtId="167" fontId="44" fillId="0" borderId="42" applyNumberFormat="0" applyFill="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67" fillId="7" borderId="1" applyNumberFormat="0" applyAlignment="0" applyProtection="0"/>
    <xf numFmtId="167" fontId="67" fillId="7" borderId="1" applyNumberFormat="0" applyAlignment="0" applyProtection="0"/>
    <xf numFmtId="167" fontId="68" fillId="0" borderId="6" applyNumberFormat="0" applyFill="0" applyAlignment="0" applyProtection="0"/>
    <xf numFmtId="167" fontId="68" fillId="0" borderId="6" applyNumberFormat="0" applyFill="0" applyAlignment="0" applyProtection="0"/>
    <xf numFmtId="167" fontId="69" fillId="22" borderId="0" applyNumberFormat="0" applyBorder="0" applyAlignment="0" applyProtection="0"/>
    <xf numFmtId="167" fontId="69" fillId="22" borderId="0" applyNumberFormat="0" applyBorder="0" applyAlignment="0" applyProtection="0"/>
    <xf numFmtId="167" fontId="1" fillId="0" borderId="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1" fillId="0" borderId="0" applyNumberFormat="0" applyFill="0" applyBorder="0" applyAlignment="0" applyProtection="0"/>
    <xf numFmtId="167" fontId="71" fillId="0" borderId="0" applyNumberFormat="0" applyFill="0" applyBorder="0" applyAlignment="0" applyProtection="0"/>
    <xf numFmtId="167" fontId="72" fillId="0" borderId="43" applyNumberFormat="0" applyFill="0" applyAlignment="0" applyProtection="0"/>
    <xf numFmtId="167" fontId="72" fillId="0" borderId="43" applyNumberFormat="0" applyFill="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72" fillId="0" borderId="43" applyNumberFormat="0" applyFill="0" applyAlignment="0" applyProtection="0"/>
    <xf numFmtId="167" fontId="1" fillId="0" borderId="0"/>
    <xf numFmtId="167" fontId="1" fillId="0" borderId="0"/>
    <xf numFmtId="167" fontId="1" fillId="0" borderId="0"/>
    <xf numFmtId="167" fontId="72" fillId="0" borderId="43" applyNumberFormat="0" applyFill="0" applyAlignment="0" applyProtection="0"/>
    <xf numFmtId="167" fontId="72" fillId="0" borderId="43" applyNumberFormat="0" applyFill="0" applyAlignment="0" applyProtection="0"/>
    <xf numFmtId="167" fontId="1" fillId="0" borderId="0"/>
    <xf numFmtId="167" fontId="72" fillId="0" borderId="43"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73" fillId="0" borderId="0"/>
    <xf numFmtId="0" fontId="73" fillId="0" borderId="0"/>
    <xf numFmtId="0" fontId="5" fillId="0" borderId="0"/>
    <xf numFmtId="43" fontId="5" fillId="0" borderId="0" applyFont="0" applyFill="0" applyBorder="0" applyAlignment="0" applyProtection="0"/>
    <xf numFmtId="0" fontId="1" fillId="0" borderId="0"/>
    <xf numFmtId="167" fontId="5" fillId="0" borderId="0"/>
    <xf numFmtId="167" fontId="5" fillId="0" borderId="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7" fontId="5" fillId="0" borderId="0"/>
    <xf numFmtId="0"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4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5" fillId="0" borderId="0"/>
    <xf numFmtId="0" fontId="40" fillId="0" borderId="0"/>
    <xf numFmtId="0" fontId="1" fillId="0" borderId="0"/>
    <xf numFmtId="0" fontId="40" fillId="0" borderId="0"/>
    <xf numFmtId="0" fontId="40" fillId="0" borderId="0"/>
    <xf numFmtId="167" fontId="5" fillId="0" borderId="0"/>
    <xf numFmtId="0" fontId="1" fillId="0" borderId="0"/>
    <xf numFmtId="167" fontId="5" fillId="0" borderId="0"/>
    <xf numFmtId="0" fontId="40"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0" fillId="0" borderId="0"/>
    <xf numFmtId="0" fontId="69" fillId="22" borderId="0" applyNumberFormat="0" applyBorder="0" applyAlignment="0" applyProtection="0"/>
    <xf numFmtId="0" fontId="63" fillId="21" borderId="2" applyNumberFormat="0" applyAlignment="0" applyProtection="0"/>
    <xf numFmtId="9" fontId="59" fillId="0" borderId="0" applyFont="0" applyFill="0" applyBorder="0" applyAlignment="0" applyProtection="0"/>
    <xf numFmtId="0" fontId="66" fillId="0" borderId="41" applyNumberFormat="0" applyFill="0" applyAlignment="0" applyProtection="0"/>
    <xf numFmtId="0" fontId="68" fillId="0" borderId="6" applyNumberFormat="0" applyFill="0" applyAlignment="0" applyProtection="0"/>
    <xf numFmtId="0" fontId="76" fillId="53" borderId="39" applyNumberFormat="0" applyAlignment="0" applyProtection="0"/>
    <xf numFmtId="0" fontId="65" fillId="0" borderId="40" applyNumberFormat="0" applyFill="0" applyAlignment="0" applyProtection="0"/>
    <xf numFmtId="0" fontId="75" fillId="59" borderId="24" applyNumberFormat="0" applyAlignment="0" applyProtection="0"/>
    <xf numFmtId="0" fontId="64" fillId="0" borderId="0" applyNumberFormat="0" applyFill="0" applyBorder="0" applyAlignment="0" applyProtection="0"/>
    <xf numFmtId="0" fontId="72" fillId="0" borderId="43" applyNumberFormat="0" applyFill="0" applyAlignment="0" applyProtection="0"/>
    <xf numFmtId="0" fontId="44" fillId="0" borderId="0" applyNumberFormat="0" applyFill="0" applyBorder="0" applyAlignment="0" applyProtection="0"/>
    <xf numFmtId="0" fontId="70" fillId="20" borderId="8" applyNumberFormat="0" applyAlignment="0" applyProtection="0"/>
    <xf numFmtId="0" fontId="74" fillId="58" borderId="0" applyNumberFormat="0" applyBorder="0" applyAlignment="0" applyProtection="0"/>
    <xf numFmtId="0" fontId="67" fillId="7" borderId="1" applyNumberFormat="0" applyAlignment="0" applyProtection="0"/>
    <xf numFmtId="43" fontId="59" fillId="0" borderId="0" applyFont="0" applyFill="0" applyBorder="0" applyAlignment="0" applyProtection="0"/>
    <xf numFmtId="0" fontId="71" fillId="0" borderId="0" applyNumberFormat="0" applyFill="0" applyBorder="0" applyAlignment="0" applyProtection="0"/>
    <xf numFmtId="0" fontId="44" fillId="0" borderId="42" applyNumberFormat="0" applyFill="0" applyAlignment="0" applyProtection="0"/>
    <xf numFmtId="0" fontId="59" fillId="23" borderId="7" applyNumberFormat="0" applyFont="0" applyAlignment="0" applyProtection="0"/>
    <xf numFmtId="0" fontId="61" fillId="4" borderId="0" applyNumberFormat="0" applyBorder="0" applyAlignment="0" applyProtection="0"/>
    <xf numFmtId="0" fontId="62" fillId="0" borderId="0" applyNumberFormat="0" applyFill="0" applyBorder="0" applyAlignment="0" applyProtection="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167" fontId="1" fillId="0" borderId="0"/>
    <xf numFmtId="167" fontId="1" fillId="0" borderId="0"/>
    <xf numFmtId="0" fontId="73" fillId="0" borderId="0"/>
    <xf numFmtId="0" fontId="5"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5" fillId="0" borderId="0"/>
    <xf numFmtId="0" fontId="40" fillId="0" borderId="0"/>
    <xf numFmtId="0" fontId="1" fillId="0" borderId="0"/>
    <xf numFmtId="0" fontId="1" fillId="0" borderId="0"/>
    <xf numFmtId="167" fontId="5" fillId="0" borderId="0"/>
    <xf numFmtId="0" fontId="1" fillId="0" borderId="0"/>
    <xf numFmtId="0" fontId="1"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73" fillId="0" borderId="0"/>
    <xf numFmtId="0" fontId="5" fillId="0" borderId="0"/>
    <xf numFmtId="43" fontId="5" fillId="0" borderId="0" applyFont="0" applyFill="0" applyBorder="0" applyAlignment="0" applyProtection="0"/>
    <xf numFmtId="167" fontId="5" fillId="0" borderId="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0" fontId="40" fillId="0" borderId="0"/>
    <xf numFmtId="0" fontId="31" fillId="0" borderId="0" applyNumberFormat="0" applyFill="0" applyBorder="0" applyAlignment="0" applyProtection="0">
      <alignment vertical="top"/>
      <protection locked="0"/>
    </xf>
    <xf numFmtId="9" fontId="2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0"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31"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xf numFmtId="167" fontId="31" fillId="0" borderId="0" applyNumberFormat="0" applyFill="0" applyBorder="0" applyAlignment="0" applyProtection="0">
      <alignment vertical="top"/>
      <protection locked="0"/>
    </xf>
    <xf numFmtId="167" fontId="5" fillId="0" borderId="0"/>
    <xf numFmtId="167" fontId="5" fillId="0" borderId="0"/>
    <xf numFmtId="167" fontId="31" fillId="0" borderId="0" applyNumberFormat="0" applyFill="0" applyBorder="0" applyAlignment="0" applyProtection="0">
      <alignment vertical="top"/>
      <protection locked="0"/>
    </xf>
    <xf numFmtId="9" fontId="59" fillId="0" borderId="0" applyFont="0" applyFill="0" applyBorder="0" applyAlignment="0" applyProtection="0"/>
    <xf numFmtId="9" fontId="5" fillId="0" borderId="0" applyFont="0" applyFill="0" applyBorder="0" applyAlignment="0" applyProtection="0"/>
    <xf numFmtId="43" fontId="59"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0" applyNumberFormat="0" applyFill="0" applyBorder="0" applyAlignment="0" applyProtection="0"/>
    <xf numFmtId="0" fontId="85" fillId="58" borderId="0" applyNumberFormat="0" applyBorder="0" applyAlignment="0" applyProtection="0"/>
    <xf numFmtId="0" fontId="86" fillId="60" borderId="0" applyNumberFormat="0" applyBorder="0" applyAlignment="0" applyProtection="0"/>
    <xf numFmtId="0" fontId="87" fillId="59" borderId="24" applyNumberFormat="0" applyAlignment="0" applyProtection="0"/>
    <xf numFmtId="0" fontId="88" fillId="53" borderId="39" applyNumberFormat="0" applyAlignment="0" applyProtection="0"/>
    <xf numFmtId="0" fontId="89" fillId="0" borderId="47" applyNumberFormat="0" applyFill="0" applyAlignment="0" applyProtection="0"/>
    <xf numFmtId="0" fontId="90" fillId="61" borderId="48" applyNumberFormat="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9" fillId="0" borderId="50" applyNumberFormat="0" applyFill="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40" fillId="0" borderId="0"/>
    <xf numFmtId="167" fontId="1" fillId="0" borderId="0"/>
    <xf numFmtId="167" fontId="1" fillId="0" borderId="0"/>
    <xf numFmtId="167" fontId="1" fillId="0" borderId="0"/>
    <xf numFmtId="0" fontId="78" fillId="0" borderId="0">
      <protection locked="0"/>
    </xf>
    <xf numFmtId="0" fontId="5" fillId="0" borderId="0"/>
    <xf numFmtId="167" fontId="1" fillId="0" borderId="0"/>
    <xf numFmtId="167" fontId="5" fillId="0" borderId="0"/>
    <xf numFmtId="167" fontId="1" fillId="0" borderId="0"/>
    <xf numFmtId="167" fontId="40" fillId="0" borderId="0"/>
    <xf numFmtId="167" fontId="1" fillId="0" borderId="0"/>
    <xf numFmtId="167" fontId="1" fillId="0" borderId="0"/>
    <xf numFmtId="167" fontId="1" fillId="0" borderId="0"/>
    <xf numFmtId="167" fontId="1" fillId="0" borderId="0"/>
    <xf numFmtId="0" fontId="93" fillId="0" borderId="0" applyNumberFormat="0" applyFill="0" applyBorder="0" applyAlignment="0" applyProtection="0">
      <alignment vertical="top"/>
      <protection locked="0"/>
    </xf>
    <xf numFmtId="167" fontId="3" fillId="23" borderId="7" applyNumberFormat="0" applyFont="0" applyAlignment="0" applyProtection="0"/>
    <xf numFmtId="167" fontId="5" fillId="0" borderId="0"/>
    <xf numFmtId="167" fontId="1" fillId="0" borderId="0"/>
    <xf numFmtId="167" fontId="1" fillId="0" borderId="0"/>
    <xf numFmtId="167" fontId="1" fillId="0" borderId="0"/>
    <xf numFmtId="0" fontId="5" fillId="63" borderId="25">
      <alignment horizontal="center" vertical="center"/>
      <protection locked="0"/>
    </xf>
    <xf numFmtId="167" fontId="40" fillId="0" borderId="0"/>
    <xf numFmtId="0" fontId="73"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40" fillId="0" borderId="0"/>
    <xf numFmtId="0" fontId="3" fillId="62" borderId="49" applyNumberFormat="0" applyFont="0" applyAlignment="0" applyProtection="0"/>
    <xf numFmtId="167" fontId="1" fillId="0" borderId="0"/>
    <xf numFmtId="0" fontId="92" fillId="0" borderId="0" applyNumberFormat="0" applyFill="0" applyBorder="0" applyAlignment="0" applyProtection="0">
      <alignment vertical="top"/>
      <protection locked="0"/>
    </xf>
    <xf numFmtId="167" fontId="1" fillId="0" borderId="0"/>
    <xf numFmtId="167" fontId="1" fillId="0" borderId="0"/>
    <xf numFmtId="167" fontId="5" fillId="0" borderId="0"/>
    <xf numFmtId="0" fontId="5" fillId="0" borderId="0"/>
    <xf numFmtId="167" fontId="1" fillId="0" borderId="0"/>
    <xf numFmtId="167" fontId="40" fillId="0" borderId="0"/>
    <xf numFmtId="0" fontId="94" fillId="0" borderId="0">
      <protection locked="0"/>
    </xf>
    <xf numFmtId="167" fontId="1" fillId="0" borderId="0"/>
    <xf numFmtId="167" fontId="40"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0" fontId="95" fillId="0" borderId="0" applyNumberFormat="0" applyFill="0" applyBorder="0" applyAlignment="0" applyProtection="0"/>
    <xf numFmtId="167" fontId="1" fillId="0" borderId="0"/>
    <xf numFmtId="9" fontId="96" fillId="0" borderId="0" applyFont="0" applyFill="0" applyBorder="0" applyAlignment="0" applyProtection="0"/>
  </cellStyleXfs>
  <cellXfs count="345">
    <xf numFmtId="0" fontId="0" fillId="0" borderId="0" xfId="0"/>
    <xf numFmtId="0" fontId="48" fillId="54" borderId="0" xfId="0" applyFont="1" applyFill="1"/>
    <xf numFmtId="0" fontId="5"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5" fillId="54" borderId="0" xfId="0" quotePrefix="1" applyFont="1" applyFill="1" applyAlignment="1">
      <alignment horizontal="left"/>
    </xf>
    <xf numFmtId="0" fontId="5"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4" borderId="0" xfId="20083" applyFont="1" applyFill="1"/>
    <xf numFmtId="0" fontId="50" fillId="54" borderId="0" xfId="20083"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53" fillId="54" borderId="0" xfId="20098" applyFont="1" applyFill="1"/>
    <xf numFmtId="0" fontId="54" fillId="54" borderId="0" xfId="0" applyFont="1" applyFill="1"/>
    <xf numFmtId="0" fontId="55" fillId="54" borderId="0" xfId="20098" applyFont="1" applyFill="1"/>
    <xf numFmtId="0" fontId="56" fillId="54" borderId="0" xfId="20098" applyFont="1" applyFill="1" applyAlignment="1">
      <alignment horizontal="right"/>
    </xf>
    <xf numFmtId="0" fontId="56" fillId="54" borderId="0" xfId="20098" applyFont="1" applyFill="1"/>
    <xf numFmtId="0" fontId="53" fillId="54" borderId="0" xfId="20098" applyFont="1" applyFill="1" applyAlignment="1">
      <alignment horizontal="right"/>
    </xf>
    <xf numFmtId="0" fontId="53" fillId="56" borderId="15" xfId="20098" applyFont="1" applyFill="1" applyBorder="1"/>
    <xf numFmtId="0" fontId="53" fillId="56" borderId="22" xfId="20098" applyFont="1" applyFill="1" applyBorder="1"/>
    <xf numFmtId="0" fontId="53" fillId="57" borderId="10" xfId="20098" applyFont="1" applyFill="1" applyBorder="1" applyAlignment="1">
      <alignment horizontal="center"/>
    </xf>
    <xf numFmtId="0" fontId="53" fillId="57" borderId="13" xfId="20098" applyFont="1" applyFill="1" applyBorder="1" applyAlignment="1">
      <alignment horizontal="center"/>
    </xf>
    <xf numFmtId="0" fontId="53" fillId="56" borderId="16" xfId="20098" applyFont="1" applyFill="1" applyBorder="1"/>
    <xf numFmtId="0" fontId="53" fillId="56" borderId="20" xfId="20098" applyFont="1" applyFill="1" applyBorder="1"/>
    <xf numFmtId="0" fontId="53" fillId="56" borderId="0" xfId="20098" applyFont="1" applyFill="1"/>
    <xf numFmtId="0" fontId="53" fillId="56" borderId="21" xfId="20098" applyFont="1" applyFill="1" applyBorder="1"/>
    <xf numFmtId="0" fontId="53" fillId="57" borderId="10" xfId="20098" applyFont="1" applyFill="1" applyBorder="1" applyAlignment="1">
      <alignment horizontal="center" vertical="center"/>
    </xf>
    <xf numFmtId="0" fontId="53" fillId="56" borderId="12" xfId="20098" applyFont="1" applyFill="1" applyBorder="1"/>
    <xf numFmtId="165" fontId="53" fillId="56" borderId="10" xfId="1474" applyNumberFormat="1" applyFont="1" applyFill="1" applyBorder="1"/>
    <xf numFmtId="164" fontId="53" fillId="56" borderId="14" xfId="1474" applyNumberFormat="1" applyFont="1" applyFill="1" applyBorder="1"/>
    <xf numFmtId="165" fontId="53" fillId="56" borderId="25" xfId="1474" applyNumberFormat="1" applyFont="1" applyFill="1" applyBorder="1"/>
    <xf numFmtId="164" fontId="53" fillId="56" borderId="25" xfId="1474" applyNumberFormat="1" applyFont="1" applyFill="1" applyBorder="1"/>
    <xf numFmtId="164" fontId="53" fillId="56" borderId="18" xfId="1474" applyNumberFormat="1" applyFont="1" applyFill="1" applyBorder="1"/>
    <xf numFmtId="165" fontId="53" fillId="56" borderId="10" xfId="20098" applyNumberFormat="1" applyFont="1" applyFill="1" applyBorder="1"/>
    <xf numFmtId="0" fontId="53" fillId="57" borderId="10" xfId="20098" applyFont="1" applyFill="1" applyBorder="1" applyAlignment="1">
      <alignment horizontal="center" vertical="center" wrapText="1"/>
    </xf>
    <xf numFmtId="0" fontId="57" fillId="56" borderId="33" xfId="20098" applyFont="1" applyFill="1" applyBorder="1"/>
    <xf numFmtId="0" fontId="57" fillId="56" borderId="34" xfId="20098" applyFont="1" applyFill="1" applyBorder="1"/>
    <xf numFmtId="165" fontId="57" fillId="55" borderId="34" xfId="1474" applyNumberFormat="1" applyFont="1" applyFill="1" applyBorder="1" applyProtection="1">
      <protection locked="0"/>
    </xf>
    <xf numFmtId="165" fontId="57" fillId="56" borderId="34" xfId="1474" applyNumberFormat="1" applyFont="1" applyFill="1" applyBorder="1"/>
    <xf numFmtId="0" fontId="57" fillId="56" borderId="35" xfId="20098" applyFont="1" applyFill="1" applyBorder="1"/>
    <xf numFmtId="165" fontId="57" fillId="55" borderId="35" xfId="1474" applyNumberFormat="1" applyFont="1" applyFill="1" applyBorder="1" applyProtection="1">
      <protection locked="0"/>
    </xf>
    <xf numFmtId="0" fontId="57" fillId="56" borderId="10" xfId="20098" applyFont="1" applyFill="1" applyBorder="1"/>
    <xf numFmtId="165" fontId="57" fillId="56" borderId="10" xfId="1474" applyNumberFormat="1" applyFont="1" applyFill="1" applyBorder="1"/>
    <xf numFmtId="165" fontId="57" fillId="55" borderId="33" xfId="1474" applyNumberFormat="1" applyFont="1" applyFill="1" applyBorder="1" applyProtection="1">
      <protection locked="0"/>
    </xf>
    <xf numFmtId="165" fontId="57" fillId="56" borderId="33" xfId="1474" applyNumberFormat="1" applyFont="1" applyFill="1" applyBorder="1"/>
    <xf numFmtId="165" fontId="57" fillId="56" borderId="35" xfId="1474" applyNumberFormat="1" applyFont="1" applyFill="1" applyBorder="1"/>
    <xf numFmtId="0" fontId="57" fillId="54" borderId="0" xfId="0" applyFont="1" applyFill="1"/>
    <xf numFmtId="0" fontId="53" fillId="57" borderId="11" xfId="20098" applyFont="1" applyFill="1" applyBorder="1" applyAlignment="1">
      <alignment horizontal="center"/>
    </xf>
    <xf numFmtId="165" fontId="57" fillId="56" borderId="11" xfId="1474" applyNumberFormat="1" applyFont="1" applyFill="1" applyBorder="1" applyAlignment="1" applyProtection="1"/>
    <xf numFmtId="165" fontId="57" fillId="56" borderId="12" xfId="1474" applyNumberFormat="1" applyFont="1" applyFill="1" applyBorder="1" applyAlignment="1" applyProtection="1"/>
    <xf numFmtId="165" fontId="57" fillId="56" borderId="10" xfId="1474" applyNumberFormat="1" applyFont="1" applyFill="1" applyBorder="1" applyProtection="1"/>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78" fillId="54" borderId="0" xfId="0" applyFont="1" applyFill="1"/>
    <xf numFmtId="165" fontId="53" fillId="56" borderId="14" xfId="1474" applyNumberFormat="1" applyFont="1" applyFill="1" applyBorder="1"/>
    <xf numFmtId="170" fontId="53" fillId="56" borderId="10" xfId="42802" applyNumberFormat="1" applyFont="1" applyFill="1" applyBorder="1"/>
    <xf numFmtId="0" fontId="49" fillId="57" borderId="10" xfId="20083" applyFont="1" applyFill="1" applyBorder="1" applyAlignment="1">
      <alignment horizontal="center" vertical="center" wrapText="1"/>
    </xf>
    <xf numFmtId="165" fontId="53" fillId="56" borderId="11" xfId="1474" applyNumberFormat="1" applyFont="1" applyFill="1" applyBorder="1"/>
    <xf numFmtId="165" fontId="53" fillId="56" borderId="12" xfId="1474" applyNumberFormat="1" applyFont="1" applyFill="1" applyBorder="1"/>
    <xf numFmtId="165" fontId="53" fillId="56" borderId="13" xfId="1474" applyNumberFormat="1" applyFont="1" applyFill="1" applyBorder="1"/>
    <xf numFmtId="0" fontId="49" fillId="56" borderId="26" xfId="20083" applyFont="1" applyFill="1" applyBorder="1"/>
    <xf numFmtId="0" fontId="49" fillId="56" borderId="33" xfId="20083" applyFont="1" applyFill="1" applyBorder="1" applyAlignment="1">
      <alignment horizontal="center"/>
    </xf>
    <xf numFmtId="0" fontId="49" fillId="56" borderId="33" xfId="20083" applyFont="1" applyFill="1" applyBorder="1"/>
    <xf numFmtId="164" fontId="49" fillId="56" borderId="33" xfId="1474" applyNumberFormat="1" applyFont="1" applyFill="1" applyBorder="1"/>
    <xf numFmtId="165" fontId="49" fillId="56" borderId="33" xfId="1474" applyNumberFormat="1" applyFont="1" applyFill="1" applyBorder="1"/>
    <xf numFmtId="0" fontId="49" fillId="56" borderId="29" xfId="20083" applyFont="1" applyFill="1" applyBorder="1"/>
    <xf numFmtId="0" fontId="49" fillId="56" borderId="34" xfId="20083" applyFont="1" applyFill="1" applyBorder="1" applyAlignment="1">
      <alignment horizontal="center"/>
    </xf>
    <xf numFmtId="0" fontId="49" fillId="56" borderId="34" xfId="20083" applyFont="1" applyFill="1" applyBorder="1"/>
    <xf numFmtId="164" fontId="49" fillId="56" borderId="34" xfId="1474" applyNumberFormat="1" applyFont="1" applyFill="1" applyBorder="1"/>
    <xf numFmtId="165" fontId="49" fillId="56" borderId="34" xfId="1474" applyNumberFormat="1" applyFont="1" applyFill="1" applyBorder="1"/>
    <xf numFmtId="0" fontId="49" fillId="56" borderId="32" xfId="20083" applyFont="1" applyFill="1" applyBorder="1"/>
    <xf numFmtId="0" fontId="49" fillId="56" borderId="36" xfId="20083" applyFont="1" applyFill="1" applyBorder="1" applyAlignment="1">
      <alignment horizontal="center"/>
    </xf>
    <xf numFmtId="0" fontId="49" fillId="56" borderId="36" xfId="20083" applyFont="1" applyFill="1" applyBorder="1"/>
    <xf numFmtId="164" fontId="49" fillId="56" borderId="36" xfId="1474" applyNumberFormat="1" applyFont="1" applyFill="1" applyBorder="1"/>
    <xf numFmtId="165" fontId="49" fillId="56" borderId="36" xfId="1474" applyNumberFormat="1" applyFont="1" applyFill="1" applyBorder="1"/>
    <xf numFmtId="0" fontId="98" fillId="54" borderId="0" xfId="20083" applyFont="1" applyFill="1"/>
    <xf numFmtId="0" fontId="49" fillId="56" borderId="10" xfId="20083" applyFont="1" applyFill="1" applyBorder="1" applyAlignment="1">
      <alignment vertical="top" wrapText="1"/>
    </xf>
    <xf numFmtId="0" fontId="51" fillId="56" borderId="33" xfId="0" applyFont="1" applyFill="1" applyBorder="1" applyAlignment="1">
      <alignment vertical="top"/>
    </xf>
    <xf numFmtId="168" fontId="51" fillId="56" borderId="33" xfId="0" applyNumberFormat="1" applyFont="1" applyFill="1" applyBorder="1" applyAlignment="1">
      <alignment vertical="top"/>
    </xf>
    <xf numFmtId="0" fontId="51" fillId="56" borderId="34" xfId="0" applyFont="1" applyFill="1" applyBorder="1" applyAlignment="1">
      <alignment vertical="top"/>
    </xf>
    <xf numFmtId="168" fontId="51" fillId="56" borderId="34" xfId="0" applyNumberFormat="1" applyFont="1" applyFill="1" applyBorder="1" applyAlignment="1">
      <alignment vertical="top"/>
    </xf>
    <xf numFmtId="168" fontId="51" fillId="56" borderId="34" xfId="2628" applyNumberFormat="1" applyFont="1" applyFill="1" applyBorder="1" applyAlignment="1">
      <alignment vertical="top"/>
    </xf>
    <xf numFmtId="168" fontId="51" fillId="56" borderId="34" xfId="2543" applyNumberFormat="1" applyFont="1" applyFill="1" applyBorder="1" applyAlignment="1">
      <alignment vertical="top"/>
    </xf>
    <xf numFmtId="0" fontId="51" fillId="56" borderId="36" xfId="0" applyFont="1" applyFill="1" applyBorder="1" applyAlignment="1">
      <alignment vertical="top"/>
    </xf>
    <xf numFmtId="168" fontId="51" fillId="56" borderId="36" xfId="0" applyNumberFormat="1" applyFont="1" applyFill="1" applyBorder="1" applyAlignment="1">
      <alignment vertical="top"/>
    </xf>
    <xf numFmtId="0" fontId="51" fillId="56" borderId="34" xfId="0" applyFont="1" applyFill="1" applyBorder="1" applyAlignment="1">
      <alignment horizontal="right" vertical="top"/>
    </xf>
    <xf numFmtId="0" fontId="99" fillId="54" borderId="0" xfId="20098" applyFont="1" applyFill="1"/>
    <xf numFmtId="0" fontId="57" fillId="57" borderId="11" xfId="20098" applyFont="1" applyFill="1" applyBorder="1" applyAlignment="1">
      <alignment vertical="center" wrapText="1"/>
    </xf>
    <xf numFmtId="0" fontId="57" fillId="57" borderId="13" xfId="20098" applyFont="1" applyFill="1" applyBorder="1" applyAlignment="1">
      <alignment vertical="center" wrapText="1"/>
    </xf>
    <xf numFmtId="0" fontId="54" fillId="56" borderId="12" xfId="0" applyFont="1" applyFill="1" applyBorder="1"/>
    <xf numFmtId="0" fontId="54" fillId="56" borderId="23" xfId="0" applyFont="1" applyFill="1" applyBorder="1"/>
    <xf numFmtId="0" fontId="54" fillId="56" borderId="17" xfId="0" applyFont="1" applyFill="1" applyBorder="1"/>
    <xf numFmtId="0" fontId="54" fillId="56" borderId="19" xfId="0" applyFont="1" applyFill="1" applyBorder="1"/>
    <xf numFmtId="165" fontId="57" fillId="56" borderId="26" xfId="1474" applyNumberFormat="1" applyFont="1" applyFill="1" applyBorder="1" applyAlignment="1" applyProtection="1"/>
    <xf numFmtId="165" fontId="57" fillId="56" borderId="28" xfId="1474" applyNumberFormat="1" applyFont="1" applyFill="1" applyBorder="1" applyAlignment="1" applyProtection="1"/>
    <xf numFmtId="165" fontId="57" fillId="56" borderId="29" xfId="1474" applyNumberFormat="1" applyFont="1" applyFill="1" applyBorder="1" applyAlignment="1" applyProtection="1"/>
    <xf numFmtId="165" fontId="57" fillId="56" borderId="31" xfId="1474" applyNumberFormat="1" applyFont="1" applyFill="1" applyBorder="1" applyAlignment="1" applyProtection="1"/>
    <xf numFmtId="165" fontId="57" fillId="56" borderId="32" xfId="1474" applyNumberFormat="1" applyFont="1" applyFill="1" applyBorder="1" applyAlignment="1" applyProtection="1"/>
    <xf numFmtId="165" fontId="57" fillId="56" borderId="51" xfId="1474" applyNumberFormat="1" applyFont="1" applyFill="1" applyBorder="1" applyAlignment="1" applyProtection="1"/>
    <xf numFmtId="0" fontId="53" fillId="56" borderId="11" xfId="20098" applyFont="1" applyFill="1" applyBorder="1"/>
    <xf numFmtId="0" fontId="53" fillId="56" borderId="13" xfId="20098" applyFont="1" applyFill="1" applyBorder="1"/>
    <xf numFmtId="0" fontId="57" fillId="56" borderId="26" xfId="20098" applyFont="1" applyFill="1" applyBorder="1"/>
    <xf numFmtId="0" fontId="57" fillId="56" borderId="27" xfId="20098" applyFont="1" applyFill="1" applyBorder="1"/>
    <xf numFmtId="0" fontId="57" fillId="56" borderId="29" xfId="20098" applyFont="1" applyFill="1" applyBorder="1"/>
    <xf numFmtId="0" fontId="57" fillId="56" borderId="30" xfId="20098" applyFont="1" applyFill="1" applyBorder="1"/>
    <xf numFmtId="0" fontId="57" fillId="56" borderId="37" xfId="20098" applyFont="1" applyFill="1" applyBorder="1"/>
    <xf numFmtId="0" fontId="57" fillId="56" borderId="52" xfId="20098" applyFont="1" applyFill="1" applyBorder="1"/>
    <xf numFmtId="0" fontId="57" fillId="56" borderId="11" xfId="20098" applyFont="1" applyFill="1" applyBorder="1"/>
    <xf numFmtId="0" fontId="57" fillId="56" borderId="12" xfId="20098" applyFont="1" applyFill="1" applyBorder="1"/>
    <xf numFmtId="0" fontId="53" fillId="56" borderId="11" xfId="20098" applyFont="1" applyFill="1" applyBorder="1" applyAlignment="1">
      <alignment vertical="center"/>
    </xf>
    <xf numFmtId="0" fontId="57" fillId="56" borderId="28" xfId="20098" applyFont="1" applyFill="1" applyBorder="1"/>
    <xf numFmtId="0" fontId="57" fillId="56" borderId="31" xfId="20098" applyFont="1" applyFill="1" applyBorder="1"/>
    <xf numFmtId="0" fontId="57" fillId="56" borderId="38" xfId="20098" applyFont="1" applyFill="1" applyBorder="1"/>
    <xf numFmtId="0" fontId="57" fillId="56" borderId="13" xfId="20098" applyFont="1" applyFill="1" applyBorder="1"/>
    <xf numFmtId="168" fontId="57" fillId="54" borderId="0" xfId="20098" applyNumberFormat="1" applyFont="1" applyFill="1"/>
    <xf numFmtId="0" fontId="57" fillId="54" borderId="0" xfId="20098" applyFont="1" applyFill="1" applyAlignment="1">
      <alignment horizontal="center"/>
    </xf>
    <xf numFmtId="168" fontId="57" fillId="54" borderId="0" xfId="20098" applyNumberFormat="1" applyFont="1" applyFill="1" applyAlignment="1">
      <alignment horizontal="left"/>
    </xf>
    <xf numFmtId="0" fontId="51" fillId="54" borderId="21" xfId="0" applyFont="1" applyFill="1" applyBorder="1"/>
    <xf numFmtId="43" fontId="51" fillId="54" borderId="34" xfId="1474" applyFont="1" applyFill="1" applyBorder="1" applyAlignment="1">
      <alignment horizontal="right"/>
    </xf>
    <xf numFmtId="0" fontId="50" fillId="64" borderId="0" xfId="20098" applyFont="1" applyFill="1" applyAlignment="1">
      <alignment vertical="top"/>
    </xf>
    <xf numFmtId="43" fontId="49" fillId="64" borderId="0" xfId="1474" applyFont="1" applyFill="1" applyAlignment="1">
      <alignment horizontal="right"/>
    </xf>
    <xf numFmtId="165" fontId="49" fillId="64" borderId="0" xfId="1474" applyNumberFormat="1" applyFont="1" applyFill="1" applyAlignment="1">
      <alignment horizontal="right"/>
    </xf>
    <xf numFmtId="0" fontId="49" fillId="64" borderId="0" xfId="20098" applyFont="1" applyFill="1"/>
    <xf numFmtId="43" fontId="49" fillId="64" borderId="0" xfId="1474" applyFont="1" applyFill="1"/>
    <xf numFmtId="0" fontId="58" fillId="64" borderId="0" xfId="20098" applyFont="1" applyFill="1" applyAlignment="1">
      <alignment textRotation="90"/>
    </xf>
    <xf numFmtId="0" fontId="5" fillId="64" borderId="0" xfId="0" applyFont="1" applyFill="1"/>
    <xf numFmtId="0" fontId="98" fillId="64" borderId="0" xfId="20098" applyFont="1" applyFill="1"/>
    <xf numFmtId="43" fontId="5" fillId="64" borderId="0" xfId="1474" applyFont="1" applyFill="1"/>
    <xf numFmtId="0" fontId="78" fillId="64" borderId="0" xfId="0" applyFont="1" applyFill="1"/>
    <xf numFmtId="0" fontId="51" fillId="64" borderId="33" xfId="20098" applyFont="1" applyFill="1" applyBorder="1"/>
    <xf numFmtId="43" fontId="51" fillId="64" borderId="33" xfId="1474" applyFont="1" applyFill="1" applyBorder="1" applyAlignment="1">
      <alignment horizontal="right"/>
    </xf>
    <xf numFmtId="0" fontId="5" fillId="64" borderId="33" xfId="0" applyFont="1" applyFill="1" applyBorder="1"/>
    <xf numFmtId="43" fontId="5" fillId="64" borderId="33" xfId="1474" applyFont="1" applyFill="1" applyBorder="1"/>
    <xf numFmtId="0" fontId="51" fillId="64" borderId="34" xfId="20098" applyFont="1" applyFill="1" applyBorder="1"/>
    <xf numFmtId="43" fontId="51" fillId="64" borderId="34" xfId="1474" applyFont="1" applyFill="1" applyBorder="1" applyAlignment="1">
      <alignment horizontal="right"/>
    </xf>
    <xf numFmtId="0" fontId="5" fillId="64" borderId="34" xfId="0" applyFont="1" applyFill="1" applyBorder="1"/>
    <xf numFmtId="43" fontId="5" fillId="64" borderId="34" xfId="1474" applyFont="1" applyFill="1" applyBorder="1"/>
    <xf numFmtId="0" fontId="5" fillId="64" borderId="36" xfId="0" applyFont="1" applyFill="1" applyBorder="1"/>
    <xf numFmtId="0" fontId="97" fillId="64" borderId="34" xfId="0" applyFont="1" applyFill="1" applyBorder="1"/>
    <xf numFmtId="43" fontId="97" fillId="64" borderId="34" xfId="1474" applyFont="1" applyFill="1" applyBorder="1"/>
    <xf numFmtId="43" fontId="5" fillId="64" borderId="36" xfId="1474" applyFont="1" applyFill="1" applyBorder="1"/>
    <xf numFmtId="0" fontId="51" fillId="64" borderId="36" xfId="20098" applyFont="1" applyFill="1" applyBorder="1"/>
    <xf numFmtId="43" fontId="51" fillId="64" borderId="36" xfId="1474" applyFont="1" applyFill="1" applyBorder="1" applyAlignment="1">
      <alignment horizontal="right"/>
    </xf>
    <xf numFmtId="43" fontId="5" fillId="64" borderId="0" xfId="1474" applyFont="1" applyFill="1" applyAlignment="1">
      <alignment horizontal="right"/>
    </xf>
    <xf numFmtId="165" fontId="5" fillId="64" borderId="0" xfId="1474" applyNumberFormat="1" applyFont="1" applyFill="1" applyAlignment="1">
      <alignment horizontal="right"/>
    </xf>
    <xf numFmtId="0" fontId="49" fillId="65" borderId="10" xfId="20098" applyFont="1" applyFill="1" applyBorder="1" applyAlignment="1">
      <alignment horizontal="center" vertical="center" wrapText="1"/>
    </xf>
    <xf numFmtId="43" fontId="49" fillId="65" borderId="10" xfId="1474" applyFont="1" applyFill="1" applyBorder="1" applyAlignment="1">
      <alignment horizontal="center" vertical="center" wrapText="1"/>
    </xf>
    <xf numFmtId="43" fontId="51" fillId="54" borderId="33" xfId="1474" applyFont="1" applyFill="1" applyBorder="1" applyAlignment="1">
      <alignment horizontal="right"/>
    </xf>
    <xf numFmtId="17" fontId="49" fillId="66" borderId="33" xfId="1474" applyNumberFormat="1" applyFont="1" applyFill="1" applyBorder="1" applyAlignment="1">
      <alignment horizontal="center"/>
    </xf>
    <xf numFmtId="43" fontId="51" fillId="66" borderId="34" xfId="1474" applyFont="1" applyFill="1" applyBorder="1" applyAlignment="1">
      <alignment horizontal="right"/>
    </xf>
    <xf numFmtId="0" fontId="100" fillId="64" borderId="34" xfId="20098" applyFont="1" applyFill="1" applyBorder="1"/>
    <xf numFmtId="43" fontId="100" fillId="66" borderId="34" xfId="1474" applyFont="1" applyFill="1" applyBorder="1" applyAlignment="1">
      <alignment horizontal="right"/>
    </xf>
    <xf numFmtId="43" fontId="100" fillId="54" borderId="34" xfId="1474" applyFont="1" applyFill="1" applyBorder="1" applyAlignment="1">
      <alignment horizontal="right"/>
    </xf>
    <xf numFmtId="0" fontId="97" fillId="64" borderId="0" xfId="0" applyFont="1" applyFill="1"/>
    <xf numFmtId="171" fontId="5" fillId="64" borderId="0" xfId="0" applyNumberFormat="1" applyFont="1" applyFill="1"/>
    <xf numFmtId="171" fontId="5" fillId="64" borderId="33" xfId="1474" applyNumberFormat="1" applyFont="1" applyFill="1" applyBorder="1"/>
    <xf numFmtId="171" fontId="5" fillId="64" borderId="34" xfId="1474" applyNumberFormat="1" applyFont="1" applyFill="1" applyBorder="1"/>
    <xf numFmtId="171" fontId="97" fillId="64" borderId="34" xfId="1474" applyNumberFormat="1" applyFont="1" applyFill="1" applyBorder="1"/>
    <xf numFmtId="171" fontId="5" fillId="64" borderId="36" xfId="1474" applyNumberFormat="1" applyFont="1" applyFill="1" applyBorder="1"/>
    <xf numFmtId="0" fontId="51" fillId="65" borderId="11" xfId="20098" applyFont="1" applyFill="1" applyBorder="1" applyAlignment="1">
      <alignment horizontal="center" vertical="center" wrapText="1"/>
    </xf>
    <xf numFmtId="0" fontId="51" fillId="65" borderId="10" xfId="20098" applyFont="1" applyFill="1" applyBorder="1" applyAlignment="1">
      <alignment horizontal="center" vertical="center" wrapText="1"/>
    </xf>
    <xf numFmtId="165" fontId="51" fillId="64" borderId="33" xfId="1474" applyNumberFormat="1" applyFont="1" applyFill="1" applyBorder="1"/>
    <xf numFmtId="165" fontId="51" fillId="64" borderId="34" xfId="1474" applyNumberFormat="1" applyFont="1" applyFill="1" applyBorder="1"/>
    <xf numFmtId="165" fontId="100" fillId="64" borderId="34" xfId="1474" applyNumberFormat="1" applyFont="1" applyFill="1" applyBorder="1"/>
    <xf numFmtId="165" fontId="51" fillId="64" borderId="36" xfId="1474" applyNumberFormat="1" applyFont="1" applyFill="1" applyBorder="1"/>
    <xf numFmtId="165" fontId="51" fillId="66" borderId="34" xfId="1474" applyNumberFormat="1" applyFont="1" applyFill="1" applyBorder="1" applyAlignment="1">
      <alignment horizontal="right"/>
    </xf>
    <xf numFmtId="165" fontId="100" fillId="66" borderId="34" xfId="1474" applyNumberFormat="1" applyFont="1" applyFill="1" applyBorder="1" applyAlignment="1">
      <alignment horizontal="right"/>
    </xf>
    <xf numFmtId="0" fontId="53" fillId="57" borderId="11" xfId="20098" applyFont="1" applyFill="1" applyBorder="1"/>
    <xf numFmtId="0" fontId="53" fillId="57" borderId="12" xfId="20098" applyFont="1" applyFill="1" applyBorder="1"/>
    <xf numFmtId="0" fontId="53" fillId="57" borderId="13" xfId="20098" applyFont="1" applyFill="1" applyBorder="1"/>
    <xf numFmtId="43" fontId="53" fillId="56" borderId="10" xfId="1474" applyFont="1" applyFill="1" applyBorder="1" applyAlignment="1" applyProtection="1">
      <alignment horizontal="center"/>
      <protection locked="0"/>
    </xf>
    <xf numFmtId="0" fontId="53" fillId="57" borderId="10" xfId="20098" applyFont="1" applyFill="1" applyBorder="1"/>
    <xf numFmtId="165" fontId="53" fillId="56" borderId="10" xfId="20098" applyNumberFormat="1" applyFont="1" applyFill="1" applyBorder="1" applyAlignment="1">
      <alignment horizontal="center" vertical="center"/>
    </xf>
    <xf numFmtId="165" fontId="53" fillId="56" borderId="10" xfId="20098" applyNumberFormat="1" applyFont="1" applyFill="1" applyBorder="1" applyAlignment="1">
      <alignment vertical="center"/>
    </xf>
    <xf numFmtId="165" fontId="57" fillId="56" borderId="27" xfId="1474" applyNumberFormat="1" applyFont="1" applyFill="1" applyBorder="1" applyAlignment="1" applyProtection="1"/>
    <xf numFmtId="165" fontId="57" fillId="56" borderId="30" xfId="1474" applyNumberFormat="1" applyFont="1" applyFill="1" applyBorder="1" applyAlignment="1" applyProtection="1"/>
    <xf numFmtId="165" fontId="57" fillId="56" borderId="53" xfId="1474" applyNumberFormat="1" applyFont="1" applyFill="1" applyBorder="1" applyAlignment="1" applyProtection="1"/>
    <xf numFmtId="0" fontId="57" fillId="57" borderId="12" xfId="20098" applyFont="1" applyFill="1" applyBorder="1" applyAlignment="1">
      <alignment vertical="center" wrapText="1"/>
    </xf>
    <xf numFmtId="43" fontId="53" fillId="54" borderId="0" xfId="20098" applyNumberFormat="1" applyFont="1" applyFill="1"/>
    <xf numFmtId="0" fontId="53" fillId="56" borderId="26" xfId="20098" applyFont="1" applyFill="1" applyBorder="1"/>
    <xf numFmtId="0" fontId="53" fillId="56" borderId="27" xfId="20098" applyFont="1" applyFill="1" applyBorder="1"/>
    <xf numFmtId="0" fontId="53" fillId="56" borderId="32" xfId="20098" applyFont="1" applyFill="1" applyBorder="1"/>
    <xf numFmtId="0" fontId="53" fillId="56" borderId="53" xfId="20098" applyFont="1" applyFill="1" applyBorder="1"/>
    <xf numFmtId="0" fontId="53" fillId="56" borderId="29" xfId="20098" applyFont="1" applyFill="1" applyBorder="1"/>
    <xf numFmtId="0" fontId="53" fillId="56" borderId="30" xfId="20098" applyFont="1" applyFill="1" applyBorder="1"/>
    <xf numFmtId="169" fontId="57" fillId="56" borderId="36" xfId="20098" applyNumberFormat="1" applyFont="1" applyFill="1" applyBorder="1" applyAlignment="1">
      <alignment horizontal="center"/>
    </xf>
    <xf numFmtId="166" fontId="57" fillId="56" borderId="51" xfId="1474" applyNumberFormat="1" applyFont="1" applyFill="1" applyBorder="1"/>
    <xf numFmtId="0" fontId="53" fillId="56" borderId="28" xfId="20098" applyFont="1" applyFill="1" applyBorder="1"/>
    <xf numFmtId="0" fontId="53" fillId="56" borderId="31" xfId="20098" applyFont="1" applyFill="1" applyBorder="1"/>
    <xf numFmtId="168" fontId="53" fillId="55" borderId="29" xfId="20098" applyNumberFormat="1" applyFont="1" applyFill="1" applyBorder="1" applyAlignment="1" applyProtection="1">
      <alignment horizontal="left"/>
      <protection locked="0"/>
    </xf>
    <xf numFmtId="168" fontId="53" fillId="55" borderId="30" xfId="20098" applyNumberFormat="1" applyFont="1" applyFill="1" applyBorder="1" applyAlignment="1" applyProtection="1">
      <alignment horizontal="left"/>
      <protection locked="0"/>
    </xf>
    <xf numFmtId="168" fontId="53" fillId="55" borderId="31" xfId="20098" applyNumberFormat="1" applyFont="1" applyFill="1" applyBorder="1" applyAlignment="1" applyProtection="1">
      <alignment horizontal="left"/>
      <protection locked="0"/>
    </xf>
    <xf numFmtId="0" fontId="53" fillId="56" borderId="51" xfId="20098" applyFont="1" applyFill="1" applyBorder="1"/>
    <xf numFmtId="168" fontId="53" fillId="55" borderId="32" xfId="20098" applyNumberFormat="1" applyFont="1" applyFill="1" applyBorder="1" applyAlignment="1" applyProtection="1">
      <alignment horizontal="left"/>
      <protection locked="0"/>
    </xf>
    <xf numFmtId="168" fontId="53" fillId="55" borderId="53" xfId="20098" applyNumberFormat="1" applyFont="1" applyFill="1" applyBorder="1" applyAlignment="1" applyProtection="1">
      <alignment horizontal="left"/>
      <protection locked="0"/>
    </xf>
    <xf numFmtId="168" fontId="53" fillId="55" borderId="51" xfId="20098" applyNumberFormat="1" applyFont="1" applyFill="1" applyBorder="1" applyAlignment="1" applyProtection="1">
      <alignment horizontal="left"/>
      <protection locked="0"/>
    </xf>
    <xf numFmtId="0" fontId="53" fillId="56" borderId="33" xfId="20098" applyFont="1" applyFill="1" applyBorder="1" applyAlignment="1">
      <alignment horizontal="center" vertical="center"/>
    </xf>
    <xf numFmtId="165" fontId="53" fillId="55" borderId="33" xfId="1474" applyNumberFormat="1" applyFont="1" applyFill="1" applyBorder="1" applyProtection="1">
      <protection locked="0"/>
    </xf>
    <xf numFmtId="43" fontId="53" fillId="56" borderId="33" xfId="1474" applyFont="1" applyFill="1" applyBorder="1" applyAlignment="1">
      <alignment horizontal="right" vertical="center"/>
    </xf>
    <xf numFmtId="43" fontId="53" fillId="56" borderId="33" xfId="1474" applyFont="1" applyFill="1" applyBorder="1" applyProtection="1">
      <protection locked="0"/>
    </xf>
    <xf numFmtId="43" fontId="53" fillId="56" borderId="33" xfId="1474" applyFont="1" applyFill="1" applyBorder="1"/>
    <xf numFmtId="165" fontId="53" fillId="56" borderId="33" xfId="1474" applyNumberFormat="1" applyFont="1" applyFill="1" applyBorder="1"/>
    <xf numFmtId="0" fontId="53" fillId="56" borderId="34" xfId="20098" applyFont="1" applyFill="1" applyBorder="1" applyAlignment="1">
      <alignment horizontal="center" vertical="center"/>
    </xf>
    <xf numFmtId="165" fontId="53" fillId="55" borderId="34" xfId="1474" applyNumberFormat="1" applyFont="1" applyFill="1" applyBorder="1" applyProtection="1">
      <protection locked="0"/>
    </xf>
    <xf numFmtId="43" fontId="53" fillId="56" borderId="34" xfId="1474" applyFont="1" applyFill="1" applyBorder="1" applyAlignment="1">
      <alignment horizontal="right" vertical="center"/>
    </xf>
    <xf numFmtId="43" fontId="53" fillId="56" borderId="34" xfId="1474" applyFont="1" applyFill="1" applyBorder="1" applyProtection="1">
      <protection locked="0"/>
    </xf>
    <xf numFmtId="43" fontId="53" fillId="56" borderId="34" xfId="1474" applyFont="1" applyFill="1" applyBorder="1"/>
    <xf numFmtId="165" fontId="53" fillId="56" borderId="34" xfId="1474" applyNumberFormat="1" applyFont="1" applyFill="1" applyBorder="1"/>
    <xf numFmtId="0" fontId="53" fillId="56" borderId="36" xfId="20098" applyFont="1" applyFill="1" applyBorder="1" applyAlignment="1">
      <alignment horizontal="center" vertical="center"/>
    </xf>
    <xf numFmtId="165" fontId="53" fillId="55" borderId="36" xfId="1474" applyNumberFormat="1" applyFont="1" applyFill="1" applyBorder="1" applyProtection="1">
      <protection locked="0"/>
    </xf>
    <xf numFmtId="43" fontId="53" fillId="56" borderId="36" xfId="1474" applyFont="1" applyFill="1" applyBorder="1" applyAlignment="1">
      <alignment horizontal="right" vertical="center"/>
    </xf>
    <xf numFmtId="43" fontId="53" fillId="56" borderId="36" xfId="1474" applyFont="1" applyFill="1" applyBorder="1" applyProtection="1">
      <protection locked="0"/>
    </xf>
    <xf numFmtId="43" fontId="53" fillId="56" borderId="36" xfId="1474" applyFont="1" applyFill="1" applyBorder="1"/>
    <xf numFmtId="165" fontId="53" fillId="56" borderId="36" xfId="1474" applyNumberFormat="1" applyFont="1" applyFill="1" applyBorder="1"/>
    <xf numFmtId="169" fontId="57" fillId="56" borderId="33" xfId="20098" applyNumberFormat="1" applyFont="1" applyFill="1" applyBorder="1" applyAlignment="1">
      <alignment horizontal="center"/>
    </xf>
    <xf numFmtId="164" fontId="57" fillId="56" borderId="28" xfId="1474" applyNumberFormat="1" applyFont="1" applyFill="1" applyBorder="1"/>
    <xf numFmtId="0" fontId="53" fillId="56" borderId="36" xfId="20098" applyFont="1" applyFill="1" applyBorder="1" applyAlignment="1">
      <alignment horizontal="center"/>
    </xf>
    <xf numFmtId="0" fontId="5" fillId="64" borderId="0" xfId="0" applyFont="1" applyFill="1" applyAlignment="1">
      <alignment horizontal="center"/>
    </xf>
    <xf numFmtId="0" fontId="51" fillId="64" borderId="34" xfId="20098" applyFont="1" applyFill="1" applyBorder="1" applyAlignment="1">
      <alignment horizontal="center"/>
    </xf>
    <xf numFmtId="43" fontId="53" fillId="56" borderId="34" xfId="1474" applyFont="1" applyFill="1" applyBorder="1" applyAlignment="1">
      <alignment horizontal="center" vertical="center"/>
    </xf>
    <xf numFmtId="43" fontId="53" fillId="56" borderId="33" xfId="1474" applyFont="1" applyFill="1" applyBorder="1" applyAlignment="1">
      <alignment horizontal="center" vertical="center"/>
    </xf>
    <xf numFmtId="43" fontId="53" fillId="56" borderId="36" xfId="1474" applyFont="1" applyFill="1" applyBorder="1" applyAlignment="1">
      <alignment horizontal="center" vertical="center"/>
    </xf>
    <xf numFmtId="168" fontId="53" fillId="54" borderId="0" xfId="20098" applyNumberFormat="1" applyFont="1" applyFill="1"/>
    <xf numFmtId="0" fontId="53" fillId="54" borderId="0" xfId="20098" applyFont="1" applyFill="1" applyAlignment="1">
      <alignment horizontal="center"/>
    </xf>
    <xf numFmtId="168" fontId="53" fillId="54" borderId="0" xfId="20098" applyNumberFormat="1" applyFont="1" applyFill="1" applyAlignment="1">
      <alignment horizontal="left"/>
    </xf>
    <xf numFmtId="169" fontId="53" fillId="67" borderId="25" xfId="20098" applyNumberFormat="1" applyFont="1" applyFill="1" applyBorder="1" applyAlignment="1">
      <alignment horizontal="center"/>
    </xf>
    <xf numFmtId="164" fontId="53" fillId="67" borderId="23" xfId="1474" applyNumberFormat="1" applyFont="1" applyFill="1" applyBorder="1"/>
    <xf numFmtId="0" fontId="49" fillId="64" borderId="0" xfId="20098" applyFont="1" applyFill="1" applyAlignment="1">
      <alignment horizontal="right"/>
    </xf>
    <xf numFmtId="0" fontId="49" fillId="66" borderId="10" xfId="20098" applyFont="1" applyFill="1" applyBorder="1" applyAlignment="1">
      <alignment horizontal="center"/>
    </xf>
    <xf numFmtId="0" fontId="51" fillId="56" borderId="34" xfId="0" quotePrefix="1" applyFont="1" applyFill="1" applyBorder="1" applyAlignment="1">
      <alignment vertical="top"/>
    </xf>
    <xf numFmtId="0" fontId="53" fillId="57" borderId="14" xfId="20098" applyFont="1" applyFill="1" applyBorder="1" applyAlignment="1">
      <alignment horizontal="center" vertical="center"/>
    </xf>
    <xf numFmtId="0" fontId="53" fillId="57" borderId="25" xfId="20098" applyFont="1" applyFill="1" applyBorder="1" applyAlignment="1">
      <alignment horizontal="center" vertical="center"/>
    </xf>
    <xf numFmtId="0" fontId="53" fillId="57" borderId="18" xfId="20098" applyFont="1" applyFill="1" applyBorder="1" applyAlignment="1">
      <alignment horizontal="center" vertical="center"/>
    </xf>
    <xf numFmtId="0" fontId="53" fillId="57" borderId="11" xfId="20098" applyFont="1" applyFill="1" applyBorder="1" applyAlignment="1">
      <alignment horizontal="center" vertical="center"/>
    </xf>
    <xf numFmtId="0" fontId="53" fillId="57" borderId="12" xfId="20098" applyFont="1" applyFill="1" applyBorder="1" applyAlignment="1">
      <alignment horizontal="center" vertical="center"/>
    </xf>
    <xf numFmtId="0" fontId="53" fillId="57" borderId="13" xfId="20098" applyFont="1" applyFill="1" applyBorder="1" applyAlignment="1">
      <alignment horizontal="center" vertical="center"/>
    </xf>
    <xf numFmtId="0" fontId="53" fillId="57" borderId="14" xfId="20098" applyFont="1" applyFill="1" applyBorder="1" applyAlignment="1">
      <alignment horizontal="center" vertical="center" wrapText="1"/>
    </xf>
    <xf numFmtId="0" fontId="53" fillId="57" borderId="18" xfId="20098" applyFont="1" applyFill="1" applyBorder="1" applyAlignment="1">
      <alignment horizontal="center" vertical="center" wrapText="1"/>
    </xf>
    <xf numFmtId="0" fontId="53" fillId="55" borderId="15" xfId="20098" applyFont="1" applyFill="1" applyBorder="1" applyAlignment="1">
      <alignment horizontal="center"/>
    </xf>
    <xf numFmtId="0" fontId="53" fillId="55" borderId="16" xfId="20098" applyFont="1" applyFill="1" applyBorder="1" applyAlignment="1">
      <alignment horizontal="center"/>
    </xf>
    <xf numFmtId="0" fontId="53" fillId="55" borderId="17" xfId="20098" applyFont="1" applyFill="1" applyBorder="1" applyAlignment="1">
      <alignment horizontal="center"/>
    </xf>
    <xf numFmtId="0" fontId="53" fillId="55" borderId="22" xfId="20098" applyFont="1" applyFill="1" applyBorder="1" applyAlignment="1">
      <alignment horizontal="center"/>
    </xf>
    <xf numFmtId="0" fontId="53" fillId="55" borderId="0" xfId="20098" applyFont="1" applyFill="1" applyAlignment="1">
      <alignment horizontal="center"/>
    </xf>
    <xf numFmtId="0" fontId="53" fillId="55" borderId="23" xfId="20098" applyFont="1" applyFill="1" applyBorder="1" applyAlignment="1">
      <alignment horizontal="center"/>
    </xf>
    <xf numFmtId="0" fontId="53" fillId="55" borderId="20" xfId="20098" applyFont="1" applyFill="1" applyBorder="1" applyAlignment="1">
      <alignment horizontal="center"/>
    </xf>
    <xf numFmtId="0" fontId="53" fillId="55" borderId="21" xfId="20098" applyFont="1" applyFill="1" applyBorder="1" applyAlignment="1">
      <alignment horizontal="center"/>
    </xf>
    <xf numFmtId="0" fontId="53" fillId="55" borderId="19" xfId="20098" applyFont="1" applyFill="1" applyBorder="1" applyAlignment="1">
      <alignment horizontal="center"/>
    </xf>
    <xf numFmtId="0" fontId="53" fillId="54" borderId="0" xfId="20098" applyFont="1" applyFill="1"/>
    <xf numFmtId="0" fontId="53" fillId="57" borderId="15" xfId="20098" applyFont="1" applyFill="1" applyBorder="1" applyAlignment="1">
      <alignment horizontal="center" vertical="center"/>
    </xf>
    <xf numFmtId="0" fontId="53" fillId="57" borderId="16" xfId="20098" applyFont="1" applyFill="1" applyBorder="1" applyAlignment="1">
      <alignment horizontal="center" vertical="center"/>
    </xf>
    <xf numFmtId="0" fontId="53" fillId="57" borderId="17" xfId="20098" applyFont="1" applyFill="1" applyBorder="1" applyAlignment="1">
      <alignment horizontal="center" vertical="center"/>
    </xf>
    <xf numFmtId="0" fontId="53" fillId="57" borderId="11" xfId="20098" applyFont="1" applyFill="1" applyBorder="1" applyAlignment="1">
      <alignment horizontal="center" vertical="center" wrapText="1"/>
    </xf>
    <xf numFmtId="0" fontId="53" fillId="57" borderId="13" xfId="20098" applyFont="1" applyFill="1" applyBorder="1" applyAlignment="1">
      <alignment horizontal="center" vertical="center" wrapText="1"/>
    </xf>
    <xf numFmtId="0" fontId="53" fillId="57" borderId="12" xfId="20098" applyFont="1" applyFill="1" applyBorder="1" applyAlignment="1">
      <alignment horizontal="center" vertical="center" wrapText="1"/>
    </xf>
    <xf numFmtId="0" fontId="57" fillId="57" borderId="11" xfId="20098" applyFont="1" applyFill="1" applyBorder="1" applyAlignment="1">
      <alignment horizontal="center" vertical="center" wrapText="1"/>
    </xf>
    <xf numFmtId="0" fontId="57" fillId="57" borderId="12" xfId="20098" applyFont="1" applyFill="1" applyBorder="1" applyAlignment="1">
      <alignment horizontal="center" vertical="center" wrapText="1"/>
    </xf>
    <xf numFmtId="0" fontId="57" fillId="57" borderId="13" xfId="20098" applyFont="1" applyFill="1" applyBorder="1" applyAlignment="1">
      <alignment horizontal="center" vertical="center" wrapText="1"/>
    </xf>
    <xf numFmtId="165" fontId="57" fillId="55" borderId="29" xfId="1474" applyNumberFormat="1" applyFont="1" applyFill="1" applyBorder="1" applyAlignment="1" applyProtection="1">
      <alignment horizontal="left" vertical="top"/>
      <protection locked="0"/>
    </xf>
    <xf numFmtId="165" fontId="57" fillId="55" borderId="30" xfId="1474" applyNumberFormat="1" applyFont="1" applyFill="1" applyBorder="1" applyAlignment="1" applyProtection="1">
      <alignment horizontal="left" vertical="top"/>
      <protection locked="0"/>
    </xf>
    <xf numFmtId="165" fontId="57" fillId="55" borderId="31" xfId="1474" applyNumberFormat="1" applyFont="1" applyFill="1" applyBorder="1" applyAlignment="1" applyProtection="1">
      <alignment horizontal="left" vertical="top"/>
      <protection locked="0"/>
    </xf>
    <xf numFmtId="0" fontId="53" fillId="57" borderId="15" xfId="20098" applyFont="1" applyFill="1" applyBorder="1" applyAlignment="1">
      <alignment horizontal="center" vertical="center" wrapText="1"/>
    </xf>
    <xf numFmtId="0" fontId="53" fillId="57" borderId="16" xfId="20098" applyFont="1" applyFill="1" applyBorder="1" applyAlignment="1">
      <alignment horizontal="center" vertical="center" wrapText="1"/>
    </xf>
    <xf numFmtId="0" fontId="53" fillId="57" borderId="17" xfId="20098" applyFont="1" applyFill="1" applyBorder="1" applyAlignment="1">
      <alignment horizontal="center" vertical="center" wrapText="1"/>
    </xf>
    <xf numFmtId="0" fontId="53" fillId="57" borderId="20" xfId="20098" applyFont="1" applyFill="1" applyBorder="1" applyAlignment="1">
      <alignment horizontal="center" vertical="center" wrapText="1"/>
    </xf>
    <xf numFmtId="0" fontId="53" fillId="57" borderId="21" xfId="20098" applyFont="1" applyFill="1" applyBorder="1" applyAlignment="1">
      <alignment horizontal="center" vertical="center" wrapText="1"/>
    </xf>
    <xf numFmtId="0" fontId="53" fillId="57" borderId="19" xfId="20098" applyFont="1" applyFill="1" applyBorder="1" applyAlignment="1">
      <alignment horizontal="center" vertical="center" wrapText="1"/>
    </xf>
    <xf numFmtId="0" fontId="57" fillId="57" borderId="20" xfId="20098" applyFont="1" applyFill="1" applyBorder="1" applyAlignment="1">
      <alignment horizontal="center" vertical="center" wrapText="1"/>
    </xf>
    <xf numFmtId="0" fontId="57" fillId="57" borderId="21" xfId="20098" applyFont="1" applyFill="1" applyBorder="1" applyAlignment="1">
      <alignment horizontal="center" vertical="center" wrapText="1"/>
    </xf>
    <xf numFmtId="0" fontId="57" fillId="57" borderId="19" xfId="20098" applyFont="1" applyFill="1" applyBorder="1" applyAlignment="1">
      <alignment horizontal="center" vertical="center" wrapText="1"/>
    </xf>
    <xf numFmtId="0" fontId="53" fillId="55" borderId="29" xfId="20098" applyFont="1" applyFill="1" applyBorder="1" applyAlignment="1" applyProtection="1">
      <alignment horizontal="left"/>
      <protection locked="0"/>
    </xf>
    <xf numFmtId="0" fontId="53" fillId="55" borderId="30" xfId="20098" applyFont="1" applyFill="1" applyBorder="1" applyAlignment="1" applyProtection="1">
      <alignment horizontal="left"/>
      <protection locked="0"/>
    </xf>
    <xf numFmtId="0" fontId="53" fillId="55" borderId="31" xfId="20098" applyFont="1" applyFill="1" applyBorder="1" applyAlignment="1" applyProtection="1">
      <alignment horizontal="left"/>
      <protection locked="0"/>
    </xf>
    <xf numFmtId="43" fontId="53" fillId="55" borderId="29" xfId="20098" applyNumberFormat="1" applyFont="1" applyFill="1" applyBorder="1" applyAlignment="1" applyProtection="1">
      <alignment horizontal="left"/>
      <protection locked="0"/>
    </xf>
    <xf numFmtId="0" fontId="53" fillId="55" borderId="11" xfId="20098" applyFont="1" applyFill="1" applyBorder="1" applyAlignment="1" applyProtection="1">
      <alignment horizontal="left"/>
      <protection locked="0"/>
    </xf>
    <xf numFmtId="0" fontId="53" fillId="55" borderId="12" xfId="20098" applyFont="1" applyFill="1" applyBorder="1" applyAlignment="1" applyProtection="1">
      <alignment horizontal="left"/>
      <protection locked="0"/>
    </xf>
    <xf numFmtId="0" fontId="53" fillId="55" borderId="13" xfId="20098" applyFont="1" applyFill="1" applyBorder="1" applyAlignment="1" applyProtection="1">
      <alignment horizontal="left"/>
      <protection locked="0"/>
    </xf>
    <xf numFmtId="0" fontId="53" fillId="55" borderId="29" xfId="20098" applyFont="1" applyFill="1" applyBorder="1" applyAlignment="1" applyProtection="1">
      <alignment horizontal="left" vertical="center"/>
      <protection locked="0"/>
    </xf>
    <xf numFmtId="0" fontId="53" fillId="55" borderId="30" xfId="20098" applyFont="1" applyFill="1" applyBorder="1" applyAlignment="1" applyProtection="1">
      <alignment horizontal="left" vertical="center"/>
      <protection locked="0"/>
    </xf>
    <xf numFmtId="0" fontId="53" fillId="55" borderId="31" xfId="20098" applyFont="1" applyFill="1" applyBorder="1" applyAlignment="1" applyProtection="1">
      <alignment horizontal="left" vertical="center"/>
      <protection locked="0"/>
    </xf>
    <xf numFmtId="0" fontId="53" fillId="55" borderId="32" xfId="20098" applyFont="1" applyFill="1" applyBorder="1" applyAlignment="1" applyProtection="1">
      <alignment horizontal="left" vertical="center"/>
      <protection locked="0"/>
    </xf>
    <xf numFmtId="0" fontId="53" fillId="55" borderId="53" xfId="20098" applyFont="1" applyFill="1" applyBorder="1" applyAlignment="1" applyProtection="1">
      <alignment horizontal="left" vertical="center"/>
      <protection locked="0"/>
    </xf>
    <xf numFmtId="0" fontId="53" fillId="55" borderId="51" xfId="20098" applyFont="1" applyFill="1" applyBorder="1" applyAlignment="1" applyProtection="1">
      <alignment horizontal="left" vertical="center"/>
      <protection locked="0"/>
    </xf>
    <xf numFmtId="0" fontId="57" fillId="57" borderId="14" xfId="20098" applyFont="1" applyFill="1" applyBorder="1" applyAlignment="1">
      <alignment horizontal="center" vertical="center"/>
    </xf>
    <xf numFmtId="0" fontId="57" fillId="57" borderId="18" xfId="20098" applyFont="1" applyFill="1" applyBorder="1" applyAlignment="1">
      <alignment horizontal="center" vertical="center"/>
    </xf>
    <xf numFmtId="0" fontId="53" fillId="55" borderId="26" xfId="20098" applyFont="1" applyFill="1" applyBorder="1" applyAlignment="1" applyProtection="1">
      <alignment horizontal="left" vertical="center"/>
      <protection locked="0"/>
    </xf>
    <xf numFmtId="0" fontId="53" fillId="55" borderId="27" xfId="20098" applyFont="1" applyFill="1" applyBorder="1" applyAlignment="1" applyProtection="1">
      <alignment horizontal="left" vertical="center"/>
      <protection locked="0"/>
    </xf>
    <xf numFmtId="0" fontId="53" fillId="55" borderId="28" xfId="20098" applyFont="1" applyFill="1" applyBorder="1" applyAlignment="1" applyProtection="1">
      <alignment horizontal="left" vertical="center"/>
      <protection locked="0"/>
    </xf>
    <xf numFmtId="0" fontId="53" fillId="57" borderId="22" xfId="20098" applyFont="1" applyFill="1" applyBorder="1" applyAlignment="1">
      <alignment horizontal="center" vertical="center"/>
    </xf>
    <xf numFmtId="0" fontId="53" fillId="57" borderId="0" xfId="20098" applyFont="1" applyFill="1" applyAlignment="1">
      <alignment horizontal="center" vertical="center"/>
    </xf>
    <xf numFmtId="0" fontId="53" fillId="57" borderId="23" xfId="20098" applyFont="1" applyFill="1" applyBorder="1" applyAlignment="1">
      <alignment horizontal="center" vertical="center"/>
    </xf>
    <xf numFmtId="0" fontId="53" fillId="57" borderId="20" xfId="20098" applyFont="1" applyFill="1" applyBorder="1" applyAlignment="1">
      <alignment horizontal="center" vertical="center"/>
    </xf>
    <xf numFmtId="0" fontId="53" fillId="57" borderId="21" xfId="20098" applyFont="1" applyFill="1" applyBorder="1" applyAlignment="1">
      <alignment horizontal="center" vertical="center"/>
    </xf>
    <xf numFmtId="0" fontId="53" fillId="57" borderId="19" xfId="20098" applyFont="1" applyFill="1" applyBorder="1" applyAlignment="1">
      <alignment horizontal="center" vertical="center"/>
    </xf>
    <xf numFmtId="0" fontId="53" fillId="57" borderId="11" xfId="20098" applyFont="1" applyFill="1" applyBorder="1" applyAlignment="1">
      <alignment horizontal="center"/>
    </xf>
    <xf numFmtId="0" fontId="53" fillId="57" borderId="12" xfId="20098" applyFont="1" applyFill="1" applyBorder="1" applyAlignment="1">
      <alignment horizontal="center"/>
    </xf>
    <xf numFmtId="0" fontId="53" fillId="57" borderId="13" xfId="20098" applyFont="1" applyFill="1" applyBorder="1" applyAlignment="1">
      <alignment horizontal="center"/>
    </xf>
    <xf numFmtId="0" fontId="53" fillId="55" borderId="26" xfId="20098" applyFont="1" applyFill="1" applyBorder="1" applyAlignment="1" applyProtection="1">
      <alignment horizontal="left"/>
      <protection locked="0"/>
    </xf>
    <xf numFmtId="0" fontId="53" fillId="55" borderId="27" xfId="20098" applyFont="1" applyFill="1" applyBorder="1" applyAlignment="1" applyProtection="1">
      <alignment horizontal="left"/>
      <protection locked="0"/>
    </xf>
    <xf numFmtId="0" fontId="53" fillId="55" borderId="28" xfId="20098" applyFont="1" applyFill="1" applyBorder="1" applyAlignment="1" applyProtection="1">
      <alignment horizontal="left"/>
      <protection locked="0"/>
    </xf>
    <xf numFmtId="0" fontId="53" fillId="57" borderId="25" xfId="20098" applyFont="1" applyFill="1" applyBorder="1" applyAlignment="1">
      <alignment horizontal="center" vertical="center" wrapText="1"/>
    </xf>
    <xf numFmtId="0" fontId="51" fillId="57" borderId="11" xfId="20083" applyFont="1" applyFill="1" applyBorder="1" applyAlignment="1">
      <alignment horizontal="center" vertical="center" wrapText="1"/>
    </xf>
    <xf numFmtId="0" fontId="51" fillId="57" borderId="12" xfId="20083" applyFont="1" applyFill="1" applyBorder="1" applyAlignment="1">
      <alignment horizontal="center" vertical="center" wrapText="1"/>
    </xf>
    <xf numFmtId="0" fontId="51" fillId="57" borderId="13" xfId="20083" applyFont="1" applyFill="1" applyBorder="1" applyAlignment="1">
      <alignment horizontal="center" vertical="center" wrapText="1"/>
    </xf>
    <xf numFmtId="0" fontId="49" fillId="57" borderId="15" xfId="20083" applyFont="1" applyFill="1" applyBorder="1" applyAlignment="1">
      <alignment horizontal="center" vertical="center" wrapText="1"/>
    </xf>
    <xf numFmtId="0" fontId="49" fillId="57" borderId="17" xfId="20083" applyFont="1" applyFill="1" applyBorder="1" applyAlignment="1">
      <alignment horizontal="center" vertical="center" wrapText="1"/>
    </xf>
    <xf numFmtId="0" fontId="49" fillId="57" borderId="20" xfId="20083" applyFont="1" applyFill="1" applyBorder="1" applyAlignment="1">
      <alignment horizontal="center" vertical="center" wrapText="1"/>
    </xf>
    <xf numFmtId="0" fontId="49" fillId="57" borderId="19" xfId="20083" applyFont="1" applyFill="1" applyBorder="1" applyAlignment="1">
      <alignment horizontal="center" vertical="center" wrapText="1"/>
    </xf>
    <xf numFmtId="0" fontId="51" fillId="56" borderId="11" xfId="20083" applyFont="1" applyFill="1" applyBorder="1" applyAlignment="1">
      <alignment horizontal="left" vertical="top" wrapText="1"/>
    </xf>
    <xf numFmtId="0" fontId="51" fillId="56" borderId="12" xfId="20083" applyFont="1" applyFill="1" applyBorder="1" applyAlignment="1">
      <alignment horizontal="left" vertical="top" wrapText="1"/>
    </xf>
    <xf numFmtId="0" fontId="49" fillId="56" borderId="12" xfId="20083" applyFont="1" applyFill="1" applyBorder="1" applyAlignment="1">
      <alignment horizontal="left" vertical="top" wrapText="1"/>
    </xf>
    <xf numFmtId="0" fontId="49" fillId="56" borderId="13" xfId="20083" applyFont="1" applyFill="1" applyBorder="1" applyAlignment="1">
      <alignment horizontal="left" vertical="top" wrapText="1"/>
    </xf>
    <xf numFmtId="0" fontId="49" fillId="56" borderId="11" xfId="20083" applyFont="1" applyFill="1" applyBorder="1" applyAlignment="1">
      <alignment horizontal="left" vertical="top" wrapText="1"/>
    </xf>
    <xf numFmtId="0" fontId="49" fillId="57" borderId="14" xfId="20083" applyFont="1" applyFill="1" applyBorder="1" applyAlignment="1">
      <alignment horizontal="center" vertical="center" wrapText="1"/>
    </xf>
    <xf numFmtId="0" fontId="49" fillId="57" borderId="25"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51" fillId="56" borderId="36" xfId="0" applyFont="1" applyFill="1" applyBorder="1" applyAlignment="1">
      <alignment horizontal="left" vertical="top" wrapText="1"/>
    </xf>
    <xf numFmtId="0" fontId="51" fillId="56" borderId="36" xfId="0" applyFont="1" applyFill="1" applyBorder="1" applyAlignment="1">
      <alignment vertical="top" wrapText="1"/>
    </xf>
    <xf numFmtId="0" fontId="51" fillId="56" borderId="34" xfId="0" applyFont="1" applyFill="1" applyBorder="1" applyAlignment="1">
      <alignment horizontal="left" vertical="top" wrapText="1"/>
    </xf>
    <xf numFmtId="0" fontId="51" fillId="56" borderId="34" xfId="0" applyFont="1" applyFill="1" applyBorder="1" applyAlignment="1">
      <alignment vertical="top"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0" fontId="51" fillId="56" borderId="33" xfId="0" applyFont="1" applyFill="1" applyBorder="1" applyAlignment="1">
      <alignment horizontal="left" vertical="top" wrapText="1"/>
    </xf>
    <xf numFmtId="0" fontId="51" fillId="56" borderId="33" xfId="0" applyFont="1" applyFill="1" applyBorder="1" applyAlignment="1">
      <alignment vertical="top" wrapText="1"/>
    </xf>
    <xf numFmtId="0" fontId="51" fillId="64" borderId="14" xfId="20098" applyFont="1" applyFill="1" applyBorder="1" applyAlignment="1">
      <alignment horizontal="center" vertical="center" wrapText="1"/>
    </xf>
    <xf numFmtId="0" fontId="51" fillId="64" borderId="18" xfId="20098" applyFont="1" applyFill="1" applyBorder="1" applyAlignment="1">
      <alignment horizontal="center" vertical="center" wrapText="1"/>
    </xf>
    <xf numFmtId="0" fontId="51" fillId="65" borderId="15" xfId="20098" applyFont="1" applyFill="1" applyBorder="1" applyAlignment="1">
      <alignment horizontal="center" vertical="center" wrapText="1"/>
    </xf>
    <xf numFmtId="0" fontId="51" fillId="65" borderId="20" xfId="20098" applyFont="1" applyFill="1" applyBorder="1" applyAlignment="1">
      <alignment horizontal="center" vertical="center" wrapText="1"/>
    </xf>
    <xf numFmtId="0" fontId="51" fillId="65" borderId="11" xfId="20098" applyFont="1" applyFill="1" applyBorder="1" applyAlignment="1">
      <alignment horizontal="center" vertical="center" wrapText="1"/>
    </xf>
    <xf numFmtId="0" fontId="51" fillId="65" borderId="12" xfId="20098" applyFont="1" applyFill="1" applyBorder="1" applyAlignment="1">
      <alignment horizontal="center" vertical="center" wrapText="1"/>
    </xf>
    <xf numFmtId="171" fontId="51" fillId="65" borderId="14" xfId="20098" applyNumberFormat="1" applyFont="1" applyFill="1" applyBorder="1" applyAlignment="1">
      <alignment horizontal="center" vertical="center" wrapText="1"/>
    </xf>
    <xf numFmtId="171" fontId="51" fillId="65" borderId="18" xfId="20098" applyNumberFormat="1" applyFont="1" applyFill="1" applyBorder="1" applyAlignment="1">
      <alignment horizontal="center" vertical="center" wrapText="1"/>
    </xf>
    <xf numFmtId="0" fontId="51" fillId="65" borderId="14" xfId="20098" applyFont="1" applyFill="1" applyBorder="1" applyAlignment="1">
      <alignment horizontal="center" vertical="center" wrapText="1"/>
    </xf>
    <xf numFmtId="0" fontId="51" fillId="65" borderId="18" xfId="20098" applyFont="1" applyFill="1" applyBorder="1" applyAlignment="1">
      <alignment horizontal="center" vertical="center" wrapText="1"/>
    </xf>
  </cellXfs>
  <cellStyles count="42803">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21" xfId="42709" xr:uid="{00000000-0005-0000-0000-00005F000000}"/>
    <cellStyle name="20% - Accent1 3" xfId="27" xr:uid="{00000000-0005-0000-0000-000060000000}"/>
    <cellStyle name="20% - Accent1 3 2" xfId="28" xr:uid="{00000000-0005-0000-0000-000061000000}"/>
    <cellStyle name="20% - Accent1 3 2 2" xfId="3016" xr:uid="{00000000-0005-0000-0000-000062000000}"/>
    <cellStyle name="20% - Accent1 3 2 3" xfId="3015" xr:uid="{00000000-0005-0000-0000-000063000000}"/>
    <cellStyle name="20% - Accent1 3 3" xfId="29" xr:uid="{00000000-0005-0000-0000-000064000000}"/>
    <cellStyle name="20% - Accent1 3 3 2" xfId="3018" xr:uid="{00000000-0005-0000-0000-000065000000}"/>
    <cellStyle name="20% - Accent1 3 3 2 2" xfId="3019" xr:uid="{00000000-0005-0000-0000-000066000000}"/>
    <cellStyle name="20% - Accent1 3 3 2 3" xfId="3020" xr:uid="{00000000-0005-0000-0000-000067000000}"/>
    <cellStyle name="20% - Accent1 3 3 3" xfId="3021" xr:uid="{00000000-0005-0000-0000-000068000000}"/>
    <cellStyle name="20% - Accent1 3 3 4" xfId="3022" xr:uid="{00000000-0005-0000-0000-000069000000}"/>
    <cellStyle name="20% - Accent1 3 3 5" xfId="3017" xr:uid="{00000000-0005-0000-0000-00006A000000}"/>
    <cellStyle name="20% - Accent1 3 4" xfId="30" xr:uid="{00000000-0005-0000-0000-00006B000000}"/>
    <cellStyle name="20% - Accent1 3 4 2" xfId="3024" xr:uid="{00000000-0005-0000-0000-00006C000000}"/>
    <cellStyle name="20% - Accent1 3 4 3" xfId="3025" xr:uid="{00000000-0005-0000-0000-00006D000000}"/>
    <cellStyle name="20% - Accent1 3 4 4" xfId="3026" xr:uid="{00000000-0005-0000-0000-00006E000000}"/>
    <cellStyle name="20% - Accent1 3 4 5" xfId="3023" xr:uid="{00000000-0005-0000-0000-00006F000000}"/>
    <cellStyle name="20% - Accent1 3 5" xfId="31" xr:uid="{00000000-0005-0000-0000-000070000000}"/>
    <cellStyle name="20% - Accent1 3 5 2" xfId="3028" xr:uid="{00000000-0005-0000-0000-000071000000}"/>
    <cellStyle name="20% - Accent1 3 5 3" xfId="3027" xr:uid="{00000000-0005-0000-0000-000072000000}"/>
    <cellStyle name="20% - Accent1 3 6" xfId="3029" xr:uid="{00000000-0005-0000-0000-000073000000}"/>
    <cellStyle name="20% - Accent1 3 7" xfId="3030" xr:uid="{00000000-0005-0000-0000-000074000000}"/>
    <cellStyle name="20% - Accent1 3 8" xfId="3014" xr:uid="{00000000-0005-0000-0000-000075000000}"/>
    <cellStyle name="20% - Accent1 4" xfId="32" xr:uid="{00000000-0005-0000-0000-000076000000}"/>
    <cellStyle name="20% - Accent1 4 2" xfId="33" xr:uid="{00000000-0005-0000-0000-000077000000}"/>
    <cellStyle name="20% - Accent1 4 2 2" xfId="34" xr:uid="{00000000-0005-0000-0000-000078000000}"/>
    <cellStyle name="20% - Accent1 4 2 2 2" xfId="3034" xr:uid="{00000000-0005-0000-0000-000079000000}"/>
    <cellStyle name="20% - Accent1 4 2 2 3" xfId="3035" xr:uid="{00000000-0005-0000-0000-00007A000000}"/>
    <cellStyle name="20% - Accent1 4 2 2 4" xfId="3036" xr:uid="{00000000-0005-0000-0000-00007B000000}"/>
    <cellStyle name="20% - Accent1 4 2 2 5" xfId="3033" xr:uid="{00000000-0005-0000-0000-00007C000000}"/>
    <cellStyle name="20% - Accent1 4 2 3" xfId="35" xr:uid="{00000000-0005-0000-0000-00007D000000}"/>
    <cellStyle name="20% - Accent1 4 2 3 2" xfId="3038" xr:uid="{00000000-0005-0000-0000-00007E000000}"/>
    <cellStyle name="20% - Accent1 4 2 3 3" xfId="3037" xr:uid="{00000000-0005-0000-0000-00007F000000}"/>
    <cellStyle name="20% - Accent1 4 2 4" xfId="36" xr:uid="{00000000-0005-0000-0000-000080000000}"/>
    <cellStyle name="20% - Accent1 4 2 4 2" xfId="3039" xr:uid="{00000000-0005-0000-0000-000081000000}"/>
    <cellStyle name="20% - Accent1 4 2 5" xfId="3040" xr:uid="{00000000-0005-0000-0000-000082000000}"/>
    <cellStyle name="20% - Accent1 4 2 6" xfId="3032" xr:uid="{00000000-0005-0000-0000-000083000000}"/>
    <cellStyle name="20% - Accent1 4 3" xfId="37" xr:uid="{00000000-0005-0000-0000-000084000000}"/>
    <cellStyle name="20% - Accent1 4 3 2" xfId="38" xr:uid="{00000000-0005-0000-0000-000085000000}"/>
    <cellStyle name="20% - Accent1 4 3 2 2" xfId="3043" xr:uid="{00000000-0005-0000-0000-000086000000}"/>
    <cellStyle name="20% - Accent1 4 3 2 3" xfId="3042" xr:uid="{00000000-0005-0000-0000-000087000000}"/>
    <cellStyle name="20% - Accent1 4 3 3" xfId="39" xr:uid="{00000000-0005-0000-0000-000088000000}"/>
    <cellStyle name="20% - Accent1 4 3 3 2" xfId="3045" xr:uid="{00000000-0005-0000-0000-000089000000}"/>
    <cellStyle name="20% - Accent1 4 3 3 3" xfId="3044" xr:uid="{00000000-0005-0000-0000-00008A000000}"/>
    <cellStyle name="20% - Accent1 4 3 4" xfId="40" xr:uid="{00000000-0005-0000-0000-00008B000000}"/>
    <cellStyle name="20% - Accent1 4 3 4 2" xfId="3046" xr:uid="{00000000-0005-0000-0000-00008C000000}"/>
    <cellStyle name="20% - Accent1 4 3 5" xfId="3047" xr:uid="{00000000-0005-0000-0000-00008D000000}"/>
    <cellStyle name="20% - Accent1 4 3 6" xfId="3041" xr:uid="{00000000-0005-0000-0000-00008E000000}"/>
    <cellStyle name="20% - Accent1 4 4" xfId="41" xr:uid="{00000000-0005-0000-0000-00008F000000}"/>
    <cellStyle name="20% - Accent1 4 4 2" xfId="3049" xr:uid="{00000000-0005-0000-0000-000090000000}"/>
    <cellStyle name="20% - Accent1 4 4 3" xfId="3048" xr:uid="{00000000-0005-0000-0000-000091000000}"/>
    <cellStyle name="20% - Accent1 4 5" xfId="3050" xr:uid="{00000000-0005-0000-0000-000092000000}"/>
    <cellStyle name="20% - Accent1 4 6" xfId="3051" xr:uid="{00000000-0005-0000-0000-000093000000}"/>
    <cellStyle name="20% - Accent1 4 7" xfId="3031" xr:uid="{00000000-0005-0000-0000-000094000000}"/>
    <cellStyle name="20% - Accent1 5" xfId="42" xr:uid="{00000000-0005-0000-0000-000095000000}"/>
    <cellStyle name="20% - Accent1 5 2" xfId="43" xr:uid="{00000000-0005-0000-0000-000096000000}"/>
    <cellStyle name="20% - Accent1 5 2 2" xfId="44" xr:uid="{00000000-0005-0000-0000-000097000000}"/>
    <cellStyle name="20% - Accent1 5 2 2 2" xfId="3055" xr:uid="{00000000-0005-0000-0000-000098000000}"/>
    <cellStyle name="20% - Accent1 5 2 2 3" xfId="3056" xr:uid="{00000000-0005-0000-0000-000099000000}"/>
    <cellStyle name="20% - Accent1 5 2 2 4" xfId="3057" xr:uid="{00000000-0005-0000-0000-00009A000000}"/>
    <cellStyle name="20% - Accent1 5 2 2 5" xfId="3054" xr:uid="{00000000-0005-0000-0000-00009B000000}"/>
    <cellStyle name="20% - Accent1 5 2 3" xfId="45" xr:uid="{00000000-0005-0000-0000-00009C000000}"/>
    <cellStyle name="20% - Accent1 5 2 3 2" xfId="3059" xr:uid="{00000000-0005-0000-0000-00009D000000}"/>
    <cellStyle name="20% - Accent1 5 2 3 3" xfId="3058" xr:uid="{00000000-0005-0000-0000-00009E000000}"/>
    <cellStyle name="20% - Accent1 5 2 4" xfId="3060" xr:uid="{00000000-0005-0000-0000-00009F000000}"/>
    <cellStyle name="20% - Accent1 5 2 5" xfId="3061" xr:uid="{00000000-0005-0000-0000-0000A0000000}"/>
    <cellStyle name="20% - Accent1 5 2 6" xfId="3053" xr:uid="{00000000-0005-0000-0000-0000A1000000}"/>
    <cellStyle name="20% - Accent1 5 3" xfId="46" xr:uid="{00000000-0005-0000-0000-0000A2000000}"/>
    <cellStyle name="20% - Accent1 5 3 2" xfId="47" xr:uid="{00000000-0005-0000-0000-0000A3000000}"/>
    <cellStyle name="20% - Accent1 5 3 2 2" xfId="3064" xr:uid="{00000000-0005-0000-0000-0000A4000000}"/>
    <cellStyle name="20% - Accent1 5 3 2 3" xfId="3063" xr:uid="{00000000-0005-0000-0000-0000A5000000}"/>
    <cellStyle name="20% - Accent1 5 3 3" xfId="48" xr:uid="{00000000-0005-0000-0000-0000A6000000}"/>
    <cellStyle name="20% - Accent1 5 3 3 2" xfId="3066" xr:uid="{00000000-0005-0000-0000-0000A7000000}"/>
    <cellStyle name="20% - Accent1 5 3 3 3" xfId="3065" xr:uid="{00000000-0005-0000-0000-0000A8000000}"/>
    <cellStyle name="20% - Accent1 5 3 4" xfId="3067" xr:uid="{00000000-0005-0000-0000-0000A9000000}"/>
    <cellStyle name="20% - Accent1 5 3 4 2" xfId="3068" xr:uid="{00000000-0005-0000-0000-0000AA000000}"/>
    <cellStyle name="20% - Accent1 5 3 5" xfId="3069" xr:uid="{00000000-0005-0000-0000-0000AB000000}"/>
    <cellStyle name="20% - Accent1 5 3 6" xfId="3062" xr:uid="{00000000-0005-0000-0000-0000AC000000}"/>
    <cellStyle name="20% - Accent1 5 4" xfId="49" xr:uid="{00000000-0005-0000-0000-0000AD000000}"/>
    <cellStyle name="20% - Accent1 5 4 2" xfId="50" xr:uid="{00000000-0005-0000-0000-0000AE000000}"/>
    <cellStyle name="20% - Accent1 5 4 2 2" xfId="3071" xr:uid="{00000000-0005-0000-0000-0000AF000000}"/>
    <cellStyle name="20% - Accent1 5 4 3" xfId="51" xr:uid="{00000000-0005-0000-0000-0000B0000000}"/>
    <cellStyle name="20% - Accent1 5 4 3 2" xfId="3072" xr:uid="{00000000-0005-0000-0000-0000B1000000}"/>
    <cellStyle name="20% - Accent1 5 4 4" xfId="3073" xr:uid="{00000000-0005-0000-0000-0000B2000000}"/>
    <cellStyle name="20% - Accent1 5 4 5" xfId="3074" xr:uid="{00000000-0005-0000-0000-0000B3000000}"/>
    <cellStyle name="20% - Accent1 5 4 6" xfId="3070" xr:uid="{00000000-0005-0000-0000-0000B4000000}"/>
    <cellStyle name="20% - Accent1 5 5" xfId="3075" xr:uid="{00000000-0005-0000-0000-0000B5000000}"/>
    <cellStyle name="20% - Accent1 5 6" xfId="3052" xr:uid="{00000000-0005-0000-0000-0000B6000000}"/>
    <cellStyle name="20% - Accent1 6" xfId="52" xr:uid="{00000000-0005-0000-0000-0000B7000000}"/>
    <cellStyle name="20% - Accent1 6 2" xfId="53" xr:uid="{00000000-0005-0000-0000-0000B8000000}"/>
    <cellStyle name="20% - Accent1 6 2 2" xfId="3078" xr:uid="{00000000-0005-0000-0000-0000B9000000}"/>
    <cellStyle name="20% - Accent1 6 2 2 2" xfId="3079" xr:uid="{00000000-0005-0000-0000-0000BA000000}"/>
    <cellStyle name="20% - Accent1 6 2 2 3" xfId="3080" xr:uid="{00000000-0005-0000-0000-0000BB000000}"/>
    <cellStyle name="20% - Accent1 6 2 3" xfId="3081" xr:uid="{00000000-0005-0000-0000-0000BC000000}"/>
    <cellStyle name="20% - Accent1 6 2 4" xfId="3082" xr:uid="{00000000-0005-0000-0000-0000BD000000}"/>
    <cellStyle name="20% - Accent1 6 2 5" xfId="3077" xr:uid="{00000000-0005-0000-0000-0000BE000000}"/>
    <cellStyle name="20% - Accent1 6 3" xfId="54" xr:uid="{00000000-0005-0000-0000-0000BF000000}"/>
    <cellStyle name="20% - Accent1 6 3 2" xfId="3084" xr:uid="{00000000-0005-0000-0000-0000C0000000}"/>
    <cellStyle name="20% - Accent1 6 3 3" xfId="3085" xr:uid="{00000000-0005-0000-0000-0000C1000000}"/>
    <cellStyle name="20% - Accent1 6 3 4" xfId="3086" xr:uid="{00000000-0005-0000-0000-0000C2000000}"/>
    <cellStyle name="20% - Accent1 6 3 5" xfId="3083" xr:uid="{00000000-0005-0000-0000-0000C3000000}"/>
    <cellStyle name="20% - Accent1 6 4" xfId="55" xr:uid="{00000000-0005-0000-0000-0000C4000000}"/>
    <cellStyle name="20% - Accent1 6 4 2" xfId="3088" xr:uid="{00000000-0005-0000-0000-0000C5000000}"/>
    <cellStyle name="20% - Accent1 6 4 3" xfId="3087" xr:uid="{00000000-0005-0000-0000-0000C6000000}"/>
    <cellStyle name="20% - Accent1 6 5" xfId="3089" xr:uid="{00000000-0005-0000-0000-0000C7000000}"/>
    <cellStyle name="20% - Accent1 6 6" xfId="3090" xr:uid="{00000000-0005-0000-0000-0000C8000000}"/>
    <cellStyle name="20% - Accent1 6 7" xfId="3076" xr:uid="{00000000-0005-0000-0000-0000C9000000}"/>
    <cellStyle name="20% - Accent1 7" xfId="56" xr:uid="{00000000-0005-0000-0000-0000CA000000}"/>
    <cellStyle name="20% - Accent1 7 2" xfId="57" xr:uid="{00000000-0005-0000-0000-0000CB000000}"/>
    <cellStyle name="20% - Accent1 7 2 2" xfId="3093" xr:uid="{00000000-0005-0000-0000-0000CC000000}"/>
    <cellStyle name="20% - Accent1 7 2 2 2" xfId="3094" xr:uid="{00000000-0005-0000-0000-0000CD000000}"/>
    <cellStyle name="20% - Accent1 7 2 2 3" xfId="3095" xr:uid="{00000000-0005-0000-0000-0000CE000000}"/>
    <cellStyle name="20% - Accent1 7 2 3" xfId="3096" xr:uid="{00000000-0005-0000-0000-0000CF000000}"/>
    <cellStyle name="20% - Accent1 7 2 4" xfId="3097" xr:uid="{00000000-0005-0000-0000-0000D0000000}"/>
    <cellStyle name="20% - Accent1 7 2 5" xfId="3092" xr:uid="{00000000-0005-0000-0000-0000D1000000}"/>
    <cellStyle name="20% - Accent1 7 3" xfId="58" xr:uid="{00000000-0005-0000-0000-0000D2000000}"/>
    <cellStyle name="20% - Accent1 7 3 2" xfId="3099" xr:uid="{00000000-0005-0000-0000-0000D3000000}"/>
    <cellStyle name="20% - Accent1 7 3 3" xfId="3100" xr:uid="{00000000-0005-0000-0000-0000D4000000}"/>
    <cellStyle name="20% - Accent1 7 3 4" xfId="3101" xr:uid="{00000000-0005-0000-0000-0000D5000000}"/>
    <cellStyle name="20% - Accent1 7 3 5" xfId="3098" xr:uid="{00000000-0005-0000-0000-0000D6000000}"/>
    <cellStyle name="20% - Accent1 7 4" xfId="3102" xr:uid="{00000000-0005-0000-0000-0000D7000000}"/>
    <cellStyle name="20% - Accent1 7 5" xfId="3103" xr:uid="{00000000-0005-0000-0000-0000D8000000}"/>
    <cellStyle name="20% - Accent1 7 6" xfId="3091" xr:uid="{00000000-0005-0000-0000-0000D9000000}"/>
    <cellStyle name="20% - Accent1 8" xfId="59" xr:uid="{00000000-0005-0000-0000-0000DA000000}"/>
    <cellStyle name="20% - Accent1 8 2" xfId="60" xr:uid="{00000000-0005-0000-0000-0000DB000000}"/>
    <cellStyle name="20% - Accent1 8 2 2" xfId="3106" xr:uid="{00000000-0005-0000-0000-0000DC000000}"/>
    <cellStyle name="20% - Accent1 8 2 2 2" xfId="3107" xr:uid="{00000000-0005-0000-0000-0000DD000000}"/>
    <cellStyle name="20% - Accent1 8 2 2 3" xfId="3108" xr:uid="{00000000-0005-0000-0000-0000DE000000}"/>
    <cellStyle name="20% - Accent1 8 2 3" xfId="3109" xr:uid="{00000000-0005-0000-0000-0000DF000000}"/>
    <cellStyle name="20% - Accent1 8 2 4" xfId="3110" xr:uid="{00000000-0005-0000-0000-0000E0000000}"/>
    <cellStyle name="20% - Accent1 8 2 5" xfId="3105" xr:uid="{00000000-0005-0000-0000-0000E1000000}"/>
    <cellStyle name="20% - Accent1 8 3" xfId="3111" xr:uid="{00000000-0005-0000-0000-0000E2000000}"/>
    <cellStyle name="20% - Accent1 8 3 2" xfId="3112" xr:uid="{00000000-0005-0000-0000-0000E3000000}"/>
    <cellStyle name="20% - Accent1 8 3 3" xfId="3113" xr:uid="{00000000-0005-0000-0000-0000E4000000}"/>
    <cellStyle name="20% - Accent1 8 4" xfId="3114" xr:uid="{00000000-0005-0000-0000-0000E5000000}"/>
    <cellStyle name="20% - Accent1 8 5" xfId="3115" xr:uid="{00000000-0005-0000-0000-0000E6000000}"/>
    <cellStyle name="20% - Accent1 8 6" xfId="3104" xr:uid="{00000000-0005-0000-0000-0000E7000000}"/>
    <cellStyle name="20% - Accent1 9" xfId="61" xr:uid="{00000000-0005-0000-0000-0000E8000000}"/>
    <cellStyle name="20% - Accent1 9 2" xfId="62" xr:uid="{00000000-0005-0000-0000-0000E9000000}"/>
    <cellStyle name="20% - Accent1 9 2 2" xfId="3118" xr:uid="{00000000-0005-0000-0000-0000EA000000}"/>
    <cellStyle name="20% - Accent1 9 2 3" xfId="3117" xr:uid="{00000000-0005-0000-0000-0000EB000000}"/>
    <cellStyle name="20% - Accent1 9 3" xfId="63" xr:uid="{00000000-0005-0000-0000-0000EC000000}"/>
    <cellStyle name="20% - Accent1 9 3 2" xfId="3120" xr:uid="{00000000-0005-0000-0000-0000ED000000}"/>
    <cellStyle name="20% - Accent1 9 3 3" xfId="3119" xr:uid="{00000000-0005-0000-0000-0000EE000000}"/>
    <cellStyle name="20% - Accent1 9 4" xfId="64" xr:uid="{00000000-0005-0000-0000-0000EF000000}"/>
    <cellStyle name="20% - Accent1 9 4 2" xfId="3121" xr:uid="{00000000-0005-0000-0000-0000F0000000}"/>
    <cellStyle name="20% - Accent1 9 5" xfId="3122" xr:uid="{00000000-0005-0000-0000-0000F1000000}"/>
    <cellStyle name="20% - Accent1 9 6" xfId="3123" xr:uid="{00000000-0005-0000-0000-0000F2000000}"/>
    <cellStyle name="20% - Accent1 9 7" xfId="3116" xr:uid="{00000000-0005-0000-0000-0000F3000000}"/>
    <cellStyle name="20% - Accent2" xfId="65" builtinId="34" customBuiltin="1"/>
    <cellStyle name="20% - Accent2 10" xfId="66" xr:uid="{00000000-0005-0000-0000-0000F5000000}"/>
    <cellStyle name="20% - Accent2 10 2" xfId="3126" xr:uid="{00000000-0005-0000-0000-0000F6000000}"/>
    <cellStyle name="20% - Accent2 10 3" xfId="3125" xr:uid="{00000000-0005-0000-0000-0000F7000000}"/>
    <cellStyle name="20% - Accent2 11" xfId="67" xr:uid="{00000000-0005-0000-0000-0000F8000000}"/>
    <cellStyle name="20% - Accent2 11 2" xfId="3128" xr:uid="{00000000-0005-0000-0000-0000F9000000}"/>
    <cellStyle name="20% - Accent2 11 2 2" xfId="3129" xr:uid="{00000000-0005-0000-0000-0000FA000000}"/>
    <cellStyle name="20% - Accent2 11 2 3" xfId="3130" xr:uid="{00000000-0005-0000-0000-0000FB000000}"/>
    <cellStyle name="20% - Accent2 11 3" xfId="3131" xr:uid="{00000000-0005-0000-0000-0000FC000000}"/>
    <cellStyle name="20% - Accent2 11 4" xfId="3132" xr:uid="{00000000-0005-0000-0000-0000FD000000}"/>
    <cellStyle name="20% - Accent2 11 5" xfId="3127" xr:uid="{00000000-0005-0000-0000-0000FE000000}"/>
    <cellStyle name="20% - Accent2 12" xfId="68" xr:uid="{00000000-0005-0000-0000-0000FF000000}"/>
    <cellStyle name="20% - Accent2 12 2" xfId="3134" xr:uid="{00000000-0005-0000-0000-000000010000}"/>
    <cellStyle name="20% - Accent2 12 2 2" xfId="3135" xr:uid="{00000000-0005-0000-0000-000001010000}"/>
    <cellStyle name="20% - Accent2 12 2 3" xfId="3136" xr:uid="{00000000-0005-0000-0000-000002010000}"/>
    <cellStyle name="20% - Accent2 12 3" xfId="3137" xr:uid="{00000000-0005-0000-0000-000003010000}"/>
    <cellStyle name="20% - Accent2 12 4" xfId="3138" xr:uid="{00000000-0005-0000-0000-000004010000}"/>
    <cellStyle name="20% - Accent2 12 5" xfId="3133" xr:uid="{00000000-0005-0000-0000-000005010000}"/>
    <cellStyle name="20% - Accent2 13" xfId="69" xr:uid="{00000000-0005-0000-0000-000006010000}"/>
    <cellStyle name="20% - Accent2 13 2" xfId="3140" xr:uid="{00000000-0005-0000-0000-000007010000}"/>
    <cellStyle name="20% - Accent2 13 2 2" xfId="3141" xr:uid="{00000000-0005-0000-0000-000008010000}"/>
    <cellStyle name="20% - Accent2 13 2 3" xfId="3142" xr:uid="{00000000-0005-0000-0000-000009010000}"/>
    <cellStyle name="20% - Accent2 13 3" xfId="3143" xr:uid="{00000000-0005-0000-0000-00000A010000}"/>
    <cellStyle name="20% - Accent2 13 4" xfId="3144" xr:uid="{00000000-0005-0000-0000-00000B010000}"/>
    <cellStyle name="20% - Accent2 13 5" xfId="3139" xr:uid="{00000000-0005-0000-0000-00000C010000}"/>
    <cellStyle name="20% - Accent2 14" xfId="70" xr:uid="{00000000-0005-0000-0000-00000D010000}"/>
    <cellStyle name="20% - Accent2 14 2" xfId="3146" xr:uid="{00000000-0005-0000-0000-00000E010000}"/>
    <cellStyle name="20% - Accent2 14 3" xfId="3145" xr:uid="{00000000-0005-0000-0000-00000F010000}"/>
    <cellStyle name="20% - Accent2 15" xfId="71" xr:uid="{00000000-0005-0000-0000-000010010000}"/>
    <cellStyle name="20% - Accent2 15 2" xfId="3148" xr:uid="{00000000-0005-0000-0000-000011010000}"/>
    <cellStyle name="20% - Accent2 15 3" xfId="3149" xr:uid="{00000000-0005-0000-0000-000012010000}"/>
    <cellStyle name="20% - Accent2 15 4" xfId="3150" xr:uid="{00000000-0005-0000-0000-000013010000}"/>
    <cellStyle name="20% - Accent2 15 5" xfId="3147" xr:uid="{00000000-0005-0000-0000-000014010000}"/>
    <cellStyle name="20% - Accent2 16" xfId="3151" xr:uid="{00000000-0005-0000-0000-000015010000}"/>
    <cellStyle name="20% - Accent2 17" xfId="3152" xr:uid="{00000000-0005-0000-0000-000016010000}"/>
    <cellStyle name="20% - Accent2 18" xfId="3153" xr:uid="{00000000-0005-0000-0000-000017010000}"/>
    <cellStyle name="20% - Accent2 19" xfId="3124" xr:uid="{00000000-0005-0000-0000-000018010000}"/>
    <cellStyle name="20% - Accent2 2" xfId="72" xr:uid="{00000000-0005-0000-0000-000019010000}"/>
    <cellStyle name="20% - Accent2 2 2" xfId="73" xr:uid="{00000000-0005-0000-0000-00001A010000}"/>
    <cellStyle name="20% - Accent2 2 2 2" xfId="74" xr:uid="{00000000-0005-0000-0000-00001B010000}"/>
    <cellStyle name="20% - Accent2 2 2 2 2" xfId="3157" xr:uid="{00000000-0005-0000-0000-00001C010000}"/>
    <cellStyle name="20% - Accent2 2 2 2 3" xfId="3156" xr:uid="{00000000-0005-0000-0000-00001D010000}"/>
    <cellStyle name="20% - Accent2 2 2 3" xfId="3158" xr:uid="{00000000-0005-0000-0000-00001E010000}"/>
    <cellStyle name="20% - Accent2 2 2 4" xfId="3155" xr:uid="{00000000-0005-0000-0000-00001F010000}"/>
    <cellStyle name="20% - Accent2 2 3" xfId="75" xr:uid="{00000000-0005-0000-0000-000020010000}"/>
    <cellStyle name="20% - Accent2 2 3 2" xfId="76" xr:uid="{00000000-0005-0000-0000-000021010000}"/>
    <cellStyle name="20% - Accent2 2 3 2 2" xfId="77" xr:uid="{00000000-0005-0000-0000-000022010000}"/>
    <cellStyle name="20% - Accent2 2 3 2 2 2" xfId="3161" xr:uid="{00000000-0005-0000-0000-000023010000}"/>
    <cellStyle name="20% - Accent2 2 3 2 3" xfId="3162" xr:uid="{00000000-0005-0000-0000-000024010000}"/>
    <cellStyle name="20% - Accent2 2 3 2 4" xfId="3160" xr:uid="{00000000-0005-0000-0000-000025010000}"/>
    <cellStyle name="20% - Accent2 2 3 3" xfId="78" xr:uid="{00000000-0005-0000-0000-000026010000}"/>
    <cellStyle name="20% - Accent2 2 3 3 2" xfId="3163" xr:uid="{00000000-0005-0000-0000-000027010000}"/>
    <cellStyle name="20% - Accent2 2 3 4" xfId="79" xr:uid="{00000000-0005-0000-0000-000028010000}"/>
    <cellStyle name="20% - Accent2 2 3 4 2" xfId="3164" xr:uid="{00000000-0005-0000-0000-000029010000}"/>
    <cellStyle name="20% - Accent2 2 3 5" xfId="80" xr:uid="{00000000-0005-0000-0000-00002A010000}"/>
    <cellStyle name="20% - Accent2 2 3 5 2" xfId="3165" xr:uid="{00000000-0005-0000-0000-00002B010000}"/>
    <cellStyle name="20% - Accent2 2 3 6" xfId="81" xr:uid="{00000000-0005-0000-0000-00002C010000}"/>
    <cellStyle name="20% - Accent2 2 3 6 2" xfId="3166" xr:uid="{00000000-0005-0000-0000-00002D010000}"/>
    <cellStyle name="20% - Accent2 2 3 7" xfId="3167" xr:uid="{00000000-0005-0000-0000-00002E010000}"/>
    <cellStyle name="20% - Accent2 2 3 8" xfId="3159" xr:uid="{00000000-0005-0000-0000-00002F010000}"/>
    <cellStyle name="20% - Accent2 2 4" xfId="82" xr:uid="{00000000-0005-0000-0000-000030010000}"/>
    <cellStyle name="20% - Accent2 2 4 2" xfId="83" xr:uid="{00000000-0005-0000-0000-000031010000}"/>
    <cellStyle name="20% - Accent2 2 4 2 2" xfId="3170" xr:uid="{00000000-0005-0000-0000-000032010000}"/>
    <cellStyle name="20% - Accent2 2 4 2 3" xfId="3171" xr:uid="{00000000-0005-0000-0000-000033010000}"/>
    <cellStyle name="20% - Accent2 2 4 2 4" xfId="3172" xr:uid="{00000000-0005-0000-0000-000034010000}"/>
    <cellStyle name="20% - Accent2 2 4 2 5" xfId="3169" xr:uid="{00000000-0005-0000-0000-000035010000}"/>
    <cellStyle name="20% - Accent2 2 4 3" xfId="84" xr:uid="{00000000-0005-0000-0000-000036010000}"/>
    <cellStyle name="20% - Accent2 2 4 3 2" xfId="3174" xr:uid="{00000000-0005-0000-0000-000037010000}"/>
    <cellStyle name="20% - Accent2 2 4 3 3" xfId="3173" xr:uid="{00000000-0005-0000-0000-000038010000}"/>
    <cellStyle name="20% - Accent2 2 4 4" xfId="85" xr:uid="{00000000-0005-0000-0000-000039010000}"/>
    <cellStyle name="20% - Accent2 2 4 4 2" xfId="3175" xr:uid="{00000000-0005-0000-0000-00003A010000}"/>
    <cellStyle name="20% - Accent2 2 4 5" xfId="86" xr:uid="{00000000-0005-0000-0000-00003B010000}"/>
    <cellStyle name="20% - Accent2 2 4 5 2" xfId="3176" xr:uid="{00000000-0005-0000-0000-00003C010000}"/>
    <cellStyle name="20% - Accent2 2 4 6" xfId="3177" xr:uid="{00000000-0005-0000-0000-00003D010000}"/>
    <cellStyle name="20% - Accent2 2 4 7" xfId="3168" xr:uid="{00000000-0005-0000-0000-00003E010000}"/>
    <cellStyle name="20% - Accent2 2 5" xfId="87" xr:uid="{00000000-0005-0000-0000-00003F010000}"/>
    <cellStyle name="20% - Accent2 2 5 2" xfId="88" xr:uid="{00000000-0005-0000-0000-000040010000}"/>
    <cellStyle name="20% - Accent2 2 5 2 2" xfId="3180" xr:uid="{00000000-0005-0000-0000-000041010000}"/>
    <cellStyle name="20% - Accent2 2 5 2 3" xfId="3181" xr:uid="{00000000-0005-0000-0000-000042010000}"/>
    <cellStyle name="20% - Accent2 2 5 2 4" xfId="3179" xr:uid="{00000000-0005-0000-0000-000043010000}"/>
    <cellStyle name="20% - Accent2 2 5 3" xfId="89" xr:uid="{00000000-0005-0000-0000-000044010000}"/>
    <cellStyle name="20% - Accent2 2 5 3 2" xfId="3183" xr:uid="{00000000-0005-0000-0000-000045010000}"/>
    <cellStyle name="20% - Accent2 2 5 3 3" xfId="3182" xr:uid="{00000000-0005-0000-0000-000046010000}"/>
    <cellStyle name="20% - Accent2 2 5 4" xfId="3184" xr:uid="{00000000-0005-0000-0000-000047010000}"/>
    <cellStyle name="20% - Accent2 2 5 5" xfId="3185" xr:uid="{00000000-0005-0000-0000-000048010000}"/>
    <cellStyle name="20% - Accent2 2 5 6" xfId="3178" xr:uid="{00000000-0005-0000-0000-000049010000}"/>
    <cellStyle name="20% - Accent2 2 6" xfId="90" xr:uid="{00000000-0005-0000-0000-00004A010000}"/>
    <cellStyle name="20% - Accent2 2 6 2" xfId="3187" xr:uid="{00000000-0005-0000-0000-00004B010000}"/>
    <cellStyle name="20% - Accent2 2 6 3" xfId="3188" xr:uid="{00000000-0005-0000-0000-00004C010000}"/>
    <cellStyle name="20% - Accent2 2 6 4" xfId="3186" xr:uid="{00000000-0005-0000-0000-00004D010000}"/>
    <cellStyle name="20% - Accent2 2 7" xfId="3189" xr:uid="{00000000-0005-0000-0000-00004E010000}"/>
    <cellStyle name="20% - Accent2 2 7 2" xfId="3190" xr:uid="{00000000-0005-0000-0000-00004F010000}"/>
    <cellStyle name="20% - Accent2 2 8" xfId="3191" xr:uid="{00000000-0005-0000-0000-000050010000}"/>
    <cellStyle name="20% - Accent2 2 9" xfId="3154" xr:uid="{00000000-0005-0000-0000-000051010000}"/>
    <cellStyle name="20% - Accent2 20" xfId="20085" xr:uid="{00000000-0005-0000-0000-000052010000}"/>
    <cellStyle name="20% - Accent2 21" xfId="42711" xr:uid="{00000000-0005-0000-0000-000053010000}"/>
    <cellStyle name="20% - Accent2 3" xfId="91" xr:uid="{00000000-0005-0000-0000-000054010000}"/>
    <cellStyle name="20% - Accent2 3 2" xfId="92" xr:uid="{00000000-0005-0000-0000-000055010000}"/>
    <cellStyle name="20% - Accent2 3 2 2" xfId="3194" xr:uid="{00000000-0005-0000-0000-000056010000}"/>
    <cellStyle name="20% - Accent2 3 2 3" xfId="3193" xr:uid="{00000000-0005-0000-0000-000057010000}"/>
    <cellStyle name="20% - Accent2 3 3" xfId="93" xr:uid="{00000000-0005-0000-0000-000058010000}"/>
    <cellStyle name="20% - Accent2 3 3 2" xfId="3196" xr:uid="{00000000-0005-0000-0000-000059010000}"/>
    <cellStyle name="20% - Accent2 3 3 2 2" xfId="3197" xr:uid="{00000000-0005-0000-0000-00005A010000}"/>
    <cellStyle name="20% - Accent2 3 3 2 3" xfId="3198" xr:uid="{00000000-0005-0000-0000-00005B010000}"/>
    <cellStyle name="20% - Accent2 3 3 3" xfId="3199" xr:uid="{00000000-0005-0000-0000-00005C010000}"/>
    <cellStyle name="20% - Accent2 3 3 4" xfId="3200" xr:uid="{00000000-0005-0000-0000-00005D010000}"/>
    <cellStyle name="20% - Accent2 3 3 5" xfId="3195" xr:uid="{00000000-0005-0000-0000-00005E010000}"/>
    <cellStyle name="20% - Accent2 3 4" xfId="94" xr:uid="{00000000-0005-0000-0000-00005F010000}"/>
    <cellStyle name="20% - Accent2 3 4 2" xfId="3202" xr:uid="{00000000-0005-0000-0000-000060010000}"/>
    <cellStyle name="20% - Accent2 3 4 3" xfId="3203" xr:uid="{00000000-0005-0000-0000-000061010000}"/>
    <cellStyle name="20% - Accent2 3 4 4" xfId="3204" xr:uid="{00000000-0005-0000-0000-000062010000}"/>
    <cellStyle name="20% - Accent2 3 4 5" xfId="3201" xr:uid="{00000000-0005-0000-0000-000063010000}"/>
    <cellStyle name="20% - Accent2 3 5" xfId="95" xr:uid="{00000000-0005-0000-0000-000064010000}"/>
    <cellStyle name="20% - Accent2 3 5 2" xfId="3206" xr:uid="{00000000-0005-0000-0000-000065010000}"/>
    <cellStyle name="20% - Accent2 3 5 3" xfId="3205" xr:uid="{00000000-0005-0000-0000-000066010000}"/>
    <cellStyle name="20% - Accent2 3 6" xfId="3207" xr:uid="{00000000-0005-0000-0000-000067010000}"/>
    <cellStyle name="20% - Accent2 3 7" xfId="3208" xr:uid="{00000000-0005-0000-0000-000068010000}"/>
    <cellStyle name="20% - Accent2 3 8" xfId="3192" xr:uid="{00000000-0005-0000-0000-000069010000}"/>
    <cellStyle name="20% - Accent2 4" xfId="96" xr:uid="{00000000-0005-0000-0000-00006A010000}"/>
    <cellStyle name="20% - Accent2 4 2" xfId="97" xr:uid="{00000000-0005-0000-0000-00006B010000}"/>
    <cellStyle name="20% - Accent2 4 2 2" xfId="98" xr:uid="{00000000-0005-0000-0000-00006C010000}"/>
    <cellStyle name="20% - Accent2 4 2 2 2" xfId="3212" xr:uid="{00000000-0005-0000-0000-00006D010000}"/>
    <cellStyle name="20% - Accent2 4 2 2 3" xfId="3213" xr:uid="{00000000-0005-0000-0000-00006E010000}"/>
    <cellStyle name="20% - Accent2 4 2 2 4" xfId="3214" xr:uid="{00000000-0005-0000-0000-00006F010000}"/>
    <cellStyle name="20% - Accent2 4 2 2 5" xfId="3211" xr:uid="{00000000-0005-0000-0000-000070010000}"/>
    <cellStyle name="20% - Accent2 4 2 3" xfId="99" xr:uid="{00000000-0005-0000-0000-000071010000}"/>
    <cellStyle name="20% - Accent2 4 2 3 2" xfId="3216" xr:uid="{00000000-0005-0000-0000-000072010000}"/>
    <cellStyle name="20% - Accent2 4 2 3 3" xfId="3215" xr:uid="{00000000-0005-0000-0000-000073010000}"/>
    <cellStyle name="20% - Accent2 4 2 4" xfId="100" xr:uid="{00000000-0005-0000-0000-000074010000}"/>
    <cellStyle name="20% - Accent2 4 2 4 2" xfId="3217" xr:uid="{00000000-0005-0000-0000-000075010000}"/>
    <cellStyle name="20% - Accent2 4 2 5" xfId="3218" xr:uid="{00000000-0005-0000-0000-000076010000}"/>
    <cellStyle name="20% - Accent2 4 2 6" xfId="3210" xr:uid="{00000000-0005-0000-0000-000077010000}"/>
    <cellStyle name="20% - Accent2 4 3" xfId="101" xr:uid="{00000000-0005-0000-0000-000078010000}"/>
    <cellStyle name="20% - Accent2 4 3 2" xfId="102" xr:uid="{00000000-0005-0000-0000-000079010000}"/>
    <cellStyle name="20% - Accent2 4 3 2 2" xfId="3221" xr:uid="{00000000-0005-0000-0000-00007A010000}"/>
    <cellStyle name="20% - Accent2 4 3 2 3" xfId="3220" xr:uid="{00000000-0005-0000-0000-00007B010000}"/>
    <cellStyle name="20% - Accent2 4 3 3" xfId="103" xr:uid="{00000000-0005-0000-0000-00007C010000}"/>
    <cellStyle name="20% - Accent2 4 3 3 2" xfId="3223" xr:uid="{00000000-0005-0000-0000-00007D010000}"/>
    <cellStyle name="20% - Accent2 4 3 3 3" xfId="3222" xr:uid="{00000000-0005-0000-0000-00007E010000}"/>
    <cellStyle name="20% - Accent2 4 3 4" xfId="104" xr:uid="{00000000-0005-0000-0000-00007F010000}"/>
    <cellStyle name="20% - Accent2 4 3 4 2" xfId="3224" xr:uid="{00000000-0005-0000-0000-000080010000}"/>
    <cellStyle name="20% - Accent2 4 3 5" xfId="3225" xr:uid="{00000000-0005-0000-0000-000081010000}"/>
    <cellStyle name="20% - Accent2 4 3 6" xfId="3219" xr:uid="{00000000-0005-0000-0000-000082010000}"/>
    <cellStyle name="20% - Accent2 4 4" xfId="105" xr:uid="{00000000-0005-0000-0000-000083010000}"/>
    <cellStyle name="20% - Accent2 4 4 2" xfId="3227" xr:uid="{00000000-0005-0000-0000-000084010000}"/>
    <cellStyle name="20% - Accent2 4 4 3" xfId="3226" xr:uid="{00000000-0005-0000-0000-000085010000}"/>
    <cellStyle name="20% - Accent2 4 5" xfId="3228" xr:uid="{00000000-0005-0000-0000-000086010000}"/>
    <cellStyle name="20% - Accent2 4 6" xfId="3229" xr:uid="{00000000-0005-0000-0000-000087010000}"/>
    <cellStyle name="20% - Accent2 4 7" xfId="3209" xr:uid="{00000000-0005-0000-0000-000088010000}"/>
    <cellStyle name="20% - Accent2 5" xfId="106" xr:uid="{00000000-0005-0000-0000-000089010000}"/>
    <cellStyle name="20% - Accent2 5 2" xfId="107" xr:uid="{00000000-0005-0000-0000-00008A010000}"/>
    <cellStyle name="20% - Accent2 5 2 2" xfId="108" xr:uid="{00000000-0005-0000-0000-00008B010000}"/>
    <cellStyle name="20% - Accent2 5 2 2 2" xfId="3233" xr:uid="{00000000-0005-0000-0000-00008C010000}"/>
    <cellStyle name="20% - Accent2 5 2 2 3" xfId="3234" xr:uid="{00000000-0005-0000-0000-00008D010000}"/>
    <cellStyle name="20% - Accent2 5 2 2 4" xfId="3235" xr:uid="{00000000-0005-0000-0000-00008E010000}"/>
    <cellStyle name="20% - Accent2 5 2 2 5" xfId="3232" xr:uid="{00000000-0005-0000-0000-00008F010000}"/>
    <cellStyle name="20% - Accent2 5 2 3" xfId="109" xr:uid="{00000000-0005-0000-0000-000090010000}"/>
    <cellStyle name="20% - Accent2 5 2 3 2" xfId="3237" xr:uid="{00000000-0005-0000-0000-000091010000}"/>
    <cellStyle name="20% - Accent2 5 2 3 3" xfId="3236" xr:uid="{00000000-0005-0000-0000-000092010000}"/>
    <cellStyle name="20% - Accent2 5 2 4" xfId="3238" xr:uid="{00000000-0005-0000-0000-000093010000}"/>
    <cellStyle name="20% - Accent2 5 2 5" xfId="3239" xr:uid="{00000000-0005-0000-0000-000094010000}"/>
    <cellStyle name="20% - Accent2 5 2 6" xfId="3231" xr:uid="{00000000-0005-0000-0000-000095010000}"/>
    <cellStyle name="20% - Accent2 5 3" xfId="110" xr:uid="{00000000-0005-0000-0000-000096010000}"/>
    <cellStyle name="20% - Accent2 5 3 2" xfId="111" xr:uid="{00000000-0005-0000-0000-000097010000}"/>
    <cellStyle name="20% - Accent2 5 3 2 2" xfId="3242" xr:uid="{00000000-0005-0000-0000-000098010000}"/>
    <cellStyle name="20% - Accent2 5 3 2 3" xfId="3241" xr:uid="{00000000-0005-0000-0000-000099010000}"/>
    <cellStyle name="20% - Accent2 5 3 3" xfId="112" xr:uid="{00000000-0005-0000-0000-00009A010000}"/>
    <cellStyle name="20% - Accent2 5 3 3 2" xfId="3244" xr:uid="{00000000-0005-0000-0000-00009B010000}"/>
    <cellStyle name="20% - Accent2 5 3 3 3" xfId="3243" xr:uid="{00000000-0005-0000-0000-00009C010000}"/>
    <cellStyle name="20% - Accent2 5 3 4" xfId="3245" xr:uid="{00000000-0005-0000-0000-00009D010000}"/>
    <cellStyle name="20% - Accent2 5 3 4 2" xfId="3246" xr:uid="{00000000-0005-0000-0000-00009E010000}"/>
    <cellStyle name="20% - Accent2 5 3 5" xfId="3247" xr:uid="{00000000-0005-0000-0000-00009F010000}"/>
    <cellStyle name="20% - Accent2 5 3 6" xfId="3240" xr:uid="{00000000-0005-0000-0000-0000A0010000}"/>
    <cellStyle name="20% - Accent2 5 4" xfId="113" xr:uid="{00000000-0005-0000-0000-0000A1010000}"/>
    <cellStyle name="20% - Accent2 5 4 2" xfId="114" xr:uid="{00000000-0005-0000-0000-0000A2010000}"/>
    <cellStyle name="20% - Accent2 5 4 2 2" xfId="3249" xr:uid="{00000000-0005-0000-0000-0000A3010000}"/>
    <cellStyle name="20% - Accent2 5 4 3" xfId="115" xr:uid="{00000000-0005-0000-0000-0000A4010000}"/>
    <cellStyle name="20% - Accent2 5 4 3 2" xfId="3250" xr:uid="{00000000-0005-0000-0000-0000A5010000}"/>
    <cellStyle name="20% - Accent2 5 4 4" xfId="3251" xr:uid="{00000000-0005-0000-0000-0000A6010000}"/>
    <cellStyle name="20% - Accent2 5 4 5" xfId="3252" xr:uid="{00000000-0005-0000-0000-0000A7010000}"/>
    <cellStyle name="20% - Accent2 5 4 6" xfId="3248" xr:uid="{00000000-0005-0000-0000-0000A8010000}"/>
    <cellStyle name="20% - Accent2 5 5" xfId="3253" xr:uid="{00000000-0005-0000-0000-0000A9010000}"/>
    <cellStyle name="20% - Accent2 5 6" xfId="3230" xr:uid="{00000000-0005-0000-0000-0000AA010000}"/>
    <cellStyle name="20% - Accent2 6" xfId="116" xr:uid="{00000000-0005-0000-0000-0000AB010000}"/>
    <cellStyle name="20% - Accent2 6 2" xfId="117" xr:uid="{00000000-0005-0000-0000-0000AC010000}"/>
    <cellStyle name="20% - Accent2 6 2 2" xfId="3256" xr:uid="{00000000-0005-0000-0000-0000AD010000}"/>
    <cellStyle name="20% - Accent2 6 2 2 2" xfId="3257" xr:uid="{00000000-0005-0000-0000-0000AE010000}"/>
    <cellStyle name="20% - Accent2 6 2 2 3" xfId="3258" xr:uid="{00000000-0005-0000-0000-0000AF010000}"/>
    <cellStyle name="20% - Accent2 6 2 3" xfId="3259" xr:uid="{00000000-0005-0000-0000-0000B0010000}"/>
    <cellStyle name="20% - Accent2 6 2 4" xfId="3260" xr:uid="{00000000-0005-0000-0000-0000B1010000}"/>
    <cellStyle name="20% - Accent2 6 2 5" xfId="3255" xr:uid="{00000000-0005-0000-0000-0000B2010000}"/>
    <cellStyle name="20% - Accent2 6 3" xfId="118" xr:uid="{00000000-0005-0000-0000-0000B3010000}"/>
    <cellStyle name="20% - Accent2 6 3 2" xfId="3262" xr:uid="{00000000-0005-0000-0000-0000B4010000}"/>
    <cellStyle name="20% - Accent2 6 3 3" xfId="3263" xr:uid="{00000000-0005-0000-0000-0000B5010000}"/>
    <cellStyle name="20% - Accent2 6 3 4" xfId="3264" xr:uid="{00000000-0005-0000-0000-0000B6010000}"/>
    <cellStyle name="20% - Accent2 6 3 5" xfId="3261" xr:uid="{00000000-0005-0000-0000-0000B7010000}"/>
    <cellStyle name="20% - Accent2 6 4" xfId="119" xr:uid="{00000000-0005-0000-0000-0000B8010000}"/>
    <cellStyle name="20% - Accent2 6 4 2" xfId="3266" xr:uid="{00000000-0005-0000-0000-0000B9010000}"/>
    <cellStyle name="20% - Accent2 6 4 3" xfId="3265" xr:uid="{00000000-0005-0000-0000-0000BA010000}"/>
    <cellStyle name="20% - Accent2 6 5" xfId="3267" xr:uid="{00000000-0005-0000-0000-0000BB010000}"/>
    <cellStyle name="20% - Accent2 6 6" xfId="3268" xr:uid="{00000000-0005-0000-0000-0000BC010000}"/>
    <cellStyle name="20% - Accent2 6 7" xfId="3254" xr:uid="{00000000-0005-0000-0000-0000BD010000}"/>
    <cellStyle name="20% - Accent2 7" xfId="120" xr:uid="{00000000-0005-0000-0000-0000BE010000}"/>
    <cellStyle name="20% - Accent2 7 2" xfId="121" xr:uid="{00000000-0005-0000-0000-0000BF010000}"/>
    <cellStyle name="20% - Accent2 7 2 2" xfId="3271" xr:uid="{00000000-0005-0000-0000-0000C0010000}"/>
    <cellStyle name="20% - Accent2 7 2 2 2" xfId="3272" xr:uid="{00000000-0005-0000-0000-0000C1010000}"/>
    <cellStyle name="20% - Accent2 7 2 2 3" xfId="3273" xr:uid="{00000000-0005-0000-0000-0000C2010000}"/>
    <cellStyle name="20% - Accent2 7 2 3" xfId="3274" xr:uid="{00000000-0005-0000-0000-0000C3010000}"/>
    <cellStyle name="20% - Accent2 7 2 4" xfId="3275" xr:uid="{00000000-0005-0000-0000-0000C4010000}"/>
    <cellStyle name="20% - Accent2 7 2 5" xfId="3270" xr:uid="{00000000-0005-0000-0000-0000C5010000}"/>
    <cellStyle name="20% - Accent2 7 3" xfId="122" xr:uid="{00000000-0005-0000-0000-0000C6010000}"/>
    <cellStyle name="20% - Accent2 7 3 2" xfId="3277" xr:uid="{00000000-0005-0000-0000-0000C7010000}"/>
    <cellStyle name="20% - Accent2 7 3 3" xfId="3278" xr:uid="{00000000-0005-0000-0000-0000C8010000}"/>
    <cellStyle name="20% - Accent2 7 3 4" xfId="3279" xr:uid="{00000000-0005-0000-0000-0000C9010000}"/>
    <cellStyle name="20% - Accent2 7 3 5" xfId="3276" xr:uid="{00000000-0005-0000-0000-0000CA010000}"/>
    <cellStyle name="20% - Accent2 7 4" xfId="3280" xr:uid="{00000000-0005-0000-0000-0000CB010000}"/>
    <cellStyle name="20% - Accent2 7 5" xfId="3281" xr:uid="{00000000-0005-0000-0000-0000CC010000}"/>
    <cellStyle name="20% - Accent2 7 6" xfId="3269" xr:uid="{00000000-0005-0000-0000-0000CD010000}"/>
    <cellStyle name="20% - Accent2 8" xfId="123" xr:uid="{00000000-0005-0000-0000-0000CE010000}"/>
    <cellStyle name="20% - Accent2 8 2" xfId="124" xr:uid="{00000000-0005-0000-0000-0000CF010000}"/>
    <cellStyle name="20% - Accent2 8 2 2" xfId="3284" xr:uid="{00000000-0005-0000-0000-0000D0010000}"/>
    <cellStyle name="20% - Accent2 8 2 2 2" xfId="3285" xr:uid="{00000000-0005-0000-0000-0000D1010000}"/>
    <cellStyle name="20% - Accent2 8 2 2 3" xfId="3286" xr:uid="{00000000-0005-0000-0000-0000D2010000}"/>
    <cellStyle name="20% - Accent2 8 2 3" xfId="3287" xr:uid="{00000000-0005-0000-0000-0000D3010000}"/>
    <cellStyle name="20% - Accent2 8 2 4" xfId="3288" xr:uid="{00000000-0005-0000-0000-0000D4010000}"/>
    <cellStyle name="20% - Accent2 8 2 5" xfId="3283" xr:uid="{00000000-0005-0000-0000-0000D5010000}"/>
    <cellStyle name="20% - Accent2 8 3" xfId="3289" xr:uid="{00000000-0005-0000-0000-0000D6010000}"/>
    <cellStyle name="20% - Accent2 8 3 2" xfId="3290" xr:uid="{00000000-0005-0000-0000-0000D7010000}"/>
    <cellStyle name="20% - Accent2 8 3 3" xfId="3291" xr:uid="{00000000-0005-0000-0000-0000D8010000}"/>
    <cellStyle name="20% - Accent2 8 4" xfId="3292" xr:uid="{00000000-0005-0000-0000-0000D9010000}"/>
    <cellStyle name="20% - Accent2 8 5" xfId="3293" xr:uid="{00000000-0005-0000-0000-0000DA010000}"/>
    <cellStyle name="20% - Accent2 8 6" xfId="3282" xr:uid="{00000000-0005-0000-0000-0000DB010000}"/>
    <cellStyle name="20% - Accent2 9" xfId="125" xr:uid="{00000000-0005-0000-0000-0000DC010000}"/>
    <cellStyle name="20% - Accent2 9 2" xfId="126" xr:uid="{00000000-0005-0000-0000-0000DD010000}"/>
    <cellStyle name="20% - Accent2 9 2 2" xfId="3296" xr:uid="{00000000-0005-0000-0000-0000DE010000}"/>
    <cellStyle name="20% - Accent2 9 2 3" xfId="3295" xr:uid="{00000000-0005-0000-0000-0000DF010000}"/>
    <cellStyle name="20% - Accent2 9 3" xfId="127" xr:uid="{00000000-0005-0000-0000-0000E0010000}"/>
    <cellStyle name="20% - Accent2 9 3 2" xfId="3298" xr:uid="{00000000-0005-0000-0000-0000E1010000}"/>
    <cellStyle name="20% - Accent2 9 3 3" xfId="3297" xr:uid="{00000000-0005-0000-0000-0000E2010000}"/>
    <cellStyle name="20% - Accent2 9 4" xfId="128" xr:uid="{00000000-0005-0000-0000-0000E3010000}"/>
    <cellStyle name="20% - Accent2 9 4 2" xfId="3299" xr:uid="{00000000-0005-0000-0000-0000E4010000}"/>
    <cellStyle name="20% - Accent2 9 5" xfId="3300" xr:uid="{00000000-0005-0000-0000-0000E5010000}"/>
    <cellStyle name="20% - Accent2 9 6" xfId="3301" xr:uid="{00000000-0005-0000-0000-0000E6010000}"/>
    <cellStyle name="20% - Accent2 9 7" xfId="3294" xr:uid="{00000000-0005-0000-0000-0000E7010000}"/>
    <cellStyle name="20% - Accent3" xfId="129" builtinId="38" customBuiltin="1"/>
    <cellStyle name="20% - Accent3 10" xfId="130" xr:uid="{00000000-0005-0000-0000-0000E9010000}"/>
    <cellStyle name="20% - Accent3 10 2" xfId="3304" xr:uid="{00000000-0005-0000-0000-0000EA010000}"/>
    <cellStyle name="20% - Accent3 10 3" xfId="3303" xr:uid="{00000000-0005-0000-0000-0000EB010000}"/>
    <cellStyle name="20% - Accent3 11" xfId="131" xr:uid="{00000000-0005-0000-0000-0000EC010000}"/>
    <cellStyle name="20% - Accent3 11 2" xfId="3306" xr:uid="{00000000-0005-0000-0000-0000ED010000}"/>
    <cellStyle name="20% - Accent3 11 2 2" xfId="3307" xr:uid="{00000000-0005-0000-0000-0000EE010000}"/>
    <cellStyle name="20% - Accent3 11 2 3" xfId="3308" xr:uid="{00000000-0005-0000-0000-0000EF010000}"/>
    <cellStyle name="20% - Accent3 11 3" xfId="3309" xr:uid="{00000000-0005-0000-0000-0000F0010000}"/>
    <cellStyle name="20% - Accent3 11 4" xfId="3310" xr:uid="{00000000-0005-0000-0000-0000F1010000}"/>
    <cellStyle name="20% - Accent3 11 5" xfId="3305" xr:uid="{00000000-0005-0000-0000-0000F2010000}"/>
    <cellStyle name="20% - Accent3 12" xfId="132" xr:uid="{00000000-0005-0000-0000-0000F3010000}"/>
    <cellStyle name="20% - Accent3 12 2" xfId="3312" xr:uid="{00000000-0005-0000-0000-0000F4010000}"/>
    <cellStyle name="20% - Accent3 12 2 2" xfId="3313" xr:uid="{00000000-0005-0000-0000-0000F5010000}"/>
    <cellStyle name="20% - Accent3 12 2 3" xfId="3314" xr:uid="{00000000-0005-0000-0000-0000F6010000}"/>
    <cellStyle name="20% - Accent3 12 3" xfId="3315" xr:uid="{00000000-0005-0000-0000-0000F7010000}"/>
    <cellStyle name="20% - Accent3 12 4" xfId="3316" xr:uid="{00000000-0005-0000-0000-0000F8010000}"/>
    <cellStyle name="20% - Accent3 12 5" xfId="3311" xr:uid="{00000000-0005-0000-0000-0000F9010000}"/>
    <cellStyle name="20% - Accent3 13" xfId="133" xr:uid="{00000000-0005-0000-0000-0000FA010000}"/>
    <cellStyle name="20% - Accent3 13 2" xfId="3318" xr:uid="{00000000-0005-0000-0000-0000FB010000}"/>
    <cellStyle name="20% - Accent3 13 2 2" xfId="3319" xr:uid="{00000000-0005-0000-0000-0000FC010000}"/>
    <cellStyle name="20% - Accent3 13 2 3" xfId="3320" xr:uid="{00000000-0005-0000-0000-0000FD010000}"/>
    <cellStyle name="20% - Accent3 13 3" xfId="3321" xr:uid="{00000000-0005-0000-0000-0000FE010000}"/>
    <cellStyle name="20% - Accent3 13 4" xfId="3322" xr:uid="{00000000-0005-0000-0000-0000FF010000}"/>
    <cellStyle name="20% - Accent3 13 5" xfId="3317" xr:uid="{00000000-0005-0000-0000-000000020000}"/>
    <cellStyle name="20% - Accent3 14" xfId="134" xr:uid="{00000000-0005-0000-0000-000001020000}"/>
    <cellStyle name="20% - Accent3 14 2" xfId="3324" xr:uid="{00000000-0005-0000-0000-000002020000}"/>
    <cellStyle name="20% - Accent3 14 3" xfId="3323" xr:uid="{00000000-0005-0000-0000-000003020000}"/>
    <cellStyle name="20% - Accent3 15" xfId="135" xr:uid="{00000000-0005-0000-0000-000004020000}"/>
    <cellStyle name="20% - Accent3 15 2" xfId="3326" xr:uid="{00000000-0005-0000-0000-000005020000}"/>
    <cellStyle name="20% - Accent3 15 3" xfId="3327" xr:uid="{00000000-0005-0000-0000-000006020000}"/>
    <cellStyle name="20% - Accent3 15 4" xfId="3328" xr:uid="{00000000-0005-0000-0000-000007020000}"/>
    <cellStyle name="20% - Accent3 15 5" xfId="3325" xr:uid="{00000000-0005-0000-0000-000008020000}"/>
    <cellStyle name="20% - Accent3 16" xfId="3329" xr:uid="{00000000-0005-0000-0000-000009020000}"/>
    <cellStyle name="20% - Accent3 17" xfId="3330" xr:uid="{00000000-0005-0000-0000-00000A020000}"/>
    <cellStyle name="20% - Accent3 18" xfId="3331" xr:uid="{00000000-0005-0000-0000-00000B020000}"/>
    <cellStyle name="20% - Accent3 19" xfId="3302" xr:uid="{00000000-0005-0000-0000-00000C020000}"/>
    <cellStyle name="20% - Accent3 2" xfId="136" xr:uid="{00000000-0005-0000-0000-00000D020000}"/>
    <cellStyle name="20% - Accent3 2 2" xfId="137" xr:uid="{00000000-0005-0000-0000-00000E020000}"/>
    <cellStyle name="20% - Accent3 2 2 2" xfId="138" xr:uid="{00000000-0005-0000-0000-00000F020000}"/>
    <cellStyle name="20% - Accent3 2 2 2 2" xfId="3335" xr:uid="{00000000-0005-0000-0000-000010020000}"/>
    <cellStyle name="20% - Accent3 2 2 2 3" xfId="3334" xr:uid="{00000000-0005-0000-0000-000011020000}"/>
    <cellStyle name="20% - Accent3 2 2 3" xfId="3336" xr:uid="{00000000-0005-0000-0000-000012020000}"/>
    <cellStyle name="20% - Accent3 2 2 4" xfId="3333" xr:uid="{00000000-0005-0000-0000-000013020000}"/>
    <cellStyle name="20% - Accent3 2 3" xfId="139" xr:uid="{00000000-0005-0000-0000-000014020000}"/>
    <cellStyle name="20% - Accent3 2 3 2" xfId="140" xr:uid="{00000000-0005-0000-0000-000015020000}"/>
    <cellStyle name="20% - Accent3 2 3 2 2" xfId="141" xr:uid="{00000000-0005-0000-0000-000016020000}"/>
    <cellStyle name="20% - Accent3 2 3 2 2 2" xfId="3339" xr:uid="{00000000-0005-0000-0000-000017020000}"/>
    <cellStyle name="20% - Accent3 2 3 2 3" xfId="3340" xr:uid="{00000000-0005-0000-0000-000018020000}"/>
    <cellStyle name="20% - Accent3 2 3 2 4" xfId="3338" xr:uid="{00000000-0005-0000-0000-000019020000}"/>
    <cellStyle name="20% - Accent3 2 3 3" xfId="142" xr:uid="{00000000-0005-0000-0000-00001A020000}"/>
    <cellStyle name="20% - Accent3 2 3 3 2" xfId="3341" xr:uid="{00000000-0005-0000-0000-00001B020000}"/>
    <cellStyle name="20% - Accent3 2 3 4" xfId="143" xr:uid="{00000000-0005-0000-0000-00001C020000}"/>
    <cellStyle name="20% - Accent3 2 3 4 2" xfId="3342" xr:uid="{00000000-0005-0000-0000-00001D020000}"/>
    <cellStyle name="20% - Accent3 2 3 5" xfId="144" xr:uid="{00000000-0005-0000-0000-00001E020000}"/>
    <cellStyle name="20% - Accent3 2 3 5 2" xfId="3343" xr:uid="{00000000-0005-0000-0000-00001F020000}"/>
    <cellStyle name="20% - Accent3 2 3 6" xfId="145" xr:uid="{00000000-0005-0000-0000-000020020000}"/>
    <cellStyle name="20% - Accent3 2 3 6 2" xfId="3344" xr:uid="{00000000-0005-0000-0000-000021020000}"/>
    <cellStyle name="20% - Accent3 2 3 7" xfId="3345" xr:uid="{00000000-0005-0000-0000-000022020000}"/>
    <cellStyle name="20% - Accent3 2 3 8" xfId="3337" xr:uid="{00000000-0005-0000-0000-000023020000}"/>
    <cellStyle name="20% - Accent3 2 4" xfId="146" xr:uid="{00000000-0005-0000-0000-000024020000}"/>
    <cellStyle name="20% - Accent3 2 4 2" xfId="147" xr:uid="{00000000-0005-0000-0000-000025020000}"/>
    <cellStyle name="20% - Accent3 2 4 2 2" xfId="3348" xr:uid="{00000000-0005-0000-0000-000026020000}"/>
    <cellStyle name="20% - Accent3 2 4 2 3" xfId="3349" xr:uid="{00000000-0005-0000-0000-000027020000}"/>
    <cellStyle name="20% - Accent3 2 4 2 4" xfId="3350" xr:uid="{00000000-0005-0000-0000-000028020000}"/>
    <cellStyle name="20% - Accent3 2 4 2 5" xfId="3347" xr:uid="{00000000-0005-0000-0000-000029020000}"/>
    <cellStyle name="20% - Accent3 2 4 3" xfId="148" xr:uid="{00000000-0005-0000-0000-00002A020000}"/>
    <cellStyle name="20% - Accent3 2 4 3 2" xfId="3352" xr:uid="{00000000-0005-0000-0000-00002B020000}"/>
    <cellStyle name="20% - Accent3 2 4 3 3" xfId="3351" xr:uid="{00000000-0005-0000-0000-00002C020000}"/>
    <cellStyle name="20% - Accent3 2 4 4" xfId="149" xr:uid="{00000000-0005-0000-0000-00002D020000}"/>
    <cellStyle name="20% - Accent3 2 4 4 2" xfId="3353" xr:uid="{00000000-0005-0000-0000-00002E020000}"/>
    <cellStyle name="20% - Accent3 2 4 5" xfId="150" xr:uid="{00000000-0005-0000-0000-00002F020000}"/>
    <cellStyle name="20% - Accent3 2 4 5 2" xfId="3354" xr:uid="{00000000-0005-0000-0000-000030020000}"/>
    <cellStyle name="20% - Accent3 2 4 6" xfId="3355" xr:uid="{00000000-0005-0000-0000-000031020000}"/>
    <cellStyle name="20% - Accent3 2 4 7" xfId="3346" xr:uid="{00000000-0005-0000-0000-000032020000}"/>
    <cellStyle name="20% - Accent3 2 5" xfId="151" xr:uid="{00000000-0005-0000-0000-000033020000}"/>
    <cellStyle name="20% - Accent3 2 5 2" xfId="152" xr:uid="{00000000-0005-0000-0000-000034020000}"/>
    <cellStyle name="20% - Accent3 2 5 2 2" xfId="3358" xr:uid="{00000000-0005-0000-0000-000035020000}"/>
    <cellStyle name="20% - Accent3 2 5 2 3" xfId="3359" xr:uid="{00000000-0005-0000-0000-000036020000}"/>
    <cellStyle name="20% - Accent3 2 5 2 4" xfId="3357" xr:uid="{00000000-0005-0000-0000-000037020000}"/>
    <cellStyle name="20% - Accent3 2 5 3" xfId="153" xr:uid="{00000000-0005-0000-0000-000038020000}"/>
    <cellStyle name="20% - Accent3 2 5 3 2" xfId="3361" xr:uid="{00000000-0005-0000-0000-000039020000}"/>
    <cellStyle name="20% - Accent3 2 5 3 3" xfId="3360" xr:uid="{00000000-0005-0000-0000-00003A020000}"/>
    <cellStyle name="20% - Accent3 2 5 4" xfId="3362" xr:uid="{00000000-0005-0000-0000-00003B020000}"/>
    <cellStyle name="20% - Accent3 2 5 5" xfId="3363" xr:uid="{00000000-0005-0000-0000-00003C020000}"/>
    <cellStyle name="20% - Accent3 2 5 6" xfId="3356" xr:uid="{00000000-0005-0000-0000-00003D020000}"/>
    <cellStyle name="20% - Accent3 2 6" xfId="154" xr:uid="{00000000-0005-0000-0000-00003E020000}"/>
    <cellStyle name="20% - Accent3 2 6 2" xfId="3365" xr:uid="{00000000-0005-0000-0000-00003F020000}"/>
    <cellStyle name="20% - Accent3 2 6 3" xfId="3366" xr:uid="{00000000-0005-0000-0000-000040020000}"/>
    <cellStyle name="20% - Accent3 2 6 4" xfId="3364" xr:uid="{00000000-0005-0000-0000-000041020000}"/>
    <cellStyle name="20% - Accent3 2 7" xfId="3367" xr:uid="{00000000-0005-0000-0000-000042020000}"/>
    <cellStyle name="20% - Accent3 2 7 2" xfId="3368" xr:uid="{00000000-0005-0000-0000-000043020000}"/>
    <cellStyle name="20% - Accent3 2 8" xfId="3369" xr:uid="{00000000-0005-0000-0000-000044020000}"/>
    <cellStyle name="20% - Accent3 2 9" xfId="3332" xr:uid="{00000000-0005-0000-0000-000045020000}"/>
    <cellStyle name="20% - Accent3 20" xfId="20086" xr:uid="{00000000-0005-0000-0000-000046020000}"/>
    <cellStyle name="20% - Accent3 21" xfId="42713" xr:uid="{00000000-0005-0000-0000-000047020000}"/>
    <cellStyle name="20% - Accent3 3" xfId="155" xr:uid="{00000000-0005-0000-0000-000048020000}"/>
    <cellStyle name="20% - Accent3 3 2" xfId="156" xr:uid="{00000000-0005-0000-0000-000049020000}"/>
    <cellStyle name="20% - Accent3 3 2 2" xfId="3372" xr:uid="{00000000-0005-0000-0000-00004A020000}"/>
    <cellStyle name="20% - Accent3 3 2 3" xfId="3371" xr:uid="{00000000-0005-0000-0000-00004B020000}"/>
    <cellStyle name="20% - Accent3 3 3" xfId="157" xr:uid="{00000000-0005-0000-0000-00004C020000}"/>
    <cellStyle name="20% - Accent3 3 3 2" xfId="3374" xr:uid="{00000000-0005-0000-0000-00004D020000}"/>
    <cellStyle name="20% - Accent3 3 3 2 2" xfId="3375" xr:uid="{00000000-0005-0000-0000-00004E020000}"/>
    <cellStyle name="20% - Accent3 3 3 2 3" xfId="3376" xr:uid="{00000000-0005-0000-0000-00004F020000}"/>
    <cellStyle name="20% - Accent3 3 3 3" xfId="3377" xr:uid="{00000000-0005-0000-0000-000050020000}"/>
    <cellStyle name="20% - Accent3 3 3 4" xfId="3378" xr:uid="{00000000-0005-0000-0000-000051020000}"/>
    <cellStyle name="20% - Accent3 3 3 5" xfId="3373" xr:uid="{00000000-0005-0000-0000-000052020000}"/>
    <cellStyle name="20% - Accent3 3 4" xfId="158" xr:uid="{00000000-0005-0000-0000-000053020000}"/>
    <cellStyle name="20% - Accent3 3 4 2" xfId="3380" xr:uid="{00000000-0005-0000-0000-000054020000}"/>
    <cellStyle name="20% - Accent3 3 4 3" xfId="3381" xr:uid="{00000000-0005-0000-0000-000055020000}"/>
    <cellStyle name="20% - Accent3 3 4 4" xfId="3382" xr:uid="{00000000-0005-0000-0000-000056020000}"/>
    <cellStyle name="20% - Accent3 3 4 5" xfId="3379" xr:uid="{00000000-0005-0000-0000-000057020000}"/>
    <cellStyle name="20% - Accent3 3 5" xfId="159" xr:uid="{00000000-0005-0000-0000-000058020000}"/>
    <cellStyle name="20% - Accent3 3 5 2" xfId="3384" xr:uid="{00000000-0005-0000-0000-000059020000}"/>
    <cellStyle name="20% - Accent3 3 5 3" xfId="3383" xr:uid="{00000000-0005-0000-0000-00005A020000}"/>
    <cellStyle name="20% - Accent3 3 6" xfId="3385" xr:uid="{00000000-0005-0000-0000-00005B020000}"/>
    <cellStyle name="20% - Accent3 3 7" xfId="3386" xr:uid="{00000000-0005-0000-0000-00005C020000}"/>
    <cellStyle name="20% - Accent3 3 8" xfId="3370" xr:uid="{00000000-0005-0000-0000-00005D020000}"/>
    <cellStyle name="20% - Accent3 4" xfId="160" xr:uid="{00000000-0005-0000-0000-00005E020000}"/>
    <cellStyle name="20% - Accent3 4 2" xfId="161" xr:uid="{00000000-0005-0000-0000-00005F020000}"/>
    <cellStyle name="20% - Accent3 4 2 2" xfId="162" xr:uid="{00000000-0005-0000-0000-000060020000}"/>
    <cellStyle name="20% - Accent3 4 2 2 2" xfId="3390" xr:uid="{00000000-0005-0000-0000-000061020000}"/>
    <cellStyle name="20% - Accent3 4 2 2 3" xfId="3391" xr:uid="{00000000-0005-0000-0000-000062020000}"/>
    <cellStyle name="20% - Accent3 4 2 2 4" xfId="3392" xr:uid="{00000000-0005-0000-0000-000063020000}"/>
    <cellStyle name="20% - Accent3 4 2 2 5" xfId="3389" xr:uid="{00000000-0005-0000-0000-000064020000}"/>
    <cellStyle name="20% - Accent3 4 2 3" xfId="163" xr:uid="{00000000-0005-0000-0000-000065020000}"/>
    <cellStyle name="20% - Accent3 4 2 3 2" xfId="3394" xr:uid="{00000000-0005-0000-0000-000066020000}"/>
    <cellStyle name="20% - Accent3 4 2 3 3" xfId="3393" xr:uid="{00000000-0005-0000-0000-000067020000}"/>
    <cellStyle name="20% - Accent3 4 2 4" xfId="164" xr:uid="{00000000-0005-0000-0000-000068020000}"/>
    <cellStyle name="20% - Accent3 4 2 4 2" xfId="3395" xr:uid="{00000000-0005-0000-0000-000069020000}"/>
    <cellStyle name="20% - Accent3 4 2 5" xfId="3396" xr:uid="{00000000-0005-0000-0000-00006A020000}"/>
    <cellStyle name="20% - Accent3 4 2 6" xfId="3388" xr:uid="{00000000-0005-0000-0000-00006B020000}"/>
    <cellStyle name="20% - Accent3 4 3" xfId="165" xr:uid="{00000000-0005-0000-0000-00006C020000}"/>
    <cellStyle name="20% - Accent3 4 3 2" xfId="166" xr:uid="{00000000-0005-0000-0000-00006D020000}"/>
    <cellStyle name="20% - Accent3 4 3 2 2" xfId="3399" xr:uid="{00000000-0005-0000-0000-00006E020000}"/>
    <cellStyle name="20% - Accent3 4 3 2 3" xfId="3398" xr:uid="{00000000-0005-0000-0000-00006F020000}"/>
    <cellStyle name="20% - Accent3 4 3 3" xfId="167" xr:uid="{00000000-0005-0000-0000-000070020000}"/>
    <cellStyle name="20% - Accent3 4 3 3 2" xfId="3401" xr:uid="{00000000-0005-0000-0000-000071020000}"/>
    <cellStyle name="20% - Accent3 4 3 3 3" xfId="3400" xr:uid="{00000000-0005-0000-0000-000072020000}"/>
    <cellStyle name="20% - Accent3 4 3 4" xfId="168" xr:uid="{00000000-0005-0000-0000-000073020000}"/>
    <cellStyle name="20% - Accent3 4 3 4 2" xfId="3402" xr:uid="{00000000-0005-0000-0000-000074020000}"/>
    <cellStyle name="20% - Accent3 4 3 5" xfId="3403" xr:uid="{00000000-0005-0000-0000-000075020000}"/>
    <cellStyle name="20% - Accent3 4 3 6" xfId="3397" xr:uid="{00000000-0005-0000-0000-000076020000}"/>
    <cellStyle name="20% - Accent3 4 4" xfId="169" xr:uid="{00000000-0005-0000-0000-000077020000}"/>
    <cellStyle name="20% - Accent3 4 4 2" xfId="3405" xr:uid="{00000000-0005-0000-0000-000078020000}"/>
    <cellStyle name="20% - Accent3 4 4 3" xfId="3404" xr:uid="{00000000-0005-0000-0000-000079020000}"/>
    <cellStyle name="20% - Accent3 4 5" xfId="3406" xr:uid="{00000000-0005-0000-0000-00007A020000}"/>
    <cellStyle name="20% - Accent3 4 6" xfId="3407" xr:uid="{00000000-0005-0000-0000-00007B020000}"/>
    <cellStyle name="20% - Accent3 4 7" xfId="3387" xr:uid="{00000000-0005-0000-0000-00007C020000}"/>
    <cellStyle name="20% - Accent3 5" xfId="170" xr:uid="{00000000-0005-0000-0000-00007D020000}"/>
    <cellStyle name="20% - Accent3 5 2" xfId="171" xr:uid="{00000000-0005-0000-0000-00007E020000}"/>
    <cellStyle name="20% - Accent3 5 2 2" xfId="172" xr:uid="{00000000-0005-0000-0000-00007F020000}"/>
    <cellStyle name="20% - Accent3 5 2 2 2" xfId="3411" xr:uid="{00000000-0005-0000-0000-000080020000}"/>
    <cellStyle name="20% - Accent3 5 2 2 3" xfId="3412" xr:uid="{00000000-0005-0000-0000-000081020000}"/>
    <cellStyle name="20% - Accent3 5 2 2 4" xfId="3413" xr:uid="{00000000-0005-0000-0000-000082020000}"/>
    <cellStyle name="20% - Accent3 5 2 2 5" xfId="3410" xr:uid="{00000000-0005-0000-0000-000083020000}"/>
    <cellStyle name="20% - Accent3 5 2 3" xfId="173" xr:uid="{00000000-0005-0000-0000-000084020000}"/>
    <cellStyle name="20% - Accent3 5 2 3 2" xfId="3415" xr:uid="{00000000-0005-0000-0000-000085020000}"/>
    <cellStyle name="20% - Accent3 5 2 3 3" xfId="3414" xr:uid="{00000000-0005-0000-0000-000086020000}"/>
    <cellStyle name="20% - Accent3 5 2 4" xfId="3416" xr:uid="{00000000-0005-0000-0000-000087020000}"/>
    <cellStyle name="20% - Accent3 5 2 5" xfId="3417" xr:uid="{00000000-0005-0000-0000-000088020000}"/>
    <cellStyle name="20% - Accent3 5 2 6" xfId="3409" xr:uid="{00000000-0005-0000-0000-000089020000}"/>
    <cellStyle name="20% - Accent3 5 3" xfId="174" xr:uid="{00000000-0005-0000-0000-00008A020000}"/>
    <cellStyle name="20% - Accent3 5 3 2" xfId="175" xr:uid="{00000000-0005-0000-0000-00008B020000}"/>
    <cellStyle name="20% - Accent3 5 3 2 2" xfId="3420" xr:uid="{00000000-0005-0000-0000-00008C020000}"/>
    <cellStyle name="20% - Accent3 5 3 2 3" xfId="3419" xr:uid="{00000000-0005-0000-0000-00008D020000}"/>
    <cellStyle name="20% - Accent3 5 3 3" xfId="176" xr:uid="{00000000-0005-0000-0000-00008E020000}"/>
    <cellStyle name="20% - Accent3 5 3 3 2" xfId="3422" xr:uid="{00000000-0005-0000-0000-00008F020000}"/>
    <cellStyle name="20% - Accent3 5 3 3 3" xfId="3421" xr:uid="{00000000-0005-0000-0000-000090020000}"/>
    <cellStyle name="20% - Accent3 5 3 4" xfId="3423" xr:uid="{00000000-0005-0000-0000-000091020000}"/>
    <cellStyle name="20% - Accent3 5 3 4 2" xfId="3424" xr:uid="{00000000-0005-0000-0000-000092020000}"/>
    <cellStyle name="20% - Accent3 5 3 5" xfId="3425" xr:uid="{00000000-0005-0000-0000-000093020000}"/>
    <cellStyle name="20% - Accent3 5 3 6" xfId="3418" xr:uid="{00000000-0005-0000-0000-000094020000}"/>
    <cellStyle name="20% - Accent3 5 4" xfId="177" xr:uid="{00000000-0005-0000-0000-000095020000}"/>
    <cellStyle name="20% - Accent3 5 4 2" xfId="178" xr:uid="{00000000-0005-0000-0000-000096020000}"/>
    <cellStyle name="20% - Accent3 5 4 2 2" xfId="3427" xr:uid="{00000000-0005-0000-0000-000097020000}"/>
    <cellStyle name="20% - Accent3 5 4 3" xfId="179" xr:uid="{00000000-0005-0000-0000-000098020000}"/>
    <cellStyle name="20% - Accent3 5 4 3 2" xfId="3428" xr:uid="{00000000-0005-0000-0000-000099020000}"/>
    <cellStyle name="20% - Accent3 5 4 4" xfId="3429" xr:uid="{00000000-0005-0000-0000-00009A020000}"/>
    <cellStyle name="20% - Accent3 5 4 5" xfId="3430" xr:uid="{00000000-0005-0000-0000-00009B020000}"/>
    <cellStyle name="20% - Accent3 5 4 6" xfId="3426" xr:uid="{00000000-0005-0000-0000-00009C020000}"/>
    <cellStyle name="20% - Accent3 5 5" xfId="3431" xr:uid="{00000000-0005-0000-0000-00009D020000}"/>
    <cellStyle name="20% - Accent3 5 6" xfId="3408" xr:uid="{00000000-0005-0000-0000-00009E020000}"/>
    <cellStyle name="20% - Accent3 6" xfId="180" xr:uid="{00000000-0005-0000-0000-00009F020000}"/>
    <cellStyle name="20% - Accent3 6 2" xfId="181" xr:uid="{00000000-0005-0000-0000-0000A0020000}"/>
    <cellStyle name="20% - Accent3 6 2 2" xfId="3434" xr:uid="{00000000-0005-0000-0000-0000A1020000}"/>
    <cellStyle name="20% - Accent3 6 2 2 2" xfId="3435" xr:uid="{00000000-0005-0000-0000-0000A2020000}"/>
    <cellStyle name="20% - Accent3 6 2 2 3" xfId="3436" xr:uid="{00000000-0005-0000-0000-0000A3020000}"/>
    <cellStyle name="20% - Accent3 6 2 3" xfId="3437" xr:uid="{00000000-0005-0000-0000-0000A4020000}"/>
    <cellStyle name="20% - Accent3 6 2 4" xfId="3438" xr:uid="{00000000-0005-0000-0000-0000A5020000}"/>
    <cellStyle name="20% - Accent3 6 2 5" xfId="3433" xr:uid="{00000000-0005-0000-0000-0000A6020000}"/>
    <cellStyle name="20% - Accent3 6 3" xfId="182" xr:uid="{00000000-0005-0000-0000-0000A7020000}"/>
    <cellStyle name="20% - Accent3 6 3 2" xfId="3440" xr:uid="{00000000-0005-0000-0000-0000A8020000}"/>
    <cellStyle name="20% - Accent3 6 3 3" xfId="3441" xr:uid="{00000000-0005-0000-0000-0000A9020000}"/>
    <cellStyle name="20% - Accent3 6 3 4" xfId="3442" xr:uid="{00000000-0005-0000-0000-0000AA020000}"/>
    <cellStyle name="20% - Accent3 6 3 5" xfId="3439" xr:uid="{00000000-0005-0000-0000-0000AB020000}"/>
    <cellStyle name="20% - Accent3 6 4" xfId="183" xr:uid="{00000000-0005-0000-0000-0000AC020000}"/>
    <cellStyle name="20% - Accent3 6 4 2" xfId="3444" xr:uid="{00000000-0005-0000-0000-0000AD020000}"/>
    <cellStyle name="20% - Accent3 6 4 3" xfId="3443" xr:uid="{00000000-0005-0000-0000-0000AE020000}"/>
    <cellStyle name="20% - Accent3 6 5" xfId="3445" xr:uid="{00000000-0005-0000-0000-0000AF020000}"/>
    <cellStyle name="20% - Accent3 6 6" xfId="3446" xr:uid="{00000000-0005-0000-0000-0000B0020000}"/>
    <cellStyle name="20% - Accent3 6 7" xfId="3432" xr:uid="{00000000-0005-0000-0000-0000B1020000}"/>
    <cellStyle name="20% - Accent3 7" xfId="184" xr:uid="{00000000-0005-0000-0000-0000B2020000}"/>
    <cellStyle name="20% - Accent3 7 2" xfId="185" xr:uid="{00000000-0005-0000-0000-0000B3020000}"/>
    <cellStyle name="20% - Accent3 7 2 2" xfId="3449" xr:uid="{00000000-0005-0000-0000-0000B4020000}"/>
    <cellStyle name="20% - Accent3 7 2 2 2" xfId="3450" xr:uid="{00000000-0005-0000-0000-0000B5020000}"/>
    <cellStyle name="20% - Accent3 7 2 2 3" xfId="3451" xr:uid="{00000000-0005-0000-0000-0000B6020000}"/>
    <cellStyle name="20% - Accent3 7 2 3" xfId="3452" xr:uid="{00000000-0005-0000-0000-0000B7020000}"/>
    <cellStyle name="20% - Accent3 7 2 4" xfId="3453" xr:uid="{00000000-0005-0000-0000-0000B8020000}"/>
    <cellStyle name="20% - Accent3 7 2 5" xfId="3448" xr:uid="{00000000-0005-0000-0000-0000B9020000}"/>
    <cellStyle name="20% - Accent3 7 3" xfId="186" xr:uid="{00000000-0005-0000-0000-0000BA020000}"/>
    <cellStyle name="20% - Accent3 7 3 2" xfId="3455" xr:uid="{00000000-0005-0000-0000-0000BB020000}"/>
    <cellStyle name="20% - Accent3 7 3 3" xfId="3456" xr:uid="{00000000-0005-0000-0000-0000BC020000}"/>
    <cellStyle name="20% - Accent3 7 3 4" xfId="3457" xr:uid="{00000000-0005-0000-0000-0000BD020000}"/>
    <cellStyle name="20% - Accent3 7 3 5" xfId="3454" xr:uid="{00000000-0005-0000-0000-0000BE020000}"/>
    <cellStyle name="20% - Accent3 7 4" xfId="3458" xr:uid="{00000000-0005-0000-0000-0000BF020000}"/>
    <cellStyle name="20% - Accent3 7 5" xfId="3459" xr:uid="{00000000-0005-0000-0000-0000C0020000}"/>
    <cellStyle name="20% - Accent3 7 6" xfId="3447" xr:uid="{00000000-0005-0000-0000-0000C1020000}"/>
    <cellStyle name="20% - Accent3 8" xfId="187" xr:uid="{00000000-0005-0000-0000-0000C2020000}"/>
    <cellStyle name="20% - Accent3 8 2" xfId="188" xr:uid="{00000000-0005-0000-0000-0000C3020000}"/>
    <cellStyle name="20% - Accent3 8 2 2" xfId="3462" xr:uid="{00000000-0005-0000-0000-0000C4020000}"/>
    <cellStyle name="20% - Accent3 8 2 2 2" xfId="3463" xr:uid="{00000000-0005-0000-0000-0000C5020000}"/>
    <cellStyle name="20% - Accent3 8 2 2 3" xfId="3464" xr:uid="{00000000-0005-0000-0000-0000C6020000}"/>
    <cellStyle name="20% - Accent3 8 2 3" xfId="3465" xr:uid="{00000000-0005-0000-0000-0000C7020000}"/>
    <cellStyle name="20% - Accent3 8 2 4" xfId="3466" xr:uid="{00000000-0005-0000-0000-0000C8020000}"/>
    <cellStyle name="20% - Accent3 8 2 5" xfId="3461" xr:uid="{00000000-0005-0000-0000-0000C9020000}"/>
    <cellStyle name="20% - Accent3 8 3" xfId="3467" xr:uid="{00000000-0005-0000-0000-0000CA020000}"/>
    <cellStyle name="20% - Accent3 8 3 2" xfId="3468" xr:uid="{00000000-0005-0000-0000-0000CB020000}"/>
    <cellStyle name="20% - Accent3 8 3 3" xfId="3469" xr:uid="{00000000-0005-0000-0000-0000CC020000}"/>
    <cellStyle name="20% - Accent3 8 4" xfId="3470" xr:uid="{00000000-0005-0000-0000-0000CD020000}"/>
    <cellStyle name="20% - Accent3 8 5" xfId="3471" xr:uid="{00000000-0005-0000-0000-0000CE020000}"/>
    <cellStyle name="20% - Accent3 8 6" xfId="3460" xr:uid="{00000000-0005-0000-0000-0000CF020000}"/>
    <cellStyle name="20% - Accent3 9" xfId="189" xr:uid="{00000000-0005-0000-0000-0000D0020000}"/>
    <cellStyle name="20% - Accent3 9 2" xfId="190" xr:uid="{00000000-0005-0000-0000-0000D1020000}"/>
    <cellStyle name="20% - Accent3 9 2 2" xfId="3474" xr:uid="{00000000-0005-0000-0000-0000D2020000}"/>
    <cellStyle name="20% - Accent3 9 2 3" xfId="3473" xr:uid="{00000000-0005-0000-0000-0000D3020000}"/>
    <cellStyle name="20% - Accent3 9 3" xfId="191" xr:uid="{00000000-0005-0000-0000-0000D4020000}"/>
    <cellStyle name="20% - Accent3 9 3 2" xfId="3476" xr:uid="{00000000-0005-0000-0000-0000D5020000}"/>
    <cellStyle name="20% - Accent3 9 3 3" xfId="3475" xr:uid="{00000000-0005-0000-0000-0000D6020000}"/>
    <cellStyle name="20% - Accent3 9 4" xfId="192" xr:uid="{00000000-0005-0000-0000-0000D7020000}"/>
    <cellStyle name="20% - Accent3 9 4 2" xfId="3477" xr:uid="{00000000-0005-0000-0000-0000D8020000}"/>
    <cellStyle name="20% - Accent3 9 5" xfId="3478" xr:uid="{00000000-0005-0000-0000-0000D9020000}"/>
    <cellStyle name="20% - Accent3 9 6" xfId="3479" xr:uid="{00000000-0005-0000-0000-0000DA020000}"/>
    <cellStyle name="20% - Accent3 9 7" xfId="3472" xr:uid="{00000000-0005-0000-0000-0000DB020000}"/>
    <cellStyle name="20% - Accent4" xfId="193" builtinId="42" customBuiltin="1"/>
    <cellStyle name="20% - Accent4 10" xfId="194" xr:uid="{00000000-0005-0000-0000-0000DD020000}"/>
    <cellStyle name="20% - Accent4 10 2" xfId="3482" xr:uid="{00000000-0005-0000-0000-0000DE020000}"/>
    <cellStyle name="20% - Accent4 10 3" xfId="3481" xr:uid="{00000000-0005-0000-0000-0000DF020000}"/>
    <cellStyle name="20% - Accent4 11" xfId="195" xr:uid="{00000000-0005-0000-0000-0000E0020000}"/>
    <cellStyle name="20% - Accent4 11 2" xfId="3484" xr:uid="{00000000-0005-0000-0000-0000E1020000}"/>
    <cellStyle name="20% - Accent4 11 2 2" xfId="3485" xr:uid="{00000000-0005-0000-0000-0000E2020000}"/>
    <cellStyle name="20% - Accent4 11 2 3" xfId="3486" xr:uid="{00000000-0005-0000-0000-0000E3020000}"/>
    <cellStyle name="20% - Accent4 11 3" xfId="3487" xr:uid="{00000000-0005-0000-0000-0000E4020000}"/>
    <cellStyle name="20% - Accent4 11 4" xfId="3488" xr:uid="{00000000-0005-0000-0000-0000E5020000}"/>
    <cellStyle name="20% - Accent4 11 5" xfId="3483" xr:uid="{00000000-0005-0000-0000-0000E6020000}"/>
    <cellStyle name="20% - Accent4 12" xfId="196" xr:uid="{00000000-0005-0000-0000-0000E7020000}"/>
    <cellStyle name="20% - Accent4 12 2" xfId="3490" xr:uid="{00000000-0005-0000-0000-0000E8020000}"/>
    <cellStyle name="20% - Accent4 12 2 2" xfId="3491" xr:uid="{00000000-0005-0000-0000-0000E9020000}"/>
    <cellStyle name="20% - Accent4 12 2 3" xfId="3492" xr:uid="{00000000-0005-0000-0000-0000EA020000}"/>
    <cellStyle name="20% - Accent4 12 3" xfId="3493" xr:uid="{00000000-0005-0000-0000-0000EB020000}"/>
    <cellStyle name="20% - Accent4 12 4" xfId="3494" xr:uid="{00000000-0005-0000-0000-0000EC020000}"/>
    <cellStyle name="20% - Accent4 12 5" xfId="3489" xr:uid="{00000000-0005-0000-0000-0000ED020000}"/>
    <cellStyle name="20% - Accent4 13" xfId="197" xr:uid="{00000000-0005-0000-0000-0000EE020000}"/>
    <cellStyle name="20% - Accent4 13 2" xfId="3496" xr:uid="{00000000-0005-0000-0000-0000EF020000}"/>
    <cellStyle name="20% - Accent4 13 2 2" xfId="3497" xr:uid="{00000000-0005-0000-0000-0000F0020000}"/>
    <cellStyle name="20% - Accent4 13 2 3" xfId="3498" xr:uid="{00000000-0005-0000-0000-0000F1020000}"/>
    <cellStyle name="20% - Accent4 13 3" xfId="3499" xr:uid="{00000000-0005-0000-0000-0000F2020000}"/>
    <cellStyle name="20% - Accent4 13 4" xfId="3500" xr:uid="{00000000-0005-0000-0000-0000F3020000}"/>
    <cellStyle name="20% - Accent4 13 5" xfId="3495" xr:uid="{00000000-0005-0000-0000-0000F4020000}"/>
    <cellStyle name="20% - Accent4 14" xfId="198" xr:uid="{00000000-0005-0000-0000-0000F5020000}"/>
    <cellStyle name="20% - Accent4 14 2" xfId="3502" xr:uid="{00000000-0005-0000-0000-0000F6020000}"/>
    <cellStyle name="20% - Accent4 14 3" xfId="3501" xr:uid="{00000000-0005-0000-0000-0000F7020000}"/>
    <cellStyle name="20% - Accent4 15" xfId="199" xr:uid="{00000000-0005-0000-0000-0000F8020000}"/>
    <cellStyle name="20% - Accent4 15 2" xfId="3504" xr:uid="{00000000-0005-0000-0000-0000F9020000}"/>
    <cellStyle name="20% - Accent4 15 3" xfId="3505" xr:uid="{00000000-0005-0000-0000-0000FA020000}"/>
    <cellStyle name="20% - Accent4 15 4" xfId="3506" xr:uid="{00000000-0005-0000-0000-0000FB020000}"/>
    <cellStyle name="20% - Accent4 15 5" xfId="3503" xr:uid="{00000000-0005-0000-0000-0000FC020000}"/>
    <cellStyle name="20% - Accent4 16" xfId="3507" xr:uid="{00000000-0005-0000-0000-0000FD020000}"/>
    <cellStyle name="20% - Accent4 17" xfId="3508" xr:uid="{00000000-0005-0000-0000-0000FE020000}"/>
    <cellStyle name="20% - Accent4 18" xfId="3509" xr:uid="{00000000-0005-0000-0000-0000FF020000}"/>
    <cellStyle name="20% - Accent4 19" xfId="3480" xr:uid="{00000000-0005-0000-0000-000000030000}"/>
    <cellStyle name="20% - Accent4 2" xfId="200" xr:uid="{00000000-0005-0000-0000-000001030000}"/>
    <cellStyle name="20% - Accent4 2 2" xfId="201" xr:uid="{00000000-0005-0000-0000-000002030000}"/>
    <cellStyle name="20% - Accent4 2 2 2" xfId="202" xr:uid="{00000000-0005-0000-0000-000003030000}"/>
    <cellStyle name="20% - Accent4 2 2 2 2" xfId="3513" xr:uid="{00000000-0005-0000-0000-000004030000}"/>
    <cellStyle name="20% - Accent4 2 2 2 3" xfId="3512" xr:uid="{00000000-0005-0000-0000-000005030000}"/>
    <cellStyle name="20% - Accent4 2 2 3" xfId="3514" xr:uid="{00000000-0005-0000-0000-000006030000}"/>
    <cellStyle name="20% - Accent4 2 2 4" xfId="3511" xr:uid="{00000000-0005-0000-0000-000007030000}"/>
    <cellStyle name="20% - Accent4 2 3" xfId="203" xr:uid="{00000000-0005-0000-0000-000008030000}"/>
    <cellStyle name="20% - Accent4 2 3 2" xfId="204" xr:uid="{00000000-0005-0000-0000-000009030000}"/>
    <cellStyle name="20% - Accent4 2 3 2 2" xfId="205" xr:uid="{00000000-0005-0000-0000-00000A030000}"/>
    <cellStyle name="20% - Accent4 2 3 2 2 2" xfId="3517" xr:uid="{00000000-0005-0000-0000-00000B030000}"/>
    <cellStyle name="20% - Accent4 2 3 2 3" xfId="3518" xr:uid="{00000000-0005-0000-0000-00000C030000}"/>
    <cellStyle name="20% - Accent4 2 3 2 4" xfId="3516" xr:uid="{00000000-0005-0000-0000-00000D030000}"/>
    <cellStyle name="20% - Accent4 2 3 3" xfId="206" xr:uid="{00000000-0005-0000-0000-00000E030000}"/>
    <cellStyle name="20% - Accent4 2 3 3 2" xfId="3519" xr:uid="{00000000-0005-0000-0000-00000F030000}"/>
    <cellStyle name="20% - Accent4 2 3 4" xfId="207" xr:uid="{00000000-0005-0000-0000-000010030000}"/>
    <cellStyle name="20% - Accent4 2 3 4 2" xfId="3520" xr:uid="{00000000-0005-0000-0000-000011030000}"/>
    <cellStyle name="20% - Accent4 2 3 5" xfId="208" xr:uid="{00000000-0005-0000-0000-000012030000}"/>
    <cellStyle name="20% - Accent4 2 3 5 2" xfId="3521" xr:uid="{00000000-0005-0000-0000-000013030000}"/>
    <cellStyle name="20% - Accent4 2 3 6" xfId="209" xr:uid="{00000000-0005-0000-0000-000014030000}"/>
    <cellStyle name="20% - Accent4 2 3 6 2" xfId="3522" xr:uid="{00000000-0005-0000-0000-000015030000}"/>
    <cellStyle name="20% - Accent4 2 3 7" xfId="3523" xr:uid="{00000000-0005-0000-0000-000016030000}"/>
    <cellStyle name="20% - Accent4 2 3 8" xfId="3515" xr:uid="{00000000-0005-0000-0000-000017030000}"/>
    <cellStyle name="20% - Accent4 2 4" xfId="210" xr:uid="{00000000-0005-0000-0000-000018030000}"/>
    <cellStyle name="20% - Accent4 2 4 2" xfId="211" xr:uid="{00000000-0005-0000-0000-000019030000}"/>
    <cellStyle name="20% - Accent4 2 4 2 2" xfId="3526" xr:uid="{00000000-0005-0000-0000-00001A030000}"/>
    <cellStyle name="20% - Accent4 2 4 2 3" xfId="3527" xr:uid="{00000000-0005-0000-0000-00001B030000}"/>
    <cellStyle name="20% - Accent4 2 4 2 4" xfId="3528" xr:uid="{00000000-0005-0000-0000-00001C030000}"/>
    <cellStyle name="20% - Accent4 2 4 2 5" xfId="3525" xr:uid="{00000000-0005-0000-0000-00001D030000}"/>
    <cellStyle name="20% - Accent4 2 4 3" xfId="212" xr:uid="{00000000-0005-0000-0000-00001E030000}"/>
    <cellStyle name="20% - Accent4 2 4 3 2" xfId="3530" xr:uid="{00000000-0005-0000-0000-00001F030000}"/>
    <cellStyle name="20% - Accent4 2 4 3 3" xfId="3529" xr:uid="{00000000-0005-0000-0000-000020030000}"/>
    <cellStyle name="20% - Accent4 2 4 4" xfId="213" xr:uid="{00000000-0005-0000-0000-000021030000}"/>
    <cellStyle name="20% - Accent4 2 4 4 2" xfId="3531" xr:uid="{00000000-0005-0000-0000-000022030000}"/>
    <cellStyle name="20% - Accent4 2 4 5" xfId="214" xr:uid="{00000000-0005-0000-0000-000023030000}"/>
    <cellStyle name="20% - Accent4 2 4 5 2" xfId="3532" xr:uid="{00000000-0005-0000-0000-000024030000}"/>
    <cellStyle name="20% - Accent4 2 4 6" xfId="3533" xr:uid="{00000000-0005-0000-0000-000025030000}"/>
    <cellStyle name="20% - Accent4 2 4 7" xfId="3524" xr:uid="{00000000-0005-0000-0000-000026030000}"/>
    <cellStyle name="20% - Accent4 2 5" xfId="215" xr:uid="{00000000-0005-0000-0000-000027030000}"/>
    <cellStyle name="20% - Accent4 2 5 2" xfId="216" xr:uid="{00000000-0005-0000-0000-000028030000}"/>
    <cellStyle name="20% - Accent4 2 5 2 2" xfId="3536" xr:uid="{00000000-0005-0000-0000-000029030000}"/>
    <cellStyle name="20% - Accent4 2 5 2 3" xfId="3537" xr:uid="{00000000-0005-0000-0000-00002A030000}"/>
    <cellStyle name="20% - Accent4 2 5 2 4" xfId="3535" xr:uid="{00000000-0005-0000-0000-00002B030000}"/>
    <cellStyle name="20% - Accent4 2 5 3" xfId="217" xr:uid="{00000000-0005-0000-0000-00002C030000}"/>
    <cellStyle name="20% - Accent4 2 5 3 2" xfId="3539" xr:uid="{00000000-0005-0000-0000-00002D030000}"/>
    <cellStyle name="20% - Accent4 2 5 3 3" xfId="3538" xr:uid="{00000000-0005-0000-0000-00002E030000}"/>
    <cellStyle name="20% - Accent4 2 5 4" xfId="3540" xr:uid="{00000000-0005-0000-0000-00002F030000}"/>
    <cellStyle name="20% - Accent4 2 5 5" xfId="3541" xr:uid="{00000000-0005-0000-0000-000030030000}"/>
    <cellStyle name="20% - Accent4 2 5 6" xfId="3534" xr:uid="{00000000-0005-0000-0000-000031030000}"/>
    <cellStyle name="20% - Accent4 2 6" xfId="218" xr:uid="{00000000-0005-0000-0000-000032030000}"/>
    <cellStyle name="20% - Accent4 2 6 2" xfId="3543" xr:uid="{00000000-0005-0000-0000-000033030000}"/>
    <cellStyle name="20% - Accent4 2 6 3" xfId="3544" xr:uid="{00000000-0005-0000-0000-000034030000}"/>
    <cellStyle name="20% - Accent4 2 6 4" xfId="3542" xr:uid="{00000000-0005-0000-0000-000035030000}"/>
    <cellStyle name="20% - Accent4 2 7" xfId="3545" xr:uid="{00000000-0005-0000-0000-000036030000}"/>
    <cellStyle name="20% - Accent4 2 7 2" xfId="3546" xr:uid="{00000000-0005-0000-0000-000037030000}"/>
    <cellStyle name="20% - Accent4 2 8" xfId="3547" xr:uid="{00000000-0005-0000-0000-000038030000}"/>
    <cellStyle name="20% - Accent4 2 9" xfId="3510" xr:uid="{00000000-0005-0000-0000-000039030000}"/>
    <cellStyle name="20% - Accent4 20" xfId="20087" xr:uid="{00000000-0005-0000-0000-00003A030000}"/>
    <cellStyle name="20% - Accent4 21" xfId="42715" xr:uid="{00000000-0005-0000-0000-00003B030000}"/>
    <cellStyle name="20% - Accent4 3" xfId="219" xr:uid="{00000000-0005-0000-0000-00003C030000}"/>
    <cellStyle name="20% - Accent4 3 2" xfId="220" xr:uid="{00000000-0005-0000-0000-00003D030000}"/>
    <cellStyle name="20% - Accent4 3 2 2" xfId="3550" xr:uid="{00000000-0005-0000-0000-00003E030000}"/>
    <cellStyle name="20% - Accent4 3 2 3" xfId="3549" xr:uid="{00000000-0005-0000-0000-00003F030000}"/>
    <cellStyle name="20% - Accent4 3 3" xfId="221" xr:uid="{00000000-0005-0000-0000-000040030000}"/>
    <cellStyle name="20% - Accent4 3 3 2" xfId="3552" xr:uid="{00000000-0005-0000-0000-000041030000}"/>
    <cellStyle name="20% - Accent4 3 3 2 2" xfId="3553" xr:uid="{00000000-0005-0000-0000-000042030000}"/>
    <cellStyle name="20% - Accent4 3 3 2 3" xfId="3554" xr:uid="{00000000-0005-0000-0000-000043030000}"/>
    <cellStyle name="20% - Accent4 3 3 3" xfId="3555" xr:uid="{00000000-0005-0000-0000-000044030000}"/>
    <cellStyle name="20% - Accent4 3 3 4" xfId="3556" xr:uid="{00000000-0005-0000-0000-000045030000}"/>
    <cellStyle name="20% - Accent4 3 3 5" xfId="3551" xr:uid="{00000000-0005-0000-0000-000046030000}"/>
    <cellStyle name="20% - Accent4 3 4" xfId="222" xr:uid="{00000000-0005-0000-0000-000047030000}"/>
    <cellStyle name="20% - Accent4 3 4 2" xfId="3558" xr:uid="{00000000-0005-0000-0000-000048030000}"/>
    <cellStyle name="20% - Accent4 3 4 3" xfId="3559" xr:uid="{00000000-0005-0000-0000-000049030000}"/>
    <cellStyle name="20% - Accent4 3 4 4" xfId="3560" xr:uid="{00000000-0005-0000-0000-00004A030000}"/>
    <cellStyle name="20% - Accent4 3 4 5" xfId="3557" xr:uid="{00000000-0005-0000-0000-00004B030000}"/>
    <cellStyle name="20% - Accent4 3 5" xfId="223" xr:uid="{00000000-0005-0000-0000-00004C030000}"/>
    <cellStyle name="20% - Accent4 3 5 2" xfId="3562" xr:uid="{00000000-0005-0000-0000-00004D030000}"/>
    <cellStyle name="20% - Accent4 3 5 3" xfId="3561" xr:uid="{00000000-0005-0000-0000-00004E030000}"/>
    <cellStyle name="20% - Accent4 3 6" xfId="3563" xr:uid="{00000000-0005-0000-0000-00004F030000}"/>
    <cellStyle name="20% - Accent4 3 7" xfId="3564" xr:uid="{00000000-0005-0000-0000-000050030000}"/>
    <cellStyle name="20% - Accent4 3 8" xfId="3548" xr:uid="{00000000-0005-0000-0000-000051030000}"/>
    <cellStyle name="20% - Accent4 4" xfId="224" xr:uid="{00000000-0005-0000-0000-000052030000}"/>
    <cellStyle name="20% - Accent4 4 2" xfId="225" xr:uid="{00000000-0005-0000-0000-000053030000}"/>
    <cellStyle name="20% - Accent4 4 2 2" xfId="226" xr:uid="{00000000-0005-0000-0000-000054030000}"/>
    <cellStyle name="20% - Accent4 4 2 2 2" xfId="3568" xr:uid="{00000000-0005-0000-0000-000055030000}"/>
    <cellStyle name="20% - Accent4 4 2 2 3" xfId="3569" xr:uid="{00000000-0005-0000-0000-000056030000}"/>
    <cellStyle name="20% - Accent4 4 2 2 4" xfId="3570" xr:uid="{00000000-0005-0000-0000-000057030000}"/>
    <cellStyle name="20% - Accent4 4 2 2 5" xfId="3567" xr:uid="{00000000-0005-0000-0000-000058030000}"/>
    <cellStyle name="20% - Accent4 4 2 3" xfId="227" xr:uid="{00000000-0005-0000-0000-000059030000}"/>
    <cellStyle name="20% - Accent4 4 2 3 2" xfId="3572" xr:uid="{00000000-0005-0000-0000-00005A030000}"/>
    <cellStyle name="20% - Accent4 4 2 3 3" xfId="3571" xr:uid="{00000000-0005-0000-0000-00005B030000}"/>
    <cellStyle name="20% - Accent4 4 2 4" xfId="228" xr:uid="{00000000-0005-0000-0000-00005C030000}"/>
    <cellStyle name="20% - Accent4 4 2 4 2" xfId="3573" xr:uid="{00000000-0005-0000-0000-00005D030000}"/>
    <cellStyle name="20% - Accent4 4 2 5" xfId="3574" xr:uid="{00000000-0005-0000-0000-00005E030000}"/>
    <cellStyle name="20% - Accent4 4 2 6" xfId="3566" xr:uid="{00000000-0005-0000-0000-00005F030000}"/>
    <cellStyle name="20% - Accent4 4 3" xfId="229" xr:uid="{00000000-0005-0000-0000-000060030000}"/>
    <cellStyle name="20% - Accent4 4 3 2" xfId="230" xr:uid="{00000000-0005-0000-0000-000061030000}"/>
    <cellStyle name="20% - Accent4 4 3 2 2" xfId="3577" xr:uid="{00000000-0005-0000-0000-000062030000}"/>
    <cellStyle name="20% - Accent4 4 3 2 3" xfId="3576" xr:uid="{00000000-0005-0000-0000-000063030000}"/>
    <cellStyle name="20% - Accent4 4 3 3" xfId="231" xr:uid="{00000000-0005-0000-0000-000064030000}"/>
    <cellStyle name="20% - Accent4 4 3 3 2" xfId="3579" xr:uid="{00000000-0005-0000-0000-000065030000}"/>
    <cellStyle name="20% - Accent4 4 3 3 3" xfId="3578" xr:uid="{00000000-0005-0000-0000-000066030000}"/>
    <cellStyle name="20% - Accent4 4 3 4" xfId="232" xr:uid="{00000000-0005-0000-0000-000067030000}"/>
    <cellStyle name="20% - Accent4 4 3 4 2" xfId="3580" xr:uid="{00000000-0005-0000-0000-000068030000}"/>
    <cellStyle name="20% - Accent4 4 3 5" xfId="3581" xr:uid="{00000000-0005-0000-0000-000069030000}"/>
    <cellStyle name="20% - Accent4 4 3 6" xfId="3575" xr:uid="{00000000-0005-0000-0000-00006A030000}"/>
    <cellStyle name="20% - Accent4 4 4" xfId="233" xr:uid="{00000000-0005-0000-0000-00006B030000}"/>
    <cellStyle name="20% - Accent4 4 4 2" xfId="3583" xr:uid="{00000000-0005-0000-0000-00006C030000}"/>
    <cellStyle name="20% - Accent4 4 4 3" xfId="3582" xr:uid="{00000000-0005-0000-0000-00006D030000}"/>
    <cellStyle name="20% - Accent4 4 5" xfId="3584" xr:uid="{00000000-0005-0000-0000-00006E030000}"/>
    <cellStyle name="20% - Accent4 4 6" xfId="3585" xr:uid="{00000000-0005-0000-0000-00006F030000}"/>
    <cellStyle name="20% - Accent4 4 7" xfId="3565" xr:uid="{00000000-0005-0000-0000-000070030000}"/>
    <cellStyle name="20% - Accent4 5" xfId="234" xr:uid="{00000000-0005-0000-0000-000071030000}"/>
    <cellStyle name="20% - Accent4 5 2" xfId="235" xr:uid="{00000000-0005-0000-0000-000072030000}"/>
    <cellStyle name="20% - Accent4 5 2 2" xfId="236" xr:uid="{00000000-0005-0000-0000-000073030000}"/>
    <cellStyle name="20% - Accent4 5 2 2 2" xfId="3589" xr:uid="{00000000-0005-0000-0000-000074030000}"/>
    <cellStyle name="20% - Accent4 5 2 2 3" xfId="3590" xr:uid="{00000000-0005-0000-0000-000075030000}"/>
    <cellStyle name="20% - Accent4 5 2 2 4" xfId="3591" xr:uid="{00000000-0005-0000-0000-000076030000}"/>
    <cellStyle name="20% - Accent4 5 2 2 5" xfId="3588" xr:uid="{00000000-0005-0000-0000-000077030000}"/>
    <cellStyle name="20% - Accent4 5 2 3" xfId="237" xr:uid="{00000000-0005-0000-0000-000078030000}"/>
    <cellStyle name="20% - Accent4 5 2 3 2" xfId="3593" xr:uid="{00000000-0005-0000-0000-000079030000}"/>
    <cellStyle name="20% - Accent4 5 2 3 3" xfId="3592" xr:uid="{00000000-0005-0000-0000-00007A030000}"/>
    <cellStyle name="20% - Accent4 5 2 4" xfId="3594" xr:uid="{00000000-0005-0000-0000-00007B030000}"/>
    <cellStyle name="20% - Accent4 5 2 5" xfId="3595" xr:uid="{00000000-0005-0000-0000-00007C030000}"/>
    <cellStyle name="20% - Accent4 5 2 6" xfId="3587" xr:uid="{00000000-0005-0000-0000-00007D030000}"/>
    <cellStyle name="20% - Accent4 5 3" xfId="238" xr:uid="{00000000-0005-0000-0000-00007E030000}"/>
    <cellStyle name="20% - Accent4 5 3 2" xfId="239" xr:uid="{00000000-0005-0000-0000-00007F030000}"/>
    <cellStyle name="20% - Accent4 5 3 2 2" xfId="3598" xr:uid="{00000000-0005-0000-0000-000080030000}"/>
    <cellStyle name="20% - Accent4 5 3 2 3" xfId="3597" xr:uid="{00000000-0005-0000-0000-000081030000}"/>
    <cellStyle name="20% - Accent4 5 3 3" xfId="240" xr:uid="{00000000-0005-0000-0000-000082030000}"/>
    <cellStyle name="20% - Accent4 5 3 3 2" xfId="3600" xr:uid="{00000000-0005-0000-0000-000083030000}"/>
    <cellStyle name="20% - Accent4 5 3 3 3" xfId="3599" xr:uid="{00000000-0005-0000-0000-000084030000}"/>
    <cellStyle name="20% - Accent4 5 3 4" xfId="3601" xr:uid="{00000000-0005-0000-0000-000085030000}"/>
    <cellStyle name="20% - Accent4 5 3 4 2" xfId="3602" xr:uid="{00000000-0005-0000-0000-000086030000}"/>
    <cellStyle name="20% - Accent4 5 3 5" xfId="3603" xr:uid="{00000000-0005-0000-0000-000087030000}"/>
    <cellStyle name="20% - Accent4 5 3 6" xfId="3596" xr:uid="{00000000-0005-0000-0000-000088030000}"/>
    <cellStyle name="20% - Accent4 5 4" xfId="241" xr:uid="{00000000-0005-0000-0000-000089030000}"/>
    <cellStyle name="20% - Accent4 5 4 2" xfId="242" xr:uid="{00000000-0005-0000-0000-00008A030000}"/>
    <cellStyle name="20% - Accent4 5 4 2 2" xfId="3605" xr:uid="{00000000-0005-0000-0000-00008B030000}"/>
    <cellStyle name="20% - Accent4 5 4 3" xfId="243" xr:uid="{00000000-0005-0000-0000-00008C030000}"/>
    <cellStyle name="20% - Accent4 5 4 3 2" xfId="3606" xr:uid="{00000000-0005-0000-0000-00008D030000}"/>
    <cellStyle name="20% - Accent4 5 4 4" xfId="3607" xr:uid="{00000000-0005-0000-0000-00008E030000}"/>
    <cellStyle name="20% - Accent4 5 4 5" xfId="3608" xr:uid="{00000000-0005-0000-0000-00008F030000}"/>
    <cellStyle name="20% - Accent4 5 4 6" xfId="3604" xr:uid="{00000000-0005-0000-0000-000090030000}"/>
    <cellStyle name="20% - Accent4 5 5" xfId="3609" xr:uid="{00000000-0005-0000-0000-000091030000}"/>
    <cellStyle name="20% - Accent4 5 6" xfId="3586" xr:uid="{00000000-0005-0000-0000-000092030000}"/>
    <cellStyle name="20% - Accent4 6" xfId="244" xr:uid="{00000000-0005-0000-0000-000093030000}"/>
    <cellStyle name="20% - Accent4 6 2" xfId="245" xr:uid="{00000000-0005-0000-0000-000094030000}"/>
    <cellStyle name="20% - Accent4 6 2 2" xfId="3612" xr:uid="{00000000-0005-0000-0000-000095030000}"/>
    <cellStyle name="20% - Accent4 6 2 2 2" xfId="3613" xr:uid="{00000000-0005-0000-0000-000096030000}"/>
    <cellStyle name="20% - Accent4 6 2 2 3" xfId="3614" xr:uid="{00000000-0005-0000-0000-000097030000}"/>
    <cellStyle name="20% - Accent4 6 2 3" xfId="3615" xr:uid="{00000000-0005-0000-0000-000098030000}"/>
    <cellStyle name="20% - Accent4 6 2 4" xfId="3616" xr:uid="{00000000-0005-0000-0000-000099030000}"/>
    <cellStyle name="20% - Accent4 6 2 5" xfId="3611" xr:uid="{00000000-0005-0000-0000-00009A030000}"/>
    <cellStyle name="20% - Accent4 6 3" xfId="246" xr:uid="{00000000-0005-0000-0000-00009B030000}"/>
    <cellStyle name="20% - Accent4 6 3 2" xfId="3618" xr:uid="{00000000-0005-0000-0000-00009C030000}"/>
    <cellStyle name="20% - Accent4 6 3 3" xfId="3619" xr:uid="{00000000-0005-0000-0000-00009D030000}"/>
    <cellStyle name="20% - Accent4 6 3 4" xfId="3620" xr:uid="{00000000-0005-0000-0000-00009E030000}"/>
    <cellStyle name="20% - Accent4 6 3 5" xfId="3617" xr:uid="{00000000-0005-0000-0000-00009F030000}"/>
    <cellStyle name="20% - Accent4 6 4" xfId="247" xr:uid="{00000000-0005-0000-0000-0000A0030000}"/>
    <cellStyle name="20% - Accent4 6 4 2" xfId="3622" xr:uid="{00000000-0005-0000-0000-0000A1030000}"/>
    <cellStyle name="20% - Accent4 6 4 3" xfId="3621" xr:uid="{00000000-0005-0000-0000-0000A2030000}"/>
    <cellStyle name="20% - Accent4 6 5" xfId="3623" xr:uid="{00000000-0005-0000-0000-0000A3030000}"/>
    <cellStyle name="20% - Accent4 6 6" xfId="3624" xr:uid="{00000000-0005-0000-0000-0000A4030000}"/>
    <cellStyle name="20% - Accent4 6 7" xfId="3610" xr:uid="{00000000-0005-0000-0000-0000A5030000}"/>
    <cellStyle name="20% - Accent4 7" xfId="248" xr:uid="{00000000-0005-0000-0000-0000A6030000}"/>
    <cellStyle name="20% - Accent4 7 2" xfId="249" xr:uid="{00000000-0005-0000-0000-0000A7030000}"/>
    <cellStyle name="20% - Accent4 7 2 2" xfId="3627" xr:uid="{00000000-0005-0000-0000-0000A8030000}"/>
    <cellStyle name="20% - Accent4 7 2 2 2" xfId="3628" xr:uid="{00000000-0005-0000-0000-0000A9030000}"/>
    <cellStyle name="20% - Accent4 7 2 2 3" xfId="3629" xr:uid="{00000000-0005-0000-0000-0000AA030000}"/>
    <cellStyle name="20% - Accent4 7 2 3" xfId="3630" xr:uid="{00000000-0005-0000-0000-0000AB030000}"/>
    <cellStyle name="20% - Accent4 7 2 4" xfId="3631" xr:uid="{00000000-0005-0000-0000-0000AC030000}"/>
    <cellStyle name="20% - Accent4 7 2 5" xfId="3626" xr:uid="{00000000-0005-0000-0000-0000AD030000}"/>
    <cellStyle name="20% - Accent4 7 3" xfId="250" xr:uid="{00000000-0005-0000-0000-0000AE030000}"/>
    <cellStyle name="20% - Accent4 7 3 2" xfId="3633" xr:uid="{00000000-0005-0000-0000-0000AF030000}"/>
    <cellStyle name="20% - Accent4 7 3 3" xfId="3634" xr:uid="{00000000-0005-0000-0000-0000B0030000}"/>
    <cellStyle name="20% - Accent4 7 3 4" xfId="3635" xr:uid="{00000000-0005-0000-0000-0000B1030000}"/>
    <cellStyle name="20% - Accent4 7 3 5" xfId="3632" xr:uid="{00000000-0005-0000-0000-0000B2030000}"/>
    <cellStyle name="20% - Accent4 7 4" xfId="3636" xr:uid="{00000000-0005-0000-0000-0000B3030000}"/>
    <cellStyle name="20% - Accent4 7 5" xfId="3637" xr:uid="{00000000-0005-0000-0000-0000B4030000}"/>
    <cellStyle name="20% - Accent4 7 6" xfId="3625" xr:uid="{00000000-0005-0000-0000-0000B5030000}"/>
    <cellStyle name="20% - Accent4 8" xfId="251" xr:uid="{00000000-0005-0000-0000-0000B6030000}"/>
    <cellStyle name="20% - Accent4 8 2" xfId="252" xr:uid="{00000000-0005-0000-0000-0000B7030000}"/>
    <cellStyle name="20% - Accent4 8 2 2" xfId="3640" xr:uid="{00000000-0005-0000-0000-0000B8030000}"/>
    <cellStyle name="20% - Accent4 8 2 2 2" xfId="3641" xr:uid="{00000000-0005-0000-0000-0000B9030000}"/>
    <cellStyle name="20% - Accent4 8 2 2 3" xfId="3642" xr:uid="{00000000-0005-0000-0000-0000BA030000}"/>
    <cellStyle name="20% - Accent4 8 2 3" xfId="3643" xr:uid="{00000000-0005-0000-0000-0000BB030000}"/>
    <cellStyle name="20% - Accent4 8 2 4" xfId="3644" xr:uid="{00000000-0005-0000-0000-0000BC030000}"/>
    <cellStyle name="20% - Accent4 8 2 5" xfId="3639" xr:uid="{00000000-0005-0000-0000-0000BD030000}"/>
    <cellStyle name="20% - Accent4 8 3" xfId="3645" xr:uid="{00000000-0005-0000-0000-0000BE030000}"/>
    <cellStyle name="20% - Accent4 8 3 2" xfId="3646" xr:uid="{00000000-0005-0000-0000-0000BF030000}"/>
    <cellStyle name="20% - Accent4 8 3 3" xfId="3647" xr:uid="{00000000-0005-0000-0000-0000C0030000}"/>
    <cellStyle name="20% - Accent4 8 4" xfId="3648" xr:uid="{00000000-0005-0000-0000-0000C1030000}"/>
    <cellStyle name="20% - Accent4 8 5" xfId="3649" xr:uid="{00000000-0005-0000-0000-0000C2030000}"/>
    <cellStyle name="20% - Accent4 8 6" xfId="3638" xr:uid="{00000000-0005-0000-0000-0000C3030000}"/>
    <cellStyle name="20% - Accent4 9" xfId="253" xr:uid="{00000000-0005-0000-0000-0000C4030000}"/>
    <cellStyle name="20% - Accent4 9 2" xfId="254" xr:uid="{00000000-0005-0000-0000-0000C5030000}"/>
    <cellStyle name="20% - Accent4 9 2 2" xfId="3652" xr:uid="{00000000-0005-0000-0000-0000C6030000}"/>
    <cellStyle name="20% - Accent4 9 2 3" xfId="3651" xr:uid="{00000000-0005-0000-0000-0000C7030000}"/>
    <cellStyle name="20% - Accent4 9 3" xfId="255" xr:uid="{00000000-0005-0000-0000-0000C8030000}"/>
    <cellStyle name="20% - Accent4 9 3 2" xfId="3654" xr:uid="{00000000-0005-0000-0000-0000C9030000}"/>
    <cellStyle name="20% - Accent4 9 3 3" xfId="3653" xr:uid="{00000000-0005-0000-0000-0000CA030000}"/>
    <cellStyle name="20% - Accent4 9 4" xfId="256" xr:uid="{00000000-0005-0000-0000-0000CB030000}"/>
    <cellStyle name="20% - Accent4 9 4 2" xfId="3655" xr:uid="{00000000-0005-0000-0000-0000CC030000}"/>
    <cellStyle name="20% - Accent4 9 5" xfId="3656" xr:uid="{00000000-0005-0000-0000-0000CD030000}"/>
    <cellStyle name="20% - Accent4 9 6" xfId="3657" xr:uid="{00000000-0005-0000-0000-0000CE030000}"/>
    <cellStyle name="20% - Accent4 9 7" xfId="3650" xr:uid="{00000000-0005-0000-0000-0000CF030000}"/>
    <cellStyle name="20% - Accent5" xfId="257" builtinId="46" customBuiltin="1"/>
    <cellStyle name="20% - Accent5 10" xfId="258" xr:uid="{00000000-0005-0000-0000-0000D1030000}"/>
    <cellStyle name="20% - Accent5 10 2" xfId="3660" xr:uid="{00000000-0005-0000-0000-0000D2030000}"/>
    <cellStyle name="20% - Accent5 10 3" xfId="3659" xr:uid="{00000000-0005-0000-0000-0000D3030000}"/>
    <cellStyle name="20% - Accent5 11" xfId="259" xr:uid="{00000000-0005-0000-0000-0000D4030000}"/>
    <cellStyle name="20% - Accent5 11 2" xfId="3662" xr:uid="{00000000-0005-0000-0000-0000D5030000}"/>
    <cellStyle name="20% - Accent5 11 2 2" xfId="3663" xr:uid="{00000000-0005-0000-0000-0000D6030000}"/>
    <cellStyle name="20% - Accent5 11 2 3" xfId="3664" xr:uid="{00000000-0005-0000-0000-0000D7030000}"/>
    <cellStyle name="20% - Accent5 11 3" xfId="3665" xr:uid="{00000000-0005-0000-0000-0000D8030000}"/>
    <cellStyle name="20% - Accent5 11 4" xfId="3666" xr:uid="{00000000-0005-0000-0000-0000D9030000}"/>
    <cellStyle name="20% - Accent5 11 5" xfId="3661" xr:uid="{00000000-0005-0000-0000-0000DA030000}"/>
    <cellStyle name="20% - Accent5 12" xfId="260" xr:uid="{00000000-0005-0000-0000-0000DB030000}"/>
    <cellStyle name="20% - Accent5 12 2" xfId="3668" xr:uid="{00000000-0005-0000-0000-0000DC030000}"/>
    <cellStyle name="20% - Accent5 12 2 2" xfId="3669" xr:uid="{00000000-0005-0000-0000-0000DD030000}"/>
    <cellStyle name="20% - Accent5 12 2 3" xfId="3670" xr:uid="{00000000-0005-0000-0000-0000DE030000}"/>
    <cellStyle name="20% - Accent5 12 3" xfId="3671" xr:uid="{00000000-0005-0000-0000-0000DF030000}"/>
    <cellStyle name="20% - Accent5 12 4" xfId="3672" xr:uid="{00000000-0005-0000-0000-0000E0030000}"/>
    <cellStyle name="20% - Accent5 12 5" xfId="3667" xr:uid="{00000000-0005-0000-0000-0000E1030000}"/>
    <cellStyle name="20% - Accent5 13" xfId="261" xr:uid="{00000000-0005-0000-0000-0000E2030000}"/>
    <cellStyle name="20% - Accent5 13 2" xfId="3674" xr:uid="{00000000-0005-0000-0000-0000E3030000}"/>
    <cellStyle name="20% - Accent5 13 2 2" xfId="3675" xr:uid="{00000000-0005-0000-0000-0000E4030000}"/>
    <cellStyle name="20% - Accent5 13 2 3" xfId="3676" xr:uid="{00000000-0005-0000-0000-0000E5030000}"/>
    <cellStyle name="20% - Accent5 13 3" xfId="3677" xr:uid="{00000000-0005-0000-0000-0000E6030000}"/>
    <cellStyle name="20% - Accent5 13 4" xfId="3678" xr:uid="{00000000-0005-0000-0000-0000E7030000}"/>
    <cellStyle name="20% - Accent5 13 5" xfId="3673" xr:uid="{00000000-0005-0000-0000-0000E8030000}"/>
    <cellStyle name="20% - Accent5 14" xfId="262" xr:uid="{00000000-0005-0000-0000-0000E9030000}"/>
    <cellStyle name="20% - Accent5 14 2" xfId="3680" xr:uid="{00000000-0005-0000-0000-0000EA030000}"/>
    <cellStyle name="20% - Accent5 14 3" xfId="3679" xr:uid="{00000000-0005-0000-0000-0000EB030000}"/>
    <cellStyle name="20% - Accent5 15" xfId="263" xr:uid="{00000000-0005-0000-0000-0000EC030000}"/>
    <cellStyle name="20% - Accent5 15 2" xfId="3682" xr:uid="{00000000-0005-0000-0000-0000ED030000}"/>
    <cellStyle name="20% - Accent5 15 3" xfId="3683" xr:uid="{00000000-0005-0000-0000-0000EE030000}"/>
    <cellStyle name="20% - Accent5 15 4" xfId="3684" xr:uid="{00000000-0005-0000-0000-0000EF030000}"/>
    <cellStyle name="20% - Accent5 15 5" xfId="3681" xr:uid="{00000000-0005-0000-0000-0000F0030000}"/>
    <cellStyle name="20% - Accent5 16" xfId="3685" xr:uid="{00000000-0005-0000-0000-0000F1030000}"/>
    <cellStyle name="20% - Accent5 17" xfId="3686" xr:uid="{00000000-0005-0000-0000-0000F2030000}"/>
    <cellStyle name="20% - Accent5 18" xfId="3687" xr:uid="{00000000-0005-0000-0000-0000F3030000}"/>
    <cellStyle name="20% - Accent5 19" xfId="3658" xr:uid="{00000000-0005-0000-0000-0000F4030000}"/>
    <cellStyle name="20% - Accent5 2" xfId="264" xr:uid="{00000000-0005-0000-0000-0000F5030000}"/>
    <cellStyle name="20% - Accent5 2 2" xfId="265" xr:uid="{00000000-0005-0000-0000-0000F6030000}"/>
    <cellStyle name="20% - Accent5 2 2 2" xfId="266" xr:uid="{00000000-0005-0000-0000-0000F7030000}"/>
    <cellStyle name="20% - Accent5 2 2 2 2" xfId="3691" xr:uid="{00000000-0005-0000-0000-0000F8030000}"/>
    <cellStyle name="20% - Accent5 2 2 2 3" xfId="3690" xr:uid="{00000000-0005-0000-0000-0000F9030000}"/>
    <cellStyle name="20% - Accent5 2 2 3" xfId="3692" xr:uid="{00000000-0005-0000-0000-0000FA030000}"/>
    <cellStyle name="20% - Accent5 2 2 4" xfId="3689" xr:uid="{00000000-0005-0000-0000-0000FB030000}"/>
    <cellStyle name="20% - Accent5 2 3" xfId="267" xr:uid="{00000000-0005-0000-0000-0000FC030000}"/>
    <cellStyle name="20% - Accent5 2 3 2" xfId="268" xr:uid="{00000000-0005-0000-0000-0000FD030000}"/>
    <cellStyle name="20% - Accent5 2 3 2 2" xfId="269" xr:uid="{00000000-0005-0000-0000-0000FE030000}"/>
    <cellStyle name="20% - Accent5 2 3 2 2 2" xfId="3695" xr:uid="{00000000-0005-0000-0000-0000FF030000}"/>
    <cellStyle name="20% - Accent5 2 3 2 3" xfId="3696" xr:uid="{00000000-0005-0000-0000-000000040000}"/>
    <cellStyle name="20% - Accent5 2 3 2 4" xfId="3694" xr:uid="{00000000-0005-0000-0000-000001040000}"/>
    <cellStyle name="20% - Accent5 2 3 3" xfId="270" xr:uid="{00000000-0005-0000-0000-000002040000}"/>
    <cellStyle name="20% - Accent5 2 3 3 2" xfId="3697" xr:uid="{00000000-0005-0000-0000-000003040000}"/>
    <cellStyle name="20% - Accent5 2 3 4" xfId="271" xr:uid="{00000000-0005-0000-0000-000004040000}"/>
    <cellStyle name="20% - Accent5 2 3 4 2" xfId="3698" xr:uid="{00000000-0005-0000-0000-000005040000}"/>
    <cellStyle name="20% - Accent5 2 3 5" xfId="272" xr:uid="{00000000-0005-0000-0000-000006040000}"/>
    <cellStyle name="20% - Accent5 2 3 5 2" xfId="3699" xr:uid="{00000000-0005-0000-0000-000007040000}"/>
    <cellStyle name="20% - Accent5 2 3 6" xfId="273" xr:uid="{00000000-0005-0000-0000-000008040000}"/>
    <cellStyle name="20% - Accent5 2 3 6 2" xfId="3700" xr:uid="{00000000-0005-0000-0000-000009040000}"/>
    <cellStyle name="20% - Accent5 2 3 7" xfId="3701" xr:uid="{00000000-0005-0000-0000-00000A040000}"/>
    <cellStyle name="20% - Accent5 2 3 8" xfId="3693" xr:uid="{00000000-0005-0000-0000-00000B040000}"/>
    <cellStyle name="20% - Accent5 2 4" xfId="274" xr:uid="{00000000-0005-0000-0000-00000C040000}"/>
    <cellStyle name="20% - Accent5 2 4 2" xfId="275" xr:uid="{00000000-0005-0000-0000-00000D040000}"/>
    <cellStyle name="20% - Accent5 2 4 2 2" xfId="3704" xr:uid="{00000000-0005-0000-0000-00000E040000}"/>
    <cellStyle name="20% - Accent5 2 4 2 3" xfId="3705" xr:uid="{00000000-0005-0000-0000-00000F040000}"/>
    <cellStyle name="20% - Accent5 2 4 2 4" xfId="3706" xr:uid="{00000000-0005-0000-0000-000010040000}"/>
    <cellStyle name="20% - Accent5 2 4 2 5" xfId="3703" xr:uid="{00000000-0005-0000-0000-000011040000}"/>
    <cellStyle name="20% - Accent5 2 4 3" xfId="276" xr:uid="{00000000-0005-0000-0000-000012040000}"/>
    <cellStyle name="20% - Accent5 2 4 3 2" xfId="3708" xr:uid="{00000000-0005-0000-0000-000013040000}"/>
    <cellStyle name="20% - Accent5 2 4 3 3" xfId="3707" xr:uid="{00000000-0005-0000-0000-000014040000}"/>
    <cellStyle name="20% - Accent5 2 4 4" xfId="277" xr:uid="{00000000-0005-0000-0000-000015040000}"/>
    <cellStyle name="20% - Accent5 2 4 4 2" xfId="3709" xr:uid="{00000000-0005-0000-0000-000016040000}"/>
    <cellStyle name="20% - Accent5 2 4 5" xfId="278" xr:uid="{00000000-0005-0000-0000-000017040000}"/>
    <cellStyle name="20% - Accent5 2 4 5 2" xfId="3710" xr:uid="{00000000-0005-0000-0000-000018040000}"/>
    <cellStyle name="20% - Accent5 2 4 6" xfId="3711" xr:uid="{00000000-0005-0000-0000-000019040000}"/>
    <cellStyle name="20% - Accent5 2 4 7" xfId="3702" xr:uid="{00000000-0005-0000-0000-00001A040000}"/>
    <cellStyle name="20% - Accent5 2 5" xfId="279" xr:uid="{00000000-0005-0000-0000-00001B040000}"/>
    <cellStyle name="20% - Accent5 2 5 2" xfId="280" xr:uid="{00000000-0005-0000-0000-00001C040000}"/>
    <cellStyle name="20% - Accent5 2 5 2 2" xfId="3714" xr:uid="{00000000-0005-0000-0000-00001D040000}"/>
    <cellStyle name="20% - Accent5 2 5 2 3" xfId="3715" xr:uid="{00000000-0005-0000-0000-00001E040000}"/>
    <cellStyle name="20% - Accent5 2 5 2 4" xfId="3713" xr:uid="{00000000-0005-0000-0000-00001F040000}"/>
    <cellStyle name="20% - Accent5 2 5 3" xfId="281" xr:uid="{00000000-0005-0000-0000-000020040000}"/>
    <cellStyle name="20% - Accent5 2 5 3 2" xfId="3717" xr:uid="{00000000-0005-0000-0000-000021040000}"/>
    <cellStyle name="20% - Accent5 2 5 3 3" xfId="3716" xr:uid="{00000000-0005-0000-0000-000022040000}"/>
    <cellStyle name="20% - Accent5 2 5 4" xfId="3718" xr:uid="{00000000-0005-0000-0000-000023040000}"/>
    <cellStyle name="20% - Accent5 2 5 5" xfId="3719" xr:uid="{00000000-0005-0000-0000-000024040000}"/>
    <cellStyle name="20% - Accent5 2 5 6" xfId="3712" xr:uid="{00000000-0005-0000-0000-000025040000}"/>
    <cellStyle name="20% - Accent5 2 6" xfId="282" xr:uid="{00000000-0005-0000-0000-000026040000}"/>
    <cellStyle name="20% - Accent5 2 6 2" xfId="3721" xr:uid="{00000000-0005-0000-0000-000027040000}"/>
    <cellStyle name="20% - Accent5 2 6 3" xfId="3722" xr:uid="{00000000-0005-0000-0000-000028040000}"/>
    <cellStyle name="20% - Accent5 2 6 4" xfId="3720" xr:uid="{00000000-0005-0000-0000-000029040000}"/>
    <cellStyle name="20% - Accent5 2 7" xfId="3723" xr:uid="{00000000-0005-0000-0000-00002A040000}"/>
    <cellStyle name="20% - Accent5 2 7 2" xfId="3724" xr:uid="{00000000-0005-0000-0000-00002B040000}"/>
    <cellStyle name="20% - Accent5 2 8" xfId="3725" xr:uid="{00000000-0005-0000-0000-00002C040000}"/>
    <cellStyle name="20% - Accent5 2 9" xfId="3688" xr:uid="{00000000-0005-0000-0000-00002D040000}"/>
    <cellStyle name="20% - Accent5 20" xfId="20088" xr:uid="{00000000-0005-0000-0000-00002E040000}"/>
    <cellStyle name="20% - Accent5 21" xfId="42717" xr:uid="{00000000-0005-0000-0000-00002F040000}"/>
    <cellStyle name="20% - Accent5 3" xfId="283" xr:uid="{00000000-0005-0000-0000-000030040000}"/>
    <cellStyle name="20% - Accent5 3 2" xfId="284" xr:uid="{00000000-0005-0000-0000-000031040000}"/>
    <cellStyle name="20% - Accent5 3 2 2" xfId="3728" xr:uid="{00000000-0005-0000-0000-000032040000}"/>
    <cellStyle name="20% - Accent5 3 2 3" xfId="3727" xr:uid="{00000000-0005-0000-0000-000033040000}"/>
    <cellStyle name="20% - Accent5 3 3" xfId="285" xr:uid="{00000000-0005-0000-0000-000034040000}"/>
    <cellStyle name="20% - Accent5 3 3 2" xfId="3730" xr:uid="{00000000-0005-0000-0000-000035040000}"/>
    <cellStyle name="20% - Accent5 3 3 2 2" xfId="3731" xr:uid="{00000000-0005-0000-0000-000036040000}"/>
    <cellStyle name="20% - Accent5 3 3 2 3" xfId="3732" xr:uid="{00000000-0005-0000-0000-000037040000}"/>
    <cellStyle name="20% - Accent5 3 3 3" xfId="3733" xr:uid="{00000000-0005-0000-0000-000038040000}"/>
    <cellStyle name="20% - Accent5 3 3 4" xfId="3734" xr:uid="{00000000-0005-0000-0000-000039040000}"/>
    <cellStyle name="20% - Accent5 3 3 5" xfId="3729" xr:uid="{00000000-0005-0000-0000-00003A040000}"/>
    <cellStyle name="20% - Accent5 3 4" xfId="286" xr:uid="{00000000-0005-0000-0000-00003B040000}"/>
    <cellStyle name="20% - Accent5 3 4 2" xfId="3736" xr:uid="{00000000-0005-0000-0000-00003C040000}"/>
    <cellStyle name="20% - Accent5 3 4 3" xfId="3737" xr:uid="{00000000-0005-0000-0000-00003D040000}"/>
    <cellStyle name="20% - Accent5 3 4 4" xfId="3738" xr:uid="{00000000-0005-0000-0000-00003E040000}"/>
    <cellStyle name="20% - Accent5 3 4 5" xfId="3735" xr:uid="{00000000-0005-0000-0000-00003F040000}"/>
    <cellStyle name="20% - Accent5 3 5" xfId="287" xr:uid="{00000000-0005-0000-0000-000040040000}"/>
    <cellStyle name="20% - Accent5 3 5 2" xfId="3740" xr:uid="{00000000-0005-0000-0000-000041040000}"/>
    <cellStyle name="20% - Accent5 3 5 3" xfId="3739" xr:uid="{00000000-0005-0000-0000-000042040000}"/>
    <cellStyle name="20% - Accent5 3 6" xfId="3741" xr:uid="{00000000-0005-0000-0000-000043040000}"/>
    <cellStyle name="20% - Accent5 3 7" xfId="3742" xr:uid="{00000000-0005-0000-0000-000044040000}"/>
    <cellStyle name="20% - Accent5 3 8" xfId="3726" xr:uid="{00000000-0005-0000-0000-000045040000}"/>
    <cellStyle name="20% - Accent5 4" xfId="288" xr:uid="{00000000-0005-0000-0000-000046040000}"/>
    <cellStyle name="20% - Accent5 4 2" xfId="289" xr:uid="{00000000-0005-0000-0000-000047040000}"/>
    <cellStyle name="20% - Accent5 4 2 2" xfId="290" xr:uid="{00000000-0005-0000-0000-000048040000}"/>
    <cellStyle name="20% - Accent5 4 2 2 2" xfId="3746" xr:uid="{00000000-0005-0000-0000-000049040000}"/>
    <cellStyle name="20% - Accent5 4 2 2 3" xfId="3747" xr:uid="{00000000-0005-0000-0000-00004A040000}"/>
    <cellStyle name="20% - Accent5 4 2 2 4" xfId="3748" xr:uid="{00000000-0005-0000-0000-00004B040000}"/>
    <cellStyle name="20% - Accent5 4 2 2 5" xfId="3745" xr:uid="{00000000-0005-0000-0000-00004C040000}"/>
    <cellStyle name="20% - Accent5 4 2 3" xfId="291" xr:uid="{00000000-0005-0000-0000-00004D040000}"/>
    <cellStyle name="20% - Accent5 4 2 3 2" xfId="3750" xr:uid="{00000000-0005-0000-0000-00004E040000}"/>
    <cellStyle name="20% - Accent5 4 2 3 3" xfId="3749" xr:uid="{00000000-0005-0000-0000-00004F040000}"/>
    <cellStyle name="20% - Accent5 4 2 4" xfId="292" xr:uid="{00000000-0005-0000-0000-000050040000}"/>
    <cellStyle name="20% - Accent5 4 2 4 2" xfId="3751" xr:uid="{00000000-0005-0000-0000-000051040000}"/>
    <cellStyle name="20% - Accent5 4 2 5" xfId="3752" xr:uid="{00000000-0005-0000-0000-000052040000}"/>
    <cellStyle name="20% - Accent5 4 2 6" xfId="3744" xr:uid="{00000000-0005-0000-0000-000053040000}"/>
    <cellStyle name="20% - Accent5 4 3" xfId="293" xr:uid="{00000000-0005-0000-0000-000054040000}"/>
    <cellStyle name="20% - Accent5 4 3 2" xfId="294" xr:uid="{00000000-0005-0000-0000-000055040000}"/>
    <cellStyle name="20% - Accent5 4 3 2 2" xfId="3755" xr:uid="{00000000-0005-0000-0000-000056040000}"/>
    <cellStyle name="20% - Accent5 4 3 2 3" xfId="3754" xr:uid="{00000000-0005-0000-0000-000057040000}"/>
    <cellStyle name="20% - Accent5 4 3 3" xfId="295" xr:uid="{00000000-0005-0000-0000-000058040000}"/>
    <cellStyle name="20% - Accent5 4 3 3 2" xfId="3757" xr:uid="{00000000-0005-0000-0000-000059040000}"/>
    <cellStyle name="20% - Accent5 4 3 3 3" xfId="3756" xr:uid="{00000000-0005-0000-0000-00005A040000}"/>
    <cellStyle name="20% - Accent5 4 3 4" xfId="296" xr:uid="{00000000-0005-0000-0000-00005B040000}"/>
    <cellStyle name="20% - Accent5 4 3 4 2" xfId="3758" xr:uid="{00000000-0005-0000-0000-00005C040000}"/>
    <cellStyle name="20% - Accent5 4 3 5" xfId="3759" xr:uid="{00000000-0005-0000-0000-00005D040000}"/>
    <cellStyle name="20% - Accent5 4 3 6" xfId="3753" xr:uid="{00000000-0005-0000-0000-00005E040000}"/>
    <cellStyle name="20% - Accent5 4 4" xfId="297" xr:uid="{00000000-0005-0000-0000-00005F040000}"/>
    <cellStyle name="20% - Accent5 4 4 2" xfId="3761" xr:uid="{00000000-0005-0000-0000-000060040000}"/>
    <cellStyle name="20% - Accent5 4 4 3" xfId="3760" xr:uid="{00000000-0005-0000-0000-000061040000}"/>
    <cellStyle name="20% - Accent5 4 5" xfId="3762" xr:uid="{00000000-0005-0000-0000-000062040000}"/>
    <cellStyle name="20% - Accent5 4 6" xfId="3763" xr:uid="{00000000-0005-0000-0000-000063040000}"/>
    <cellStyle name="20% - Accent5 4 7" xfId="3743" xr:uid="{00000000-0005-0000-0000-000064040000}"/>
    <cellStyle name="20% - Accent5 5" xfId="298" xr:uid="{00000000-0005-0000-0000-000065040000}"/>
    <cellStyle name="20% - Accent5 5 2" xfId="299" xr:uid="{00000000-0005-0000-0000-000066040000}"/>
    <cellStyle name="20% - Accent5 5 2 2" xfId="300" xr:uid="{00000000-0005-0000-0000-000067040000}"/>
    <cellStyle name="20% - Accent5 5 2 2 2" xfId="3767" xr:uid="{00000000-0005-0000-0000-000068040000}"/>
    <cellStyle name="20% - Accent5 5 2 2 3" xfId="3768" xr:uid="{00000000-0005-0000-0000-000069040000}"/>
    <cellStyle name="20% - Accent5 5 2 2 4" xfId="3769" xr:uid="{00000000-0005-0000-0000-00006A040000}"/>
    <cellStyle name="20% - Accent5 5 2 2 5" xfId="3766" xr:uid="{00000000-0005-0000-0000-00006B040000}"/>
    <cellStyle name="20% - Accent5 5 2 3" xfId="301" xr:uid="{00000000-0005-0000-0000-00006C040000}"/>
    <cellStyle name="20% - Accent5 5 2 3 2" xfId="3771" xr:uid="{00000000-0005-0000-0000-00006D040000}"/>
    <cellStyle name="20% - Accent5 5 2 3 3" xfId="3770" xr:uid="{00000000-0005-0000-0000-00006E040000}"/>
    <cellStyle name="20% - Accent5 5 2 4" xfId="3772" xr:uid="{00000000-0005-0000-0000-00006F040000}"/>
    <cellStyle name="20% - Accent5 5 2 5" xfId="3773" xr:uid="{00000000-0005-0000-0000-000070040000}"/>
    <cellStyle name="20% - Accent5 5 2 6" xfId="3765" xr:uid="{00000000-0005-0000-0000-000071040000}"/>
    <cellStyle name="20% - Accent5 5 3" xfId="302" xr:uid="{00000000-0005-0000-0000-000072040000}"/>
    <cellStyle name="20% - Accent5 5 3 2" xfId="303" xr:uid="{00000000-0005-0000-0000-000073040000}"/>
    <cellStyle name="20% - Accent5 5 3 2 2" xfId="3776" xr:uid="{00000000-0005-0000-0000-000074040000}"/>
    <cellStyle name="20% - Accent5 5 3 2 3" xfId="3775" xr:uid="{00000000-0005-0000-0000-000075040000}"/>
    <cellStyle name="20% - Accent5 5 3 3" xfId="304" xr:uid="{00000000-0005-0000-0000-000076040000}"/>
    <cellStyle name="20% - Accent5 5 3 3 2" xfId="3778" xr:uid="{00000000-0005-0000-0000-000077040000}"/>
    <cellStyle name="20% - Accent5 5 3 3 3" xfId="3777" xr:uid="{00000000-0005-0000-0000-000078040000}"/>
    <cellStyle name="20% - Accent5 5 3 4" xfId="3779" xr:uid="{00000000-0005-0000-0000-000079040000}"/>
    <cellStyle name="20% - Accent5 5 3 4 2" xfId="3780" xr:uid="{00000000-0005-0000-0000-00007A040000}"/>
    <cellStyle name="20% - Accent5 5 3 5" xfId="3781" xr:uid="{00000000-0005-0000-0000-00007B040000}"/>
    <cellStyle name="20% - Accent5 5 3 6" xfId="3774" xr:uid="{00000000-0005-0000-0000-00007C040000}"/>
    <cellStyle name="20% - Accent5 5 4" xfId="305" xr:uid="{00000000-0005-0000-0000-00007D040000}"/>
    <cellStyle name="20% - Accent5 5 4 2" xfId="306" xr:uid="{00000000-0005-0000-0000-00007E040000}"/>
    <cellStyle name="20% - Accent5 5 4 2 2" xfId="3783" xr:uid="{00000000-0005-0000-0000-00007F040000}"/>
    <cellStyle name="20% - Accent5 5 4 3" xfId="307" xr:uid="{00000000-0005-0000-0000-000080040000}"/>
    <cellStyle name="20% - Accent5 5 4 3 2" xfId="3784" xr:uid="{00000000-0005-0000-0000-000081040000}"/>
    <cellStyle name="20% - Accent5 5 4 4" xfId="3785" xr:uid="{00000000-0005-0000-0000-000082040000}"/>
    <cellStyle name="20% - Accent5 5 4 5" xfId="3786" xr:uid="{00000000-0005-0000-0000-000083040000}"/>
    <cellStyle name="20% - Accent5 5 4 6" xfId="3782" xr:uid="{00000000-0005-0000-0000-000084040000}"/>
    <cellStyle name="20% - Accent5 5 5" xfId="3787" xr:uid="{00000000-0005-0000-0000-000085040000}"/>
    <cellStyle name="20% - Accent5 5 6" xfId="3764" xr:uid="{00000000-0005-0000-0000-000086040000}"/>
    <cellStyle name="20% - Accent5 6" xfId="308" xr:uid="{00000000-0005-0000-0000-000087040000}"/>
    <cellStyle name="20% - Accent5 6 2" xfId="309" xr:uid="{00000000-0005-0000-0000-000088040000}"/>
    <cellStyle name="20% - Accent5 6 2 2" xfId="3790" xr:uid="{00000000-0005-0000-0000-000089040000}"/>
    <cellStyle name="20% - Accent5 6 2 2 2" xfId="3791" xr:uid="{00000000-0005-0000-0000-00008A040000}"/>
    <cellStyle name="20% - Accent5 6 2 2 3" xfId="3792" xr:uid="{00000000-0005-0000-0000-00008B040000}"/>
    <cellStyle name="20% - Accent5 6 2 3" xfId="3793" xr:uid="{00000000-0005-0000-0000-00008C040000}"/>
    <cellStyle name="20% - Accent5 6 2 4" xfId="3794" xr:uid="{00000000-0005-0000-0000-00008D040000}"/>
    <cellStyle name="20% - Accent5 6 2 5" xfId="3789" xr:uid="{00000000-0005-0000-0000-00008E040000}"/>
    <cellStyle name="20% - Accent5 6 3" xfId="310" xr:uid="{00000000-0005-0000-0000-00008F040000}"/>
    <cellStyle name="20% - Accent5 6 3 2" xfId="3796" xr:uid="{00000000-0005-0000-0000-000090040000}"/>
    <cellStyle name="20% - Accent5 6 3 3" xfId="3797" xr:uid="{00000000-0005-0000-0000-000091040000}"/>
    <cellStyle name="20% - Accent5 6 3 4" xfId="3798" xr:uid="{00000000-0005-0000-0000-000092040000}"/>
    <cellStyle name="20% - Accent5 6 3 5" xfId="3795" xr:uid="{00000000-0005-0000-0000-000093040000}"/>
    <cellStyle name="20% - Accent5 6 4" xfId="311" xr:uid="{00000000-0005-0000-0000-000094040000}"/>
    <cellStyle name="20% - Accent5 6 4 2" xfId="3800" xr:uid="{00000000-0005-0000-0000-000095040000}"/>
    <cellStyle name="20% - Accent5 6 4 3" xfId="3799" xr:uid="{00000000-0005-0000-0000-000096040000}"/>
    <cellStyle name="20% - Accent5 6 5" xfId="3801" xr:uid="{00000000-0005-0000-0000-000097040000}"/>
    <cellStyle name="20% - Accent5 6 6" xfId="3802" xr:uid="{00000000-0005-0000-0000-000098040000}"/>
    <cellStyle name="20% - Accent5 6 7" xfId="3788" xr:uid="{00000000-0005-0000-0000-000099040000}"/>
    <cellStyle name="20% - Accent5 7" xfId="312" xr:uid="{00000000-0005-0000-0000-00009A040000}"/>
    <cellStyle name="20% - Accent5 7 2" xfId="313" xr:uid="{00000000-0005-0000-0000-00009B040000}"/>
    <cellStyle name="20% - Accent5 7 2 2" xfId="3805" xr:uid="{00000000-0005-0000-0000-00009C040000}"/>
    <cellStyle name="20% - Accent5 7 2 2 2" xfId="3806" xr:uid="{00000000-0005-0000-0000-00009D040000}"/>
    <cellStyle name="20% - Accent5 7 2 2 3" xfId="3807" xr:uid="{00000000-0005-0000-0000-00009E040000}"/>
    <cellStyle name="20% - Accent5 7 2 3" xfId="3808" xr:uid="{00000000-0005-0000-0000-00009F040000}"/>
    <cellStyle name="20% - Accent5 7 2 4" xfId="3809" xr:uid="{00000000-0005-0000-0000-0000A0040000}"/>
    <cellStyle name="20% - Accent5 7 2 5" xfId="3804" xr:uid="{00000000-0005-0000-0000-0000A1040000}"/>
    <cellStyle name="20% - Accent5 7 3" xfId="314" xr:uid="{00000000-0005-0000-0000-0000A2040000}"/>
    <cellStyle name="20% - Accent5 7 3 2" xfId="3811" xr:uid="{00000000-0005-0000-0000-0000A3040000}"/>
    <cellStyle name="20% - Accent5 7 3 3" xfId="3812" xr:uid="{00000000-0005-0000-0000-0000A4040000}"/>
    <cellStyle name="20% - Accent5 7 3 4" xfId="3813" xr:uid="{00000000-0005-0000-0000-0000A5040000}"/>
    <cellStyle name="20% - Accent5 7 3 5" xfId="3810" xr:uid="{00000000-0005-0000-0000-0000A6040000}"/>
    <cellStyle name="20% - Accent5 7 4" xfId="3814" xr:uid="{00000000-0005-0000-0000-0000A7040000}"/>
    <cellStyle name="20% - Accent5 7 5" xfId="3815" xr:uid="{00000000-0005-0000-0000-0000A8040000}"/>
    <cellStyle name="20% - Accent5 7 6" xfId="3803" xr:uid="{00000000-0005-0000-0000-0000A9040000}"/>
    <cellStyle name="20% - Accent5 8" xfId="315" xr:uid="{00000000-0005-0000-0000-0000AA040000}"/>
    <cellStyle name="20% - Accent5 8 2" xfId="316" xr:uid="{00000000-0005-0000-0000-0000AB040000}"/>
    <cellStyle name="20% - Accent5 8 2 2" xfId="3818" xr:uid="{00000000-0005-0000-0000-0000AC040000}"/>
    <cellStyle name="20% - Accent5 8 2 2 2" xfId="3819" xr:uid="{00000000-0005-0000-0000-0000AD040000}"/>
    <cellStyle name="20% - Accent5 8 2 2 3" xfId="3820" xr:uid="{00000000-0005-0000-0000-0000AE040000}"/>
    <cellStyle name="20% - Accent5 8 2 3" xfId="3821" xr:uid="{00000000-0005-0000-0000-0000AF040000}"/>
    <cellStyle name="20% - Accent5 8 2 4" xfId="3822" xr:uid="{00000000-0005-0000-0000-0000B0040000}"/>
    <cellStyle name="20% - Accent5 8 2 5" xfId="3817" xr:uid="{00000000-0005-0000-0000-0000B1040000}"/>
    <cellStyle name="20% - Accent5 8 3" xfId="3823" xr:uid="{00000000-0005-0000-0000-0000B2040000}"/>
    <cellStyle name="20% - Accent5 8 3 2" xfId="3824" xr:uid="{00000000-0005-0000-0000-0000B3040000}"/>
    <cellStyle name="20% - Accent5 8 3 3" xfId="3825" xr:uid="{00000000-0005-0000-0000-0000B4040000}"/>
    <cellStyle name="20% - Accent5 8 4" xfId="3826" xr:uid="{00000000-0005-0000-0000-0000B5040000}"/>
    <cellStyle name="20% - Accent5 8 5" xfId="3827" xr:uid="{00000000-0005-0000-0000-0000B6040000}"/>
    <cellStyle name="20% - Accent5 8 6" xfId="3816" xr:uid="{00000000-0005-0000-0000-0000B7040000}"/>
    <cellStyle name="20% - Accent5 9" xfId="317" xr:uid="{00000000-0005-0000-0000-0000B8040000}"/>
    <cellStyle name="20% - Accent5 9 2" xfId="318" xr:uid="{00000000-0005-0000-0000-0000B9040000}"/>
    <cellStyle name="20% - Accent5 9 2 2" xfId="3830" xr:uid="{00000000-0005-0000-0000-0000BA040000}"/>
    <cellStyle name="20% - Accent5 9 2 3" xfId="3829" xr:uid="{00000000-0005-0000-0000-0000BB040000}"/>
    <cellStyle name="20% - Accent5 9 3" xfId="319" xr:uid="{00000000-0005-0000-0000-0000BC040000}"/>
    <cellStyle name="20% - Accent5 9 3 2" xfId="3832" xr:uid="{00000000-0005-0000-0000-0000BD040000}"/>
    <cellStyle name="20% - Accent5 9 3 3" xfId="3831" xr:uid="{00000000-0005-0000-0000-0000BE040000}"/>
    <cellStyle name="20% - Accent5 9 4" xfId="320" xr:uid="{00000000-0005-0000-0000-0000BF040000}"/>
    <cellStyle name="20% - Accent5 9 4 2" xfId="3833" xr:uid="{00000000-0005-0000-0000-0000C0040000}"/>
    <cellStyle name="20% - Accent5 9 5" xfId="3834" xr:uid="{00000000-0005-0000-0000-0000C1040000}"/>
    <cellStyle name="20% - Accent5 9 6" xfId="3835" xr:uid="{00000000-0005-0000-0000-0000C2040000}"/>
    <cellStyle name="20% - Accent5 9 7" xfId="3828" xr:uid="{00000000-0005-0000-0000-0000C3040000}"/>
    <cellStyle name="20% - Accent6" xfId="321" builtinId="50" customBuiltin="1"/>
    <cellStyle name="20% - Accent6 10" xfId="322" xr:uid="{00000000-0005-0000-0000-0000C5040000}"/>
    <cellStyle name="20% - Accent6 10 2" xfId="3838" xr:uid="{00000000-0005-0000-0000-0000C6040000}"/>
    <cellStyle name="20% - Accent6 10 3" xfId="3837" xr:uid="{00000000-0005-0000-0000-0000C7040000}"/>
    <cellStyle name="20% - Accent6 11" xfId="323" xr:uid="{00000000-0005-0000-0000-0000C8040000}"/>
    <cellStyle name="20% - Accent6 11 2" xfId="3840" xr:uid="{00000000-0005-0000-0000-0000C9040000}"/>
    <cellStyle name="20% - Accent6 11 2 2" xfId="3841" xr:uid="{00000000-0005-0000-0000-0000CA040000}"/>
    <cellStyle name="20% - Accent6 11 2 3" xfId="3842" xr:uid="{00000000-0005-0000-0000-0000CB040000}"/>
    <cellStyle name="20% - Accent6 11 3" xfId="3843" xr:uid="{00000000-0005-0000-0000-0000CC040000}"/>
    <cellStyle name="20% - Accent6 11 4" xfId="3844" xr:uid="{00000000-0005-0000-0000-0000CD040000}"/>
    <cellStyle name="20% - Accent6 11 5" xfId="3839" xr:uid="{00000000-0005-0000-0000-0000CE040000}"/>
    <cellStyle name="20% - Accent6 12" xfId="324" xr:uid="{00000000-0005-0000-0000-0000CF040000}"/>
    <cellStyle name="20% - Accent6 12 2" xfId="3846" xr:uid="{00000000-0005-0000-0000-0000D0040000}"/>
    <cellStyle name="20% - Accent6 12 2 2" xfId="3847" xr:uid="{00000000-0005-0000-0000-0000D1040000}"/>
    <cellStyle name="20% - Accent6 12 2 3" xfId="3848" xr:uid="{00000000-0005-0000-0000-0000D2040000}"/>
    <cellStyle name="20% - Accent6 12 3" xfId="3849" xr:uid="{00000000-0005-0000-0000-0000D3040000}"/>
    <cellStyle name="20% - Accent6 12 4" xfId="3850" xr:uid="{00000000-0005-0000-0000-0000D4040000}"/>
    <cellStyle name="20% - Accent6 12 5" xfId="3845" xr:uid="{00000000-0005-0000-0000-0000D5040000}"/>
    <cellStyle name="20% - Accent6 13" xfId="325" xr:uid="{00000000-0005-0000-0000-0000D6040000}"/>
    <cellStyle name="20% - Accent6 13 2" xfId="3852" xr:uid="{00000000-0005-0000-0000-0000D7040000}"/>
    <cellStyle name="20% - Accent6 13 2 2" xfId="3853" xr:uid="{00000000-0005-0000-0000-0000D8040000}"/>
    <cellStyle name="20% - Accent6 13 2 3" xfId="3854" xr:uid="{00000000-0005-0000-0000-0000D9040000}"/>
    <cellStyle name="20% - Accent6 13 3" xfId="3855" xr:uid="{00000000-0005-0000-0000-0000DA040000}"/>
    <cellStyle name="20% - Accent6 13 4" xfId="3856" xr:uid="{00000000-0005-0000-0000-0000DB040000}"/>
    <cellStyle name="20% - Accent6 13 5" xfId="3851" xr:uid="{00000000-0005-0000-0000-0000DC040000}"/>
    <cellStyle name="20% - Accent6 14" xfId="326" xr:uid="{00000000-0005-0000-0000-0000DD040000}"/>
    <cellStyle name="20% - Accent6 14 2" xfId="3858" xr:uid="{00000000-0005-0000-0000-0000DE040000}"/>
    <cellStyle name="20% - Accent6 14 3" xfId="3857" xr:uid="{00000000-0005-0000-0000-0000DF040000}"/>
    <cellStyle name="20% - Accent6 15" xfId="327" xr:uid="{00000000-0005-0000-0000-0000E0040000}"/>
    <cellStyle name="20% - Accent6 15 2" xfId="3860" xr:uid="{00000000-0005-0000-0000-0000E1040000}"/>
    <cellStyle name="20% - Accent6 15 3" xfId="3861" xr:uid="{00000000-0005-0000-0000-0000E2040000}"/>
    <cellStyle name="20% - Accent6 15 4" xfId="3862" xr:uid="{00000000-0005-0000-0000-0000E3040000}"/>
    <cellStyle name="20% - Accent6 15 5" xfId="3859" xr:uid="{00000000-0005-0000-0000-0000E4040000}"/>
    <cellStyle name="20% - Accent6 16" xfId="3863" xr:uid="{00000000-0005-0000-0000-0000E5040000}"/>
    <cellStyle name="20% - Accent6 17" xfId="3864" xr:uid="{00000000-0005-0000-0000-0000E6040000}"/>
    <cellStyle name="20% - Accent6 18" xfId="3865" xr:uid="{00000000-0005-0000-0000-0000E7040000}"/>
    <cellStyle name="20% - Accent6 19" xfId="3836" xr:uid="{00000000-0005-0000-0000-0000E8040000}"/>
    <cellStyle name="20% - Accent6 2" xfId="328" xr:uid="{00000000-0005-0000-0000-0000E9040000}"/>
    <cellStyle name="20% - Accent6 2 2" xfId="329" xr:uid="{00000000-0005-0000-0000-0000EA040000}"/>
    <cellStyle name="20% - Accent6 2 2 2" xfId="330" xr:uid="{00000000-0005-0000-0000-0000EB040000}"/>
    <cellStyle name="20% - Accent6 2 2 2 2" xfId="3869" xr:uid="{00000000-0005-0000-0000-0000EC040000}"/>
    <cellStyle name="20% - Accent6 2 2 2 3" xfId="3868" xr:uid="{00000000-0005-0000-0000-0000ED040000}"/>
    <cellStyle name="20% - Accent6 2 2 3" xfId="3870" xr:uid="{00000000-0005-0000-0000-0000EE040000}"/>
    <cellStyle name="20% - Accent6 2 2 4" xfId="3867" xr:uid="{00000000-0005-0000-0000-0000EF040000}"/>
    <cellStyle name="20% - Accent6 2 3" xfId="331" xr:uid="{00000000-0005-0000-0000-0000F0040000}"/>
    <cellStyle name="20% - Accent6 2 3 2" xfId="332" xr:uid="{00000000-0005-0000-0000-0000F1040000}"/>
    <cellStyle name="20% - Accent6 2 3 2 2" xfId="333" xr:uid="{00000000-0005-0000-0000-0000F2040000}"/>
    <cellStyle name="20% - Accent6 2 3 2 2 2" xfId="3873" xr:uid="{00000000-0005-0000-0000-0000F3040000}"/>
    <cellStyle name="20% - Accent6 2 3 2 3" xfId="3874" xr:uid="{00000000-0005-0000-0000-0000F4040000}"/>
    <cellStyle name="20% - Accent6 2 3 2 4" xfId="3872" xr:uid="{00000000-0005-0000-0000-0000F5040000}"/>
    <cellStyle name="20% - Accent6 2 3 3" xfId="334" xr:uid="{00000000-0005-0000-0000-0000F6040000}"/>
    <cellStyle name="20% - Accent6 2 3 3 2" xfId="3875" xr:uid="{00000000-0005-0000-0000-0000F7040000}"/>
    <cellStyle name="20% - Accent6 2 3 4" xfId="335" xr:uid="{00000000-0005-0000-0000-0000F8040000}"/>
    <cellStyle name="20% - Accent6 2 3 4 2" xfId="3876" xr:uid="{00000000-0005-0000-0000-0000F9040000}"/>
    <cellStyle name="20% - Accent6 2 3 5" xfId="336" xr:uid="{00000000-0005-0000-0000-0000FA040000}"/>
    <cellStyle name="20% - Accent6 2 3 5 2" xfId="3877" xr:uid="{00000000-0005-0000-0000-0000FB040000}"/>
    <cellStyle name="20% - Accent6 2 3 6" xfId="337" xr:uid="{00000000-0005-0000-0000-0000FC040000}"/>
    <cellStyle name="20% - Accent6 2 3 6 2" xfId="3878" xr:uid="{00000000-0005-0000-0000-0000FD040000}"/>
    <cellStyle name="20% - Accent6 2 3 7" xfId="3879" xr:uid="{00000000-0005-0000-0000-0000FE040000}"/>
    <cellStyle name="20% - Accent6 2 3 8" xfId="3871" xr:uid="{00000000-0005-0000-0000-0000FF040000}"/>
    <cellStyle name="20% - Accent6 2 4" xfId="338" xr:uid="{00000000-0005-0000-0000-000000050000}"/>
    <cellStyle name="20% - Accent6 2 4 2" xfId="339" xr:uid="{00000000-0005-0000-0000-000001050000}"/>
    <cellStyle name="20% - Accent6 2 4 2 2" xfId="3882" xr:uid="{00000000-0005-0000-0000-000002050000}"/>
    <cellStyle name="20% - Accent6 2 4 2 3" xfId="3883" xr:uid="{00000000-0005-0000-0000-000003050000}"/>
    <cellStyle name="20% - Accent6 2 4 2 4" xfId="3884" xr:uid="{00000000-0005-0000-0000-000004050000}"/>
    <cellStyle name="20% - Accent6 2 4 2 5" xfId="3881" xr:uid="{00000000-0005-0000-0000-000005050000}"/>
    <cellStyle name="20% - Accent6 2 4 3" xfId="340" xr:uid="{00000000-0005-0000-0000-000006050000}"/>
    <cellStyle name="20% - Accent6 2 4 3 2" xfId="3886" xr:uid="{00000000-0005-0000-0000-000007050000}"/>
    <cellStyle name="20% - Accent6 2 4 3 3" xfId="3885" xr:uid="{00000000-0005-0000-0000-000008050000}"/>
    <cellStyle name="20% - Accent6 2 4 4" xfId="341" xr:uid="{00000000-0005-0000-0000-000009050000}"/>
    <cellStyle name="20% - Accent6 2 4 4 2" xfId="3887" xr:uid="{00000000-0005-0000-0000-00000A050000}"/>
    <cellStyle name="20% - Accent6 2 4 5" xfId="342" xr:uid="{00000000-0005-0000-0000-00000B050000}"/>
    <cellStyle name="20% - Accent6 2 4 5 2" xfId="3888" xr:uid="{00000000-0005-0000-0000-00000C050000}"/>
    <cellStyle name="20% - Accent6 2 4 6" xfId="3889" xr:uid="{00000000-0005-0000-0000-00000D050000}"/>
    <cellStyle name="20% - Accent6 2 4 7" xfId="3880" xr:uid="{00000000-0005-0000-0000-00000E050000}"/>
    <cellStyle name="20% - Accent6 2 5" xfId="343" xr:uid="{00000000-0005-0000-0000-00000F050000}"/>
    <cellStyle name="20% - Accent6 2 5 2" xfId="344" xr:uid="{00000000-0005-0000-0000-000010050000}"/>
    <cellStyle name="20% - Accent6 2 5 2 2" xfId="3892" xr:uid="{00000000-0005-0000-0000-000011050000}"/>
    <cellStyle name="20% - Accent6 2 5 2 3" xfId="3893" xr:uid="{00000000-0005-0000-0000-000012050000}"/>
    <cellStyle name="20% - Accent6 2 5 2 4" xfId="3891" xr:uid="{00000000-0005-0000-0000-000013050000}"/>
    <cellStyle name="20% - Accent6 2 5 3" xfId="345" xr:uid="{00000000-0005-0000-0000-000014050000}"/>
    <cellStyle name="20% - Accent6 2 5 3 2" xfId="3895" xr:uid="{00000000-0005-0000-0000-000015050000}"/>
    <cellStyle name="20% - Accent6 2 5 3 3" xfId="3894" xr:uid="{00000000-0005-0000-0000-000016050000}"/>
    <cellStyle name="20% - Accent6 2 5 4" xfId="3896" xr:uid="{00000000-0005-0000-0000-000017050000}"/>
    <cellStyle name="20% - Accent6 2 5 5" xfId="3897" xr:uid="{00000000-0005-0000-0000-000018050000}"/>
    <cellStyle name="20% - Accent6 2 5 6" xfId="3890" xr:uid="{00000000-0005-0000-0000-000019050000}"/>
    <cellStyle name="20% - Accent6 2 6" xfId="346" xr:uid="{00000000-0005-0000-0000-00001A050000}"/>
    <cellStyle name="20% - Accent6 2 6 2" xfId="3899" xr:uid="{00000000-0005-0000-0000-00001B050000}"/>
    <cellStyle name="20% - Accent6 2 6 3" xfId="3900" xr:uid="{00000000-0005-0000-0000-00001C050000}"/>
    <cellStyle name="20% - Accent6 2 6 4" xfId="3898" xr:uid="{00000000-0005-0000-0000-00001D050000}"/>
    <cellStyle name="20% - Accent6 2 7" xfId="3901" xr:uid="{00000000-0005-0000-0000-00001E050000}"/>
    <cellStyle name="20% - Accent6 2 7 2" xfId="3902" xr:uid="{00000000-0005-0000-0000-00001F050000}"/>
    <cellStyle name="20% - Accent6 2 8" xfId="3903" xr:uid="{00000000-0005-0000-0000-000020050000}"/>
    <cellStyle name="20% - Accent6 2 9" xfId="3866" xr:uid="{00000000-0005-0000-0000-000021050000}"/>
    <cellStyle name="20% - Accent6 20" xfId="20089" xr:uid="{00000000-0005-0000-0000-000022050000}"/>
    <cellStyle name="20% - Accent6 21" xfId="42719" xr:uid="{00000000-0005-0000-0000-000023050000}"/>
    <cellStyle name="20% - Accent6 3" xfId="347" xr:uid="{00000000-0005-0000-0000-000024050000}"/>
    <cellStyle name="20% - Accent6 3 2" xfId="348" xr:uid="{00000000-0005-0000-0000-000025050000}"/>
    <cellStyle name="20% - Accent6 3 2 2" xfId="3906" xr:uid="{00000000-0005-0000-0000-000026050000}"/>
    <cellStyle name="20% - Accent6 3 2 3" xfId="3905" xr:uid="{00000000-0005-0000-0000-000027050000}"/>
    <cellStyle name="20% - Accent6 3 3" xfId="349" xr:uid="{00000000-0005-0000-0000-000028050000}"/>
    <cellStyle name="20% - Accent6 3 3 2" xfId="3908" xr:uid="{00000000-0005-0000-0000-000029050000}"/>
    <cellStyle name="20% - Accent6 3 3 2 2" xfId="3909" xr:uid="{00000000-0005-0000-0000-00002A050000}"/>
    <cellStyle name="20% - Accent6 3 3 2 3" xfId="3910" xr:uid="{00000000-0005-0000-0000-00002B050000}"/>
    <cellStyle name="20% - Accent6 3 3 3" xfId="3911" xr:uid="{00000000-0005-0000-0000-00002C050000}"/>
    <cellStyle name="20% - Accent6 3 3 4" xfId="3912" xr:uid="{00000000-0005-0000-0000-00002D050000}"/>
    <cellStyle name="20% - Accent6 3 3 5" xfId="3907" xr:uid="{00000000-0005-0000-0000-00002E050000}"/>
    <cellStyle name="20% - Accent6 3 4" xfId="350" xr:uid="{00000000-0005-0000-0000-00002F050000}"/>
    <cellStyle name="20% - Accent6 3 4 2" xfId="3914" xr:uid="{00000000-0005-0000-0000-000030050000}"/>
    <cellStyle name="20% - Accent6 3 4 3" xfId="3915" xr:uid="{00000000-0005-0000-0000-000031050000}"/>
    <cellStyle name="20% - Accent6 3 4 4" xfId="3916" xr:uid="{00000000-0005-0000-0000-000032050000}"/>
    <cellStyle name="20% - Accent6 3 4 5" xfId="3913" xr:uid="{00000000-0005-0000-0000-000033050000}"/>
    <cellStyle name="20% - Accent6 3 5" xfId="351" xr:uid="{00000000-0005-0000-0000-000034050000}"/>
    <cellStyle name="20% - Accent6 3 5 2" xfId="3918" xr:uid="{00000000-0005-0000-0000-000035050000}"/>
    <cellStyle name="20% - Accent6 3 5 3" xfId="3917" xr:uid="{00000000-0005-0000-0000-000036050000}"/>
    <cellStyle name="20% - Accent6 3 6" xfId="3919" xr:uid="{00000000-0005-0000-0000-000037050000}"/>
    <cellStyle name="20% - Accent6 3 7" xfId="3920" xr:uid="{00000000-0005-0000-0000-000038050000}"/>
    <cellStyle name="20% - Accent6 3 8" xfId="3904" xr:uid="{00000000-0005-0000-0000-000039050000}"/>
    <cellStyle name="20% - Accent6 4" xfId="352" xr:uid="{00000000-0005-0000-0000-00003A050000}"/>
    <cellStyle name="20% - Accent6 4 2" xfId="353" xr:uid="{00000000-0005-0000-0000-00003B050000}"/>
    <cellStyle name="20% - Accent6 4 2 2" xfId="354" xr:uid="{00000000-0005-0000-0000-00003C050000}"/>
    <cellStyle name="20% - Accent6 4 2 2 2" xfId="3924" xr:uid="{00000000-0005-0000-0000-00003D050000}"/>
    <cellStyle name="20% - Accent6 4 2 2 3" xfId="3925" xr:uid="{00000000-0005-0000-0000-00003E050000}"/>
    <cellStyle name="20% - Accent6 4 2 2 4" xfId="3926" xr:uid="{00000000-0005-0000-0000-00003F050000}"/>
    <cellStyle name="20% - Accent6 4 2 2 5" xfId="3923" xr:uid="{00000000-0005-0000-0000-000040050000}"/>
    <cellStyle name="20% - Accent6 4 2 3" xfId="355" xr:uid="{00000000-0005-0000-0000-000041050000}"/>
    <cellStyle name="20% - Accent6 4 2 3 2" xfId="3928" xr:uid="{00000000-0005-0000-0000-000042050000}"/>
    <cellStyle name="20% - Accent6 4 2 3 3" xfId="3927" xr:uid="{00000000-0005-0000-0000-000043050000}"/>
    <cellStyle name="20% - Accent6 4 2 4" xfId="356" xr:uid="{00000000-0005-0000-0000-000044050000}"/>
    <cellStyle name="20% - Accent6 4 2 4 2" xfId="3929" xr:uid="{00000000-0005-0000-0000-000045050000}"/>
    <cellStyle name="20% - Accent6 4 2 5" xfId="3930" xr:uid="{00000000-0005-0000-0000-000046050000}"/>
    <cellStyle name="20% - Accent6 4 2 6" xfId="3922" xr:uid="{00000000-0005-0000-0000-000047050000}"/>
    <cellStyle name="20% - Accent6 4 3" xfId="357" xr:uid="{00000000-0005-0000-0000-000048050000}"/>
    <cellStyle name="20% - Accent6 4 3 2" xfId="358" xr:uid="{00000000-0005-0000-0000-000049050000}"/>
    <cellStyle name="20% - Accent6 4 3 2 2" xfId="3933" xr:uid="{00000000-0005-0000-0000-00004A050000}"/>
    <cellStyle name="20% - Accent6 4 3 2 3" xfId="3932" xr:uid="{00000000-0005-0000-0000-00004B050000}"/>
    <cellStyle name="20% - Accent6 4 3 3" xfId="359" xr:uid="{00000000-0005-0000-0000-00004C050000}"/>
    <cellStyle name="20% - Accent6 4 3 3 2" xfId="3935" xr:uid="{00000000-0005-0000-0000-00004D050000}"/>
    <cellStyle name="20% - Accent6 4 3 3 3" xfId="3934" xr:uid="{00000000-0005-0000-0000-00004E050000}"/>
    <cellStyle name="20% - Accent6 4 3 4" xfId="360" xr:uid="{00000000-0005-0000-0000-00004F050000}"/>
    <cellStyle name="20% - Accent6 4 3 4 2" xfId="3936" xr:uid="{00000000-0005-0000-0000-000050050000}"/>
    <cellStyle name="20% - Accent6 4 3 5" xfId="3937" xr:uid="{00000000-0005-0000-0000-000051050000}"/>
    <cellStyle name="20% - Accent6 4 3 6" xfId="3931" xr:uid="{00000000-0005-0000-0000-000052050000}"/>
    <cellStyle name="20% - Accent6 4 4" xfId="361" xr:uid="{00000000-0005-0000-0000-000053050000}"/>
    <cellStyle name="20% - Accent6 4 4 2" xfId="3939" xr:uid="{00000000-0005-0000-0000-000054050000}"/>
    <cellStyle name="20% - Accent6 4 4 3" xfId="3938" xr:uid="{00000000-0005-0000-0000-000055050000}"/>
    <cellStyle name="20% - Accent6 4 5" xfId="3940" xr:uid="{00000000-0005-0000-0000-000056050000}"/>
    <cellStyle name="20% - Accent6 4 6" xfId="3941" xr:uid="{00000000-0005-0000-0000-000057050000}"/>
    <cellStyle name="20% - Accent6 4 7" xfId="3921" xr:uid="{00000000-0005-0000-0000-000058050000}"/>
    <cellStyle name="20% - Accent6 5" xfId="362" xr:uid="{00000000-0005-0000-0000-000059050000}"/>
    <cellStyle name="20% - Accent6 5 2" xfId="363" xr:uid="{00000000-0005-0000-0000-00005A050000}"/>
    <cellStyle name="20% - Accent6 5 2 2" xfId="364" xr:uid="{00000000-0005-0000-0000-00005B050000}"/>
    <cellStyle name="20% - Accent6 5 2 2 2" xfId="3945" xr:uid="{00000000-0005-0000-0000-00005C050000}"/>
    <cellStyle name="20% - Accent6 5 2 2 3" xfId="3946" xr:uid="{00000000-0005-0000-0000-00005D050000}"/>
    <cellStyle name="20% - Accent6 5 2 2 4" xfId="3947" xr:uid="{00000000-0005-0000-0000-00005E050000}"/>
    <cellStyle name="20% - Accent6 5 2 2 5" xfId="3944" xr:uid="{00000000-0005-0000-0000-00005F050000}"/>
    <cellStyle name="20% - Accent6 5 2 3" xfId="365" xr:uid="{00000000-0005-0000-0000-000060050000}"/>
    <cellStyle name="20% - Accent6 5 2 3 2" xfId="3949" xr:uid="{00000000-0005-0000-0000-000061050000}"/>
    <cellStyle name="20% - Accent6 5 2 3 3" xfId="3948" xr:uid="{00000000-0005-0000-0000-000062050000}"/>
    <cellStyle name="20% - Accent6 5 2 4" xfId="3950" xr:uid="{00000000-0005-0000-0000-000063050000}"/>
    <cellStyle name="20% - Accent6 5 2 5" xfId="3951" xr:uid="{00000000-0005-0000-0000-000064050000}"/>
    <cellStyle name="20% - Accent6 5 2 6" xfId="3943" xr:uid="{00000000-0005-0000-0000-000065050000}"/>
    <cellStyle name="20% - Accent6 5 3" xfId="366" xr:uid="{00000000-0005-0000-0000-000066050000}"/>
    <cellStyle name="20% - Accent6 5 3 2" xfId="367" xr:uid="{00000000-0005-0000-0000-000067050000}"/>
    <cellStyle name="20% - Accent6 5 3 2 2" xfId="3954" xr:uid="{00000000-0005-0000-0000-000068050000}"/>
    <cellStyle name="20% - Accent6 5 3 2 3" xfId="3953" xr:uid="{00000000-0005-0000-0000-000069050000}"/>
    <cellStyle name="20% - Accent6 5 3 3" xfId="368" xr:uid="{00000000-0005-0000-0000-00006A050000}"/>
    <cellStyle name="20% - Accent6 5 3 3 2" xfId="3956" xr:uid="{00000000-0005-0000-0000-00006B050000}"/>
    <cellStyle name="20% - Accent6 5 3 3 3" xfId="3955" xr:uid="{00000000-0005-0000-0000-00006C050000}"/>
    <cellStyle name="20% - Accent6 5 3 4" xfId="3957" xr:uid="{00000000-0005-0000-0000-00006D050000}"/>
    <cellStyle name="20% - Accent6 5 3 4 2" xfId="3958" xr:uid="{00000000-0005-0000-0000-00006E050000}"/>
    <cellStyle name="20% - Accent6 5 3 5" xfId="3959" xr:uid="{00000000-0005-0000-0000-00006F050000}"/>
    <cellStyle name="20% - Accent6 5 3 6" xfId="3952" xr:uid="{00000000-0005-0000-0000-000070050000}"/>
    <cellStyle name="20% - Accent6 5 4" xfId="369" xr:uid="{00000000-0005-0000-0000-000071050000}"/>
    <cellStyle name="20% - Accent6 5 4 2" xfId="370" xr:uid="{00000000-0005-0000-0000-000072050000}"/>
    <cellStyle name="20% - Accent6 5 4 2 2" xfId="3961" xr:uid="{00000000-0005-0000-0000-000073050000}"/>
    <cellStyle name="20% - Accent6 5 4 3" xfId="371" xr:uid="{00000000-0005-0000-0000-000074050000}"/>
    <cellStyle name="20% - Accent6 5 4 3 2" xfId="3962" xr:uid="{00000000-0005-0000-0000-000075050000}"/>
    <cellStyle name="20% - Accent6 5 4 4" xfId="3963" xr:uid="{00000000-0005-0000-0000-000076050000}"/>
    <cellStyle name="20% - Accent6 5 4 5" xfId="3964" xr:uid="{00000000-0005-0000-0000-000077050000}"/>
    <cellStyle name="20% - Accent6 5 4 6" xfId="3960" xr:uid="{00000000-0005-0000-0000-000078050000}"/>
    <cellStyle name="20% - Accent6 5 5" xfId="3965" xr:uid="{00000000-0005-0000-0000-000079050000}"/>
    <cellStyle name="20% - Accent6 5 6" xfId="3942" xr:uid="{00000000-0005-0000-0000-00007A050000}"/>
    <cellStyle name="20% - Accent6 6" xfId="372" xr:uid="{00000000-0005-0000-0000-00007B050000}"/>
    <cellStyle name="20% - Accent6 6 2" xfId="373" xr:uid="{00000000-0005-0000-0000-00007C050000}"/>
    <cellStyle name="20% - Accent6 6 2 2" xfId="3968" xr:uid="{00000000-0005-0000-0000-00007D050000}"/>
    <cellStyle name="20% - Accent6 6 2 2 2" xfId="3969" xr:uid="{00000000-0005-0000-0000-00007E050000}"/>
    <cellStyle name="20% - Accent6 6 2 2 3" xfId="3970" xr:uid="{00000000-0005-0000-0000-00007F050000}"/>
    <cellStyle name="20% - Accent6 6 2 3" xfId="3971" xr:uid="{00000000-0005-0000-0000-000080050000}"/>
    <cellStyle name="20% - Accent6 6 2 4" xfId="3972" xr:uid="{00000000-0005-0000-0000-000081050000}"/>
    <cellStyle name="20% - Accent6 6 2 5" xfId="3967" xr:uid="{00000000-0005-0000-0000-000082050000}"/>
    <cellStyle name="20% - Accent6 6 3" xfId="374" xr:uid="{00000000-0005-0000-0000-000083050000}"/>
    <cellStyle name="20% - Accent6 6 3 2" xfId="3974" xr:uid="{00000000-0005-0000-0000-000084050000}"/>
    <cellStyle name="20% - Accent6 6 3 3" xfId="3975" xr:uid="{00000000-0005-0000-0000-000085050000}"/>
    <cellStyle name="20% - Accent6 6 3 4" xfId="3976" xr:uid="{00000000-0005-0000-0000-000086050000}"/>
    <cellStyle name="20% - Accent6 6 3 5" xfId="3973" xr:uid="{00000000-0005-0000-0000-000087050000}"/>
    <cellStyle name="20% - Accent6 6 4" xfId="375" xr:uid="{00000000-0005-0000-0000-000088050000}"/>
    <cellStyle name="20% - Accent6 6 4 2" xfId="3978" xr:uid="{00000000-0005-0000-0000-000089050000}"/>
    <cellStyle name="20% - Accent6 6 4 3" xfId="3977" xr:uid="{00000000-0005-0000-0000-00008A050000}"/>
    <cellStyle name="20% - Accent6 6 5" xfId="3979" xr:uid="{00000000-0005-0000-0000-00008B050000}"/>
    <cellStyle name="20% - Accent6 6 6" xfId="3980" xr:uid="{00000000-0005-0000-0000-00008C050000}"/>
    <cellStyle name="20% - Accent6 6 7" xfId="3966" xr:uid="{00000000-0005-0000-0000-00008D050000}"/>
    <cellStyle name="20% - Accent6 7" xfId="376" xr:uid="{00000000-0005-0000-0000-00008E050000}"/>
    <cellStyle name="20% - Accent6 7 2" xfId="377" xr:uid="{00000000-0005-0000-0000-00008F050000}"/>
    <cellStyle name="20% - Accent6 7 2 2" xfId="3983" xr:uid="{00000000-0005-0000-0000-000090050000}"/>
    <cellStyle name="20% - Accent6 7 2 2 2" xfId="3984" xr:uid="{00000000-0005-0000-0000-000091050000}"/>
    <cellStyle name="20% - Accent6 7 2 2 3" xfId="3985" xr:uid="{00000000-0005-0000-0000-000092050000}"/>
    <cellStyle name="20% - Accent6 7 2 3" xfId="3986" xr:uid="{00000000-0005-0000-0000-000093050000}"/>
    <cellStyle name="20% - Accent6 7 2 4" xfId="3987" xr:uid="{00000000-0005-0000-0000-000094050000}"/>
    <cellStyle name="20% - Accent6 7 2 5" xfId="3982" xr:uid="{00000000-0005-0000-0000-000095050000}"/>
    <cellStyle name="20% - Accent6 7 3" xfId="378" xr:uid="{00000000-0005-0000-0000-000096050000}"/>
    <cellStyle name="20% - Accent6 7 3 2" xfId="3989" xr:uid="{00000000-0005-0000-0000-000097050000}"/>
    <cellStyle name="20% - Accent6 7 3 3" xfId="3990" xr:uid="{00000000-0005-0000-0000-000098050000}"/>
    <cellStyle name="20% - Accent6 7 3 4" xfId="3991" xr:uid="{00000000-0005-0000-0000-000099050000}"/>
    <cellStyle name="20% - Accent6 7 3 5" xfId="3988" xr:uid="{00000000-0005-0000-0000-00009A050000}"/>
    <cellStyle name="20% - Accent6 7 4" xfId="3992" xr:uid="{00000000-0005-0000-0000-00009B050000}"/>
    <cellStyle name="20% - Accent6 7 5" xfId="3993" xr:uid="{00000000-0005-0000-0000-00009C050000}"/>
    <cellStyle name="20% - Accent6 7 6" xfId="3981" xr:uid="{00000000-0005-0000-0000-00009D050000}"/>
    <cellStyle name="20% - Accent6 8" xfId="379" xr:uid="{00000000-0005-0000-0000-00009E050000}"/>
    <cellStyle name="20% - Accent6 8 2" xfId="380" xr:uid="{00000000-0005-0000-0000-00009F050000}"/>
    <cellStyle name="20% - Accent6 8 2 2" xfId="3996" xr:uid="{00000000-0005-0000-0000-0000A0050000}"/>
    <cellStyle name="20% - Accent6 8 2 2 2" xfId="3997" xr:uid="{00000000-0005-0000-0000-0000A1050000}"/>
    <cellStyle name="20% - Accent6 8 2 2 3" xfId="3998" xr:uid="{00000000-0005-0000-0000-0000A2050000}"/>
    <cellStyle name="20% - Accent6 8 2 3" xfId="3999" xr:uid="{00000000-0005-0000-0000-0000A3050000}"/>
    <cellStyle name="20% - Accent6 8 2 4" xfId="4000" xr:uid="{00000000-0005-0000-0000-0000A4050000}"/>
    <cellStyle name="20% - Accent6 8 2 5" xfId="3995" xr:uid="{00000000-0005-0000-0000-0000A5050000}"/>
    <cellStyle name="20% - Accent6 8 3" xfId="4001" xr:uid="{00000000-0005-0000-0000-0000A6050000}"/>
    <cellStyle name="20% - Accent6 8 3 2" xfId="4002" xr:uid="{00000000-0005-0000-0000-0000A7050000}"/>
    <cellStyle name="20% - Accent6 8 3 3" xfId="4003" xr:uid="{00000000-0005-0000-0000-0000A8050000}"/>
    <cellStyle name="20% - Accent6 8 4" xfId="4004" xr:uid="{00000000-0005-0000-0000-0000A9050000}"/>
    <cellStyle name="20% - Accent6 8 5" xfId="4005" xr:uid="{00000000-0005-0000-0000-0000AA050000}"/>
    <cellStyle name="20% - Accent6 8 6" xfId="3994" xr:uid="{00000000-0005-0000-0000-0000AB050000}"/>
    <cellStyle name="20% - Accent6 9" xfId="381" xr:uid="{00000000-0005-0000-0000-0000AC050000}"/>
    <cellStyle name="20% - Accent6 9 2" xfId="382" xr:uid="{00000000-0005-0000-0000-0000AD050000}"/>
    <cellStyle name="20% - Accent6 9 2 2" xfId="4008" xr:uid="{00000000-0005-0000-0000-0000AE050000}"/>
    <cellStyle name="20% - Accent6 9 2 3" xfId="4007" xr:uid="{00000000-0005-0000-0000-0000AF050000}"/>
    <cellStyle name="20% - Accent6 9 3" xfId="383" xr:uid="{00000000-0005-0000-0000-0000B0050000}"/>
    <cellStyle name="20% - Accent6 9 3 2" xfId="4010" xr:uid="{00000000-0005-0000-0000-0000B1050000}"/>
    <cellStyle name="20% - Accent6 9 3 3" xfId="4009" xr:uid="{00000000-0005-0000-0000-0000B2050000}"/>
    <cellStyle name="20% - Accent6 9 4" xfId="384" xr:uid="{00000000-0005-0000-0000-0000B3050000}"/>
    <cellStyle name="20% - Accent6 9 4 2" xfId="4011" xr:uid="{00000000-0005-0000-0000-0000B4050000}"/>
    <cellStyle name="20% - Accent6 9 5" xfId="4012" xr:uid="{00000000-0005-0000-0000-0000B5050000}"/>
    <cellStyle name="20% - Accent6 9 6" xfId="4013" xr:uid="{00000000-0005-0000-0000-0000B6050000}"/>
    <cellStyle name="20% - Accent6 9 7" xfId="4006" xr:uid="{00000000-0005-0000-0000-0000B7050000}"/>
    <cellStyle name="40% - Accent1" xfId="385" builtinId="31" customBuiltin="1"/>
    <cellStyle name="40% - Accent1 10" xfId="386" xr:uid="{00000000-0005-0000-0000-0000B9050000}"/>
    <cellStyle name="40% - Accent1 10 2" xfId="4016" xr:uid="{00000000-0005-0000-0000-0000BA050000}"/>
    <cellStyle name="40% - Accent1 10 3" xfId="4015" xr:uid="{00000000-0005-0000-0000-0000BB050000}"/>
    <cellStyle name="40% - Accent1 11" xfId="387" xr:uid="{00000000-0005-0000-0000-0000BC050000}"/>
    <cellStyle name="40% - Accent1 11 2" xfId="4018" xr:uid="{00000000-0005-0000-0000-0000BD050000}"/>
    <cellStyle name="40% - Accent1 11 2 2" xfId="4019" xr:uid="{00000000-0005-0000-0000-0000BE050000}"/>
    <cellStyle name="40% - Accent1 11 2 3" xfId="4020" xr:uid="{00000000-0005-0000-0000-0000BF050000}"/>
    <cellStyle name="40% - Accent1 11 3" xfId="4021" xr:uid="{00000000-0005-0000-0000-0000C0050000}"/>
    <cellStyle name="40% - Accent1 11 4" xfId="4022" xr:uid="{00000000-0005-0000-0000-0000C1050000}"/>
    <cellStyle name="40% - Accent1 11 5" xfId="4017" xr:uid="{00000000-0005-0000-0000-0000C2050000}"/>
    <cellStyle name="40% - Accent1 12" xfId="388" xr:uid="{00000000-0005-0000-0000-0000C3050000}"/>
    <cellStyle name="40% - Accent1 12 2" xfId="4024" xr:uid="{00000000-0005-0000-0000-0000C4050000}"/>
    <cellStyle name="40% - Accent1 12 2 2" xfId="4025" xr:uid="{00000000-0005-0000-0000-0000C5050000}"/>
    <cellStyle name="40% - Accent1 12 2 3" xfId="4026" xr:uid="{00000000-0005-0000-0000-0000C6050000}"/>
    <cellStyle name="40% - Accent1 12 3" xfId="4027" xr:uid="{00000000-0005-0000-0000-0000C7050000}"/>
    <cellStyle name="40% - Accent1 12 4" xfId="4028" xr:uid="{00000000-0005-0000-0000-0000C8050000}"/>
    <cellStyle name="40% - Accent1 12 5" xfId="4023" xr:uid="{00000000-0005-0000-0000-0000C9050000}"/>
    <cellStyle name="40% - Accent1 13" xfId="389" xr:uid="{00000000-0005-0000-0000-0000CA050000}"/>
    <cellStyle name="40% - Accent1 13 2" xfId="4030" xr:uid="{00000000-0005-0000-0000-0000CB050000}"/>
    <cellStyle name="40% - Accent1 13 2 2" xfId="4031" xr:uid="{00000000-0005-0000-0000-0000CC050000}"/>
    <cellStyle name="40% - Accent1 13 2 3" xfId="4032" xr:uid="{00000000-0005-0000-0000-0000CD050000}"/>
    <cellStyle name="40% - Accent1 13 3" xfId="4033" xr:uid="{00000000-0005-0000-0000-0000CE050000}"/>
    <cellStyle name="40% - Accent1 13 4" xfId="4034" xr:uid="{00000000-0005-0000-0000-0000CF050000}"/>
    <cellStyle name="40% - Accent1 13 5" xfId="4029" xr:uid="{00000000-0005-0000-0000-0000D0050000}"/>
    <cellStyle name="40% - Accent1 14" xfId="390" xr:uid="{00000000-0005-0000-0000-0000D1050000}"/>
    <cellStyle name="40% - Accent1 14 2" xfId="4036" xr:uid="{00000000-0005-0000-0000-0000D2050000}"/>
    <cellStyle name="40% - Accent1 14 3" xfId="4035" xr:uid="{00000000-0005-0000-0000-0000D3050000}"/>
    <cellStyle name="40% - Accent1 15" xfId="391" xr:uid="{00000000-0005-0000-0000-0000D4050000}"/>
    <cellStyle name="40% - Accent1 15 2" xfId="4038" xr:uid="{00000000-0005-0000-0000-0000D5050000}"/>
    <cellStyle name="40% - Accent1 15 3" xfId="4039" xr:uid="{00000000-0005-0000-0000-0000D6050000}"/>
    <cellStyle name="40% - Accent1 15 4" xfId="4040" xr:uid="{00000000-0005-0000-0000-0000D7050000}"/>
    <cellStyle name="40% - Accent1 15 5" xfId="4037" xr:uid="{00000000-0005-0000-0000-0000D8050000}"/>
    <cellStyle name="40% - Accent1 16" xfId="4041" xr:uid="{00000000-0005-0000-0000-0000D9050000}"/>
    <cellStyle name="40% - Accent1 17" xfId="4042" xr:uid="{00000000-0005-0000-0000-0000DA050000}"/>
    <cellStyle name="40% - Accent1 18" xfId="4043" xr:uid="{00000000-0005-0000-0000-0000DB050000}"/>
    <cellStyle name="40% - Accent1 19" xfId="4014" xr:uid="{00000000-0005-0000-0000-0000DC050000}"/>
    <cellStyle name="40% - Accent1 2" xfId="392" xr:uid="{00000000-0005-0000-0000-0000DD050000}"/>
    <cellStyle name="40% - Accent1 2 2" xfId="393" xr:uid="{00000000-0005-0000-0000-0000DE050000}"/>
    <cellStyle name="40% - Accent1 2 2 2" xfId="394" xr:uid="{00000000-0005-0000-0000-0000DF050000}"/>
    <cellStyle name="40% - Accent1 2 2 2 2" xfId="4047" xr:uid="{00000000-0005-0000-0000-0000E0050000}"/>
    <cellStyle name="40% - Accent1 2 2 2 3" xfId="4046" xr:uid="{00000000-0005-0000-0000-0000E1050000}"/>
    <cellStyle name="40% - Accent1 2 2 3" xfId="4048" xr:uid="{00000000-0005-0000-0000-0000E2050000}"/>
    <cellStyle name="40% - Accent1 2 2 4" xfId="4045" xr:uid="{00000000-0005-0000-0000-0000E3050000}"/>
    <cellStyle name="40% - Accent1 2 3" xfId="395" xr:uid="{00000000-0005-0000-0000-0000E4050000}"/>
    <cellStyle name="40% - Accent1 2 3 2" xfId="396" xr:uid="{00000000-0005-0000-0000-0000E5050000}"/>
    <cellStyle name="40% - Accent1 2 3 2 2" xfId="397" xr:uid="{00000000-0005-0000-0000-0000E6050000}"/>
    <cellStyle name="40% - Accent1 2 3 2 2 2" xfId="4051" xr:uid="{00000000-0005-0000-0000-0000E7050000}"/>
    <cellStyle name="40% - Accent1 2 3 2 3" xfId="4052" xr:uid="{00000000-0005-0000-0000-0000E8050000}"/>
    <cellStyle name="40% - Accent1 2 3 2 4" xfId="4050" xr:uid="{00000000-0005-0000-0000-0000E9050000}"/>
    <cellStyle name="40% - Accent1 2 3 3" xfId="398" xr:uid="{00000000-0005-0000-0000-0000EA050000}"/>
    <cellStyle name="40% - Accent1 2 3 3 2" xfId="4053" xr:uid="{00000000-0005-0000-0000-0000EB050000}"/>
    <cellStyle name="40% - Accent1 2 3 4" xfId="399" xr:uid="{00000000-0005-0000-0000-0000EC050000}"/>
    <cellStyle name="40% - Accent1 2 3 4 2" xfId="4054" xr:uid="{00000000-0005-0000-0000-0000ED050000}"/>
    <cellStyle name="40% - Accent1 2 3 5" xfId="400" xr:uid="{00000000-0005-0000-0000-0000EE050000}"/>
    <cellStyle name="40% - Accent1 2 3 5 2" xfId="4055" xr:uid="{00000000-0005-0000-0000-0000EF050000}"/>
    <cellStyle name="40% - Accent1 2 3 6" xfId="401" xr:uid="{00000000-0005-0000-0000-0000F0050000}"/>
    <cellStyle name="40% - Accent1 2 3 6 2" xfId="4056" xr:uid="{00000000-0005-0000-0000-0000F1050000}"/>
    <cellStyle name="40% - Accent1 2 3 7" xfId="4057" xr:uid="{00000000-0005-0000-0000-0000F2050000}"/>
    <cellStyle name="40% - Accent1 2 3 8" xfId="4049" xr:uid="{00000000-0005-0000-0000-0000F3050000}"/>
    <cellStyle name="40% - Accent1 2 4" xfId="402" xr:uid="{00000000-0005-0000-0000-0000F4050000}"/>
    <cellStyle name="40% - Accent1 2 4 2" xfId="403" xr:uid="{00000000-0005-0000-0000-0000F5050000}"/>
    <cellStyle name="40% - Accent1 2 4 2 2" xfId="4060" xr:uid="{00000000-0005-0000-0000-0000F6050000}"/>
    <cellStyle name="40% - Accent1 2 4 2 3" xfId="4061" xr:uid="{00000000-0005-0000-0000-0000F7050000}"/>
    <cellStyle name="40% - Accent1 2 4 2 4" xfId="4062" xr:uid="{00000000-0005-0000-0000-0000F8050000}"/>
    <cellStyle name="40% - Accent1 2 4 2 5" xfId="4059" xr:uid="{00000000-0005-0000-0000-0000F9050000}"/>
    <cellStyle name="40% - Accent1 2 4 3" xfId="404" xr:uid="{00000000-0005-0000-0000-0000FA050000}"/>
    <cellStyle name="40% - Accent1 2 4 3 2" xfId="4064" xr:uid="{00000000-0005-0000-0000-0000FB050000}"/>
    <cellStyle name="40% - Accent1 2 4 3 3" xfId="4063" xr:uid="{00000000-0005-0000-0000-0000FC050000}"/>
    <cellStyle name="40% - Accent1 2 4 4" xfId="405" xr:uid="{00000000-0005-0000-0000-0000FD050000}"/>
    <cellStyle name="40% - Accent1 2 4 4 2" xfId="4065" xr:uid="{00000000-0005-0000-0000-0000FE050000}"/>
    <cellStyle name="40% - Accent1 2 4 5" xfId="406" xr:uid="{00000000-0005-0000-0000-0000FF050000}"/>
    <cellStyle name="40% - Accent1 2 4 5 2" xfId="4066" xr:uid="{00000000-0005-0000-0000-000000060000}"/>
    <cellStyle name="40% - Accent1 2 4 6" xfId="4067" xr:uid="{00000000-0005-0000-0000-000001060000}"/>
    <cellStyle name="40% - Accent1 2 4 7" xfId="4058" xr:uid="{00000000-0005-0000-0000-000002060000}"/>
    <cellStyle name="40% - Accent1 2 5" xfId="407" xr:uid="{00000000-0005-0000-0000-000003060000}"/>
    <cellStyle name="40% - Accent1 2 5 2" xfId="408" xr:uid="{00000000-0005-0000-0000-000004060000}"/>
    <cellStyle name="40% - Accent1 2 5 2 2" xfId="4070" xr:uid="{00000000-0005-0000-0000-000005060000}"/>
    <cellStyle name="40% - Accent1 2 5 2 3" xfId="4071" xr:uid="{00000000-0005-0000-0000-000006060000}"/>
    <cellStyle name="40% - Accent1 2 5 2 4" xfId="4069" xr:uid="{00000000-0005-0000-0000-000007060000}"/>
    <cellStyle name="40% - Accent1 2 5 3" xfId="409" xr:uid="{00000000-0005-0000-0000-000008060000}"/>
    <cellStyle name="40% - Accent1 2 5 3 2" xfId="4073" xr:uid="{00000000-0005-0000-0000-000009060000}"/>
    <cellStyle name="40% - Accent1 2 5 3 3" xfId="4072" xr:uid="{00000000-0005-0000-0000-00000A060000}"/>
    <cellStyle name="40% - Accent1 2 5 4" xfId="4074" xr:uid="{00000000-0005-0000-0000-00000B060000}"/>
    <cellStyle name="40% - Accent1 2 5 5" xfId="4075" xr:uid="{00000000-0005-0000-0000-00000C060000}"/>
    <cellStyle name="40% - Accent1 2 5 6" xfId="4068" xr:uid="{00000000-0005-0000-0000-00000D060000}"/>
    <cellStyle name="40% - Accent1 2 6" xfId="410" xr:uid="{00000000-0005-0000-0000-00000E060000}"/>
    <cellStyle name="40% - Accent1 2 6 2" xfId="4077" xr:uid="{00000000-0005-0000-0000-00000F060000}"/>
    <cellStyle name="40% - Accent1 2 6 3" xfId="4078" xr:uid="{00000000-0005-0000-0000-000010060000}"/>
    <cellStyle name="40% - Accent1 2 6 4" xfId="4076" xr:uid="{00000000-0005-0000-0000-000011060000}"/>
    <cellStyle name="40% - Accent1 2 7" xfId="4079" xr:uid="{00000000-0005-0000-0000-000012060000}"/>
    <cellStyle name="40% - Accent1 2 7 2" xfId="4080" xr:uid="{00000000-0005-0000-0000-000013060000}"/>
    <cellStyle name="40% - Accent1 2 8" xfId="4081" xr:uid="{00000000-0005-0000-0000-000014060000}"/>
    <cellStyle name="40% - Accent1 2 9" xfId="4044" xr:uid="{00000000-0005-0000-0000-000015060000}"/>
    <cellStyle name="40% - Accent1 20" xfId="20090" xr:uid="{00000000-0005-0000-0000-000016060000}"/>
    <cellStyle name="40% - Accent1 21" xfId="42710" xr:uid="{00000000-0005-0000-0000-000017060000}"/>
    <cellStyle name="40% - Accent1 3" xfId="411" xr:uid="{00000000-0005-0000-0000-000018060000}"/>
    <cellStyle name="40% - Accent1 3 2" xfId="412" xr:uid="{00000000-0005-0000-0000-000019060000}"/>
    <cellStyle name="40% - Accent1 3 2 2" xfId="4084" xr:uid="{00000000-0005-0000-0000-00001A060000}"/>
    <cellStyle name="40% - Accent1 3 2 3" xfId="4083" xr:uid="{00000000-0005-0000-0000-00001B060000}"/>
    <cellStyle name="40% - Accent1 3 3" xfId="413" xr:uid="{00000000-0005-0000-0000-00001C060000}"/>
    <cellStyle name="40% - Accent1 3 3 2" xfId="4086" xr:uid="{00000000-0005-0000-0000-00001D060000}"/>
    <cellStyle name="40% - Accent1 3 3 2 2" xfId="4087" xr:uid="{00000000-0005-0000-0000-00001E060000}"/>
    <cellStyle name="40% - Accent1 3 3 2 3" xfId="4088" xr:uid="{00000000-0005-0000-0000-00001F060000}"/>
    <cellStyle name="40% - Accent1 3 3 3" xfId="4089" xr:uid="{00000000-0005-0000-0000-000020060000}"/>
    <cellStyle name="40% - Accent1 3 3 4" xfId="4090" xr:uid="{00000000-0005-0000-0000-000021060000}"/>
    <cellStyle name="40% - Accent1 3 3 5" xfId="4085" xr:uid="{00000000-0005-0000-0000-000022060000}"/>
    <cellStyle name="40% - Accent1 3 4" xfId="414" xr:uid="{00000000-0005-0000-0000-000023060000}"/>
    <cellStyle name="40% - Accent1 3 4 2" xfId="4092" xr:uid="{00000000-0005-0000-0000-000024060000}"/>
    <cellStyle name="40% - Accent1 3 4 3" xfId="4093" xr:uid="{00000000-0005-0000-0000-000025060000}"/>
    <cellStyle name="40% - Accent1 3 4 4" xfId="4094" xr:uid="{00000000-0005-0000-0000-000026060000}"/>
    <cellStyle name="40% - Accent1 3 4 5" xfId="4091" xr:uid="{00000000-0005-0000-0000-000027060000}"/>
    <cellStyle name="40% - Accent1 3 5" xfId="415" xr:uid="{00000000-0005-0000-0000-000028060000}"/>
    <cellStyle name="40% - Accent1 3 5 2" xfId="4096" xr:uid="{00000000-0005-0000-0000-000029060000}"/>
    <cellStyle name="40% - Accent1 3 5 3" xfId="4095" xr:uid="{00000000-0005-0000-0000-00002A060000}"/>
    <cellStyle name="40% - Accent1 3 6" xfId="4097" xr:uid="{00000000-0005-0000-0000-00002B060000}"/>
    <cellStyle name="40% - Accent1 3 7" xfId="4098" xr:uid="{00000000-0005-0000-0000-00002C060000}"/>
    <cellStyle name="40% - Accent1 3 8" xfId="4082" xr:uid="{00000000-0005-0000-0000-00002D060000}"/>
    <cellStyle name="40% - Accent1 4" xfId="416" xr:uid="{00000000-0005-0000-0000-00002E060000}"/>
    <cellStyle name="40% - Accent1 4 2" xfId="417" xr:uid="{00000000-0005-0000-0000-00002F060000}"/>
    <cellStyle name="40% - Accent1 4 2 2" xfId="418" xr:uid="{00000000-0005-0000-0000-000030060000}"/>
    <cellStyle name="40% - Accent1 4 2 2 2" xfId="4102" xr:uid="{00000000-0005-0000-0000-000031060000}"/>
    <cellStyle name="40% - Accent1 4 2 2 3" xfId="4103" xr:uid="{00000000-0005-0000-0000-000032060000}"/>
    <cellStyle name="40% - Accent1 4 2 2 4" xfId="4104" xr:uid="{00000000-0005-0000-0000-000033060000}"/>
    <cellStyle name="40% - Accent1 4 2 2 5" xfId="4101" xr:uid="{00000000-0005-0000-0000-000034060000}"/>
    <cellStyle name="40% - Accent1 4 2 3" xfId="419" xr:uid="{00000000-0005-0000-0000-000035060000}"/>
    <cellStyle name="40% - Accent1 4 2 3 2" xfId="4106" xr:uid="{00000000-0005-0000-0000-000036060000}"/>
    <cellStyle name="40% - Accent1 4 2 3 3" xfId="4105" xr:uid="{00000000-0005-0000-0000-000037060000}"/>
    <cellStyle name="40% - Accent1 4 2 4" xfId="420" xr:uid="{00000000-0005-0000-0000-000038060000}"/>
    <cellStyle name="40% - Accent1 4 2 4 2" xfId="4107" xr:uid="{00000000-0005-0000-0000-000039060000}"/>
    <cellStyle name="40% - Accent1 4 2 5" xfId="4108" xr:uid="{00000000-0005-0000-0000-00003A060000}"/>
    <cellStyle name="40% - Accent1 4 2 6" xfId="4100" xr:uid="{00000000-0005-0000-0000-00003B060000}"/>
    <cellStyle name="40% - Accent1 4 3" xfId="421" xr:uid="{00000000-0005-0000-0000-00003C060000}"/>
    <cellStyle name="40% - Accent1 4 3 2" xfId="422" xr:uid="{00000000-0005-0000-0000-00003D060000}"/>
    <cellStyle name="40% - Accent1 4 3 2 2" xfId="4111" xr:uid="{00000000-0005-0000-0000-00003E060000}"/>
    <cellStyle name="40% - Accent1 4 3 2 3" xfId="4110" xr:uid="{00000000-0005-0000-0000-00003F060000}"/>
    <cellStyle name="40% - Accent1 4 3 3" xfId="423" xr:uid="{00000000-0005-0000-0000-000040060000}"/>
    <cellStyle name="40% - Accent1 4 3 3 2" xfId="4113" xr:uid="{00000000-0005-0000-0000-000041060000}"/>
    <cellStyle name="40% - Accent1 4 3 3 3" xfId="4112" xr:uid="{00000000-0005-0000-0000-000042060000}"/>
    <cellStyle name="40% - Accent1 4 3 4" xfId="424" xr:uid="{00000000-0005-0000-0000-000043060000}"/>
    <cellStyle name="40% - Accent1 4 3 4 2" xfId="4114" xr:uid="{00000000-0005-0000-0000-000044060000}"/>
    <cellStyle name="40% - Accent1 4 3 5" xfId="4115" xr:uid="{00000000-0005-0000-0000-000045060000}"/>
    <cellStyle name="40% - Accent1 4 3 6" xfId="4109" xr:uid="{00000000-0005-0000-0000-000046060000}"/>
    <cellStyle name="40% - Accent1 4 4" xfId="425" xr:uid="{00000000-0005-0000-0000-000047060000}"/>
    <cellStyle name="40% - Accent1 4 4 2" xfId="4117" xr:uid="{00000000-0005-0000-0000-000048060000}"/>
    <cellStyle name="40% - Accent1 4 4 3" xfId="4116" xr:uid="{00000000-0005-0000-0000-000049060000}"/>
    <cellStyle name="40% - Accent1 4 5" xfId="4118" xr:uid="{00000000-0005-0000-0000-00004A060000}"/>
    <cellStyle name="40% - Accent1 4 6" xfId="4119" xr:uid="{00000000-0005-0000-0000-00004B060000}"/>
    <cellStyle name="40% - Accent1 4 7" xfId="4099" xr:uid="{00000000-0005-0000-0000-00004C060000}"/>
    <cellStyle name="40% - Accent1 5" xfId="426" xr:uid="{00000000-0005-0000-0000-00004D060000}"/>
    <cellStyle name="40% - Accent1 5 2" xfId="427" xr:uid="{00000000-0005-0000-0000-00004E060000}"/>
    <cellStyle name="40% - Accent1 5 2 2" xfId="428" xr:uid="{00000000-0005-0000-0000-00004F060000}"/>
    <cellStyle name="40% - Accent1 5 2 2 2" xfId="4123" xr:uid="{00000000-0005-0000-0000-000050060000}"/>
    <cellStyle name="40% - Accent1 5 2 2 3" xfId="4124" xr:uid="{00000000-0005-0000-0000-000051060000}"/>
    <cellStyle name="40% - Accent1 5 2 2 4" xfId="4125" xr:uid="{00000000-0005-0000-0000-000052060000}"/>
    <cellStyle name="40% - Accent1 5 2 2 5" xfId="4122" xr:uid="{00000000-0005-0000-0000-000053060000}"/>
    <cellStyle name="40% - Accent1 5 2 3" xfId="429" xr:uid="{00000000-0005-0000-0000-000054060000}"/>
    <cellStyle name="40% - Accent1 5 2 3 2" xfId="4127" xr:uid="{00000000-0005-0000-0000-000055060000}"/>
    <cellStyle name="40% - Accent1 5 2 3 3" xfId="4126" xr:uid="{00000000-0005-0000-0000-000056060000}"/>
    <cellStyle name="40% - Accent1 5 2 4" xfId="4128" xr:uid="{00000000-0005-0000-0000-000057060000}"/>
    <cellStyle name="40% - Accent1 5 2 5" xfId="4129" xr:uid="{00000000-0005-0000-0000-000058060000}"/>
    <cellStyle name="40% - Accent1 5 2 6" xfId="4121" xr:uid="{00000000-0005-0000-0000-000059060000}"/>
    <cellStyle name="40% - Accent1 5 3" xfId="430" xr:uid="{00000000-0005-0000-0000-00005A060000}"/>
    <cellStyle name="40% - Accent1 5 3 2" xfId="431" xr:uid="{00000000-0005-0000-0000-00005B060000}"/>
    <cellStyle name="40% - Accent1 5 3 2 2" xfId="4132" xr:uid="{00000000-0005-0000-0000-00005C060000}"/>
    <cellStyle name="40% - Accent1 5 3 2 3" xfId="4131" xr:uid="{00000000-0005-0000-0000-00005D060000}"/>
    <cellStyle name="40% - Accent1 5 3 3" xfId="432" xr:uid="{00000000-0005-0000-0000-00005E060000}"/>
    <cellStyle name="40% - Accent1 5 3 3 2" xfId="4134" xr:uid="{00000000-0005-0000-0000-00005F060000}"/>
    <cellStyle name="40% - Accent1 5 3 3 3" xfId="4133" xr:uid="{00000000-0005-0000-0000-000060060000}"/>
    <cellStyle name="40% - Accent1 5 3 4" xfId="4135" xr:uid="{00000000-0005-0000-0000-000061060000}"/>
    <cellStyle name="40% - Accent1 5 3 4 2" xfId="4136" xr:uid="{00000000-0005-0000-0000-000062060000}"/>
    <cellStyle name="40% - Accent1 5 3 5" xfId="4137" xr:uid="{00000000-0005-0000-0000-000063060000}"/>
    <cellStyle name="40% - Accent1 5 3 6" xfId="4130" xr:uid="{00000000-0005-0000-0000-000064060000}"/>
    <cellStyle name="40% - Accent1 5 4" xfId="433" xr:uid="{00000000-0005-0000-0000-000065060000}"/>
    <cellStyle name="40% - Accent1 5 4 2" xfId="434" xr:uid="{00000000-0005-0000-0000-000066060000}"/>
    <cellStyle name="40% - Accent1 5 4 2 2" xfId="4139" xr:uid="{00000000-0005-0000-0000-000067060000}"/>
    <cellStyle name="40% - Accent1 5 4 3" xfId="435" xr:uid="{00000000-0005-0000-0000-000068060000}"/>
    <cellStyle name="40% - Accent1 5 4 3 2" xfId="4140" xr:uid="{00000000-0005-0000-0000-000069060000}"/>
    <cellStyle name="40% - Accent1 5 4 4" xfId="4141" xr:uid="{00000000-0005-0000-0000-00006A060000}"/>
    <cellStyle name="40% - Accent1 5 4 5" xfId="4142" xr:uid="{00000000-0005-0000-0000-00006B060000}"/>
    <cellStyle name="40% - Accent1 5 4 6" xfId="4138" xr:uid="{00000000-0005-0000-0000-00006C060000}"/>
    <cellStyle name="40% - Accent1 5 5" xfId="4143" xr:uid="{00000000-0005-0000-0000-00006D060000}"/>
    <cellStyle name="40% - Accent1 5 6" xfId="4120" xr:uid="{00000000-0005-0000-0000-00006E060000}"/>
    <cellStyle name="40% - Accent1 6" xfId="436" xr:uid="{00000000-0005-0000-0000-00006F060000}"/>
    <cellStyle name="40% - Accent1 6 2" xfId="437" xr:uid="{00000000-0005-0000-0000-000070060000}"/>
    <cellStyle name="40% - Accent1 6 2 2" xfId="4146" xr:uid="{00000000-0005-0000-0000-000071060000}"/>
    <cellStyle name="40% - Accent1 6 2 2 2" xfId="4147" xr:uid="{00000000-0005-0000-0000-000072060000}"/>
    <cellStyle name="40% - Accent1 6 2 2 3" xfId="4148" xr:uid="{00000000-0005-0000-0000-000073060000}"/>
    <cellStyle name="40% - Accent1 6 2 3" xfId="4149" xr:uid="{00000000-0005-0000-0000-000074060000}"/>
    <cellStyle name="40% - Accent1 6 2 4" xfId="4150" xr:uid="{00000000-0005-0000-0000-000075060000}"/>
    <cellStyle name="40% - Accent1 6 2 5" xfId="4145" xr:uid="{00000000-0005-0000-0000-000076060000}"/>
    <cellStyle name="40% - Accent1 6 3" xfId="438" xr:uid="{00000000-0005-0000-0000-000077060000}"/>
    <cellStyle name="40% - Accent1 6 3 2" xfId="4152" xr:uid="{00000000-0005-0000-0000-000078060000}"/>
    <cellStyle name="40% - Accent1 6 3 3" xfId="4153" xr:uid="{00000000-0005-0000-0000-000079060000}"/>
    <cellStyle name="40% - Accent1 6 3 4" xfId="4154" xr:uid="{00000000-0005-0000-0000-00007A060000}"/>
    <cellStyle name="40% - Accent1 6 3 5" xfId="4151" xr:uid="{00000000-0005-0000-0000-00007B060000}"/>
    <cellStyle name="40% - Accent1 6 4" xfId="439" xr:uid="{00000000-0005-0000-0000-00007C060000}"/>
    <cellStyle name="40% - Accent1 6 4 2" xfId="4156" xr:uid="{00000000-0005-0000-0000-00007D060000}"/>
    <cellStyle name="40% - Accent1 6 4 3" xfId="4155" xr:uid="{00000000-0005-0000-0000-00007E060000}"/>
    <cellStyle name="40% - Accent1 6 5" xfId="4157" xr:uid="{00000000-0005-0000-0000-00007F060000}"/>
    <cellStyle name="40% - Accent1 6 6" xfId="4158" xr:uid="{00000000-0005-0000-0000-000080060000}"/>
    <cellStyle name="40% - Accent1 6 7" xfId="4144" xr:uid="{00000000-0005-0000-0000-000081060000}"/>
    <cellStyle name="40% - Accent1 7" xfId="440" xr:uid="{00000000-0005-0000-0000-000082060000}"/>
    <cellStyle name="40% - Accent1 7 2" xfId="441" xr:uid="{00000000-0005-0000-0000-000083060000}"/>
    <cellStyle name="40% - Accent1 7 2 2" xfId="4161" xr:uid="{00000000-0005-0000-0000-000084060000}"/>
    <cellStyle name="40% - Accent1 7 2 2 2" xfId="4162" xr:uid="{00000000-0005-0000-0000-000085060000}"/>
    <cellStyle name="40% - Accent1 7 2 2 3" xfId="4163" xr:uid="{00000000-0005-0000-0000-000086060000}"/>
    <cellStyle name="40% - Accent1 7 2 3" xfId="4164" xr:uid="{00000000-0005-0000-0000-000087060000}"/>
    <cellStyle name="40% - Accent1 7 2 4" xfId="4165" xr:uid="{00000000-0005-0000-0000-000088060000}"/>
    <cellStyle name="40% - Accent1 7 2 5" xfId="4160" xr:uid="{00000000-0005-0000-0000-000089060000}"/>
    <cellStyle name="40% - Accent1 7 3" xfId="442" xr:uid="{00000000-0005-0000-0000-00008A060000}"/>
    <cellStyle name="40% - Accent1 7 3 2" xfId="4167" xr:uid="{00000000-0005-0000-0000-00008B060000}"/>
    <cellStyle name="40% - Accent1 7 3 3" xfId="4168" xr:uid="{00000000-0005-0000-0000-00008C060000}"/>
    <cellStyle name="40% - Accent1 7 3 4" xfId="4169" xr:uid="{00000000-0005-0000-0000-00008D060000}"/>
    <cellStyle name="40% - Accent1 7 3 5" xfId="4166" xr:uid="{00000000-0005-0000-0000-00008E060000}"/>
    <cellStyle name="40% - Accent1 7 4" xfId="4170" xr:uid="{00000000-0005-0000-0000-00008F060000}"/>
    <cellStyle name="40% - Accent1 7 5" xfId="4171" xr:uid="{00000000-0005-0000-0000-000090060000}"/>
    <cellStyle name="40% - Accent1 7 6" xfId="4159" xr:uid="{00000000-0005-0000-0000-000091060000}"/>
    <cellStyle name="40% - Accent1 8" xfId="443" xr:uid="{00000000-0005-0000-0000-000092060000}"/>
    <cellStyle name="40% - Accent1 8 2" xfId="444" xr:uid="{00000000-0005-0000-0000-000093060000}"/>
    <cellStyle name="40% - Accent1 8 2 2" xfId="4174" xr:uid="{00000000-0005-0000-0000-000094060000}"/>
    <cellStyle name="40% - Accent1 8 2 2 2" xfId="4175" xr:uid="{00000000-0005-0000-0000-000095060000}"/>
    <cellStyle name="40% - Accent1 8 2 2 3" xfId="4176" xr:uid="{00000000-0005-0000-0000-000096060000}"/>
    <cellStyle name="40% - Accent1 8 2 3" xfId="4177" xr:uid="{00000000-0005-0000-0000-000097060000}"/>
    <cellStyle name="40% - Accent1 8 2 4" xfId="4178" xr:uid="{00000000-0005-0000-0000-000098060000}"/>
    <cellStyle name="40% - Accent1 8 2 5" xfId="4173" xr:uid="{00000000-0005-0000-0000-000099060000}"/>
    <cellStyle name="40% - Accent1 8 3" xfId="4179" xr:uid="{00000000-0005-0000-0000-00009A060000}"/>
    <cellStyle name="40% - Accent1 8 3 2" xfId="4180" xr:uid="{00000000-0005-0000-0000-00009B060000}"/>
    <cellStyle name="40% - Accent1 8 3 3" xfId="4181" xr:uid="{00000000-0005-0000-0000-00009C060000}"/>
    <cellStyle name="40% - Accent1 8 4" xfId="4182" xr:uid="{00000000-0005-0000-0000-00009D060000}"/>
    <cellStyle name="40% - Accent1 8 5" xfId="4183" xr:uid="{00000000-0005-0000-0000-00009E060000}"/>
    <cellStyle name="40% - Accent1 8 6" xfId="4172" xr:uid="{00000000-0005-0000-0000-00009F060000}"/>
    <cellStyle name="40% - Accent1 9" xfId="445" xr:uid="{00000000-0005-0000-0000-0000A0060000}"/>
    <cellStyle name="40% - Accent1 9 2" xfId="446" xr:uid="{00000000-0005-0000-0000-0000A1060000}"/>
    <cellStyle name="40% - Accent1 9 2 2" xfId="4186" xr:uid="{00000000-0005-0000-0000-0000A2060000}"/>
    <cellStyle name="40% - Accent1 9 2 3" xfId="4185" xr:uid="{00000000-0005-0000-0000-0000A3060000}"/>
    <cellStyle name="40% - Accent1 9 3" xfId="447" xr:uid="{00000000-0005-0000-0000-0000A4060000}"/>
    <cellStyle name="40% - Accent1 9 3 2" xfId="4188" xr:uid="{00000000-0005-0000-0000-0000A5060000}"/>
    <cellStyle name="40% - Accent1 9 3 3" xfId="4187" xr:uid="{00000000-0005-0000-0000-0000A6060000}"/>
    <cellStyle name="40% - Accent1 9 4" xfId="448" xr:uid="{00000000-0005-0000-0000-0000A7060000}"/>
    <cellStyle name="40% - Accent1 9 4 2" xfId="4189" xr:uid="{00000000-0005-0000-0000-0000A8060000}"/>
    <cellStyle name="40% - Accent1 9 5" xfId="4190" xr:uid="{00000000-0005-0000-0000-0000A9060000}"/>
    <cellStyle name="40% - Accent1 9 6" xfId="4191" xr:uid="{00000000-0005-0000-0000-0000AA060000}"/>
    <cellStyle name="40% - Accent1 9 7" xfId="4184" xr:uid="{00000000-0005-0000-0000-0000AB060000}"/>
    <cellStyle name="40% - Accent2" xfId="449" builtinId="35" customBuiltin="1"/>
    <cellStyle name="40% - Accent2 10" xfId="450" xr:uid="{00000000-0005-0000-0000-0000AD060000}"/>
    <cellStyle name="40% - Accent2 10 2" xfId="4194" xr:uid="{00000000-0005-0000-0000-0000AE060000}"/>
    <cellStyle name="40% - Accent2 10 3" xfId="4193" xr:uid="{00000000-0005-0000-0000-0000AF060000}"/>
    <cellStyle name="40% - Accent2 11" xfId="451" xr:uid="{00000000-0005-0000-0000-0000B0060000}"/>
    <cellStyle name="40% - Accent2 11 2" xfId="4196" xr:uid="{00000000-0005-0000-0000-0000B1060000}"/>
    <cellStyle name="40% - Accent2 11 2 2" xfId="4197" xr:uid="{00000000-0005-0000-0000-0000B2060000}"/>
    <cellStyle name="40% - Accent2 11 2 3" xfId="4198" xr:uid="{00000000-0005-0000-0000-0000B3060000}"/>
    <cellStyle name="40% - Accent2 11 3" xfId="4199" xr:uid="{00000000-0005-0000-0000-0000B4060000}"/>
    <cellStyle name="40% - Accent2 11 4" xfId="4200" xr:uid="{00000000-0005-0000-0000-0000B5060000}"/>
    <cellStyle name="40% - Accent2 11 5" xfId="4195" xr:uid="{00000000-0005-0000-0000-0000B6060000}"/>
    <cellStyle name="40% - Accent2 12" xfId="452" xr:uid="{00000000-0005-0000-0000-0000B7060000}"/>
    <cellStyle name="40% - Accent2 12 2" xfId="4202" xr:uid="{00000000-0005-0000-0000-0000B8060000}"/>
    <cellStyle name="40% - Accent2 12 2 2" xfId="4203" xr:uid="{00000000-0005-0000-0000-0000B9060000}"/>
    <cellStyle name="40% - Accent2 12 2 3" xfId="4204" xr:uid="{00000000-0005-0000-0000-0000BA060000}"/>
    <cellStyle name="40% - Accent2 12 3" xfId="4205" xr:uid="{00000000-0005-0000-0000-0000BB060000}"/>
    <cellStyle name="40% - Accent2 12 4" xfId="4206" xr:uid="{00000000-0005-0000-0000-0000BC060000}"/>
    <cellStyle name="40% - Accent2 12 5" xfId="4201" xr:uid="{00000000-0005-0000-0000-0000BD060000}"/>
    <cellStyle name="40% - Accent2 13" xfId="453" xr:uid="{00000000-0005-0000-0000-0000BE060000}"/>
    <cellStyle name="40% - Accent2 13 2" xfId="4208" xr:uid="{00000000-0005-0000-0000-0000BF060000}"/>
    <cellStyle name="40% - Accent2 13 2 2" xfId="4209" xr:uid="{00000000-0005-0000-0000-0000C0060000}"/>
    <cellStyle name="40% - Accent2 13 2 3" xfId="4210" xr:uid="{00000000-0005-0000-0000-0000C1060000}"/>
    <cellStyle name="40% - Accent2 13 3" xfId="4211" xr:uid="{00000000-0005-0000-0000-0000C2060000}"/>
    <cellStyle name="40% - Accent2 13 4" xfId="4212" xr:uid="{00000000-0005-0000-0000-0000C3060000}"/>
    <cellStyle name="40% - Accent2 13 5" xfId="4207" xr:uid="{00000000-0005-0000-0000-0000C4060000}"/>
    <cellStyle name="40% - Accent2 14" xfId="454" xr:uid="{00000000-0005-0000-0000-0000C5060000}"/>
    <cellStyle name="40% - Accent2 14 2" xfId="4214" xr:uid="{00000000-0005-0000-0000-0000C6060000}"/>
    <cellStyle name="40% - Accent2 14 3" xfId="4213" xr:uid="{00000000-0005-0000-0000-0000C7060000}"/>
    <cellStyle name="40% - Accent2 15" xfId="455" xr:uid="{00000000-0005-0000-0000-0000C8060000}"/>
    <cellStyle name="40% - Accent2 15 2" xfId="4216" xr:uid="{00000000-0005-0000-0000-0000C9060000}"/>
    <cellStyle name="40% - Accent2 15 3" xfId="4217" xr:uid="{00000000-0005-0000-0000-0000CA060000}"/>
    <cellStyle name="40% - Accent2 15 4" xfId="4218" xr:uid="{00000000-0005-0000-0000-0000CB060000}"/>
    <cellStyle name="40% - Accent2 15 5" xfId="4215" xr:uid="{00000000-0005-0000-0000-0000CC060000}"/>
    <cellStyle name="40% - Accent2 16" xfId="4219" xr:uid="{00000000-0005-0000-0000-0000CD060000}"/>
    <cellStyle name="40% - Accent2 17" xfId="4220" xr:uid="{00000000-0005-0000-0000-0000CE060000}"/>
    <cellStyle name="40% - Accent2 18" xfId="4221" xr:uid="{00000000-0005-0000-0000-0000CF060000}"/>
    <cellStyle name="40% - Accent2 19" xfId="4192" xr:uid="{00000000-0005-0000-0000-0000D0060000}"/>
    <cellStyle name="40% - Accent2 2" xfId="456" xr:uid="{00000000-0005-0000-0000-0000D1060000}"/>
    <cellStyle name="40% - Accent2 2 2" xfId="457" xr:uid="{00000000-0005-0000-0000-0000D2060000}"/>
    <cellStyle name="40% - Accent2 2 2 2" xfId="458" xr:uid="{00000000-0005-0000-0000-0000D3060000}"/>
    <cellStyle name="40% - Accent2 2 2 2 2" xfId="4225" xr:uid="{00000000-0005-0000-0000-0000D4060000}"/>
    <cellStyle name="40% - Accent2 2 2 2 3" xfId="4224" xr:uid="{00000000-0005-0000-0000-0000D5060000}"/>
    <cellStyle name="40% - Accent2 2 2 3" xfId="4226" xr:uid="{00000000-0005-0000-0000-0000D6060000}"/>
    <cellStyle name="40% - Accent2 2 2 4" xfId="4223" xr:uid="{00000000-0005-0000-0000-0000D7060000}"/>
    <cellStyle name="40% - Accent2 2 3" xfId="459" xr:uid="{00000000-0005-0000-0000-0000D8060000}"/>
    <cellStyle name="40% - Accent2 2 3 2" xfId="460" xr:uid="{00000000-0005-0000-0000-0000D9060000}"/>
    <cellStyle name="40% - Accent2 2 3 2 2" xfId="461" xr:uid="{00000000-0005-0000-0000-0000DA060000}"/>
    <cellStyle name="40% - Accent2 2 3 2 2 2" xfId="4229" xr:uid="{00000000-0005-0000-0000-0000DB060000}"/>
    <cellStyle name="40% - Accent2 2 3 2 3" xfId="4230" xr:uid="{00000000-0005-0000-0000-0000DC060000}"/>
    <cellStyle name="40% - Accent2 2 3 2 4" xfId="4228" xr:uid="{00000000-0005-0000-0000-0000DD060000}"/>
    <cellStyle name="40% - Accent2 2 3 3" xfId="462" xr:uid="{00000000-0005-0000-0000-0000DE060000}"/>
    <cellStyle name="40% - Accent2 2 3 3 2" xfId="4231" xr:uid="{00000000-0005-0000-0000-0000DF060000}"/>
    <cellStyle name="40% - Accent2 2 3 4" xfId="463" xr:uid="{00000000-0005-0000-0000-0000E0060000}"/>
    <cellStyle name="40% - Accent2 2 3 4 2" xfId="4232" xr:uid="{00000000-0005-0000-0000-0000E1060000}"/>
    <cellStyle name="40% - Accent2 2 3 5" xfId="464" xr:uid="{00000000-0005-0000-0000-0000E2060000}"/>
    <cellStyle name="40% - Accent2 2 3 5 2" xfId="4233" xr:uid="{00000000-0005-0000-0000-0000E3060000}"/>
    <cellStyle name="40% - Accent2 2 3 6" xfId="465" xr:uid="{00000000-0005-0000-0000-0000E4060000}"/>
    <cellStyle name="40% - Accent2 2 3 6 2" xfId="4234" xr:uid="{00000000-0005-0000-0000-0000E5060000}"/>
    <cellStyle name="40% - Accent2 2 3 7" xfId="4235" xr:uid="{00000000-0005-0000-0000-0000E6060000}"/>
    <cellStyle name="40% - Accent2 2 3 8" xfId="4227" xr:uid="{00000000-0005-0000-0000-0000E7060000}"/>
    <cellStyle name="40% - Accent2 2 4" xfId="466" xr:uid="{00000000-0005-0000-0000-0000E8060000}"/>
    <cellStyle name="40% - Accent2 2 4 2" xfId="467" xr:uid="{00000000-0005-0000-0000-0000E9060000}"/>
    <cellStyle name="40% - Accent2 2 4 2 2" xfId="4238" xr:uid="{00000000-0005-0000-0000-0000EA060000}"/>
    <cellStyle name="40% - Accent2 2 4 2 3" xfId="4239" xr:uid="{00000000-0005-0000-0000-0000EB060000}"/>
    <cellStyle name="40% - Accent2 2 4 2 4" xfId="4240" xr:uid="{00000000-0005-0000-0000-0000EC060000}"/>
    <cellStyle name="40% - Accent2 2 4 2 5" xfId="4237" xr:uid="{00000000-0005-0000-0000-0000ED060000}"/>
    <cellStyle name="40% - Accent2 2 4 3" xfId="468" xr:uid="{00000000-0005-0000-0000-0000EE060000}"/>
    <cellStyle name="40% - Accent2 2 4 3 2" xfId="4242" xr:uid="{00000000-0005-0000-0000-0000EF060000}"/>
    <cellStyle name="40% - Accent2 2 4 3 3" xfId="4241" xr:uid="{00000000-0005-0000-0000-0000F0060000}"/>
    <cellStyle name="40% - Accent2 2 4 4" xfId="469" xr:uid="{00000000-0005-0000-0000-0000F1060000}"/>
    <cellStyle name="40% - Accent2 2 4 4 2" xfId="4243" xr:uid="{00000000-0005-0000-0000-0000F2060000}"/>
    <cellStyle name="40% - Accent2 2 4 5" xfId="470" xr:uid="{00000000-0005-0000-0000-0000F3060000}"/>
    <cellStyle name="40% - Accent2 2 4 5 2" xfId="4244" xr:uid="{00000000-0005-0000-0000-0000F4060000}"/>
    <cellStyle name="40% - Accent2 2 4 6" xfId="4245" xr:uid="{00000000-0005-0000-0000-0000F5060000}"/>
    <cellStyle name="40% - Accent2 2 4 7" xfId="4236" xr:uid="{00000000-0005-0000-0000-0000F6060000}"/>
    <cellStyle name="40% - Accent2 2 5" xfId="471" xr:uid="{00000000-0005-0000-0000-0000F7060000}"/>
    <cellStyle name="40% - Accent2 2 5 2" xfId="472" xr:uid="{00000000-0005-0000-0000-0000F8060000}"/>
    <cellStyle name="40% - Accent2 2 5 2 2" xfId="4248" xr:uid="{00000000-0005-0000-0000-0000F9060000}"/>
    <cellStyle name="40% - Accent2 2 5 2 3" xfId="4249" xr:uid="{00000000-0005-0000-0000-0000FA060000}"/>
    <cellStyle name="40% - Accent2 2 5 2 4" xfId="4247" xr:uid="{00000000-0005-0000-0000-0000FB060000}"/>
    <cellStyle name="40% - Accent2 2 5 3" xfId="473" xr:uid="{00000000-0005-0000-0000-0000FC060000}"/>
    <cellStyle name="40% - Accent2 2 5 3 2" xfId="4251" xr:uid="{00000000-0005-0000-0000-0000FD060000}"/>
    <cellStyle name="40% - Accent2 2 5 3 3" xfId="4250" xr:uid="{00000000-0005-0000-0000-0000FE060000}"/>
    <cellStyle name="40% - Accent2 2 5 4" xfId="4252" xr:uid="{00000000-0005-0000-0000-0000FF060000}"/>
    <cellStyle name="40% - Accent2 2 5 5" xfId="4253" xr:uid="{00000000-0005-0000-0000-000000070000}"/>
    <cellStyle name="40% - Accent2 2 5 6" xfId="4246" xr:uid="{00000000-0005-0000-0000-000001070000}"/>
    <cellStyle name="40% - Accent2 2 6" xfId="474" xr:uid="{00000000-0005-0000-0000-000002070000}"/>
    <cellStyle name="40% - Accent2 2 6 2" xfId="4255" xr:uid="{00000000-0005-0000-0000-000003070000}"/>
    <cellStyle name="40% - Accent2 2 6 3" xfId="4256" xr:uid="{00000000-0005-0000-0000-000004070000}"/>
    <cellStyle name="40% - Accent2 2 6 4" xfId="4254" xr:uid="{00000000-0005-0000-0000-000005070000}"/>
    <cellStyle name="40% - Accent2 2 7" xfId="4257" xr:uid="{00000000-0005-0000-0000-000006070000}"/>
    <cellStyle name="40% - Accent2 2 7 2" xfId="4258" xr:uid="{00000000-0005-0000-0000-000007070000}"/>
    <cellStyle name="40% - Accent2 2 8" xfId="4259" xr:uid="{00000000-0005-0000-0000-000008070000}"/>
    <cellStyle name="40% - Accent2 2 9" xfId="4222" xr:uid="{00000000-0005-0000-0000-000009070000}"/>
    <cellStyle name="40% - Accent2 20" xfId="20091" xr:uid="{00000000-0005-0000-0000-00000A070000}"/>
    <cellStyle name="40% - Accent2 21" xfId="42712" xr:uid="{00000000-0005-0000-0000-00000B070000}"/>
    <cellStyle name="40% - Accent2 3" xfId="475" xr:uid="{00000000-0005-0000-0000-00000C070000}"/>
    <cellStyle name="40% - Accent2 3 2" xfId="476" xr:uid="{00000000-0005-0000-0000-00000D070000}"/>
    <cellStyle name="40% - Accent2 3 2 2" xfId="4262" xr:uid="{00000000-0005-0000-0000-00000E070000}"/>
    <cellStyle name="40% - Accent2 3 2 3" xfId="4261" xr:uid="{00000000-0005-0000-0000-00000F070000}"/>
    <cellStyle name="40% - Accent2 3 3" xfId="477" xr:uid="{00000000-0005-0000-0000-000010070000}"/>
    <cellStyle name="40% - Accent2 3 3 2" xfId="4264" xr:uid="{00000000-0005-0000-0000-000011070000}"/>
    <cellStyle name="40% - Accent2 3 3 2 2" xfId="4265" xr:uid="{00000000-0005-0000-0000-000012070000}"/>
    <cellStyle name="40% - Accent2 3 3 2 3" xfId="4266" xr:uid="{00000000-0005-0000-0000-000013070000}"/>
    <cellStyle name="40% - Accent2 3 3 3" xfId="4267" xr:uid="{00000000-0005-0000-0000-000014070000}"/>
    <cellStyle name="40% - Accent2 3 3 4" xfId="4268" xr:uid="{00000000-0005-0000-0000-000015070000}"/>
    <cellStyle name="40% - Accent2 3 3 5" xfId="4263" xr:uid="{00000000-0005-0000-0000-000016070000}"/>
    <cellStyle name="40% - Accent2 3 4" xfId="478" xr:uid="{00000000-0005-0000-0000-000017070000}"/>
    <cellStyle name="40% - Accent2 3 4 2" xfId="4270" xr:uid="{00000000-0005-0000-0000-000018070000}"/>
    <cellStyle name="40% - Accent2 3 4 3" xfId="4271" xr:uid="{00000000-0005-0000-0000-000019070000}"/>
    <cellStyle name="40% - Accent2 3 4 4" xfId="4272" xr:uid="{00000000-0005-0000-0000-00001A070000}"/>
    <cellStyle name="40% - Accent2 3 4 5" xfId="4269" xr:uid="{00000000-0005-0000-0000-00001B070000}"/>
    <cellStyle name="40% - Accent2 3 5" xfId="479" xr:uid="{00000000-0005-0000-0000-00001C070000}"/>
    <cellStyle name="40% - Accent2 3 5 2" xfId="4274" xr:uid="{00000000-0005-0000-0000-00001D070000}"/>
    <cellStyle name="40% - Accent2 3 5 3" xfId="4273" xr:uid="{00000000-0005-0000-0000-00001E070000}"/>
    <cellStyle name="40% - Accent2 3 6" xfId="4275" xr:uid="{00000000-0005-0000-0000-00001F070000}"/>
    <cellStyle name="40% - Accent2 3 7" xfId="4276" xr:uid="{00000000-0005-0000-0000-000020070000}"/>
    <cellStyle name="40% - Accent2 3 8" xfId="4260" xr:uid="{00000000-0005-0000-0000-000021070000}"/>
    <cellStyle name="40% - Accent2 4" xfId="480" xr:uid="{00000000-0005-0000-0000-000022070000}"/>
    <cellStyle name="40% - Accent2 4 2" xfId="481" xr:uid="{00000000-0005-0000-0000-000023070000}"/>
    <cellStyle name="40% - Accent2 4 2 2" xfId="482" xr:uid="{00000000-0005-0000-0000-000024070000}"/>
    <cellStyle name="40% - Accent2 4 2 2 2" xfId="4280" xr:uid="{00000000-0005-0000-0000-000025070000}"/>
    <cellStyle name="40% - Accent2 4 2 2 3" xfId="4281" xr:uid="{00000000-0005-0000-0000-000026070000}"/>
    <cellStyle name="40% - Accent2 4 2 2 4" xfId="4282" xr:uid="{00000000-0005-0000-0000-000027070000}"/>
    <cellStyle name="40% - Accent2 4 2 2 5" xfId="4279" xr:uid="{00000000-0005-0000-0000-000028070000}"/>
    <cellStyle name="40% - Accent2 4 2 3" xfId="483" xr:uid="{00000000-0005-0000-0000-000029070000}"/>
    <cellStyle name="40% - Accent2 4 2 3 2" xfId="4284" xr:uid="{00000000-0005-0000-0000-00002A070000}"/>
    <cellStyle name="40% - Accent2 4 2 3 3" xfId="4283" xr:uid="{00000000-0005-0000-0000-00002B070000}"/>
    <cellStyle name="40% - Accent2 4 2 4" xfId="484" xr:uid="{00000000-0005-0000-0000-00002C070000}"/>
    <cellStyle name="40% - Accent2 4 2 4 2" xfId="4285" xr:uid="{00000000-0005-0000-0000-00002D070000}"/>
    <cellStyle name="40% - Accent2 4 2 5" xfId="4286" xr:uid="{00000000-0005-0000-0000-00002E070000}"/>
    <cellStyle name="40% - Accent2 4 2 6" xfId="4278" xr:uid="{00000000-0005-0000-0000-00002F070000}"/>
    <cellStyle name="40% - Accent2 4 3" xfId="485" xr:uid="{00000000-0005-0000-0000-000030070000}"/>
    <cellStyle name="40% - Accent2 4 3 2" xfId="486" xr:uid="{00000000-0005-0000-0000-000031070000}"/>
    <cellStyle name="40% - Accent2 4 3 2 2" xfId="4289" xr:uid="{00000000-0005-0000-0000-000032070000}"/>
    <cellStyle name="40% - Accent2 4 3 2 3" xfId="4288" xr:uid="{00000000-0005-0000-0000-000033070000}"/>
    <cellStyle name="40% - Accent2 4 3 3" xfId="487" xr:uid="{00000000-0005-0000-0000-000034070000}"/>
    <cellStyle name="40% - Accent2 4 3 3 2" xfId="4291" xr:uid="{00000000-0005-0000-0000-000035070000}"/>
    <cellStyle name="40% - Accent2 4 3 3 3" xfId="4290" xr:uid="{00000000-0005-0000-0000-000036070000}"/>
    <cellStyle name="40% - Accent2 4 3 4" xfId="488" xr:uid="{00000000-0005-0000-0000-000037070000}"/>
    <cellStyle name="40% - Accent2 4 3 4 2" xfId="4292" xr:uid="{00000000-0005-0000-0000-000038070000}"/>
    <cellStyle name="40% - Accent2 4 3 5" xfId="4293" xr:uid="{00000000-0005-0000-0000-000039070000}"/>
    <cellStyle name="40% - Accent2 4 3 6" xfId="4287" xr:uid="{00000000-0005-0000-0000-00003A070000}"/>
    <cellStyle name="40% - Accent2 4 4" xfId="489" xr:uid="{00000000-0005-0000-0000-00003B070000}"/>
    <cellStyle name="40% - Accent2 4 4 2" xfId="4295" xr:uid="{00000000-0005-0000-0000-00003C070000}"/>
    <cellStyle name="40% - Accent2 4 4 3" xfId="4294" xr:uid="{00000000-0005-0000-0000-00003D070000}"/>
    <cellStyle name="40% - Accent2 4 5" xfId="4296" xr:uid="{00000000-0005-0000-0000-00003E070000}"/>
    <cellStyle name="40% - Accent2 4 6" xfId="4297" xr:uid="{00000000-0005-0000-0000-00003F070000}"/>
    <cellStyle name="40% - Accent2 4 7" xfId="4277" xr:uid="{00000000-0005-0000-0000-000040070000}"/>
    <cellStyle name="40% - Accent2 5" xfId="490" xr:uid="{00000000-0005-0000-0000-000041070000}"/>
    <cellStyle name="40% - Accent2 5 2" xfId="491" xr:uid="{00000000-0005-0000-0000-000042070000}"/>
    <cellStyle name="40% - Accent2 5 2 2" xfId="492" xr:uid="{00000000-0005-0000-0000-000043070000}"/>
    <cellStyle name="40% - Accent2 5 2 2 2" xfId="4301" xr:uid="{00000000-0005-0000-0000-000044070000}"/>
    <cellStyle name="40% - Accent2 5 2 2 3" xfId="4302" xr:uid="{00000000-0005-0000-0000-000045070000}"/>
    <cellStyle name="40% - Accent2 5 2 2 4" xfId="4303" xr:uid="{00000000-0005-0000-0000-000046070000}"/>
    <cellStyle name="40% - Accent2 5 2 2 5" xfId="4300" xr:uid="{00000000-0005-0000-0000-000047070000}"/>
    <cellStyle name="40% - Accent2 5 2 3" xfId="493" xr:uid="{00000000-0005-0000-0000-000048070000}"/>
    <cellStyle name="40% - Accent2 5 2 3 2" xfId="4305" xr:uid="{00000000-0005-0000-0000-000049070000}"/>
    <cellStyle name="40% - Accent2 5 2 3 3" xfId="4304" xr:uid="{00000000-0005-0000-0000-00004A070000}"/>
    <cellStyle name="40% - Accent2 5 2 4" xfId="4306" xr:uid="{00000000-0005-0000-0000-00004B070000}"/>
    <cellStyle name="40% - Accent2 5 2 5" xfId="4307" xr:uid="{00000000-0005-0000-0000-00004C070000}"/>
    <cellStyle name="40% - Accent2 5 2 6" xfId="4299" xr:uid="{00000000-0005-0000-0000-00004D070000}"/>
    <cellStyle name="40% - Accent2 5 3" xfId="494" xr:uid="{00000000-0005-0000-0000-00004E070000}"/>
    <cellStyle name="40% - Accent2 5 3 2" xfId="495" xr:uid="{00000000-0005-0000-0000-00004F070000}"/>
    <cellStyle name="40% - Accent2 5 3 2 2" xfId="4310" xr:uid="{00000000-0005-0000-0000-000050070000}"/>
    <cellStyle name="40% - Accent2 5 3 2 3" xfId="4309" xr:uid="{00000000-0005-0000-0000-000051070000}"/>
    <cellStyle name="40% - Accent2 5 3 3" xfId="496" xr:uid="{00000000-0005-0000-0000-000052070000}"/>
    <cellStyle name="40% - Accent2 5 3 3 2" xfId="4312" xr:uid="{00000000-0005-0000-0000-000053070000}"/>
    <cellStyle name="40% - Accent2 5 3 3 3" xfId="4311" xr:uid="{00000000-0005-0000-0000-000054070000}"/>
    <cellStyle name="40% - Accent2 5 3 4" xfId="4313" xr:uid="{00000000-0005-0000-0000-000055070000}"/>
    <cellStyle name="40% - Accent2 5 3 4 2" xfId="4314" xr:uid="{00000000-0005-0000-0000-000056070000}"/>
    <cellStyle name="40% - Accent2 5 3 5" xfId="4315" xr:uid="{00000000-0005-0000-0000-000057070000}"/>
    <cellStyle name="40% - Accent2 5 3 6" xfId="4308" xr:uid="{00000000-0005-0000-0000-000058070000}"/>
    <cellStyle name="40% - Accent2 5 4" xfId="497" xr:uid="{00000000-0005-0000-0000-000059070000}"/>
    <cellStyle name="40% - Accent2 5 4 2" xfId="498" xr:uid="{00000000-0005-0000-0000-00005A070000}"/>
    <cellStyle name="40% - Accent2 5 4 2 2" xfId="4317" xr:uid="{00000000-0005-0000-0000-00005B070000}"/>
    <cellStyle name="40% - Accent2 5 4 3" xfId="499" xr:uid="{00000000-0005-0000-0000-00005C070000}"/>
    <cellStyle name="40% - Accent2 5 4 3 2" xfId="4318" xr:uid="{00000000-0005-0000-0000-00005D070000}"/>
    <cellStyle name="40% - Accent2 5 4 4" xfId="4319" xr:uid="{00000000-0005-0000-0000-00005E070000}"/>
    <cellStyle name="40% - Accent2 5 4 5" xfId="4320" xr:uid="{00000000-0005-0000-0000-00005F070000}"/>
    <cellStyle name="40% - Accent2 5 4 6" xfId="4316" xr:uid="{00000000-0005-0000-0000-000060070000}"/>
    <cellStyle name="40% - Accent2 5 5" xfId="4321" xr:uid="{00000000-0005-0000-0000-000061070000}"/>
    <cellStyle name="40% - Accent2 5 6" xfId="4298" xr:uid="{00000000-0005-0000-0000-000062070000}"/>
    <cellStyle name="40% - Accent2 6" xfId="500" xr:uid="{00000000-0005-0000-0000-000063070000}"/>
    <cellStyle name="40% - Accent2 6 2" xfId="501" xr:uid="{00000000-0005-0000-0000-000064070000}"/>
    <cellStyle name="40% - Accent2 6 2 2" xfId="4324" xr:uid="{00000000-0005-0000-0000-000065070000}"/>
    <cellStyle name="40% - Accent2 6 2 2 2" xfId="4325" xr:uid="{00000000-0005-0000-0000-000066070000}"/>
    <cellStyle name="40% - Accent2 6 2 2 3" xfId="4326" xr:uid="{00000000-0005-0000-0000-000067070000}"/>
    <cellStyle name="40% - Accent2 6 2 3" xfId="4327" xr:uid="{00000000-0005-0000-0000-000068070000}"/>
    <cellStyle name="40% - Accent2 6 2 4" xfId="4328" xr:uid="{00000000-0005-0000-0000-000069070000}"/>
    <cellStyle name="40% - Accent2 6 2 5" xfId="4323" xr:uid="{00000000-0005-0000-0000-00006A070000}"/>
    <cellStyle name="40% - Accent2 6 3" xfId="502" xr:uid="{00000000-0005-0000-0000-00006B070000}"/>
    <cellStyle name="40% - Accent2 6 3 2" xfId="4330" xr:uid="{00000000-0005-0000-0000-00006C070000}"/>
    <cellStyle name="40% - Accent2 6 3 3" xfId="4331" xr:uid="{00000000-0005-0000-0000-00006D070000}"/>
    <cellStyle name="40% - Accent2 6 3 4" xfId="4332" xr:uid="{00000000-0005-0000-0000-00006E070000}"/>
    <cellStyle name="40% - Accent2 6 3 5" xfId="4329" xr:uid="{00000000-0005-0000-0000-00006F070000}"/>
    <cellStyle name="40% - Accent2 6 4" xfId="503" xr:uid="{00000000-0005-0000-0000-000070070000}"/>
    <cellStyle name="40% - Accent2 6 4 2" xfId="4334" xr:uid="{00000000-0005-0000-0000-000071070000}"/>
    <cellStyle name="40% - Accent2 6 4 3" xfId="4333" xr:uid="{00000000-0005-0000-0000-000072070000}"/>
    <cellStyle name="40% - Accent2 6 5" xfId="4335" xr:uid="{00000000-0005-0000-0000-000073070000}"/>
    <cellStyle name="40% - Accent2 6 6" xfId="4336" xr:uid="{00000000-0005-0000-0000-000074070000}"/>
    <cellStyle name="40% - Accent2 6 7" xfId="4322" xr:uid="{00000000-0005-0000-0000-000075070000}"/>
    <cellStyle name="40% - Accent2 7" xfId="504" xr:uid="{00000000-0005-0000-0000-000076070000}"/>
    <cellStyle name="40% - Accent2 7 2" xfId="505" xr:uid="{00000000-0005-0000-0000-000077070000}"/>
    <cellStyle name="40% - Accent2 7 2 2" xfId="4339" xr:uid="{00000000-0005-0000-0000-000078070000}"/>
    <cellStyle name="40% - Accent2 7 2 2 2" xfId="4340" xr:uid="{00000000-0005-0000-0000-000079070000}"/>
    <cellStyle name="40% - Accent2 7 2 2 3" xfId="4341" xr:uid="{00000000-0005-0000-0000-00007A070000}"/>
    <cellStyle name="40% - Accent2 7 2 3" xfId="4342" xr:uid="{00000000-0005-0000-0000-00007B070000}"/>
    <cellStyle name="40% - Accent2 7 2 4" xfId="4343" xr:uid="{00000000-0005-0000-0000-00007C070000}"/>
    <cellStyle name="40% - Accent2 7 2 5" xfId="4338" xr:uid="{00000000-0005-0000-0000-00007D070000}"/>
    <cellStyle name="40% - Accent2 7 3" xfId="506" xr:uid="{00000000-0005-0000-0000-00007E070000}"/>
    <cellStyle name="40% - Accent2 7 3 2" xfId="4345" xr:uid="{00000000-0005-0000-0000-00007F070000}"/>
    <cellStyle name="40% - Accent2 7 3 3" xfId="4346" xr:uid="{00000000-0005-0000-0000-000080070000}"/>
    <cellStyle name="40% - Accent2 7 3 4" xfId="4347" xr:uid="{00000000-0005-0000-0000-000081070000}"/>
    <cellStyle name="40% - Accent2 7 3 5" xfId="4344" xr:uid="{00000000-0005-0000-0000-000082070000}"/>
    <cellStyle name="40% - Accent2 7 4" xfId="4348" xr:uid="{00000000-0005-0000-0000-000083070000}"/>
    <cellStyle name="40% - Accent2 7 5" xfId="4349" xr:uid="{00000000-0005-0000-0000-000084070000}"/>
    <cellStyle name="40% - Accent2 7 6" xfId="4337" xr:uid="{00000000-0005-0000-0000-000085070000}"/>
    <cellStyle name="40% - Accent2 8" xfId="507" xr:uid="{00000000-0005-0000-0000-000086070000}"/>
    <cellStyle name="40% - Accent2 8 2" xfId="508" xr:uid="{00000000-0005-0000-0000-000087070000}"/>
    <cellStyle name="40% - Accent2 8 2 2" xfId="4352" xr:uid="{00000000-0005-0000-0000-000088070000}"/>
    <cellStyle name="40% - Accent2 8 2 2 2" xfId="4353" xr:uid="{00000000-0005-0000-0000-000089070000}"/>
    <cellStyle name="40% - Accent2 8 2 2 3" xfId="4354" xr:uid="{00000000-0005-0000-0000-00008A070000}"/>
    <cellStyle name="40% - Accent2 8 2 3" xfId="4355" xr:uid="{00000000-0005-0000-0000-00008B070000}"/>
    <cellStyle name="40% - Accent2 8 2 4" xfId="4356" xr:uid="{00000000-0005-0000-0000-00008C070000}"/>
    <cellStyle name="40% - Accent2 8 2 5" xfId="4351" xr:uid="{00000000-0005-0000-0000-00008D070000}"/>
    <cellStyle name="40% - Accent2 8 3" xfId="4357" xr:uid="{00000000-0005-0000-0000-00008E070000}"/>
    <cellStyle name="40% - Accent2 8 3 2" xfId="4358" xr:uid="{00000000-0005-0000-0000-00008F070000}"/>
    <cellStyle name="40% - Accent2 8 3 3" xfId="4359" xr:uid="{00000000-0005-0000-0000-000090070000}"/>
    <cellStyle name="40% - Accent2 8 4" xfId="4360" xr:uid="{00000000-0005-0000-0000-000091070000}"/>
    <cellStyle name="40% - Accent2 8 5" xfId="4361" xr:uid="{00000000-0005-0000-0000-000092070000}"/>
    <cellStyle name="40% - Accent2 8 6" xfId="4350" xr:uid="{00000000-0005-0000-0000-000093070000}"/>
    <cellStyle name="40% - Accent2 9" xfId="509" xr:uid="{00000000-0005-0000-0000-000094070000}"/>
    <cellStyle name="40% - Accent2 9 2" xfId="510" xr:uid="{00000000-0005-0000-0000-000095070000}"/>
    <cellStyle name="40% - Accent2 9 2 2" xfId="4364" xr:uid="{00000000-0005-0000-0000-000096070000}"/>
    <cellStyle name="40% - Accent2 9 2 3" xfId="4363" xr:uid="{00000000-0005-0000-0000-000097070000}"/>
    <cellStyle name="40% - Accent2 9 3" xfId="511" xr:uid="{00000000-0005-0000-0000-000098070000}"/>
    <cellStyle name="40% - Accent2 9 3 2" xfId="4366" xr:uid="{00000000-0005-0000-0000-000099070000}"/>
    <cellStyle name="40% - Accent2 9 3 3" xfId="4365" xr:uid="{00000000-0005-0000-0000-00009A070000}"/>
    <cellStyle name="40% - Accent2 9 4" xfId="512" xr:uid="{00000000-0005-0000-0000-00009B070000}"/>
    <cellStyle name="40% - Accent2 9 4 2" xfId="4367" xr:uid="{00000000-0005-0000-0000-00009C070000}"/>
    <cellStyle name="40% - Accent2 9 5" xfId="4368" xr:uid="{00000000-0005-0000-0000-00009D070000}"/>
    <cellStyle name="40% - Accent2 9 6" xfId="4369" xr:uid="{00000000-0005-0000-0000-00009E070000}"/>
    <cellStyle name="40% - Accent2 9 7" xfId="4362" xr:uid="{00000000-0005-0000-0000-00009F070000}"/>
    <cellStyle name="40% - Accent3" xfId="513" builtinId="39" customBuiltin="1"/>
    <cellStyle name="40% - Accent3 10" xfId="514" xr:uid="{00000000-0005-0000-0000-0000A1070000}"/>
    <cellStyle name="40% - Accent3 10 2" xfId="4372" xr:uid="{00000000-0005-0000-0000-0000A2070000}"/>
    <cellStyle name="40% - Accent3 10 3" xfId="4371" xr:uid="{00000000-0005-0000-0000-0000A3070000}"/>
    <cellStyle name="40% - Accent3 11" xfId="515" xr:uid="{00000000-0005-0000-0000-0000A4070000}"/>
    <cellStyle name="40% - Accent3 11 2" xfId="4374" xr:uid="{00000000-0005-0000-0000-0000A5070000}"/>
    <cellStyle name="40% - Accent3 11 2 2" xfId="4375" xr:uid="{00000000-0005-0000-0000-0000A6070000}"/>
    <cellStyle name="40% - Accent3 11 2 3" xfId="4376" xr:uid="{00000000-0005-0000-0000-0000A7070000}"/>
    <cellStyle name="40% - Accent3 11 3" xfId="4377" xr:uid="{00000000-0005-0000-0000-0000A8070000}"/>
    <cellStyle name="40% - Accent3 11 4" xfId="4378" xr:uid="{00000000-0005-0000-0000-0000A9070000}"/>
    <cellStyle name="40% - Accent3 11 5" xfId="4373" xr:uid="{00000000-0005-0000-0000-0000AA070000}"/>
    <cellStyle name="40% - Accent3 12" xfId="516" xr:uid="{00000000-0005-0000-0000-0000AB070000}"/>
    <cellStyle name="40% - Accent3 12 2" xfId="4380" xr:uid="{00000000-0005-0000-0000-0000AC070000}"/>
    <cellStyle name="40% - Accent3 12 2 2" xfId="4381" xr:uid="{00000000-0005-0000-0000-0000AD070000}"/>
    <cellStyle name="40% - Accent3 12 2 3" xfId="4382" xr:uid="{00000000-0005-0000-0000-0000AE070000}"/>
    <cellStyle name="40% - Accent3 12 3" xfId="4383" xr:uid="{00000000-0005-0000-0000-0000AF070000}"/>
    <cellStyle name="40% - Accent3 12 4" xfId="4384" xr:uid="{00000000-0005-0000-0000-0000B0070000}"/>
    <cellStyle name="40% - Accent3 12 5" xfId="4379" xr:uid="{00000000-0005-0000-0000-0000B1070000}"/>
    <cellStyle name="40% - Accent3 13" xfId="517" xr:uid="{00000000-0005-0000-0000-0000B2070000}"/>
    <cellStyle name="40% - Accent3 13 2" xfId="4386" xr:uid="{00000000-0005-0000-0000-0000B3070000}"/>
    <cellStyle name="40% - Accent3 13 2 2" xfId="4387" xr:uid="{00000000-0005-0000-0000-0000B4070000}"/>
    <cellStyle name="40% - Accent3 13 2 3" xfId="4388" xr:uid="{00000000-0005-0000-0000-0000B5070000}"/>
    <cellStyle name="40% - Accent3 13 3" xfId="4389" xr:uid="{00000000-0005-0000-0000-0000B6070000}"/>
    <cellStyle name="40% - Accent3 13 4" xfId="4390" xr:uid="{00000000-0005-0000-0000-0000B7070000}"/>
    <cellStyle name="40% - Accent3 13 5" xfId="4385" xr:uid="{00000000-0005-0000-0000-0000B8070000}"/>
    <cellStyle name="40% - Accent3 14" xfId="518" xr:uid="{00000000-0005-0000-0000-0000B9070000}"/>
    <cellStyle name="40% - Accent3 14 2" xfId="4392" xr:uid="{00000000-0005-0000-0000-0000BA070000}"/>
    <cellStyle name="40% - Accent3 14 3" xfId="4391" xr:uid="{00000000-0005-0000-0000-0000BB070000}"/>
    <cellStyle name="40% - Accent3 15" xfId="519" xr:uid="{00000000-0005-0000-0000-0000BC070000}"/>
    <cellStyle name="40% - Accent3 15 2" xfId="4394" xr:uid="{00000000-0005-0000-0000-0000BD070000}"/>
    <cellStyle name="40% - Accent3 15 3" xfId="4395" xr:uid="{00000000-0005-0000-0000-0000BE070000}"/>
    <cellStyle name="40% - Accent3 15 4" xfId="4396" xr:uid="{00000000-0005-0000-0000-0000BF070000}"/>
    <cellStyle name="40% - Accent3 15 5" xfId="4393" xr:uid="{00000000-0005-0000-0000-0000C0070000}"/>
    <cellStyle name="40% - Accent3 16" xfId="4397" xr:uid="{00000000-0005-0000-0000-0000C1070000}"/>
    <cellStyle name="40% - Accent3 17" xfId="4398" xr:uid="{00000000-0005-0000-0000-0000C2070000}"/>
    <cellStyle name="40% - Accent3 18" xfId="4399" xr:uid="{00000000-0005-0000-0000-0000C3070000}"/>
    <cellStyle name="40% - Accent3 19" xfId="4370" xr:uid="{00000000-0005-0000-0000-0000C4070000}"/>
    <cellStyle name="40% - Accent3 2" xfId="520" xr:uid="{00000000-0005-0000-0000-0000C5070000}"/>
    <cellStyle name="40% - Accent3 2 2" xfId="521" xr:uid="{00000000-0005-0000-0000-0000C6070000}"/>
    <cellStyle name="40% - Accent3 2 2 2" xfId="522" xr:uid="{00000000-0005-0000-0000-0000C7070000}"/>
    <cellStyle name="40% - Accent3 2 2 2 2" xfId="4403" xr:uid="{00000000-0005-0000-0000-0000C8070000}"/>
    <cellStyle name="40% - Accent3 2 2 2 3" xfId="4402" xr:uid="{00000000-0005-0000-0000-0000C9070000}"/>
    <cellStyle name="40% - Accent3 2 2 3" xfId="4404" xr:uid="{00000000-0005-0000-0000-0000CA070000}"/>
    <cellStyle name="40% - Accent3 2 2 4" xfId="4401" xr:uid="{00000000-0005-0000-0000-0000CB070000}"/>
    <cellStyle name="40% - Accent3 2 3" xfId="523" xr:uid="{00000000-0005-0000-0000-0000CC070000}"/>
    <cellStyle name="40% - Accent3 2 3 2" xfId="524" xr:uid="{00000000-0005-0000-0000-0000CD070000}"/>
    <cellStyle name="40% - Accent3 2 3 2 2" xfId="525" xr:uid="{00000000-0005-0000-0000-0000CE070000}"/>
    <cellStyle name="40% - Accent3 2 3 2 2 2" xfId="4407" xr:uid="{00000000-0005-0000-0000-0000CF070000}"/>
    <cellStyle name="40% - Accent3 2 3 2 3" xfId="4408" xr:uid="{00000000-0005-0000-0000-0000D0070000}"/>
    <cellStyle name="40% - Accent3 2 3 2 4" xfId="4406" xr:uid="{00000000-0005-0000-0000-0000D1070000}"/>
    <cellStyle name="40% - Accent3 2 3 3" xfId="526" xr:uid="{00000000-0005-0000-0000-0000D2070000}"/>
    <cellStyle name="40% - Accent3 2 3 3 2" xfId="4409" xr:uid="{00000000-0005-0000-0000-0000D3070000}"/>
    <cellStyle name="40% - Accent3 2 3 4" xfId="527" xr:uid="{00000000-0005-0000-0000-0000D4070000}"/>
    <cellStyle name="40% - Accent3 2 3 4 2" xfId="4410" xr:uid="{00000000-0005-0000-0000-0000D5070000}"/>
    <cellStyle name="40% - Accent3 2 3 5" xfId="528" xr:uid="{00000000-0005-0000-0000-0000D6070000}"/>
    <cellStyle name="40% - Accent3 2 3 5 2" xfId="4411" xr:uid="{00000000-0005-0000-0000-0000D7070000}"/>
    <cellStyle name="40% - Accent3 2 3 6" xfId="529" xr:uid="{00000000-0005-0000-0000-0000D8070000}"/>
    <cellStyle name="40% - Accent3 2 3 6 2" xfId="4412" xr:uid="{00000000-0005-0000-0000-0000D9070000}"/>
    <cellStyle name="40% - Accent3 2 3 7" xfId="4413" xr:uid="{00000000-0005-0000-0000-0000DA070000}"/>
    <cellStyle name="40% - Accent3 2 3 8" xfId="4405" xr:uid="{00000000-0005-0000-0000-0000DB070000}"/>
    <cellStyle name="40% - Accent3 2 4" xfId="530" xr:uid="{00000000-0005-0000-0000-0000DC070000}"/>
    <cellStyle name="40% - Accent3 2 4 2" xfId="531" xr:uid="{00000000-0005-0000-0000-0000DD070000}"/>
    <cellStyle name="40% - Accent3 2 4 2 2" xfId="4416" xr:uid="{00000000-0005-0000-0000-0000DE070000}"/>
    <cellStyle name="40% - Accent3 2 4 2 3" xfId="4417" xr:uid="{00000000-0005-0000-0000-0000DF070000}"/>
    <cellStyle name="40% - Accent3 2 4 2 4" xfId="4418" xr:uid="{00000000-0005-0000-0000-0000E0070000}"/>
    <cellStyle name="40% - Accent3 2 4 2 5" xfId="4415" xr:uid="{00000000-0005-0000-0000-0000E1070000}"/>
    <cellStyle name="40% - Accent3 2 4 3" xfId="532" xr:uid="{00000000-0005-0000-0000-0000E2070000}"/>
    <cellStyle name="40% - Accent3 2 4 3 2" xfId="4420" xr:uid="{00000000-0005-0000-0000-0000E3070000}"/>
    <cellStyle name="40% - Accent3 2 4 3 3" xfId="4419" xr:uid="{00000000-0005-0000-0000-0000E4070000}"/>
    <cellStyle name="40% - Accent3 2 4 4" xfId="533" xr:uid="{00000000-0005-0000-0000-0000E5070000}"/>
    <cellStyle name="40% - Accent3 2 4 4 2" xfId="4421" xr:uid="{00000000-0005-0000-0000-0000E6070000}"/>
    <cellStyle name="40% - Accent3 2 4 5" xfId="534" xr:uid="{00000000-0005-0000-0000-0000E7070000}"/>
    <cellStyle name="40% - Accent3 2 4 5 2" xfId="4422" xr:uid="{00000000-0005-0000-0000-0000E8070000}"/>
    <cellStyle name="40% - Accent3 2 4 6" xfId="4423" xr:uid="{00000000-0005-0000-0000-0000E9070000}"/>
    <cellStyle name="40% - Accent3 2 4 7" xfId="4414" xr:uid="{00000000-0005-0000-0000-0000EA070000}"/>
    <cellStyle name="40% - Accent3 2 5" xfId="535" xr:uid="{00000000-0005-0000-0000-0000EB070000}"/>
    <cellStyle name="40% - Accent3 2 5 2" xfId="536" xr:uid="{00000000-0005-0000-0000-0000EC070000}"/>
    <cellStyle name="40% - Accent3 2 5 2 2" xfId="4426" xr:uid="{00000000-0005-0000-0000-0000ED070000}"/>
    <cellStyle name="40% - Accent3 2 5 2 3" xfId="4427" xr:uid="{00000000-0005-0000-0000-0000EE070000}"/>
    <cellStyle name="40% - Accent3 2 5 2 4" xfId="4425" xr:uid="{00000000-0005-0000-0000-0000EF070000}"/>
    <cellStyle name="40% - Accent3 2 5 3" xfId="537" xr:uid="{00000000-0005-0000-0000-0000F0070000}"/>
    <cellStyle name="40% - Accent3 2 5 3 2" xfId="4429" xr:uid="{00000000-0005-0000-0000-0000F1070000}"/>
    <cellStyle name="40% - Accent3 2 5 3 3" xfId="4428" xr:uid="{00000000-0005-0000-0000-0000F2070000}"/>
    <cellStyle name="40% - Accent3 2 5 4" xfId="4430" xr:uid="{00000000-0005-0000-0000-0000F3070000}"/>
    <cellStyle name="40% - Accent3 2 5 5" xfId="4431" xr:uid="{00000000-0005-0000-0000-0000F4070000}"/>
    <cellStyle name="40% - Accent3 2 5 6" xfId="4424" xr:uid="{00000000-0005-0000-0000-0000F5070000}"/>
    <cellStyle name="40% - Accent3 2 6" xfId="538" xr:uid="{00000000-0005-0000-0000-0000F6070000}"/>
    <cellStyle name="40% - Accent3 2 6 2" xfId="4433" xr:uid="{00000000-0005-0000-0000-0000F7070000}"/>
    <cellStyle name="40% - Accent3 2 6 3" xfId="4434" xr:uid="{00000000-0005-0000-0000-0000F8070000}"/>
    <cellStyle name="40% - Accent3 2 6 4" xfId="4432" xr:uid="{00000000-0005-0000-0000-0000F9070000}"/>
    <cellStyle name="40% - Accent3 2 7" xfId="4435" xr:uid="{00000000-0005-0000-0000-0000FA070000}"/>
    <cellStyle name="40% - Accent3 2 7 2" xfId="4436" xr:uid="{00000000-0005-0000-0000-0000FB070000}"/>
    <cellStyle name="40% - Accent3 2 8" xfId="4437" xr:uid="{00000000-0005-0000-0000-0000FC070000}"/>
    <cellStyle name="40% - Accent3 2 9" xfId="4400" xr:uid="{00000000-0005-0000-0000-0000FD070000}"/>
    <cellStyle name="40% - Accent3 20" xfId="20092" xr:uid="{00000000-0005-0000-0000-0000FE070000}"/>
    <cellStyle name="40% - Accent3 21" xfId="42714" xr:uid="{00000000-0005-0000-0000-0000FF070000}"/>
    <cellStyle name="40% - Accent3 3" xfId="539" xr:uid="{00000000-0005-0000-0000-000000080000}"/>
    <cellStyle name="40% - Accent3 3 2" xfId="540" xr:uid="{00000000-0005-0000-0000-000001080000}"/>
    <cellStyle name="40% - Accent3 3 2 2" xfId="4440" xr:uid="{00000000-0005-0000-0000-000002080000}"/>
    <cellStyle name="40% - Accent3 3 2 3" xfId="4439" xr:uid="{00000000-0005-0000-0000-000003080000}"/>
    <cellStyle name="40% - Accent3 3 3" xfId="541" xr:uid="{00000000-0005-0000-0000-000004080000}"/>
    <cellStyle name="40% - Accent3 3 3 2" xfId="4442" xr:uid="{00000000-0005-0000-0000-000005080000}"/>
    <cellStyle name="40% - Accent3 3 3 2 2" xfId="4443" xr:uid="{00000000-0005-0000-0000-000006080000}"/>
    <cellStyle name="40% - Accent3 3 3 2 3" xfId="4444" xr:uid="{00000000-0005-0000-0000-000007080000}"/>
    <cellStyle name="40% - Accent3 3 3 3" xfId="4445" xr:uid="{00000000-0005-0000-0000-000008080000}"/>
    <cellStyle name="40% - Accent3 3 3 4" xfId="4446" xr:uid="{00000000-0005-0000-0000-000009080000}"/>
    <cellStyle name="40% - Accent3 3 3 5" xfId="4441" xr:uid="{00000000-0005-0000-0000-00000A080000}"/>
    <cellStyle name="40% - Accent3 3 4" xfId="542" xr:uid="{00000000-0005-0000-0000-00000B080000}"/>
    <cellStyle name="40% - Accent3 3 4 2" xfId="4448" xr:uid="{00000000-0005-0000-0000-00000C080000}"/>
    <cellStyle name="40% - Accent3 3 4 3" xfId="4449" xr:uid="{00000000-0005-0000-0000-00000D080000}"/>
    <cellStyle name="40% - Accent3 3 4 4" xfId="4450" xr:uid="{00000000-0005-0000-0000-00000E080000}"/>
    <cellStyle name="40% - Accent3 3 4 5" xfId="4447" xr:uid="{00000000-0005-0000-0000-00000F080000}"/>
    <cellStyle name="40% - Accent3 3 5" xfId="543" xr:uid="{00000000-0005-0000-0000-000010080000}"/>
    <cellStyle name="40% - Accent3 3 5 2" xfId="4452" xr:uid="{00000000-0005-0000-0000-000011080000}"/>
    <cellStyle name="40% - Accent3 3 5 3" xfId="4451" xr:uid="{00000000-0005-0000-0000-000012080000}"/>
    <cellStyle name="40% - Accent3 3 6" xfId="4453" xr:uid="{00000000-0005-0000-0000-000013080000}"/>
    <cellStyle name="40% - Accent3 3 7" xfId="4454" xr:uid="{00000000-0005-0000-0000-000014080000}"/>
    <cellStyle name="40% - Accent3 3 8" xfId="4438" xr:uid="{00000000-0005-0000-0000-000015080000}"/>
    <cellStyle name="40% - Accent3 4" xfId="544" xr:uid="{00000000-0005-0000-0000-000016080000}"/>
    <cellStyle name="40% - Accent3 4 2" xfId="545" xr:uid="{00000000-0005-0000-0000-000017080000}"/>
    <cellStyle name="40% - Accent3 4 2 2" xfId="546" xr:uid="{00000000-0005-0000-0000-000018080000}"/>
    <cellStyle name="40% - Accent3 4 2 2 2" xfId="4458" xr:uid="{00000000-0005-0000-0000-000019080000}"/>
    <cellStyle name="40% - Accent3 4 2 2 3" xfId="4459" xr:uid="{00000000-0005-0000-0000-00001A080000}"/>
    <cellStyle name="40% - Accent3 4 2 2 4" xfId="4460" xr:uid="{00000000-0005-0000-0000-00001B080000}"/>
    <cellStyle name="40% - Accent3 4 2 2 5" xfId="4457" xr:uid="{00000000-0005-0000-0000-00001C080000}"/>
    <cellStyle name="40% - Accent3 4 2 3" xfId="547" xr:uid="{00000000-0005-0000-0000-00001D080000}"/>
    <cellStyle name="40% - Accent3 4 2 3 2" xfId="4462" xr:uid="{00000000-0005-0000-0000-00001E080000}"/>
    <cellStyle name="40% - Accent3 4 2 3 3" xfId="4461" xr:uid="{00000000-0005-0000-0000-00001F080000}"/>
    <cellStyle name="40% - Accent3 4 2 4" xfId="548" xr:uid="{00000000-0005-0000-0000-000020080000}"/>
    <cellStyle name="40% - Accent3 4 2 4 2" xfId="4463" xr:uid="{00000000-0005-0000-0000-000021080000}"/>
    <cellStyle name="40% - Accent3 4 2 5" xfId="4464" xr:uid="{00000000-0005-0000-0000-000022080000}"/>
    <cellStyle name="40% - Accent3 4 2 6" xfId="4456" xr:uid="{00000000-0005-0000-0000-000023080000}"/>
    <cellStyle name="40% - Accent3 4 3" xfId="549" xr:uid="{00000000-0005-0000-0000-000024080000}"/>
    <cellStyle name="40% - Accent3 4 3 2" xfId="550" xr:uid="{00000000-0005-0000-0000-000025080000}"/>
    <cellStyle name="40% - Accent3 4 3 2 2" xfId="4467" xr:uid="{00000000-0005-0000-0000-000026080000}"/>
    <cellStyle name="40% - Accent3 4 3 2 3" xfId="4466" xr:uid="{00000000-0005-0000-0000-000027080000}"/>
    <cellStyle name="40% - Accent3 4 3 3" xfId="551" xr:uid="{00000000-0005-0000-0000-000028080000}"/>
    <cellStyle name="40% - Accent3 4 3 3 2" xfId="4469" xr:uid="{00000000-0005-0000-0000-000029080000}"/>
    <cellStyle name="40% - Accent3 4 3 3 3" xfId="4468" xr:uid="{00000000-0005-0000-0000-00002A080000}"/>
    <cellStyle name="40% - Accent3 4 3 4" xfId="552" xr:uid="{00000000-0005-0000-0000-00002B080000}"/>
    <cellStyle name="40% - Accent3 4 3 4 2" xfId="4470" xr:uid="{00000000-0005-0000-0000-00002C080000}"/>
    <cellStyle name="40% - Accent3 4 3 5" xfId="4471" xr:uid="{00000000-0005-0000-0000-00002D080000}"/>
    <cellStyle name="40% - Accent3 4 3 6" xfId="4465" xr:uid="{00000000-0005-0000-0000-00002E080000}"/>
    <cellStyle name="40% - Accent3 4 4" xfId="553" xr:uid="{00000000-0005-0000-0000-00002F080000}"/>
    <cellStyle name="40% - Accent3 4 4 2" xfId="4473" xr:uid="{00000000-0005-0000-0000-000030080000}"/>
    <cellStyle name="40% - Accent3 4 4 3" xfId="4472" xr:uid="{00000000-0005-0000-0000-000031080000}"/>
    <cellStyle name="40% - Accent3 4 5" xfId="4474" xr:uid="{00000000-0005-0000-0000-000032080000}"/>
    <cellStyle name="40% - Accent3 4 6" xfId="4475" xr:uid="{00000000-0005-0000-0000-000033080000}"/>
    <cellStyle name="40% - Accent3 4 7" xfId="4455" xr:uid="{00000000-0005-0000-0000-000034080000}"/>
    <cellStyle name="40% - Accent3 5" xfId="554" xr:uid="{00000000-0005-0000-0000-000035080000}"/>
    <cellStyle name="40% - Accent3 5 2" xfId="555" xr:uid="{00000000-0005-0000-0000-000036080000}"/>
    <cellStyle name="40% - Accent3 5 2 2" xfId="556" xr:uid="{00000000-0005-0000-0000-000037080000}"/>
    <cellStyle name="40% - Accent3 5 2 2 2" xfId="4479" xr:uid="{00000000-0005-0000-0000-000038080000}"/>
    <cellStyle name="40% - Accent3 5 2 2 3" xfId="4480" xr:uid="{00000000-0005-0000-0000-000039080000}"/>
    <cellStyle name="40% - Accent3 5 2 2 4" xfId="4481" xr:uid="{00000000-0005-0000-0000-00003A080000}"/>
    <cellStyle name="40% - Accent3 5 2 2 5" xfId="4478" xr:uid="{00000000-0005-0000-0000-00003B080000}"/>
    <cellStyle name="40% - Accent3 5 2 3" xfId="557" xr:uid="{00000000-0005-0000-0000-00003C080000}"/>
    <cellStyle name="40% - Accent3 5 2 3 2" xfId="4483" xr:uid="{00000000-0005-0000-0000-00003D080000}"/>
    <cellStyle name="40% - Accent3 5 2 3 3" xfId="4482" xr:uid="{00000000-0005-0000-0000-00003E080000}"/>
    <cellStyle name="40% - Accent3 5 2 4" xfId="4484" xr:uid="{00000000-0005-0000-0000-00003F080000}"/>
    <cellStyle name="40% - Accent3 5 2 5" xfId="4485" xr:uid="{00000000-0005-0000-0000-000040080000}"/>
    <cellStyle name="40% - Accent3 5 2 6" xfId="4477" xr:uid="{00000000-0005-0000-0000-000041080000}"/>
    <cellStyle name="40% - Accent3 5 3" xfId="558" xr:uid="{00000000-0005-0000-0000-000042080000}"/>
    <cellStyle name="40% - Accent3 5 3 2" xfId="559" xr:uid="{00000000-0005-0000-0000-000043080000}"/>
    <cellStyle name="40% - Accent3 5 3 2 2" xfId="4488" xr:uid="{00000000-0005-0000-0000-000044080000}"/>
    <cellStyle name="40% - Accent3 5 3 2 3" xfId="4487" xr:uid="{00000000-0005-0000-0000-000045080000}"/>
    <cellStyle name="40% - Accent3 5 3 3" xfId="560" xr:uid="{00000000-0005-0000-0000-000046080000}"/>
    <cellStyle name="40% - Accent3 5 3 3 2" xfId="4490" xr:uid="{00000000-0005-0000-0000-000047080000}"/>
    <cellStyle name="40% - Accent3 5 3 3 3" xfId="4489" xr:uid="{00000000-0005-0000-0000-000048080000}"/>
    <cellStyle name="40% - Accent3 5 3 4" xfId="4491" xr:uid="{00000000-0005-0000-0000-000049080000}"/>
    <cellStyle name="40% - Accent3 5 3 4 2" xfId="4492" xr:uid="{00000000-0005-0000-0000-00004A080000}"/>
    <cellStyle name="40% - Accent3 5 3 5" xfId="4493" xr:uid="{00000000-0005-0000-0000-00004B080000}"/>
    <cellStyle name="40% - Accent3 5 3 6" xfId="4486" xr:uid="{00000000-0005-0000-0000-00004C080000}"/>
    <cellStyle name="40% - Accent3 5 4" xfId="561" xr:uid="{00000000-0005-0000-0000-00004D080000}"/>
    <cellStyle name="40% - Accent3 5 4 2" xfId="562" xr:uid="{00000000-0005-0000-0000-00004E080000}"/>
    <cellStyle name="40% - Accent3 5 4 2 2" xfId="4495" xr:uid="{00000000-0005-0000-0000-00004F080000}"/>
    <cellStyle name="40% - Accent3 5 4 3" xfId="563" xr:uid="{00000000-0005-0000-0000-000050080000}"/>
    <cellStyle name="40% - Accent3 5 4 3 2" xfId="4496" xr:uid="{00000000-0005-0000-0000-000051080000}"/>
    <cellStyle name="40% - Accent3 5 4 4" xfId="4497" xr:uid="{00000000-0005-0000-0000-000052080000}"/>
    <cellStyle name="40% - Accent3 5 4 5" xfId="4498" xr:uid="{00000000-0005-0000-0000-000053080000}"/>
    <cellStyle name="40% - Accent3 5 4 6" xfId="4494" xr:uid="{00000000-0005-0000-0000-000054080000}"/>
    <cellStyle name="40% - Accent3 5 5" xfId="4499" xr:uid="{00000000-0005-0000-0000-000055080000}"/>
    <cellStyle name="40% - Accent3 5 6" xfId="4476" xr:uid="{00000000-0005-0000-0000-000056080000}"/>
    <cellStyle name="40% - Accent3 6" xfId="564" xr:uid="{00000000-0005-0000-0000-000057080000}"/>
    <cellStyle name="40% - Accent3 6 2" xfId="565" xr:uid="{00000000-0005-0000-0000-000058080000}"/>
    <cellStyle name="40% - Accent3 6 2 2" xfId="4502" xr:uid="{00000000-0005-0000-0000-000059080000}"/>
    <cellStyle name="40% - Accent3 6 2 2 2" xfId="4503" xr:uid="{00000000-0005-0000-0000-00005A080000}"/>
    <cellStyle name="40% - Accent3 6 2 2 3" xfId="4504" xr:uid="{00000000-0005-0000-0000-00005B080000}"/>
    <cellStyle name="40% - Accent3 6 2 3" xfId="4505" xr:uid="{00000000-0005-0000-0000-00005C080000}"/>
    <cellStyle name="40% - Accent3 6 2 4" xfId="4506" xr:uid="{00000000-0005-0000-0000-00005D080000}"/>
    <cellStyle name="40% - Accent3 6 2 5" xfId="4501" xr:uid="{00000000-0005-0000-0000-00005E080000}"/>
    <cellStyle name="40% - Accent3 6 3" xfId="566" xr:uid="{00000000-0005-0000-0000-00005F080000}"/>
    <cellStyle name="40% - Accent3 6 3 2" xfId="4508" xr:uid="{00000000-0005-0000-0000-000060080000}"/>
    <cellStyle name="40% - Accent3 6 3 3" xfId="4509" xr:uid="{00000000-0005-0000-0000-000061080000}"/>
    <cellStyle name="40% - Accent3 6 3 4" xfId="4510" xr:uid="{00000000-0005-0000-0000-000062080000}"/>
    <cellStyle name="40% - Accent3 6 3 5" xfId="4507" xr:uid="{00000000-0005-0000-0000-000063080000}"/>
    <cellStyle name="40% - Accent3 6 4" xfId="567" xr:uid="{00000000-0005-0000-0000-000064080000}"/>
    <cellStyle name="40% - Accent3 6 4 2" xfId="4512" xr:uid="{00000000-0005-0000-0000-000065080000}"/>
    <cellStyle name="40% - Accent3 6 4 3" xfId="4511" xr:uid="{00000000-0005-0000-0000-000066080000}"/>
    <cellStyle name="40% - Accent3 6 5" xfId="4513" xr:uid="{00000000-0005-0000-0000-000067080000}"/>
    <cellStyle name="40% - Accent3 6 6" xfId="4514" xr:uid="{00000000-0005-0000-0000-000068080000}"/>
    <cellStyle name="40% - Accent3 6 7" xfId="4500" xr:uid="{00000000-0005-0000-0000-000069080000}"/>
    <cellStyle name="40% - Accent3 7" xfId="568" xr:uid="{00000000-0005-0000-0000-00006A080000}"/>
    <cellStyle name="40% - Accent3 7 2" xfId="569" xr:uid="{00000000-0005-0000-0000-00006B080000}"/>
    <cellStyle name="40% - Accent3 7 2 2" xfId="4517" xr:uid="{00000000-0005-0000-0000-00006C080000}"/>
    <cellStyle name="40% - Accent3 7 2 2 2" xfId="4518" xr:uid="{00000000-0005-0000-0000-00006D080000}"/>
    <cellStyle name="40% - Accent3 7 2 2 3" xfId="4519" xr:uid="{00000000-0005-0000-0000-00006E080000}"/>
    <cellStyle name="40% - Accent3 7 2 3" xfId="4520" xr:uid="{00000000-0005-0000-0000-00006F080000}"/>
    <cellStyle name="40% - Accent3 7 2 4" xfId="4521" xr:uid="{00000000-0005-0000-0000-000070080000}"/>
    <cellStyle name="40% - Accent3 7 2 5" xfId="4516" xr:uid="{00000000-0005-0000-0000-000071080000}"/>
    <cellStyle name="40% - Accent3 7 3" xfId="570" xr:uid="{00000000-0005-0000-0000-000072080000}"/>
    <cellStyle name="40% - Accent3 7 3 2" xfId="4523" xr:uid="{00000000-0005-0000-0000-000073080000}"/>
    <cellStyle name="40% - Accent3 7 3 3" xfId="4524" xr:uid="{00000000-0005-0000-0000-000074080000}"/>
    <cellStyle name="40% - Accent3 7 3 4" xfId="4525" xr:uid="{00000000-0005-0000-0000-000075080000}"/>
    <cellStyle name="40% - Accent3 7 3 5" xfId="4522" xr:uid="{00000000-0005-0000-0000-000076080000}"/>
    <cellStyle name="40% - Accent3 7 4" xfId="4526" xr:uid="{00000000-0005-0000-0000-000077080000}"/>
    <cellStyle name="40% - Accent3 7 5" xfId="4527" xr:uid="{00000000-0005-0000-0000-000078080000}"/>
    <cellStyle name="40% - Accent3 7 6" xfId="4515" xr:uid="{00000000-0005-0000-0000-000079080000}"/>
    <cellStyle name="40% - Accent3 8" xfId="571" xr:uid="{00000000-0005-0000-0000-00007A080000}"/>
    <cellStyle name="40% - Accent3 8 2" xfId="572" xr:uid="{00000000-0005-0000-0000-00007B080000}"/>
    <cellStyle name="40% - Accent3 8 2 2" xfId="4530" xr:uid="{00000000-0005-0000-0000-00007C080000}"/>
    <cellStyle name="40% - Accent3 8 2 2 2" xfId="4531" xr:uid="{00000000-0005-0000-0000-00007D080000}"/>
    <cellStyle name="40% - Accent3 8 2 2 3" xfId="4532" xr:uid="{00000000-0005-0000-0000-00007E080000}"/>
    <cellStyle name="40% - Accent3 8 2 3" xfId="4533" xr:uid="{00000000-0005-0000-0000-00007F080000}"/>
    <cellStyle name="40% - Accent3 8 2 4" xfId="4534" xr:uid="{00000000-0005-0000-0000-000080080000}"/>
    <cellStyle name="40% - Accent3 8 2 5" xfId="4529" xr:uid="{00000000-0005-0000-0000-000081080000}"/>
    <cellStyle name="40% - Accent3 8 3" xfId="4535" xr:uid="{00000000-0005-0000-0000-000082080000}"/>
    <cellStyle name="40% - Accent3 8 3 2" xfId="4536" xr:uid="{00000000-0005-0000-0000-000083080000}"/>
    <cellStyle name="40% - Accent3 8 3 3" xfId="4537" xr:uid="{00000000-0005-0000-0000-000084080000}"/>
    <cellStyle name="40% - Accent3 8 4" xfId="4538" xr:uid="{00000000-0005-0000-0000-000085080000}"/>
    <cellStyle name="40% - Accent3 8 5" xfId="4539" xr:uid="{00000000-0005-0000-0000-000086080000}"/>
    <cellStyle name="40% - Accent3 8 6" xfId="4528" xr:uid="{00000000-0005-0000-0000-000087080000}"/>
    <cellStyle name="40% - Accent3 9" xfId="573" xr:uid="{00000000-0005-0000-0000-000088080000}"/>
    <cellStyle name="40% - Accent3 9 2" xfId="574" xr:uid="{00000000-0005-0000-0000-000089080000}"/>
    <cellStyle name="40% - Accent3 9 2 2" xfId="4542" xr:uid="{00000000-0005-0000-0000-00008A080000}"/>
    <cellStyle name="40% - Accent3 9 2 3" xfId="4541" xr:uid="{00000000-0005-0000-0000-00008B080000}"/>
    <cellStyle name="40% - Accent3 9 3" xfId="575" xr:uid="{00000000-0005-0000-0000-00008C080000}"/>
    <cellStyle name="40% - Accent3 9 3 2" xfId="4544" xr:uid="{00000000-0005-0000-0000-00008D080000}"/>
    <cellStyle name="40% - Accent3 9 3 3" xfId="4543" xr:uid="{00000000-0005-0000-0000-00008E080000}"/>
    <cellStyle name="40% - Accent3 9 4" xfId="576" xr:uid="{00000000-0005-0000-0000-00008F080000}"/>
    <cellStyle name="40% - Accent3 9 4 2" xfId="4545" xr:uid="{00000000-0005-0000-0000-000090080000}"/>
    <cellStyle name="40% - Accent3 9 5" xfId="4546" xr:uid="{00000000-0005-0000-0000-000091080000}"/>
    <cellStyle name="40% - Accent3 9 6" xfId="4547" xr:uid="{00000000-0005-0000-0000-000092080000}"/>
    <cellStyle name="40% - Accent3 9 7" xfId="4540" xr:uid="{00000000-0005-0000-0000-000093080000}"/>
    <cellStyle name="40% - Accent4" xfId="577" builtinId="43" customBuiltin="1"/>
    <cellStyle name="40% - Accent4 10" xfId="578" xr:uid="{00000000-0005-0000-0000-000095080000}"/>
    <cellStyle name="40% - Accent4 10 2" xfId="4550" xr:uid="{00000000-0005-0000-0000-000096080000}"/>
    <cellStyle name="40% - Accent4 10 3" xfId="4549" xr:uid="{00000000-0005-0000-0000-000097080000}"/>
    <cellStyle name="40% - Accent4 11" xfId="579" xr:uid="{00000000-0005-0000-0000-000098080000}"/>
    <cellStyle name="40% - Accent4 11 2" xfId="4552" xr:uid="{00000000-0005-0000-0000-000099080000}"/>
    <cellStyle name="40% - Accent4 11 2 2" xfId="4553" xr:uid="{00000000-0005-0000-0000-00009A080000}"/>
    <cellStyle name="40% - Accent4 11 2 3" xfId="4554" xr:uid="{00000000-0005-0000-0000-00009B080000}"/>
    <cellStyle name="40% - Accent4 11 3" xfId="4555" xr:uid="{00000000-0005-0000-0000-00009C080000}"/>
    <cellStyle name="40% - Accent4 11 4" xfId="4556" xr:uid="{00000000-0005-0000-0000-00009D080000}"/>
    <cellStyle name="40% - Accent4 11 5" xfId="4551" xr:uid="{00000000-0005-0000-0000-00009E080000}"/>
    <cellStyle name="40% - Accent4 12" xfId="580" xr:uid="{00000000-0005-0000-0000-00009F080000}"/>
    <cellStyle name="40% - Accent4 12 2" xfId="4558" xr:uid="{00000000-0005-0000-0000-0000A0080000}"/>
    <cellStyle name="40% - Accent4 12 2 2" xfId="4559" xr:uid="{00000000-0005-0000-0000-0000A1080000}"/>
    <cellStyle name="40% - Accent4 12 2 3" xfId="4560" xr:uid="{00000000-0005-0000-0000-0000A2080000}"/>
    <cellStyle name="40% - Accent4 12 3" xfId="4561" xr:uid="{00000000-0005-0000-0000-0000A3080000}"/>
    <cellStyle name="40% - Accent4 12 4" xfId="4562" xr:uid="{00000000-0005-0000-0000-0000A4080000}"/>
    <cellStyle name="40% - Accent4 12 5" xfId="4557" xr:uid="{00000000-0005-0000-0000-0000A5080000}"/>
    <cellStyle name="40% - Accent4 13" xfId="581" xr:uid="{00000000-0005-0000-0000-0000A6080000}"/>
    <cellStyle name="40% - Accent4 13 2" xfId="4564" xr:uid="{00000000-0005-0000-0000-0000A7080000}"/>
    <cellStyle name="40% - Accent4 13 2 2" xfId="4565" xr:uid="{00000000-0005-0000-0000-0000A8080000}"/>
    <cellStyle name="40% - Accent4 13 2 3" xfId="4566" xr:uid="{00000000-0005-0000-0000-0000A9080000}"/>
    <cellStyle name="40% - Accent4 13 3" xfId="4567" xr:uid="{00000000-0005-0000-0000-0000AA080000}"/>
    <cellStyle name="40% - Accent4 13 4" xfId="4568" xr:uid="{00000000-0005-0000-0000-0000AB080000}"/>
    <cellStyle name="40% - Accent4 13 5" xfId="4563" xr:uid="{00000000-0005-0000-0000-0000AC080000}"/>
    <cellStyle name="40% - Accent4 14" xfId="582" xr:uid="{00000000-0005-0000-0000-0000AD080000}"/>
    <cellStyle name="40% - Accent4 14 2" xfId="4570" xr:uid="{00000000-0005-0000-0000-0000AE080000}"/>
    <cellStyle name="40% - Accent4 14 3" xfId="4569" xr:uid="{00000000-0005-0000-0000-0000AF080000}"/>
    <cellStyle name="40% - Accent4 15" xfId="583" xr:uid="{00000000-0005-0000-0000-0000B0080000}"/>
    <cellStyle name="40% - Accent4 15 2" xfId="4572" xr:uid="{00000000-0005-0000-0000-0000B1080000}"/>
    <cellStyle name="40% - Accent4 15 3" xfId="4573" xr:uid="{00000000-0005-0000-0000-0000B2080000}"/>
    <cellStyle name="40% - Accent4 15 4" xfId="4574" xr:uid="{00000000-0005-0000-0000-0000B3080000}"/>
    <cellStyle name="40% - Accent4 15 5" xfId="4571" xr:uid="{00000000-0005-0000-0000-0000B4080000}"/>
    <cellStyle name="40% - Accent4 16" xfId="4575" xr:uid="{00000000-0005-0000-0000-0000B5080000}"/>
    <cellStyle name="40% - Accent4 17" xfId="4576" xr:uid="{00000000-0005-0000-0000-0000B6080000}"/>
    <cellStyle name="40% - Accent4 18" xfId="4577" xr:uid="{00000000-0005-0000-0000-0000B7080000}"/>
    <cellStyle name="40% - Accent4 19" xfId="4548" xr:uid="{00000000-0005-0000-0000-0000B8080000}"/>
    <cellStyle name="40% - Accent4 2" xfId="584" xr:uid="{00000000-0005-0000-0000-0000B9080000}"/>
    <cellStyle name="40% - Accent4 2 2" xfId="585" xr:uid="{00000000-0005-0000-0000-0000BA080000}"/>
    <cellStyle name="40% - Accent4 2 2 2" xfId="586" xr:uid="{00000000-0005-0000-0000-0000BB080000}"/>
    <cellStyle name="40% - Accent4 2 2 2 2" xfId="4581" xr:uid="{00000000-0005-0000-0000-0000BC080000}"/>
    <cellStyle name="40% - Accent4 2 2 2 3" xfId="4580" xr:uid="{00000000-0005-0000-0000-0000BD080000}"/>
    <cellStyle name="40% - Accent4 2 2 3" xfId="4582" xr:uid="{00000000-0005-0000-0000-0000BE080000}"/>
    <cellStyle name="40% - Accent4 2 2 4" xfId="4579" xr:uid="{00000000-0005-0000-0000-0000BF080000}"/>
    <cellStyle name="40% - Accent4 2 3" xfId="587" xr:uid="{00000000-0005-0000-0000-0000C0080000}"/>
    <cellStyle name="40% - Accent4 2 3 2" xfId="588" xr:uid="{00000000-0005-0000-0000-0000C1080000}"/>
    <cellStyle name="40% - Accent4 2 3 2 2" xfId="589" xr:uid="{00000000-0005-0000-0000-0000C2080000}"/>
    <cellStyle name="40% - Accent4 2 3 2 2 2" xfId="4585" xr:uid="{00000000-0005-0000-0000-0000C3080000}"/>
    <cellStyle name="40% - Accent4 2 3 2 3" xfId="4586" xr:uid="{00000000-0005-0000-0000-0000C4080000}"/>
    <cellStyle name="40% - Accent4 2 3 2 4" xfId="4584" xr:uid="{00000000-0005-0000-0000-0000C5080000}"/>
    <cellStyle name="40% - Accent4 2 3 3" xfId="590" xr:uid="{00000000-0005-0000-0000-0000C6080000}"/>
    <cellStyle name="40% - Accent4 2 3 3 2" xfId="4587" xr:uid="{00000000-0005-0000-0000-0000C7080000}"/>
    <cellStyle name="40% - Accent4 2 3 4" xfId="591" xr:uid="{00000000-0005-0000-0000-0000C8080000}"/>
    <cellStyle name="40% - Accent4 2 3 4 2" xfId="4588" xr:uid="{00000000-0005-0000-0000-0000C9080000}"/>
    <cellStyle name="40% - Accent4 2 3 5" xfId="592" xr:uid="{00000000-0005-0000-0000-0000CA080000}"/>
    <cellStyle name="40% - Accent4 2 3 5 2" xfId="4589" xr:uid="{00000000-0005-0000-0000-0000CB080000}"/>
    <cellStyle name="40% - Accent4 2 3 6" xfId="593" xr:uid="{00000000-0005-0000-0000-0000CC080000}"/>
    <cellStyle name="40% - Accent4 2 3 6 2" xfId="4590" xr:uid="{00000000-0005-0000-0000-0000CD080000}"/>
    <cellStyle name="40% - Accent4 2 3 7" xfId="4591" xr:uid="{00000000-0005-0000-0000-0000CE080000}"/>
    <cellStyle name="40% - Accent4 2 3 8" xfId="4583" xr:uid="{00000000-0005-0000-0000-0000CF080000}"/>
    <cellStyle name="40% - Accent4 2 4" xfId="594" xr:uid="{00000000-0005-0000-0000-0000D0080000}"/>
    <cellStyle name="40% - Accent4 2 4 2" xfId="595" xr:uid="{00000000-0005-0000-0000-0000D1080000}"/>
    <cellStyle name="40% - Accent4 2 4 2 2" xfId="4594" xr:uid="{00000000-0005-0000-0000-0000D2080000}"/>
    <cellStyle name="40% - Accent4 2 4 2 3" xfId="4595" xr:uid="{00000000-0005-0000-0000-0000D3080000}"/>
    <cellStyle name="40% - Accent4 2 4 2 4" xfId="4596" xr:uid="{00000000-0005-0000-0000-0000D4080000}"/>
    <cellStyle name="40% - Accent4 2 4 2 5" xfId="4593" xr:uid="{00000000-0005-0000-0000-0000D5080000}"/>
    <cellStyle name="40% - Accent4 2 4 3" xfId="596" xr:uid="{00000000-0005-0000-0000-0000D6080000}"/>
    <cellStyle name="40% - Accent4 2 4 3 2" xfId="4598" xr:uid="{00000000-0005-0000-0000-0000D7080000}"/>
    <cellStyle name="40% - Accent4 2 4 3 3" xfId="4597" xr:uid="{00000000-0005-0000-0000-0000D8080000}"/>
    <cellStyle name="40% - Accent4 2 4 4" xfId="597" xr:uid="{00000000-0005-0000-0000-0000D9080000}"/>
    <cellStyle name="40% - Accent4 2 4 4 2" xfId="4599" xr:uid="{00000000-0005-0000-0000-0000DA080000}"/>
    <cellStyle name="40% - Accent4 2 4 5" xfId="598" xr:uid="{00000000-0005-0000-0000-0000DB080000}"/>
    <cellStyle name="40% - Accent4 2 4 5 2" xfId="4600" xr:uid="{00000000-0005-0000-0000-0000DC080000}"/>
    <cellStyle name="40% - Accent4 2 4 6" xfId="4601" xr:uid="{00000000-0005-0000-0000-0000DD080000}"/>
    <cellStyle name="40% - Accent4 2 4 7" xfId="4592" xr:uid="{00000000-0005-0000-0000-0000DE080000}"/>
    <cellStyle name="40% - Accent4 2 5" xfId="599" xr:uid="{00000000-0005-0000-0000-0000DF080000}"/>
    <cellStyle name="40% - Accent4 2 5 2" xfId="600" xr:uid="{00000000-0005-0000-0000-0000E0080000}"/>
    <cellStyle name="40% - Accent4 2 5 2 2" xfId="4604" xr:uid="{00000000-0005-0000-0000-0000E1080000}"/>
    <cellStyle name="40% - Accent4 2 5 2 3" xfId="4605" xr:uid="{00000000-0005-0000-0000-0000E2080000}"/>
    <cellStyle name="40% - Accent4 2 5 2 4" xfId="4603" xr:uid="{00000000-0005-0000-0000-0000E3080000}"/>
    <cellStyle name="40% - Accent4 2 5 3" xfId="601" xr:uid="{00000000-0005-0000-0000-0000E4080000}"/>
    <cellStyle name="40% - Accent4 2 5 3 2" xfId="4607" xr:uid="{00000000-0005-0000-0000-0000E5080000}"/>
    <cellStyle name="40% - Accent4 2 5 3 3" xfId="4606" xr:uid="{00000000-0005-0000-0000-0000E6080000}"/>
    <cellStyle name="40% - Accent4 2 5 4" xfId="4608" xr:uid="{00000000-0005-0000-0000-0000E7080000}"/>
    <cellStyle name="40% - Accent4 2 5 5" xfId="4609" xr:uid="{00000000-0005-0000-0000-0000E8080000}"/>
    <cellStyle name="40% - Accent4 2 5 6" xfId="4602" xr:uid="{00000000-0005-0000-0000-0000E9080000}"/>
    <cellStyle name="40% - Accent4 2 6" xfId="602" xr:uid="{00000000-0005-0000-0000-0000EA080000}"/>
    <cellStyle name="40% - Accent4 2 6 2" xfId="4611" xr:uid="{00000000-0005-0000-0000-0000EB080000}"/>
    <cellStyle name="40% - Accent4 2 6 3" xfId="4612" xr:uid="{00000000-0005-0000-0000-0000EC080000}"/>
    <cellStyle name="40% - Accent4 2 6 4" xfId="4610" xr:uid="{00000000-0005-0000-0000-0000ED080000}"/>
    <cellStyle name="40% - Accent4 2 7" xfId="4613" xr:uid="{00000000-0005-0000-0000-0000EE080000}"/>
    <cellStyle name="40% - Accent4 2 7 2" xfId="4614" xr:uid="{00000000-0005-0000-0000-0000EF080000}"/>
    <cellStyle name="40% - Accent4 2 8" xfId="4615" xr:uid="{00000000-0005-0000-0000-0000F0080000}"/>
    <cellStyle name="40% - Accent4 2 9" xfId="4578" xr:uid="{00000000-0005-0000-0000-0000F1080000}"/>
    <cellStyle name="40% - Accent4 20" xfId="20093" xr:uid="{00000000-0005-0000-0000-0000F2080000}"/>
    <cellStyle name="40% - Accent4 21" xfId="42716" xr:uid="{00000000-0005-0000-0000-0000F3080000}"/>
    <cellStyle name="40% - Accent4 3" xfId="603" xr:uid="{00000000-0005-0000-0000-0000F4080000}"/>
    <cellStyle name="40% - Accent4 3 2" xfId="604" xr:uid="{00000000-0005-0000-0000-0000F5080000}"/>
    <cellStyle name="40% - Accent4 3 2 2" xfId="4618" xr:uid="{00000000-0005-0000-0000-0000F6080000}"/>
    <cellStyle name="40% - Accent4 3 2 3" xfId="4617" xr:uid="{00000000-0005-0000-0000-0000F7080000}"/>
    <cellStyle name="40% - Accent4 3 3" xfId="605" xr:uid="{00000000-0005-0000-0000-0000F8080000}"/>
    <cellStyle name="40% - Accent4 3 3 2" xfId="4620" xr:uid="{00000000-0005-0000-0000-0000F9080000}"/>
    <cellStyle name="40% - Accent4 3 3 2 2" xfId="4621" xr:uid="{00000000-0005-0000-0000-0000FA080000}"/>
    <cellStyle name="40% - Accent4 3 3 2 3" xfId="4622" xr:uid="{00000000-0005-0000-0000-0000FB080000}"/>
    <cellStyle name="40% - Accent4 3 3 3" xfId="4623" xr:uid="{00000000-0005-0000-0000-0000FC080000}"/>
    <cellStyle name="40% - Accent4 3 3 4" xfId="4624" xr:uid="{00000000-0005-0000-0000-0000FD080000}"/>
    <cellStyle name="40% - Accent4 3 3 5" xfId="4619" xr:uid="{00000000-0005-0000-0000-0000FE080000}"/>
    <cellStyle name="40% - Accent4 3 4" xfId="606" xr:uid="{00000000-0005-0000-0000-0000FF080000}"/>
    <cellStyle name="40% - Accent4 3 4 2" xfId="4626" xr:uid="{00000000-0005-0000-0000-000000090000}"/>
    <cellStyle name="40% - Accent4 3 4 3" xfId="4627" xr:uid="{00000000-0005-0000-0000-000001090000}"/>
    <cellStyle name="40% - Accent4 3 4 4" xfId="4628" xr:uid="{00000000-0005-0000-0000-000002090000}"/>
    <cellStyle name="40% - Accent4 3 4 5" xfId="4625" xr:uid="{00000000-0005-0000-0000-000003090000}"/>
    <cellStyle name="40% - Accent4 3 5" xfId="607" xr:uid="{00000000-0005-0000-0000-000004090000}"/>
    <cellStyle name="40% - Accent4 3 5 2" xfId="4630" xr:uid="{00000000-0005-0000-0000-000005090000}"/>
    <cellStyle name="40% - Accent4 3 5 3" xfId="4629" xr:uid="{00000000-0005-0000-0000-000006090000}"/>
    <cellStyle name="40% - Accent4 3 6" xfId="4631" xr:uid="{00000000-0005-0000-0000-000007090000}"/>
    <cellStyle name="40% - Accent4 3 7" xfId="4632" xr:uid="{00000000-0005-0000-0000-000008090000}"/>
    <cellStyle name="40% - Accent4 3 8" xfId="4616" xr:uid="{00000000-0005-0000-0000-000009090000}"/>
    <cellStyle name="40% - Accent4 4" xfId="608" xr:uid="{00000000-0005-0000-0000-00000A090000}"/>
    <cellStyle name="40% - Accent4 4 2" xfId="609" xr:uid="{00000000-0005-0000-0000-00000B090000}"/>
    <cellStyle name="40% - Accent4 4 2 2" xfId="610" xr:uid="{00000000-0005-0000-0000-00000C090000}"/>
    <cellStyle name="40% - Accent4 4 2 2 2" xfId="4636" xr:uid="{00000000-0005-0000-0000-00000D090000}"/>
    <cellStyle name="40% - Accent4 4 2 2 3" xfId="4637" xr:uid="{00000000-0005-0000-0000-00000E090000}"/>
    <cellStyle name="40% - Accent4 4 2 2 4" xfId="4638" xr:uid="{00000000-0005-0000-0000-00000F090000}"/>
    <cellStyle name="40% - Accent4 4 2 2 5" xfId="4635" xr:uid="{00000000-0005-0000-0000-000010090000}"/>
    <cellStyle name="40% - Accent4 4 2 3" xfId="611" xr:uid="{00000000-0005-0000-0000-000011090000}"/>
    <cellStyle name="40% - Accent4 4 2 3 2" xfId="4640" xr:uid="{00000000-0005-0000-0000-000012090000}"/>
    <cellStyle name="40% - Accent4 4 2 3 3" xfId="4639" xr:uid="{00000000-0005-0000-0000-000013090000}"/>
    <cellStyle name="40% - Accent4 4 2 4" xfId="612" xr:uid="{00000000-0005-0000-0000-000014090000}"/>
    <cellStyle name="40% - Accent4 4 2 4 2" xfId="4641" xr:uid="{00000000-0005-0000-0000-000015090000}"/>
    <cellStyle name="40% - Accent4 4 2 5" xfId="4642" xr:uid="{00000000-0005-0000-0000-000016090000}"/>
    <cellStyle name="40% - Accent4 4 2 6" xfId="4634" xr:uid="{00000000-0005-0000-0000-000017090000}"/>
    <cellStyle name="40% - Accent4 4 3" xfId="613" xr:uid="{00000000-0005-0000-0000-000018090000}"/>
    <cellStyle name="40% - Accent4 4 3 2" xfId="614" xr:uid="{00000000-0005-0000-0000-000019090000}"/>
    <cellStyle name="40% - Accent4 4 3 2 2" xfId="4645" xr:uid="{00000000-0005-0000-0000-00001A090000}"/>
    <cellStyle name="40% - Accent4 4 3 2 3" xfId="4644" xr:uid="{00000000-0005-0000-0000-00001B090000}"/>
    <cellStyle name="40% - Accent4 4 3 3" xfId="615" xr:uid="{00000000-0005-0000-0000-00001C090000}"/>
    <cellStyle name="40% - Accent4 4 3 3 2" xfId="4647" xr:uid="{00000000-0005-0000-0000-00001D090000}"/>
    <cellStyle name="40% - Accent4 4 3 3 3" xfId="4646" xr:uid="{00000000-0005-0000-0000-00001E090000}"/>
    <cellStyle name="40% - Accent4 4 3 4" xfId="616" xr:uid="{00000000-0005-0000-0000-00001F090000}"/>
    <cellStyle name="40% - Accent4 4 3 4 2" xfId="4648" xr:uid="{00000000-0005-0000-0000-000020090000}"/>
    <cellStyle name="40% - Accent4 4 3 5" xfId="4649" xr:uid="{00000000-0005-0000-0000-000021090000}"/>
    <cellStyle name="40% - Accent4 4 3 6" xfId="4643" xr:uid="{00000000-0005-0000-0000-000022090000}"/>
    <cellStyle name="40% - Accent4 4 4" xfId="617" xr:uid="{00000000-0005-0000-0000-000023090000}"/>
    <cellStyle name="40% - Accent4 4 4 2" xfId="4651" xr:uid="{00000000-0005-0000-0000-000024090000}"/>
    <cellStyle name="40% - Accent4 4 4 3" xfId="4650" xr:uid="{00000000-0005-0000-0000-000025090000}"/>
    <cellStyle name="40% - Accent4 4 5" xfId="4652" xr:uid="{00000000-0005-0000-0000-000026090000}"/>
    <cellStyle name="40% - Accent4 4 6" xfId="4653" xr:uid="{00000000-0005-0000-0000-000027090000}"/>
    <cellStyle name="40% - Accent4 4 7" xfId="4633" xr:uid="{00000000-0005-0000-0000-000028090000}"/>
    <cellStyle name="40% - Accent4 5" xfId="618" xr:uid="{00000000-0005-0000-0000-000029090000}"/>
    <cellStyle name="40% - Accent4 5 2" xfId="619" xr:uid="{00000000-0005-0000-0000-00002A090000}"/>
    <cellStyle name="40% - Accent4 5 2 2" xfId="620" xr:uid="{00000000-0005-0000-0000-00002B090000}"/>
    <cellStyle name="40% - Accent4 5 2 2 2" xfId="4657" xr:uid="{00000000-0005-0000-0000-00002C090000}"/>
    <cellStyle name="40% - Accent4 5 2 2 3" xfId="4658" xr:uid="{00000000-0005-0000-0000-00002D090000}"/>
    <cellStyle name="40% - Accent4 5 2 2 4" xfId="4659" xr:uid="{00000000-0005-0000-0000-00002E090000}"/>
    <cellStyle name="40% - Accent4 5 2 2 5" xfId="4656" xr:uid="{00000000-0005-0000-0000-00002F090000}"/>
    <cellStyle name="40% - Accent4 5 2 3" xfId="621" xr:uid="{00000000-0005-0000-0000-000030090000}"/>
    <cellStyle name="40% - Accent4 5 2 3 2" xfId="4661" xr:uid="{00000000-0005-0000-0000-000031090000}"/>
    <cellStyle name="40% - Accent4 5 2 3 3" xfId="4660" xr:uid="{00000000-0005-0000-0000-000032090000}"/>
    <cellStyle name="40% - Accent4 5 2 4" xfId="4662" xr:uid="{00000000-0005-0000-0000-000033090000}"/>
    <cellStyle name="40% - Accent4 5 2 5" xfId="4663" xr:uid="{00000000-0005-0000-0000-000034090000}"/>
    <cellStyle name="40% - Accent4 5 2 6" xfId="4655" xr:uid="{00000000-0005-0000-0000-000035090000}"/>
    <cellStyle name="40% - Accent4 5 3" xfId="622" xr:uid="{00000000-0005-0000-0000-000036090000}"/>
    <cellStyle name="40% - Accent4 5 3 2" xfId="623" xr:uid="{00000000-0005-0000-0000-000037090000}"/>
    <cellStyle name="40% - Accent4 5 3 2 2" xfId="4666" xr:uid="{00000000-0005-0000-0000-000038090000}"/>
    <cellStyle name="40% - Accent4 5 3 2 3" xfId="4665" xr:uid="{00000000-0005-0000-0000-000039090000}"/>
    <cellStyle name="40% - Accent4 5 3 3" xfId="624" xr:uid="{00000000-0005-0000-0000-00003A090000}"/>
    <cellStyle name="40% - Accent4 5 3 3 2" xfId="4668" xr:uid="{00000000-0005-0000-0000-00003B090000}"/>
    <cellStyle name="40% - Accent4 5 3 3 3" xfId="4667" xr:uid="{00000000-0005-0000-0000-00003C090000}"/>
    <cellStyle name="40% - Accent4 5 3 4" xfId="4669" xr:uid="{00000000-0005-0000-0000-00003D090000}"/>
    <cellStyle name="40% - Accent4 5 3 4 2" xfId="4670" xr:uid="{00000000-0005-0000-0000-00003E090000}"/>
    <cellStyle name="40% - Accent4 5 3 5" xfId="4671" xr:uid="{00000000-0005-0000-0000-00003F090000}"/>
    <cellStyle name="40% - Accent4 5 3 6" xfId="4664" xr:uid="{00000000-0005-0000-0000-000040090000}"/>
    <cellStyle name="40% - Accent4 5 4" xfId="625" xr:uid="{00000000-0005-0000-0000-000041090000}"/>
    <cellStyle name="40% - Accent4 5 4 2" xfId="626" xr:uid="{00000000-0005-0000-0000-000042090000}"/>
    <cellStyle name="40% - Accent4 5 4 2 2" xfId="4673" xr:uid="{00000000-0005-0000-0000-000043090000}"/>
    <cellStyle name="40% - Accent4 5 4 3" xfId="627" xr:uid="{00000000-0005-0000-0000-000044090000}"/>
    <cellStyle name="40% - Accent4 5 4 3 2" xfId="4674" xr:uid="{00000000-0005-0000-0000-000045090000}"/>
    <cellStyle name="40% - Accent4 5 4 4" xfId="4675" xr:uid="{00000000-0005-0000-0000-000046090000}"/>
    <cellStyle name="40% - Accent4 5 4 5" xfId="4676" xr:uid="{00000000-0005-0000-0000-000047090000}"/>
    <cellStyle name="40% - Accent4 5 4 6" xfId="4672" xr:uid="{00000000-0005-0000-0000-000048090000}"/>
    <cellStyle name="40% - Accent4 5 5" xfId="4677" xr:uid="{00000000-0005-0000-0000-000049090000}"/>
    <cellStyle name="40% - Accent4 5 6" xfId="4654" xr:uid="{00000000-0005-0000-0000-00004A090000}"/>
    <cellStyle name="40% - Accent4 6" xfId="628" xr:uid="{00000000-0005-0000-0000-00004B090000}"/>
    <cellStyle name="40% - Accent4 6 2" xfId="629" xr:uid="{00000000-0005-0000-0000-00004C090000}"/>
    <cellStyle name="40% - Accent4 6 2 2" xfId="4680" xr:uid="{00000000-0005-0000-0000-00004D090000}"/>
    <cellStyle name="40% - Accent4 6 2 2 2" xfId="4681" xr:uid="{00000000-0005-0000-0000-00004E090000}"/>
    <cellStyle name="40% - Accent4 6 2 2 3" xfId="4682" xr:uid="{00000000-0005-0000-0000-00004F090000}"/>
    <cellStyle name="40% - Accent4 6 2 3" xfId="4683" xr:uid="{00000000-0005-0000-0000-000050090000}"/>
    <cellStyle name="40% - Accent4 6 2 4" xfId="4684" xr:uid="{00000000-0005-0000-0000-000051090000}"/>
    <cellStyle name="40% - Accent4 6 2 5" xfId="4679" xr:uid="{00000000-0005-0000-0000-000052090000}"/>
    <cellStyle name="40% - Accent4 6 3" xfId="630" xr:uid="{00000000-0005-0000-0000-000053090000}"/>
    <cellStyle name="40% - Accent4 6 3 2" xfId="4686" xr:uid="{00000000-0005-0000-0000-000054090000}"/>
    <cellStyle name="40% - Accent4 6 3 3" xfId="4687" xr:uid="{00000000-0005-0000-0000-000055090000}"/>
    <cellStyle name="40% - Accent4 6 3 4" xfId="4688" xr:uid="{00000000-0005-0000-0000-000056090000}"/>
    <cellStyle name="40% - Accent4 6 3 5" xfId="4685" xr:uid="{00000000-0005-0000-0000-000057090000}"/>
    <cellStyle name="40% - Accent4 6 4" xfId="631" xr:uid="{00000000-0005-0000-0000-000058090000}"/>
    <cellStyle name="40% - Accent4 6 4 2" xfId="4690" xr:uid="{00000000-0005-0000-0000-000059090000}"/>
    <cellStyle name="40% - Accent4 6 4 3" xfId="4689" xr:uid="{00000000-0005-0000-0000-00005A090000}"/>
    <cellStyle name="40% - Accent4 6 5" xfId="4691" xr:uid="{00000000-0005-0000-0000-00005B090000}"/>
    <cellStyle name="40% - Accent4 6 6" xfId="4692" xr:uid="{00000000-0005-0000-0000-00005C090000}"/>
    <cellStyle name="40% - Accent4 6 7" xfId="4678" xr:uid="{00000000-0005-0000-0000-00005D090000}"/>
    <cellStyle name="40% - Accent4 7" xfId="632" xr:uid="{00000000-0005-0000-0000-00005E090000}"/>
    <cellStyle name="40% - Accent4 7 2" xfId="633" xr:uid="{00000000-0005-0000-0000-00005F090000}"/>
    <cellStyle name="40% - Accent4 7 2 2" xfId="4695" xr:uid="{00000000-0005-0000-0000-000060090000}"/>
    <cellStyle name="40% - Accent4 7 2 2 2" xfId="4696" xr:uid="{00000000-0005-0000-0000-000061090000}"/>
    <cellStyle name="40% - Accent4 7 2 2 3" xfId="4697" xr:uid="{00000000-0005-0000-0000-000062090000}"/>
    <cellStyle name="40% - Accent4 7 2 3" xfId="4698" xr:uid="{00000000-0005-0000-0000-000063090000}"/>
    <cellStyle name="40% - Accent4 7 2 4" xfId="4699" xr:uid="{00000000-0005-0000-0000-000064090000}"/>
    <cellStyle name="40% - Accent4 7 2 5" xfId="4694" xr:uid="{00000000-0005-0000-0000-000065090000}"/>
    <cellStyle name="40% - Accent4 7 3" xfId="634" xr:uid="{00000000-0005-0000-0000-000066090000}"/>
    <cellStyle name="40% - Accent4 7 3 2" xfId="4701" xr:uid="{00000000-0005-0000-0000-000067090000}"/>
    <cellStyle name="40% - Accent4 7 3 3" xfId="4702" xr:uid="{00000000-0005-0000-0000-000068090000}"/>
    <cellStyle name="40% - Accent4 7 3 4" xfId="4703" xr:uid="{00000000-0005-0000-0000-000069090000}"/>
    <cellStyle name="40% - Accent4 7 3 5" xfId="4700" xr:uid="{00000000-0005-0000-0000-00006A090000}"/>
    <cellStyle name="40% - Accent4 7 4" xfId="4704" xr:uid="{00000000-0005-0000-0000-00006B090000}"/>
    <cellStyle name="40% - Accent4 7 5" xfId="4705" xr:uid="{00000000-0005-0000-0000-00006C090000}"/>
    <cellStyle name="40% - Accent4 7 6" xfId="4693" xr:uid="{00000000-0005-0000-0000-00006D090000}"/>
    <cellStyle name="40% - Accent4 8" xfId="635" xr:uid="{00000000-0005-0000-0000-00006E090000}"/>
    <cellStyle name="40% - Accent4 8 2" xfId="636" xr:uid="{00000000-0005-0000-0000-00006F090000}"/>
    <cellStyle name="40% - Accent4 8 2 2" xfId="4708" xr:uid="{00000000-0005-0000-0000-000070090000}"/>
    <cellStyle name="40% - Accent4 8 2 2 2" xfId="4709" xr:uid="{00000000-0005-0000-0000-000071090000}"/>
    <cellStyle name="40% - Accent4 8 2 2 3" xfId="4710" xr:uid="{00000000-0005-0000-0000-000072090000}"/>
    <cellStyle name="40% - Accent4 8 2 3" xfId="4711" xr:uid="{00000000-0005-0000-0000-000073090000}"/>
    <cellStyle name="40% - Accent4 8 2 4" xfId="4712" xr:uid="{00000000-0005-0000-0000-000074090000}"/>
    <cellStyle name="40% - Accent4 8 2 5" xfId="4707" xr:uid="{00000000-0005-0000-0000-000075090000}"/>
    <cellStyle name="40% - Accent4 8 3" xfId="4713" xr:uid="{00000000-0005-0000-0000-000076090000}"/>
    <cellStyle name="40% - Accent4 8 3 2" xfId="4714" xr:uid="{00000000-0005-0000-0000-000077090000}"/>
    <cellStyle name="40% - Accent4 8 3 3" xfId="4715" xr:uid="{00000000-0005-0000-0000-000078090000}"/>
    <cellStyle name="40% - Accent4 8 4" xfId="4716" xr:uid="{00000000-0005-0000-0000-000079090000}"/>
    <cellStyle name="40% - Accent4 8 5" xfId="4717" xr:uid="{00000000-0005-0000-0000-00007A090000}"/>
    <cellStyle name="40% - Accent4 8 6" xfId="4706" xr:uid="{00000000-0005-0000-0000-00007B090000}"/>
    <cellStyle name="40% - Accent4 9" xfId="637" xr:uid="{00000000-0005-0000-0000-00007C090000}"/>
    <cellStyle name="40% - Accent4 9 2" xfId="638" xr:uid="{00000000-0005-0000-0000-00007D090000}"/>
    <cellStyle name="40% - Accent4 9 2 2" xfId="4720" xr:uid="{00000000-0005-0000-0000-00007E090000}"/>
    <cellStyle name="40% - Accent4 9 2 3" xfId="4719" xr:uid="{00000000-0005-0000-0000-00007F090000}"/>
    <cellStyle name="40% - Accent4 9 3" xfId="639" xr:uid="{00000000-0005-0000-0000-000080090000}"/>
    <cellStyle name="40% - Accent4 9 3 2" xfId="4722" xr:uid="{00000000-0005-0000-0000-000081090000}"/>
    <cellStyle name="40% - Accent4 9 3 3" xfId="4721" xr:uid="{00000000-0005-0000-0000-000082090000}"/>
    <cellStyle name="40% - Accent4 9 4" xfId="640" xr:uid="{00000000-0005-0000-0000-000083090000}"/>
    <cellStyle name="40% - Accent4 9 4 2" xfId="4723" xr:uid="{00000000-0005-0000-0000-000084090000}"/>
    <cellStyle name="40% - Accent4 9 5" xfId="4724" xr:uid="{00000000-0005-0000-0000-000085090000}"/>
    <cellStyle name="40% - Accent4 9 6" xfId="4725" xr:uid="{00000000-0005-0000-0000-000086090000}"/>
    <cellStyle name="40% - Accent4 9 7" xfId="4718" xr:uid="{00000000-0005-0000-0000-000087090000}"/>
    <cellStyle name="40% - Accent5" xfId="641" builtinId="47" customBuiltin="1"/>
    <cellStyle name="40% - Accent5 10" xfId="642" xr:uid="{00000000-0005-0000-0000-000089090000}"/>
    <cellStyle name="40% - Accent5 10 2" xfId="4728" xr:uid="{00000000-0005-0000-0000-00008A090000}"/>
    <cellStyle name="40% - Accent5 10 3" xfId="4727" xr:uid="{00000000-0005-0000-0000-00008B090000}"/>
    <cellStyle name="40% - Accent5 11" xfId="643" xr:uid="{00000000-0005-0000-0000-00008C090000}"/>
    <cellStyle name="40% - Accent5 11 2" xfId="4730" xr:uid="{00000000-0005-0000-0000-00008D090000}"/>
    <cellStyle name="40% - Accent5 11 2 2" xfId="4731" xr:uid="{00000000-0005-0000-0000-00008E090000}"/>
    <cellStyle name="40% - Accent5 11 2 3" xfId="4732" xr:uid="{00000000-0005-0000-0000-00008F090000}"/>
    <cellStyle name="40% - Accent5 11 3" xfId="4733" xr:uid="{00000000-0005-0000-0000-000090090000}"/>
    <cellStyle name="40% - Accent5 11 4" xfId="4734" xr:uid="{00000000-0005-0000-0000-000091090000}"/>
    <cellStyle name="40% - Accent5 11 5" xfId="4729" xr:uid="{00000000-0005-0000-0000-000092090000}"/>
    <cellStyle name="40% - Accent5 12" xfId="644" xr:uid="{00000000-0005-0000-0000-000093090000}"/>
    <cellStyle name="40% - Accent5 12 2" xfId="4736" xr:uid="{00000000-0005-0000-0000-000094090000}"/>
    <cellStyle name="40% - Accent5 12 2 2" xfId="4737" xr:uid="{00000000-0005-0000-0000-000095090000}"/>
    <cellStyle name="40% - Accent5 12 2 3" xfId="4738" xr:uid="{00000000-0005-0000-0000-000096090000}"/>
    <cellStyle name="40% - Accent5 12 3" xfId="4739" xr:uid="{00000000-0005-0000-0000-000097090000}"/>
    <cellStyle name="40% - Accent5 12 4" xfId="4740" xr:uid="{00000000-0005-0000-0000-000098090000}"/>
    <cellStyle name="40% - Accent5 12 5" xfId="4735" xr:uid="{00000000-0005-0000-0000-000099090000}"/>
    <cellStyle name="40% - Accent5 13" xfId="645" xr:uid="{00000000-0005-0000-0000-00009A090000}"/>
    <cellStyle name="40% - Accent5 13 2" xfId="4742" xr:uid="{00000000-0005-0000-0000-00009B090000}"/>
    <cellStyle name="40% - Accent5 13 2 2" xfId="4743" xr:uid="{00000000-0005-0000-0000-00009C090000}"/>
    <cellStyle name="40% - Accent5 13 2 3" xfId="4744" xr:uid="{00000000-0005-0000-0000-00009D090000}"/>
    <cellStyle name="40% - Accent5 13 3" xfId="4745" xr:uid="{00000000-0005-0000-0000-00009E090000}"/>
    <cellStyle name="40% - Accent5 13 4" xfId="4746" xr:uid="{00000000-0005-0000-0000-00009F090000}"/>
    <cellStyle name="40% - Accent5 13 5" xfId="4741" xr:uid="{00000000-0005-0000-0000-0000A0090000}"/>
    <cellStyle name="40% - Accent5 14" xfId="646" xr:uid="{00000000-0005-0000-0000-0000A1090000}"/>
    <cellStyle name="40% - Accent5 14 2" xfId="4748" xr:uid="{00000000-0005-0000-0000-0000A2090000}"/>
    <cellStyle name="40% - Accent5 14 3" xfId="4747" xr:uid="{00000000-0005-0000-0000-0000A3090000}"/>
    <cellStyle name="40% - Accent5 15" xfId="647" xr:uid="{00000000-0005-0000-0000-0000A4090000}"/>
    <cellStyle name="40% - Accent5 15 2" xfId="4750" xr:uid="{00000000-0005-0000-0000-0000A5090000}"/>
    <cellStyle name="40% - Accent5 15 3" xfId="4751" xr:uid="{00000000-0005-0000-0000-0000A6090000}"/>
    <cellStyle name="40% - Accent5 15 4" xfId="4752" xr:uid="{00000000-0005-0000-0000-0000A7090000}"/>
    <cellStyle name="40% - Accent5 15 5" xfId="4749" xr:uid="{00000000-0005-0000-0000-0000A8090000}"/>
    <cellStyle name="40% - Accent5 16" xfId="4753" xr:uid="{00000000-0005-0000-0000-0000A9090000}"/>
    <cellStyle name="40% - Accent5 17" xfId="4754" xr:uid="{00000000-0005-0000-0000-0000AA090000}"/>
    <cellStyle name="40% - Accent5 18" xfId="4755" xr:uid="{00000000-0005-0000-0000-0000AB090000}"/>
    <cellStyle name="40% - Accent5 19" xfId="4726" xr:uid="{00000000-0005-0000-0000-0000AC090000}"/>
    <cellStyle name="40% - Accent5 2" xfId="648" xr:uid="{00000000-0005-0000-0000-0000AD090000}"/>
    <cellStyle name="40% - Accent5 2 2" xfId="649" xr:uid="{00000000-0005-0000-0000-0000AE090000}"/>
    <cellStyle name="40% - Accent5 2 2 2" xfId="650" xr:uid="{00000000-0005-0000-0000-0000AF090000}"/>
    <cellStyle name="40% - Accent5 2 2 2 2" xfId="4759" xr:uid="{00000000-0005-0000-0000-0000B0090000}"/>
    <cellStyle name="40% - Accent5 2 2 2 3" xfId="4758" xr:uid="{00000000-0005-0000-0000-0000B1090000}"/>
    <cellStyle name="40% - Accent5 2 2 3" xfId="4760" xr:uid="{00000000-0005-0000-0000-0000B2090000}"/>
    <cellStyle name="40% - Accent5 2 2 4" xfId="4757" xr:uid="{00000000-0005-0000-0000-0000B3090000}"/>
    <cellStyle name="40% - Accent5 2 3" xfId="651" xr:uid="{00000000-0005-0000-0000-0000B4090000}"/>
    <cellStyle name="40% - Accent5 2 3 2" xfId="652" xr:uid="{00000000-0005-0000-0000-0000B5090000}"/>
    <cellStyle name="40% - Accent5 2 3 2 2" xfId="653" xr:uid="{00000000-0005-0000-0000-0000B6090000}"/>
    <cellStyle name="40% - Accent5 2 3 2 2 2" xfId="4763" xr:uid="{00000000-0005-0000-0000-0000B7090000}"/>
    <cellStyle name="40% - Accent5 2 3 2 3" xfId="4764" xr:uid="{00000000-0005-0000-0000-0000B8090000}"/>
    <cellStyle name="40% - Accent5 2 3 2 4" xfId="4762" xr:uid="{00000000-0005-0000-0000-0000B9090000}"/>
    <cellStyle name="40% - Accent5 2 3 3" xfId="654" xr:uid="{00000000-0005-0000-0000-0000BA090000}"/>
    <cellStyle name="40% - Accent5 2 3 3 2" xfId="4765" xr:uid="{00000000-0005-0000-0000-0000BB090000}"/>
    <cellStyle name="40% - Accent5 2 3 4" xfId="655" xr:uid="{00000000-0005-0000-0000-0000BC090000}"/>
    <cellStyle name="40% - Accent5 2 3 4 2" xfId="4766" xr:uid="{00000000-0005-0000-0000-0000BD090000}"/>
    <cellStyle name="40% - Accent5 2 3 5" xfId="656" xr:uid="{00000000-0005-0000-0000-0000BE090000}"/>
    <cellStyle name="40% - Accent5 2 3 5 2" xfId="4767" xr:uid="{00000000-0005-0000-0000-0000BF090000}"/>
    <cellStyle name="40% - Accent5 2 3 6" xfId="657" xr:uid="{00000000-0005-0000-0000-0000C0090000}"/>
    <cellStyle name="40% - Accent5 2 3 6 2" xfId="4768" xr:uid="{00000000-0005-0000-0000-0000C1090000}"/>
    <cellStyle name="40% - Accent5 2 3 7" xfId="4769" xr:uid="{00000000-0005-0000-0000-0000C2090000}"/>
    <cellStyle name="40% - Accent5 2 3 8" xfId="4761" xr:uid="{00000000-0005-0000-0000-0000C3090000}"/>
    <cellStyle name="40% - Accent5 2 4" xfId="658" xr:uid="{00000000-0005-0000-0000-0000C4090000}"/>
    <cellStyle name="40% - Accent5 2 4 2" xfId="659" xr:uid="{00000000-0005-0000-0000-0000C5090000}"/>
    <cellStyle name="40% - Accent5 2 4 2 2" xfId="4772" xr:uid="{00000000-0005-0000-0000-0000C6090000}"/>
    <cellStyle name="40% - Accent5 2 4 2 3" xfId="4773" xr:uid="{00000000-0005-0000-0000-0000C7090000}"/>
    <cellStyle name="40% - Accent5 2 4 2 4" xfId="4774" xr:uid="{00000000-0005-0000-0000-0000C8090000}"/>
    <cellStyle name="40% - Accent5 2 4 2 5" xfId="4771" xr:uid="{00000000-0005-0000-0000-0000C9090000}"/>
    <cellStyle name="40% - Accent5 2 4 3" xfId="660" xr:uid="{00000000-0005-0000-0000-0000CA090000}"/>
    <cellStyle name="40% - Accent5 2 4 3 2" xfId="4776" xr:uid="{00000000-0005-0000-0000-0000CB090000}"/>
    <cellStyle name="40% - Accent5 2 4 3 3" xfId="4775" xr:uid="{00000000-0005-0000-0000-0000CC090000}"/>
    <cellStyle name="40% - Accent5 2 4 4" xfId="661" xr:uid="{00000000-0005-0000-0000-0000CD090000}"/>
    <cellStyle name="40% - Accent5 2 4 4 2" xfId="4777" xr:uid="{00000000-0005-0000-0000-0000CE090000}"/>
    <cellStyle name="40% - Accent5 2 4 5" xfId="662" xr:uid="{00000000-0005-0000-0000-0000CF090000}"/>
    <cellStyle name="40% - Accent5 2 4 5 2" xfId="4778" xr:uid="{00000000-0005-0000-0000-0000D0090000}"/>
    <cellStyle name="40% - Accent5 2 4 6" xfId="4779" xr:uid="{00000000-0005-0000-0000-0000D1090000}"/>
    <cellStyle name="40% - Accent5 2 4 7" xfId="4770" xr:uid="{00000000-0005-0000-0000-0000D2090000}"/>
    <cellStyle name="40% - Accent5 2 5" xfId="663" xr:uid="{00000000-0005-0000-0000-0000D3090000}"/>
    <cellStyle name="40% - Accent5 2 5 2" xfId="664" xr:uid="{00000000-0005-0000-0000-0000D4090000}"/>
    <cellStyle name="40% - Accent5 2 5 2 2" xfId="4782" xr:uid="{00000000-0005-0000-0000-0000D5090000}"/>
    <cellStyle name="40% - Accent5 2 5 2 3" xfId="4783" xr:uid="{00000000-0005-0000-0000-0000D6090000}"/>
    <cellStyle name="40% - Accent5 2 5 2 4" xfId="4781" xr:uid="{00000000-0005-0000-0000-0000D7090000}"/>
    <cellStyle name="40% - Accent5 2 5 3" xfId="665" xr:uid="{00000000-0005-0000-0000-0000D8090000}"/>
    <cellStyle name="40% - Accent5 2 5 3 2" xfId="4785" xr:uid="{00000000-0005-0000-0000-0000D9090000}"/>
    <cellStyle name="40% - Accent5 2 5 3 3" xfId="4784" xr:uid="{00000000-0005-0000-0000-0000DA090000}"/>
    <cellStyle name="40% - Accent5 2 5 4" xfId="4786" xr:uid="{00000000-0005-0000-0000-0000DB090000}"/>
    <cellStyle name="40% - Accent5 2 5 5" xfId="4787" xr:uid="{00000000-0005-0000-0000-0000DC090000}"/>
    <cellStyle name="40% - Accent5 2 5 6" xfId="4780" xr:uid="{00000000-0005-0000-0000-0000DD090000}"/>
    <cellStyle name="40% - Accent5 2 6" xfId="666" xr:uid="{00000000-0005-0000-0000-0000DE090000}"/>
    <cellStyle name="40% - Accent5 2 6 2" xfId="4789" xr:uid="{00000000-0005-0000-0000-0000DF090000}"/>
    <cellStyle name="40% - Accent5 2 6 3" xfId="4790" xr:uid="{00000000-0005-0000-0000-0000E0090000}"/>
    <cellStyle name="40% - Accent5 2 6 4" xfId="4788" xr:uid="{00000000-0005-0000-0000-0000E1090000}"/>
    <cellStyle name="40% - Accent5 2 7" xfId="4791" xr:uid="{00000000-0005-0000-0000-0000E2090000}"/>
    <cellStyle name="40% - Accent5 2 7 2" xfId="4792" xr:uid="{00000000-0005-0000-0000-0000E3090000}"/>
    <cellStyle name="40% - Accent5 2 8" xfId="4793" xr:uid="{00000000-0005-0000-0000-0000E4090000}"/>
    <cellStyle name="40% - Accent5 2 9" xfId="4756" xr:uid="{00000000-0005-0000-0000-0000E5090000}"/>
    <cellStyle name="40% - Accent5 20" xfId="20094" xr:uid="{00000000-0005-0000-0000-0000E6090000}"/>
    <cellStyle name="40% - Accent5 21" xfId="42718" xr:uid="{00000000-0005-0000-0000-0000E7090000}"/>
    <cellStyle name="40% - Accent5 3" xfId="667" xr:uid="{00000000-0005-0000-0000-0000E8090000}"/>
    <cellStyle name="40% - Accent5 3 2" xfId="668" xr:uid="{00000000-0005-0000-0000-0000E9090000}"/>
    <cellStyle name="40% - Accent5 3 2 2" xfId="4796" xr:uid="{00000000-0005-0000-0000-0000EA090000}"/>
    <cellStyle name="40% - Accent5 3 2 3" xfId="4795" xr:uid="{00000000-0005-0000-0000-0000EB090000}"/>
    <cellStyle name="40% - Accent5 3 3" xfId="669" xr:uid="{00000000-0005-0000-0000-0000EC090000}"/>
    <cellStyle name="40% - Accent5 3 3 2" xfId="4798" xr:uid="{00000000-0005-0000-0000-0000ED090000}"/>
    <cellStyle name="40% - Accent5 3 3 2 2" xfId="4799" xr:uid="{00000000-0005-0000-0000-0000EE090000}"/>
    <cellStyle name="40% - Accent5 3 3 2 3" xfId="4800" xr:uid="{00000000-0005-0000-0000-0000EF090000}"/>
    <cellStyle name="40% - Accent5 3 3 3" xfId="4801" xr:uid="{00000000-0005-0000-0000-0000F0090000}"/>
    <cellStyle name="40% - Accent5 3 3 4" xfId="4802" xr:uid="{00000000-0005-0000-0000-0000F1090000}"/>
    <cellStyle name="40% - Accent5 3 3 5" xfId="4797" xr:uid="{00000000-0005-0000-0000-0000F2090000}"/>
    <cellStyle name="40% - Accent5 3 4" xfId="670" xr:uid="{00000000-0005-0000-0000-0000F3090000}"/>
    <cellStyle name="40% - Accent5 3 4 2" xfId="4804" xr:uid="{00000000-0005-0000-0000-0000F4090000}"/>
    <cellStyle name="40% - Accent5 3 4 3" xfId="4805" xr:uid="{00000000-0005-0000-0000-0000F5090000}"/>
    <cellStyle name="40% - Accent5 3 4 4" xfId="4806" xr:uid="{00000000-0005-0000-0000-0000F6090000}"/>
    <cellStyle name="40% - Accent5 3 4 5" xfId="4803" xr:uid="{00000000-0005-0000-0000-0000F7090000}"/>
    <cellStyle name="40% - Accent5 3 5" xfId="671" xr:uid="{00000000-0005-0000-0000-0000F8090000}"/>
    <cellStyle name="40% - Accent5 3 5 2" xfId="4808" xr:uid="{00000000-0005-0000-0000-0000F9090000}"/>
    <cellStyle name="40% - Accent5 3 5 3" xfId="4807" xr:uid="{00000000-0005-0000-0000-0000FA090000}"/>
    <cellStyle name="40% - Accent5 3 6" xfId="4809" xr:uid="{00000000-0005-0000-0000-0000FB090000}"/>
    <cellStyle name="40% - Accent5 3 7" xfId="4810" xr:uid="{00000000-0005-0000-0000-0000FC090000}"/>
    <cellStyle name="40% - Accent5 3 8" xfId="4794" xr:uid="{00000000-0005-0000-0000-0000FD090000}"/>
    <cellStyle name="40% - Accent5 4" xfId="672" xr:uid="{00000000-0005-0000-0000-0000FE090000}"/>
    <cellStyle name="40% - Accent5 4 2" xfId="673" xr:uid="{00000000-0005-0000-0000-0000FF090000}"/>
    <cellStyle name="40% - Accent5 4 2 2" xfId="674" xr:uid="{00000000-0005-0000-0000-0000000A0000}"/>
    <cellStyle name="40% - Accent5 4 2 2 2" xfId="4814" xr:uid="{00000000-0005-0000-0000-0000010A0000}"/>
    <cellStyle name="40% - Accent5 4 2 2 3" xfId="4815" xr:uid="{00000000-0005-0000-0000-0000020A0000}"/>
    <cellStyle name="40% - Accent5 4 2 2 4" xfId="4816" xr:uid="{00000000-0005-0000-0000-0000030A0000}"/>
    <cellStyle name="40% - Accent5 4 2 2 5" xfId="4813" xr:uid="{00000000-0005-0000-0000-0000040A0000}"/>
    <cellStyle name="40% - Accent5 4 2 3" xfId="675" xr:uid="{00000000-0005-0000-0000-0000050A0000}"/>
    <cellStyle name="40% - Accent5 4 2 3 2" xfId="4818" xr:uid="{00000000-0005-0000-0000-0000060A0000}"/>
    <cellStyle name="40% - Accent5 4 2 3 3" xfId="4817" xr:uid="{00000000-0005-0000-0000-0000070A0000}"/>
    <cellStyle name="40% - Accent5 4 2 4" xfId="676" xr:uid="{00000000-0005-0000-0000-0000080A0000}"/>
    <cellStyle name="40% - Accent5 4 2 4 2" xfId="4819" xr:uid="{00000000-0005-0000-0000-0000090A0000}"/>
    <cellStyle name="40% - Accent5 4 2 5" xfId="4820" xr:uid="{00000000-0005-0000-0000-00000A0A0000}"/>
    <cellStyle name="40% - Accent5 4 2 6" xfId="4812" xr:uid="{00000000-0005-0000-0000-00000B0A0000}"/>
    <cellStyle name="40% - Accent5 4 3" xfId="677" xr:uid="{00000000-0005-0000-0000-00000C0A0000}"/>
    <cellStyle name="40% - Accent5 4 3 2" xfId="678" xr:uid="{00000000-0005-0000-0000-00000D0A0000}"/>
    <cellStyle name="40% - Accent5 4 3 2 2" xfId="4823" xr:uid="{00000000-0005-0000-0000-00000E0A0000}"/>
    <cellStyle name="40% - Accent5 4 3 2 3" xfId="4822" xr:uid="{00000000-0005-0000-0000-00000F0A0000}"/>
    <cellStyle name="40% - Accent5 4 3 3" xfId="679" xr:uid="{00000000-0005-0000-0000-0000100A0000}"/>
    <cellStyle name="40% - Accent5 4 3 3 2" xfId="4825" xr:uid="{00000000-0005-0000-0000-0000110A0000}"/>
    <cellStyle name="40% - Accent5 4 3 3 3" xfId="4824" xr:uid="{00000000-0005-0000-0000-0000120A0000}"/>
    <cellStyle name="40% - Accent5 4 3 4" xfId="680" xr:uid="{00000000-0005-0000-0000-0000130A0000}"/>
    <cellStyle name="40% - Accent5 4 3 4 2" xfId="4826" xr:uid="{00000000-0005-0000-0000-0000140A0000}"/>
    <cellStyle name="40% - Accent5 4 3 5" xfId="4827" xr:uid="{00000000-0005-0000-0000-0000150A0000}"/>
    <cellStyle name="40% - Accent5 4 3 6" xfId="4821" xr:uid="{00000000-0005-0000-0000-0000160A0000}"/>
    <cellStyle name="40% - Accent5 4 4" xfId="681" xr:uid="{00000000-0005-0000-0000-0000170A0000}"/>
    <cellStyle name="40% - Accent5 4 4 2" xfId="4829" xr:uid="{00000000-0005-0000-0000-0000180A0000}"/>
    <cellStyle name="40% - Accent5 4 4 3" xfId="4828" xr:uid="{00000000-0005-0000-0000-0000190A0000}"/>
    <cellStyle name="40% - Accent5 4 5" xfId="4830" xr:uid="{00000000-0005-0000-0000-00001A0A0000}"/>
    <cellStyle name="40% - Accent5 4 6" xfId="4831" xr:uid="{00000000-0005-0000-0000-00001B0A0000}"/>
    <cellStyle name="40% - Accent5 4 7" xfId="4811" xr:uid="{00000000-0005-0000-0000-00001C0A0000}"/>
    <cellStyle name="40% - Accent5 5" xfId="682" xr:uid="{00000000-0005-0000-0000-00001D0A0000}"/>
    <cellStyle name="40% - Accent5 5 2" xfId="683" xr:uid="{00000000-0005-0000-0000-00001E0A0000}"/>
    <cellStyle name="40% - Accent5 5 2 2" xfId="684" xr:uid="{00000000-0005-0000-0000-00001F0A0000}"/>
    <cellStyle name="40% - Accent5 5 2 2 2" xfId="4835" xr:uid="{00000000-0005-0000-0000-0000200A0000}"/>
    <cellStyle name="40% - Accent5 5 2 2 3" xfId="4836" xr:uid="{00000000-0005-0000-0000-0000210A0000}"/>
    <cellStyle name="40% - Accent5 5 2 2 4" xfId="4837" xr:uid="{00000000-0005-0000-0000-0000220A0000}"/>
    <cellStyle name="40% - Accent5 5 2 2 5" xfId="4834" xr:uid="{00000000-0005-0000-0000-0000230A0000}"/>
    <cellStyle name="40% - Accent5 5 2 3" xfId="685" xr:uid="{00000000-0005-0000-0000-0000240A0000}"/>
    <cellStyle name="40% - Accent5 5 2 3 2" xfId="4839" xr:uid="{00000000-0005-0000-0000-0000250A0000}"/>
    <cellStyle name="40% - Accent5 5 2 3 3" xfId="4838" xr:uid="{00000000-0005-0000-0000-0000260A0000}"/>
    <cellStyle name="40% - Accent5 5 2 4" xfId="4840" xr:uid="{00000000-0005-0000-0000-0000270A0000}"/>
    <cellStyle name="40% - Accent5 5 2 5" xfId="4841" xr:uid="{00000000-0005-0000-0000-0000280A0000}"/>
    <cellStyle name="40% - Accent5 5 2 6" xfId="4833" xr:uid="{00000000-0005-0000-0000-0000290A0000}"/>
    <cellStyle name="40% - Accent5 5 3" xfId="686" xr:uid="{00000000-0005-0000-0000-00002A0A0000}"/>
    <cellStyle name="40% - Accent5 5 3 2" xfId="687" xr:uid="{00000000-0005-0000-0000-00002B0A0000}"/>
    <cellStyle name="40% - Accent5 5 3 2 2" xfId="4844" xr:uid="{00000000-0005-0000-0000-00002C0A0000}"/>
    <cellStyle name="40% - Accent5 5 3 2 3" xfId="4843" xr:uid="{00000000-0005-0000-0000-00002D0A0000}"/>
    <cellStyle name="40% - Accent5 5 3 3" xfId="688" xr:uid="{00000000-0005-0000-0000-00002E0A0000}"/>
    <cellStyle name="40% - Accent5 5 3 3 2" xfId="4846" xr:uid="{00000000-0005-0000-0000-00002F0A0000}"/>
    <cellStyle name="40% - Accent5 5 3 3 3" xfId="4845" xr:uid="{00000000-0005-0000-0000-0000300A0000}"/>
    <cellStyle name="40% - Accent5 5 3 4" xfId="4847" xr:uid="{00000000-0005-0000-0000-0000310A0000}"/>
    <cellStyle name="40% - Accent5 5 3 4 2" xfId="4848" xr:uid="{00000000-0005-0000-0000-0000320A0000}"/>
    <cellStyle name="40% - Accent5 5 3 5" xfId="4849" xr:uid="{00000000-0005-0000-0000-0000330A0000}"/>
    <cellStyle name="40% - Accent5 5 3 6" xfId="4842" xr:uid="{00000000-0005-0000-0000-0000340A0000}"/>
    <cellStyle name="40% - Accent5 5 4" xfId="689" xr:uid="{00000000-0005-0000-0000-0000350A0000}"/>
    <cellStyle name="40% - Accent5 5 4 2" xfId="690" xr:uid="{00000000-0005-0000-0000-0000360A0000}"/>
    <cellStyle name="40% - Accent5 5 4 2 2" xfId="4851" xr:uid="{00000000-0005-0000-0000-0000370A0000}"/>
    <cellStyle name="40% - Accent5 5 4 3" xfId="691" xr:uid="{00000000-0005-0000-0000-0000380A0000}"/>
    <cellStyle name="40% - Accent5 5 4 3 2" xfId="4852" xr:uid="{00000000-0005-0000-0000-0000390A0000}"/>
    <cellStyle name="40% - Accent5 5 4 4" xfId="4853" xr:uid="{00000000-0005-0000-0000-00003A0A0000}"/>
    <cellStyle name="40% - Accent5 5 4 5" xfId="4854" xr:uid="{00000000-0005-0000-0000-00003B0A0000}"/>
    <cellStyle name="40% - Accent5 5 4 6" xfId="4850" xr:uid="{00000000-0005-0000-0000-00003C0A0000}"/>
    <cellStyle name="40% - Accent5 5 5" xfId="4855" xr:uid="{00000000-0005-0000-0000-00003D0A0000}"/>
    <cellStyle name="40% - Accent5 5 6" xfId="4832" xr:uid="{00000000-0005-0000-0000-00003E0A0000}"/>
    <cellStyle name="40% - Accent5 6" xfId="692" xr:uid="{00000000-0005-0000-0000-00003F0A0000}"/>
    <cellStyle name="40% - Accent5 6 2" xfId="693" xr:uid="{00000000-0005-0000-0000-0000400A0000}"/>
    <cellStyle name="40% - Accent5 6 2 2" xfId="4858" xr:uid="{00000000-0005-0000-0000-0000410A0000}"/>
    <cellStyle name="40% - Accent5 6 2 2 2" xfId="4859" xr:uid="{00000000-0005-0000-0000-0000420A0000}"/>
    <cellStyle name="40% - Accent5 6 2 2 3" xfId="4860" xr:uid="{00000000-0005-0000-0000-0000430A0000}"/>
    <cellStyle name="40% - Accent5 6 2 3" xfId="4861" xr:uid="{00000000-0005-0000-0000-0000440A0000}"/>
    <cellStyle name="40% - Accent5 6 2 4" xfId="4862" xr:uid="{00000000-0005-0000-0000-0000450A0000}"/>
    <cellStyle name="40% - Accent5 6 2 5" xfId="4857" xr:uid="{00000000-0005-0000-0000-0000460A0000}"/>
    <cellStyle name="40% - Accent5 6 3" xfId="694" xr:uid="{00000000-0005-0000-0000-0000470A0000}"/>
    <cellStyle name="40% - Accent5 6 3 2" xfId="4864" xr:uid="{00000000-0005-0000-0000-0000480A0000}"/>
    <cellStyle name="40% - Accent5 6 3 3" xfId="4865" xr:uid="{00000000-0005-0000-0000-0000490A0000}"/>
    <cellStyle name="40% - Accent5 6 3 4" xfId="4866" xr:uid="{00000000-0005-0000-0000-00004A0A0000}"/>
    <cellStyle name="40% - Accent5 6 3 5" xfId="4863" xr:uid="{00000000-0005-0000-0000-00004B0A0000}"/>
    <cellStyle name="40% - Accent5 6 4" xfId="695" xr:uid="{00000000-0005-0000-0000-00004C0A0000}"/>
    <cellStyle name="40% - Accent5 6 4 2" xfId="4868" xr:uid="{00000000-0005-0000-0000-00004D0A0000}"/>
    <cellStyle name="40% - Accent5 6 4 3" xfId="4867" xr:uid="{00000000-0005-0000-0000-00004E0A0000}"/>
    <cellStyle name="40% - Accent5 6 5" xfId="4869" xr:uid="{00000000-0005-0000-0000-00004F0A0000}"/>
    <cellStyle name="40% - Accent5 6 6" xfId="4870" xr:uid="{00000000-0005-0000-0000-0000500A0000}"/>
    <cellStyle name="40% - Accent5 6 7" xfId="4856" xr:uid="{00000000-0005-0000-0000-0000510A0000}"/>
    <cellStyle name="40% - Accent5 7" xfId="696" xr:uid="{00000000-0005-0000-0000-0000520A0000}"/>
    <cellStyle name="40% - Accent5 7 2" xfId="697" xr:uid="{00000000-0005-0000-0000-0000530A0000}"/>
    <cellStyle name="40% - Accent5 7 2 2" xfId="4873" xr:uid="{00000000-0005-0000-0000-0000540A0000}"/>
    <cellStyle name="40% - Accent5 7 2 2 2" xfId="4874" xr:uid="{00000000-0005-0000-0000-0000550A0000}"/>
    <cellStyle name="40% - Accent5 7 2 2 3" xfId="4875" xr:uid="{00000000-0005-0000-0000-0000560A0000}"/>
    <cellStyle name="40% - Accent5 7 2 3" xfId="4876" xr:uid="{00000000-0005-0000-0000-0000570A0000}"/>
    <cellStyle name="40% - Accent5 7 2 4" xfId="4877" xr:uid="{00000000-0005-0000-0000-0000580A0000}"/>
    <cellStyle name="40% - Accent5 7 2 5" xfId="4872" xr:uid="{00000000-0005-0000-0000-0000590A0000}"/>
    <cellStyle name="40% - Accent5 7 3" xfId="698" xr:uid="{00000000-0005-0000-0000-00005A0A0000}"/>
    <cellStyle name="40% - Accent5 7 3 2" xfId="4879" xr:uid="{00000000-0005-0000-0000-00005B0A0000}"/>
    <cellStyle name="40% - Accent5 7 3 3" xfId="4880" xr:uid="{00000000-0005-0000-0000-00005C0A0000}"/>
    <cellStyle name="40% - Accent5 7 3 4" xfId="4881" xr:uid="{00000000-0005-0000-0000-00005D0A0000}"/>
    <cellStyle name="40% - Accent5 7 3 5" xfId="4878" xr:uid="{00000000-0005-0000-0000-00005E0A0000}"/>
    <cellStyle name="40% - Accent5 7 4" xfId="4882" xr:uid="{00000000-0005-0000-0000-00005F0A0000}"/>
    <cellStyle name="40% - Accent5 7 5" xfId="4883" xr:uid="{00000000-0005-0000-0000-0000600A0000}"/>
    <cellStyle name="40% - Accent5 7 6" xfId="4871" xr:uid="{00000000-0005-0000-0000-0000610A0000}"/>
    <cellStyle name="40% - Accent5 8" xfId="699" xr:uid="{00000000-0005-0000-0000-0000620A0000}"/>
    <cellStyle name="40% - Accent5 8 2" xfId="700" xr:uid="{00000000-0005-0000-0000-0000630A0000}"/>
    <cellStyle name="40% - Accent5 8 2 2" xfId="4886" xr:uid="{00000000-0005-0000-0000-0000640A0000}"/>
    <cellStyle name="40% - Accent5 8 2 2 2" xfId="4887" xr:uid="{00000000-0005-0000-0000-0000650A0000}"/>
    <cellStyle name="40% - Accent5 8 2 2 3" xfId="4888" xr:uid="{00000000-0005-0000-0000-0000660A0000}"/>
    <cellStyle name="40% - Accent5 8 2 3" xfId="4889" xr:uid="{00000000-0005-0000-0000-0000670A0000}"/>
    <cellStyle name="40% - Accent5 8 2 4" xfId="4890" xr:uid="{00000000-0005-0000-0000-0000680A0000}"/>
    <cellStyle name="40% - Accent5 8 2 5" xfId="4885" xr:uid="{00000000-0005-0000-0000-0000690A0000}"/>
    <cellStyle name="40% - Accent5 8 3" xfId="4891" xr:uid="{00000000-0005-0000-0000-00006A0A0000}"/>
    <cellStyle name="40% - Accent5 8 3 2" xfId="4892" xr:uid="{00000000-0005-0000-0000-00006B0A0000}"/>
    <cellStyle name="40% - Accent5 8 3 3" xfId="4893" xr:uid="{00000000-0005-0000-0000-00006C0A0000}"/>
    <cellStyle name="40% - Accent5 8 4" xfId="4894" xr:uid="{00000000-0005-0000-0000-00006D0A0000}"/>
    <cellStyle name="40% - Accent5 8 5" xfId="4895" xr:uid="{00000000-0005-0000-0000-00006E0A0000}"/>
    <cellStyle name="40% - Accent5 8 6" xfId="4884" xr:uid="{00000000-0005-0000-0000-00006F0A0000}"/>
    <cellStyle name="40% - Accent5 9" xfId="701" xr:uid="{00000000-0005-0000-0000-0000700A0000}"/>
    <cellStyle name="40% - Accent5 9 2" xfId="702" xr:uid="{00000000-0005-0000-0000-0000710A0000}"/>
    <cellStyle name="40% - Accent5 9 2 2" xfId="4898" xr:uid="{00000000-0005-0000-0000-0000720A0000}"/>
    <cellStyle name="40% - Accent5 9 2 3" xfId="4897" xr:uid="{00000000-0005-0000-0000-0000730A0000}"/>
    <cellStyle name="40% - Accent5 9 3" xfId="703" xr:uid="{00000000-0005-0000-0000-0000740A0000}"/>
    <cellStyle name="40% - Accent5 9 3 2" xfId="4900" xr:uid="{00000000-0005-0000-0000-0000750A0000}"/>
    <cellStyle name="40% - Accent5 9 3 3" xfId="4899" xr:uid="{00000000-0005-0000-0000-0000760A0000}"/>
    <cellStyle name="40% - Accent5 9 4" xfId="704" xr:uid="{00000000-0005-0000-0000-0000770A0000}"/>
    <cellStyle name="40% - Accent5 9 4 2" xfId="4901" xr:uid="{00000000-0005-0000-0000-0000780A0000}"/>
    <cellStyle name="40% - Accent5 9 5" xfId="4902" xr:uid="{00000000-0005-0000-0000-0000790A0000}"/>
    <cellStyle name="40% - Accent5 9 6" xfId="4903" xr:uid="{00000000-0005-0000-0000-00007A0A0000}"/>
    <cellStyle name="40% - Accent5 9 7" xfId="4896" xr:uid="{00000000-0005-0000-0000-00007B0A0000}"/>
    <cellStyle name="40% - Accent6" xfId="705" builtinId="51" customBuiltin="1"/>
    <cellStyle name="40% - Accent6 10" xfId="706" xr:uid="{00000000-0005-0000-0000-00007D0A0000}"/>
    <cellStyle name="40% - Accent6 10 2" xfId="4906" xr:uid="{00000000-0005-0000-0000-00007E0A0000}"/>
    <cellStyle name="40% - Accent6 10 3" xfId="4905" xr:uid="{00000000-0005-0000-0000-00007F0A0000}"/>
    <cellStyle name="40% - Accent6 11" xfId="707" xr:uid="{00000000-0005-0000-0000-0000800A0000}"/>
    <cellStyle name="40% - Accent6 11 2" xfId="4908" xr:uid="{00000000-0005-0000-0000-0000810A0000}"/>
    <cellStyle name="40% - Accent6 11 2 2" xfId="4909" xr:uid="{00000000-0005-0000-0000-0000820A0000}"/>
    <cellStyle name="40% - Accent6 11 2 3" xfId="4910" xr:uid="{00000000-0005-0000-0000-0000830A0000}"/>
    <cellStyle name="40% - Accent6 11 3" xfId="4911" xr:uid="{00000000-0005-0000-0000-0000840A0000}"/>
    <cellStyle name="40% - Accent6 11 4" xfId="4912" xr:uid="{00000000-0005-0000-0000-0000850A0000}"/>
    <cellStyle name="40% - Accent6 11 5" xfId="4907" xr:uid="{00000000-0005-0000-0000-0000860A0000}"/>
    <cellStyle name="40% - Accent6 12" xfId="708" xr:uid="{00000000-0005-0000-0000-0000870A0000}"/>
    <cellStyle name="40% - Accent6 12 2" xfId="4914" xr:uid="{00000000-0005-0000-0000-0000880A0000}"/>
    <cellStyle name="40% - Accent6 12 2 2" xfId="4915" xr:uid="{00000000-0005-0000-0000-0000890A0000}"/>
    <cellStyle name="40% - Accent6 12 2 3" xfId="4916" xr:uid="{00000000-0005-0000-0000-00008A0A0000}"/>
    <cellStyle name="40% - Accent6 12 3" xfId="4917" xr:uid="{00000000-0005-0000-0000-00008B0A0000}"/>
    <cellStyle name="40% - Accent6 12 4" xfId="4918" xr:uid="{00000000-0005-0000-0000-00008C0A0000}"/>
    <cellStyle name="40% - Accent6 12 5" xfId="4913" xr:uid="{00000000-0005-0000-0000-00008D0A0000}"/>
    <cellStyle name="40% - Accent6 13" xfId="709" xr:uid="{00000000-0005-0000-0000-00008E0A0000}"/>
    <cellStyle name="40% - Accent6 13 2" xfId="4920" xr:uid="{00000000-0005-0000-0000-00008F0A0000}"/>
    <cellStyle name="40% - Accent6 13 2 2" xfId="4921" xr:uid="{00000000-0005-0000-0000-0000900A0000}"/>
    <cellStyle name="40% - Accent6 13 2 3" xfId="4922" xr:uid="{00000000-0005-0000-0000-0000910A0000}"/>
    <cellStyle name="40% - Accent6 13 3" xfId="4923" xr:uid="{00000000-0005-0000-0000-0000920A0000}"/>
    <cellStyle name="40% - Accent6 13 4" xfId="4924" xr:uid="{00000000-0005-0000-0000-0000930A0000}"/>
    <cellStyle name="40% - Accent6 13 5" xfId="4919" xr:uid="{00000000-0005-0000-0000-0000940A0000}"/>
    <cellStyle name="40% - Accent6 14" xfId="710" xr:uid="{00000000-0005-0000-0000-0000950A0000}"/>
    <cellStyle name="40% - Accent6 14 2" xfId="4926" xr:uid="{00000000-0005-0000-0000-0000960A0000}"/>
    <cellStyle name="40% - Accent6 14 3" xfId="4925" xr:uid="{00000000-0005-0000-0000-0000970A0000}"/>
    <cellStyle name="40% - Accent6 15" xfId="711" xr:uid="{00000000-0005-0000-0000-0000980A0000}"/>
    <cellStyle name="40% - Accent6 15 2" xfId="4928" xr:uid="{00000000-0005-0000-0000-0000990A0000}"/>
    <cellStyle name="40% - Accent6 15 3" xfId="4929" xr:uid="{00000000-0005-0000-0000-00009A0A0000}"/>
    <cellStyle name="40% - Accent6 15 4" xfId="4930" xr:uid="{00000000-0005-0000-0000-00009B0A0000}"/>
    <cellStyle name="40% - Accent6 15 5" xfId="4927" xr:uid="{00000000-0005-0000-0000-00009C0A0000}"/>
    <cellStyle name="40% - Accent6 16" xfId="4931" xr:uid="{00000000-0005-0000-0000-00009D0A0000}"/>
    <cellStyle name="40% - Accent6 17" xfId="4932" xr:uid="{00000000-0005-0000-0000-00009E0A0000}"/>
    <cellStyle name="40% - Accent6 18" xfId="4933" xr:uid="{00000000-0005-0000-0000-00009F0A0000}"/>
    <cellStyle name="40% - Accent6 19" xfId="4904" xr:uid="{00000000-0005-0000-0000-0000A00A0000}"/>
    <cellStyle name="40% - Accent6 2" xfId="712" xr:uid="{00000000-0005-0000-0000-0000A10A0000}"/>
    <cellStyle name="40% - Accent6 2 2" xfId="713" xr:uid="{00000000-0005-0000-0000-0000A20A0000}"/>
    <cellStyle name="40% - Accent6 2 2 2" xfId="714" xr:uid="{00000000-0005-0000-0000-0000A30A0000}"/>
    <cellStyle name="40% - Accent6 2 2 2 2" xfId="4937" xr:uid="{00000000-0005-0000-0000-0000A40A0000}"/>
    <cellStyle name="40% - Accent6 2 2 2 3" xfId="4936" xr:uid="{00000000-0005-0000-0000-0000A50A0000}"/>
    <cellStyle name="40% - Accent6 2 2 3" xfId="4938" xr:uid="{00000000-0005-0000-0000-0000A60A0000}"/>
    <cellStyle name="40% - Accent6 2 2 4" xfId="4935" xr:uid="{00000000-0005-0000-0000-0000A70A0000}"/>
    <cellStyle name="40% - Accent6 2 3" xfId="715" xr:uid="{00000000-0005-0000-0000-0000A80A0000}"/>
    <cellStyle name="40% - Accent6 2 3 2" xfId="716" xr:uid="{00000000-0005-0000-0000-0000A90A0000}"/>
    <cellStyle name="40% - Accent6 2 3 2 2" xfId="717" xr:uid="{00000000-0005-0000-0000-0000AA0A0000}"/>
    <cellStyle name="40% - Accent6 2 3 2 2 2" xfId="4941" xr:uid="{00000000-0005-0000-0000-0000AB0A0000}"/>
    <cellStyle name="40% - Accent6 2 3 2 3" xfId="4942" xr:uid="{00000000-0005-0000-0000-0000AC0A0000}"/>
    <cellStyle name="40% - Accent6 2 3 2 4" xfId="4940" xr:uid="{00000000-0005-0000-0000-0000AD0A0000}"/>
    <cellStyle name="40% - Accent6 2 3 3" xfId="718" xr:uid="{00000000-0005-0000-0000-0000AE0A0000}"/>
    <cellStyle name="40% - Accent6 2 3 3 2" xfId="4943" xr:uid="{00000000-0005-0000-0000-0000AF0A0000}"/>
    <cellStyle name="40% - Accent6 2 3 4" xfId="719" xr:uid="{00000000-0005-0000-0000-0000B00A0000}"/>
    <cellStyle name="40% - Accent6 2 3 4 2" xfId="4944" xr:uid="{00000000-0005-0000-0000-0000B10A0000}"/>
    <cellStyle name="40% - Accent6 2 3 5" xfId="720" xr:uid="{00000000-0005-0000-0000-0000B20A0000}"/>
    <cellStyle name="40% - Accent6 2 3 5 2" xfId="4945" xr:uid="{00000000-0005-0000-0000-0000B30A0000}"/>
    <cellStyle name="40% - Accent6 2 3 6" xfId="721" xr:uid="{00000000-0005-0000-0000-0000B40A0000}"/>
    <cellStyle name="40% - Accent6 2 3 6 2" xfId="4946" xr:uid="{00000000-0005-0000-0000-0000B50A0000}"/>
    <cellStyle name="40% - Accent6 2 3 7" xfId="4947" xr:uid="{00000000-0005-0000-0000-0000B60A0000}"/>
    <cellStyle name="40% - Accent6 2 3 8" xfId="4939" xr:uid="{00000000-0005-0000-0000-0000B70A0000}"/>
    <cellStyle name="40% - Accent6 2 4" xfId="722" xr:uid="{00000000-0005-0000-0000-0000B80A0000}"/>
    <cellStyle name="40% - Accent6 2 4 2" xfId="723" xr:uid="{00000000-0005-0000-0000-0000B90A0000}"/>
    <cellStyle name="40% - Accent6 2 4 2 2" xfId="4950" xr:uid="{00000000-0005-0000-0000-0000BA0A0000}"/>
    <cellStyle name="40% - Accent6 2 4 2 3" xfId="4951" xr:uid="{00000000-0005-0000-0000-0000BB0A0000}"/>
    <cellStyle name="40% - Accent6 2 4 2 4" xfId="4952" xr:uid="{00000000-0005-0000-0000-0000BC0A0000}"/>
    <cellStyle name="40% - Accent6 2 4 2 5" xfId="4949" xr:uid="{00000000-0005-0000-0000-0000BD0A0000}"/>
    <cellStyle name="40% - Accent6 2 4 3" xfId="724" xr:uid="{00000000-0005-0000-0000-0000BE0A0000}"/>
    <cellStyle name="40% - Accent6 2 4 3 2" xfId="4954" xr:uid="{00000000-0005-0000-0000-0000BF0A0000}"/>
    <cellStyle name="40% - Accent6 2 4 3 3" xfId="4953" xr:uid="{00000000-0005-0000-0000-0000C00A0000}"/>
    <cellStyle name="40% - Accent6 2 4 4" xfId="725" xr:uid="{00000000-0005-0000-0000-0000C10A0000}"/>
    <cellStyle name="40% - Accent6 2 4 4 2" xfId="4955" xr:uid="{00000000-0005-0000-0000-0000C20A0000}"/>
    <cellStyle name="40% - Accent6 2 4 5" xfId="726" xr:uid="{00000000-0005-0000-0000-0000C30A0000}"/>
    <cellStyle name="40% - Accent6 2 4 5 2" xfId="4956" xr:uid="{00000000-0005-0000-0000-0000C40A0000}"/>
    <cellStyle name="40% - Accent6 2 4 6" xfId="4957" xr:uid="{00000000-0005-0000-0000-0000C50A0000}"/>
    <cellStyle name="40% - Accent6 2 4 7" xfId="4948" xr:uid="{00000000-0005-0000-0000-0000C60A0000}"/>
    <cellStyle name="40% - Accent6 2 5" xfId="727" xr:uid="{00000000-0005-0000-0000-0000C70A0000}"/>
    <cellStyle name="40% - Accent6 2 5 2" xfId="728" xr:uid="{00000000-0005-0000-0000-0000C80A0000}"/>
    <cellStyle name="40% - Accent6 2 5 2 2" xfId="4960" xr:uid="{00000000-0005-0000-0000-0000C90A0000}"/>
    <cellStyle name="40% - Accent6 2 5 2 3" xfId="4961" xr:uid="{00000000-0005-0000-0000-0000CA0A0000}"/>
    <cellStyle name="40% - Accent6 2 5 2 4" xfId="4959" xr:uid="{00000000-0005-0000-0000-0000CB0A0000}"/>
    <cellStyle name="40% - Accent6 2 5 3" xfId="729" xr:uid="{00000000-0005-0000-0000-0000CC0A0000}"/>
    <cellStyle name="40% - Accent6 2 5 3 2" xfId="4963" xr:uid="{00000000-0005-0000-0000-0000CD0A0000}"/>
    <cellStyle name="40% - Accent6 2 5 3 3" xfId="4962" xr:uid="{00000000-0005-0000-0000-0000CE0A0000}"/>
    <cellStyle name="40% - Accent6 2 5 4" xfId="4964" xr:uid="{00000000-0005-0000-0000-0000CF0A0000}"/>
    <cellStyle name="40% - Accent6 2 5 5" xfId="4965" xr:uid="{00000000-0005-0000-0000-0000D00A0000}"/>
    <cellStyle name="40% - Accent6 2 5 6" xfId="4958" xr:uid="{00000000-0005-0000-0000-0000D10A0000}"/>
    <cellStyle name="40% - Accent6 2 6" xfId="730" xr:uid="{00000000-0005-0000-0000-0000D20A0000}"/>
    <cellStyle name="40% - Accent6 2 6 2" xfId="4967" xr:uid="{00000000-0005-0000-0000-0000D30A0000}"/>
    <cellStyle name="40% - Accent6 2 6 3" xfId="4968" xr:uid="{00000000-0005-0000-0000-0000D40A0000}"/>
    <cellStyle name="40% - Accent6 2 6 4" xfId="4966" xr:uid="{00000000-0005-0000-0000-0000D50A0000}"/>
    <cellStyle name="40% - Accent6 2 7" xfId="4969" xr:uid="{00000000-0005-0000-0000-0000D60A0000}"/>
    <cellStyle name="40% - Accent6 2 7 2" xfId="4970" xr:uid="{00000000-0005-0000-0000-0000D70A0000}"/>
    <cellStyle name="40% - Accent6 2 8" xfId="4971" xr:uid="{00000000-0005-0000-0000-0000D80A0000}"/>
    <cellStyle name="40% - Accent6 2 9" xfId="4934" xr:uid="{00000000-0005-0000-0000-0000D90A0000}"/>
    <cellStyle name="40% - Accent6 20" xfId="20095" xr:uid="{00000000-0005-0000-0000-0000DA0A0000}"/>
    <cellStyle name="40% - Accent6 21" xfId="42720" xr:uid="{00000000-0005-0000-0000-0000DB0A0000}"/>
    <cellStyle name="40% - Accent6 3" xfId="731" xr:uid="{00000000-0005-0000-0000-0000DC0A0000}"/>
    <cellStyle name="40% - Accent6 3 2" xfId="732" xr:uid="{00000000-0005-0000-0000-0000DD0A0000}"/>
    <cellStyle name="40% - Accent6 3 2 2" xfId="4974" xr:uid="{00000000-0005-0000-0000-0000DE0A0000}"/>
    <cellStyle name="40% - Accent6 3 2 3" xfId="4973" xr:uid="{00000000-0005-0000-0000-0000DF0A0000}"/>
    <cellStyle name="40% - Accent6 3 3" xfId="733" xr:uid="{00000000-0005-0000-0000-0000E00A0000}"/>
    <cellStyle name="40% - Accent6 3 3 2" xfId="4976" xr:uid="{00000000-0005-0000-0000-0000E10A0000}"/>
    <cellStyle name="40% - Accent6 3 3 2 2" xfId="4977" xr:uid="{00000000-0005-0000-0000-0000E20A0000}"/>
    <cellStyle name="40% - Accent6 3 3 2 3" xfId="4978" xr:uid="{00000000-0005-0000-0000-0000E30A0000}"/>
    <cellStyle name="40% - Accent6 3 3 3" xfId="4979" xr:uid="{00000000-0005-0000-0000-0000E40A0000}"/>
    <cellStyle name="40% - Accent6 3 3 4" xfId="4980" xr:uid="{00000000-0005-0000-0000-0000E50A0000}"/>
    <cellStyle name="40% - Accent6 3 3 5" xfId="4975" xr:uid="{00000000-0005-0000-0000-0000E60A0000}"/>
    <cellStyle name="40% - Accent6 3 4" xfId="734" xr:uid="{00000000-0005-0000-0000-0000E70A0000}"/>
    <cellStyle name="40% - Accent6 3 4 2" xfId="4982" xr:uid="{00000000-0005-0000-0000-0000E80A0000}"/>
    <cellStyle name="40% - Accent6 3 4 3" xfId="4983" xr:uid="{00000000-0005-0000-0000-0000E90A0000}"/>
    <cellStyle name="40% - Accent6 3 4 4" xfId="4984" xr:uid="{00000000-0005-0000-0000-0000EA0A0000}"/>
    <cellStyle name="40% - Accent6 3 4 5" xfId="4981" xr:uid="{00000000-0005-0000-0000-0000EB0A0000}"/>
    <cellStyle name="40% - Accent6 3 5" xfId="735" xr:uid="{00000000-0005-0000-0000-0000EC0A0000}"/>
    <cellStyle name="40% - Accent6 3 5 2" xfId="4986" xr:uid="{00000000-0005-0000-0000-0000ED0A0000}"/>
    <cellStyle name="40% - Accent6 3 5 3" xfId="4985" xr:uid="{00000000-0005-0000-0000-0000EE0A0000}"/>
    <cellStyle name="40% - Accent6 3 6" xfId="4987" xr:uid="{00000000-0005-0000-0000-0000EF0A0000}"/>
    <cellStyle name="40% - Accent6 3 7" xfId="4988" xr:uid="{00000000-0005-0000-0000-0000F00A0000}"/>
    <cellStyle name="40% - Accent6 3 8" xfId="4972" xr:uid="{00000000-0005-0000-0000-0000F10A0000}"/>
    <cellStyle name="40% - Accent6 4" xfId="736" xr:uid="{00000000-0005-0000-0000-0000F20A0000}"/>
    <cellStyle name="40% - Accent6 4 2" xfId="737" xr:uid="{00000000-0005-0000-0000-0000F30A0000}"/>
    <cellStyle name="40% - Accent6 4 2 2" xfId="738" xr:uid="{00000000-0005-0000-0000-0000F40A0000}"/>
    <cellStyle name="40% - Accent6 4 2 2 2" xfId="4992" xr:uid="{00000000-0005-0000-0000-0000F50A0000}"/>
    <cellStyle name="40% - Accent6 4 2 2 3" xfId="4993" xr:uid="{00000000-0005-0000-0000-0000F60A0000}"/>
    <cellStyle name="40% - Accent6 4 2 2 4" xfId="4994" xr:uid="{00000000-0005-0000-0000-0000F70A0000}"/>
    <cellStyle name="40% - Accent6 4 2 2 5" xfId="4991" xr:uid="{00000000-0005-0000-0000-0000F80A0000}"/>
    <cellStyle name="40% - Accent6 4 2 3" xfId="739" xr:uid="{00000000-0005-0000-0000-0000F90A0000}"/>
    <cellStyle name="40% - Accent6 4 2 3 2" xfId="4996" xr:uid="{00000000-0005-0000-0000-0000FA0A0000}"/>
    <cellStyle name="40% - Accent6 4 2 3 3" xfId="4995" xr:uid="{00000000-0005-0000-0000-0000FB0A0000}"/>
    <cellStyle name="40% - Accent6 4 2 4" xfId="740" xr:uid="{00000000-0005-0000-0000-0000FC0A0000}"/>
    <cellStyle name="40% - Accent6 4 2 4 2" xfId="4997" xr:uid="{00000000-0005-0000-0000-0000FD0A0000}"/>
    <cellStyle name="40% - Accent6 4 2 5" xfId="4998" xr:uid="{00000000-0005-0000-0000-0000FE0A0000}"/>
    <cellStyle name="40% - Accent6 4 2 6" xfId="4990" xr:uid="{00000000-0005-0000-0000-0000FF0A0000}"/>
    <cellStyle name="40% - Accent6 4 3" xfId="741" xr:uid="{00000000-0005-0000-0000-0000000B0000}"/>
    <cellStyle name="40% - Accent6 4 3 2" xfId="742" xr:uid="{00000000-0005-0000-0000-0000010B0000}"/>
    <cellStyle name="40% - Accent6 4 3 2 2" xfId="5001" xr:uid="{00000000-0005-0000-0000-0000020B0000}"/>
    <cellStyle name="40% - Accent6 4 3 2 3" xfId="5000" xr:uid="{00000000-0005-0000-0000-0000030B0000}"/>
    <cellStyle name="40% - Accent6 4 3 3" xfId="743" xr:uid="{00000000-0005-0000-0000-0000040B0000}"/>
    <cellStyle name="40% - Accent6 4 3 3 2" xfId="5003" xr:uid="{00000000-0005-0000-0000-0000050B0000}"/>
    <cellStyle name="40% - Accent6 4 3 3 3" xfId="5002" xr:uid="{00000000-0005-0000-0000-0000060B0000}"/>
    <cellStyle name="40% - Accent6 4 3 4" xfId="744" xr:uid="{00000000-0005-0000-0000-0000070B0000}"/>
    <cellStyle name="40% - Accent6 4 3 4 2" xfId="5004" xr:uid="{00000000-0005-0000-0000-0000080B0000}"/>
    <cellStyle name="40% - Accent6 4 3 5" xfId="5005" xr:uid="{00000000-0005-0000-0000-0000090B0000}"/>
    <cellStyle name="40% - Accent6 4 3 6" xfId="4999" xr:uid="{00000000-0005-0000-0000-00000A0B0000}"/>
    <cellStyle name="40% - Accent6 4 4" xfId="745" xr:uid="{00000000-0005-0000-0000-00000B0B0000}"/>
    <cellStyle name="40% - Accent6 4 4 2" xfId="5007" xr:uid="{00000000-0005-0000-0000-00000C0B0000}"/>
    <cellStyle name="40% - Accent6 4 4 3" xfId="5006" xr:uid="{00000000-0005-0000-0000-00000D0B0000}"/>
    <cellStyle name="40% - Accent6 4 5" xfId="5008" xr:uid="{00000000-0005-0000-0000-00000E0B0000}"/>
    <cellStyle name="40% - Accent6 4 6" xfId="5009" xr:uid="{00000000-0005-0000-0000-00000F0B0000}"/>
    <cellStyle name="40% - Accent6 4 7" xfId="4989" xr:uid="{00000000-0005-0000-0000-0000100B0000}"/>
    <cellStyle name="40% - Accent6 5" xfId="746" xr:uid="{00000000-0005-0000-0000-0000110B0000}"/>
    <cellStyle name="40% - Accent6 5 2" xfId="747" xr:uid="{00000000-0005-0000-0000-0000120B0000}"/>
    <cellStyle name="40% - Accent6 5 2 2" xfId="748" xr:uid="{00000000-0005-0000-0000-0000130B0000}"/>
    <cellStyle name="40% - Accent6 5 2 2 2" xfId="5013" xr:uid="{00000000-0005-0000-0000-0000140B0000}"/>
    <cellStyle name="40% - Accent6 5 2 2 3" xfId="5014" xr:uid="{00000000-0005-0000-0000-0000150B0000}"/>
    <cellStyle name="40% - Accent6 5 2 2 4" xfId="5015" xr:uid="{00000000-0005-0000-0000-0000160B0000}"/>
    <cellStyle name="40% - Accent6 5 2 2 5" xfId="5012" xr:uid="{00000000-0005-0000-0000-0000170B0000}"/>
    <cellStyle name="40% - Accent6 5 2 3" xfId="749" xr:uid="{00000000-0005-0000-0000-0000180B0000}"/>
    <cellStyle name="40% - Accent6 5 2 3 2" xfId="5017" xr:uid="{00000000-0005-0000-0000-0000190B0000}"/>
    <cellStyle name="40% - Accent6 5 2 3 3" xfId="5016" xr:uid="{00000000-0005-0000-0000-00001A0B0000}"/>
    <cellStyle name="40% - Accent6 5 2 4" xfId="5018" xr:uid="{00000000-0005-0000-0000-00001B0B0000}"/>
    <cellStyle name="40% - Accent6 5 2 5" xfId="5019" xr:uid="{00000000-0005-0000-0000-00001C0B0000}"/>
    <cellStyle name="40% - Accent6 5 2 6" xfId="5011" xr:uid="{00000000-0005-0000-0000-00001D0B0000}"/>
    <cellStyle name="40% - Accent6 5 3" xfId="750" xr:uid="{00000000-0005-0000-0000-00001E0B0000}"/>
    <cellStyle name="40% - Accent6 5 3 2" xfId="751" xr:uid="{00000000-0005-0000-0000-00001F0B0000}"/>
    <cellStyle name="40% - Accent6 5 3 2 2" xfId="5022" xr:uid="{00000000-0005-0000-0000-0000200B0000}"/>
    <cellStyle name="40% - Accent6 5 3 2 3" xfId="5021" xr:uid="{00000000-0005-0000-0000-0000210B0000}"/>
    <cellStyle name="40% - Accent6 5 3 3" xfId="752" xr:uid="{00000000-0005-0000-0000-0000220B0000}"/>
    <cellStyle name="40% - Accent6 5 3 3 2" xfId="5024" xr:uid="{00000000-0005-0000-0000-0000230B0000}"/>
    <cellStyle name="40% - Accent6 5 3 3 3" xfId="5023" xr:uid="{00000000-0005-0000-0000-0000240B0000}"/>
    <cellStyle name="40% - Accent6 5 3 4" xfId="5025" xr:uid="{00000000-0005-0000-0000-0000250B0000}"/>
    <cellStyle name="40% - Accent6 5 3 4 2" xfId="5026" xr:uid="{00000000-0005-0000-0000-0000260B0000}"/>
    <cellStyle name="40% - Accent6 5 3 5" xfId="5027" xr:uid="{00000000-0005-0000-0000-0000270B0000}"/>
    <cellStyle name="40% - Accent6 5 3 6" xfId="5020" xr:uid="{00000000-0005-0000-0000-0000280B0000}"/>
    <cellStyle name="40% - Accent6 5 4" xfId="753" xr:uid="{00000000-0005-0000-0000-0000290B0000}"/>
    <cellStyle name="40% - Accent6 5 4 2" xfId="754" xr:uid="{00000000-0005-0000-0000-00002A0B0000}"/>
    <cellStyle name="40% - Accent6 5 4 2 2" xfId="5029" xr:uid="{00000000-0005-0000-0000-00002B0B0000}"/>
    <cellStyle name="40% - Accent6 5 4 3" xfId="755" xr:uid="{00000000-0005-0000-0000-00002C0B0000}"/>
    <cellStyle name="40% - Accent6 5 4 3 2" xfId="5030" xr:uid="{00000000-0005-0000-0000-00002D0B0000}"/>
    <cellStyle name="40% - Accent6 5 4 4" xfId="5031" xr:uid="{00000000-0005-0000-0000-00002E0B0000}"/>
    <cellStyle name="40% - Accent6 5 4 5" xfId="5032" xr:uid="{00000000-0005-0000-0000-00002F0B0000}"/>
    <cellStyle name="40% - Accent6 5 4 6" xfId="5028" xr:uid="{00000000-0005-0000-0000-0000300B0000}"/>
    <cellStyle name="40% - Accent6 5 5" xfId="5033" xr:uid="{00000000-0005-0000-0000-0000310B0000}"/>
    <cellStyle name="40% - Accent6 5 6" xfId="5010" xr:uid="{00000000-0005-0000-0000-0000320B0000}"/>
    <cellStyle name="40% - Accent6 6" xfId="756" xr:uid="{00000000-0005-0000-0000-0000330B0000}"/>
    <cellStyle name="40% - Accent6 6 2" xfId="757" xr:uid="{00000000-0005-0000-0000-0000340B0000}"/>
    <cellStyle name="40% - Accent6 6 2 2" xfId="5036" xr:uid="{00000000-0005-0000-0000-0000350B0000}"/>
    <cellStyle name="40% - Accent6 6 2 2 2" xfId="5037" xr:uid="{00000000-0005-0000-0000-0000360B0000}"/>
    <cellStyle name="40% - Accent6 6 2 2 3" xfId="5038" xr:uid="{00000000-0005-0000-0000-0000370B0000}"/>
    <cellStyle name="40% - Accent6 6 2 3" xfId="5039" xr:uid="{00000000-0005-0000-0000-0000380B0000}"/>
    <cellStyle name="40% - Accent6 6 2 4" xfId="5040" xr:uid="{00000000-0005-0000-0000-0000390B0000}"/>
    <cellStyle name="40% - Accent6 6 2 5" xfId="5035" xr:uid="{00000000-0005-0000-0000-00003A0B0000}"/>
    <cellStyle name="40% - Accent6 6 3" xfId="758" xr:uid="{00000000-0005-0000-0000-00003B0B0000}"/>
    <cellStyle name="40% - Accent6 6 3 2" xfId="5042" xr:uid="{00000000-0005-0000-0000-00003C0B0000}"/>
    <cellStyle name="40% - Accent6 6 3 3" xfId="5043" xr:uid="{00000000-0005-0000-0000-00003D0B0000}"/>
    <cellStyle name="40% - Accent6 6 3 4" xfId="5044" xr:uid="{00000000-0005-0000-0000-00003E0B0000}"/>
    <cellStyle name="40% - Accent6 6 3 5" xfId="5041" xr:uid="{00000000-0005-0000-0000-00003F0B0000}"/>
    <cellStyle name="40% - Accent6 6 4" xfId="759" xr:uid="{00000000-0005-0000-0000-0000400B0000}"/>
    <cellStyle name="40% - Accent6 6 4 2" xfId="5046" xr:uid="{00000000-0005-0000-0000-0000410B0000}"/>
    <cellStyle name="40% - Accent6 6 4 3" xfId="5045" xr:uid="{00000000-0005-0000-0000-0000420B0000}"/>
    <cellStyle name="40% - Accent6 6 5" xfId="5047" xr:uid="{00000000-0005-0000-0000-0000430B0000}"/>
    <cellStyle name="40% - Accent6 6 6" xfId="5048" xr:uid="{00000000-0005-0000-0000-0000440B0000}"/>
    <cellStyle name="40% - Accent6 6 7" xfId="5034" xr:uid="{00000000-0005-0000-0000-0000450B0000}"/>
    <cellStyle name="40% - Accent6 7" xfId="760" xr:uid="{00000000-0005-0000-0000-0000460B0000}"/>
    <cellStyle name="40% - Accent6 7 2" xfId="761" xr:uid="{00000000-0005-0000-0000-0000470B0000}"/>
    <cellStyle name="40% - Accent6 7 2 2" xfId="5051" xr:uid="{00000000-0005-0000-0000-0000480B0000}"/>
    <cellStyle name="40% - Accent6 7 2 2 2" xfId="5052" xr:uid="{00000000-0005-0000-0000-0000490B0000}"/>
    <cellStyle name="40% - Accent6 7 2 2 3" xfId="5053" xr:uid="{00000000-0005-0000-0000-00004A0B0000}"/>
    <cellStyle name="40% - Accent6 7 2 3" xfId="5054" xr:uid="{00000000-0005-0000-0000-00004B0B0000}"/>
    <cellStyle name="40% - Accent6 7 2 4" xfId="5055" xr:uid="{00000000-0005-0000-0000-00004C0B0000}"/>
    <cellStyle name="40% - Accent6 7 2 5" xfId="5050" xr:uid="{00000000-0005-0000-0000-00004D0B0000}"/>
    <cellStyle name="40% - Accent6 7 3" xfId="762" xr:uid="{00000000-0005-0000-0000-00004E0B0000}"/>
    <cellStyle name="40% - Accent6 7 3 2" xfId="5057" xr:uid="{00000000-0005-0000-0000-00004F0B0000}"/>
    <cellStyle name="40% - Accent6 7 3 3" xfId="5058" xr:uid="{00000000-0005-0000-0000-0000500B0000}"/>
    <cellStyle name="40% - Accent6 7 3 4" xfId="5059" xr:uid="{00000000-0005-0000-0000-0000510B0000}"/>
    <cellStyle name="40% - Accent6 7 3 5" xfId="5056" xr:uid="{00000000-0005-0000-0000-0000520B0000}"/>
    <cellStyle name="40% - Accent6 7 4" xfId="5060" xr:uid="{00000000-0005-0000-0000-0000530B0000}"/>
    <cellStyle name="40% - Accent6 7 5" xfId="5061" xr:uid="{00000000-0005-0000-0000-0000540B0000}"/>
    <cellStyle name="40% - Accent6 7 6" xfId="5049" xr:uid="{00000000-0005-0000-0000-0000550B0000}"/>
    <cellStyle name="40% - Accent6 8" xfId="763" xr:uid="{00000000-0005-0000-0000-0000560B0000}"/>
    <cellStyle name="40% - Accent6 8 2" xfId="764" xr:uid="{00000000-0005-0000-0000-0000570B0000}"/>
    <cellStyle name="40% - Accent6 8 2 2" xfId="5064" xr:uid="{00000000-0005-0000-0000-0000580B0000}"/>
    <cellStyle name="40% - Accent6 8 2 2 2" xfId="5065" xr:uid="{00000000-0005-0000-0000-0000590B0000}"/>
    <cellStyle name="40% - Accent6 8 2 2 3" xfId="5066" xr:uid="{00000000-0005-0000-0000-00005A0B0000}"/>
    <cellStyle name="40% - Accent6 8 2 3" xfId="5067" xr:uid="{00000000-0005-0000-0000-00005B0B0000}"/>
    <cellStyle name="40% - Accent6 8 2 4" xfId="5068" xr:uid="{00000000-0005-0000-0000-00005C0B0000}"/>
    <cellStyle name="40% - Accent6 8 2 5" xfId="5063" xr:uid="{00000000-0005-0000-0000-00005D0B0000}"/>
    <cellStyle name="40% - Accent6 8 3" xfId="5069" xr:uid="{00000000-0005-0000-0000-00005E0B0000}"/>
    <cellStyle name="40% - Accent6 8 3 2" xfId="5070" xr:uid="{00000000-0005-0000-0000-00005F0B0000}"/>
    <cellStyle name="40% - Accent6 8 3 3" xfId="5071" xr:uid="{00000000-0005-0000-0000-0000600B0000}"/>
    <cellStyle name="40% - Accent6 8 4" xfId="5072" xr:uid="{00000000-0005-0000-0000-0000610B0000}"/>
    <cellStyle name="40% - Accent6 8 5" xfId="5073" xr:uid="{00000000-0005-0000-0000-0000620B0000}"/>
    <cellStyle name="40% - Accent6 8 6" xfId="5062" xr:uid="{00000000-0005-0000-0000-0000630B0000}"/>
    <cellStyle name="40% - Accent6 9" xfId="765" xr:uid="{00000000-0005-0000-0000-0000640B0000}"/>
    <cellStyle name="40% - Accent6 9 2" xfId="766" xr:uid="{00000000-0005-0000-0000-0000650B0000}"/>
    <cellStyle name="40% - Accent6 9 2 2" xfId="5076" xr:uid="{00000000-0005-0000-0000-0000660B0000}"/>
    <cellStyle name="40% - Accent6 9 2 3" xfId="5075" xr:uid="{00000000-0005-0000-0000-0000670B0000}"/>
    <cellStyle name="40% - Accent6 9 3" xfId="767" xr:uid="{00000000-0005-0000-0000-0000680B0000}"/>
    <cellStyle name="40% - Accent6 9 3 2" xfId="5078" xr:uid="{00000000-0005-0000-0000-0000690B0000}"/>
    <cellStyle name="40% - Accent6 9 3 3" xfId="5077" xr:uid="{00000000-0005-0000-0000-00006A0B0000}"/>
    <cellStyle name="40% - Accent6 9 4" xfId="768" xr:uid="{00000000-0005-0000-0000-00006B0B0000}"/>
    <cellStyle name="40% - Accent6 9 4 2" xfId="5079" xr:uid="{00000000-0005-0000-0000-00006C0B0000}"/>
    <cellStyle name="40% - Accent6 9 5" xfId="5080" xr:uid="{00000000-0005-0000-0000-00006D0B0000}"/>
    <cellStyle name="40% - Accent6 9 6" xfId="5081" xr:uid="{00000000-0005-0000-0000-00006E0B0000}"/>
    <cellStyle name="40% - Accent6 9 7" xfId="5074" xr:uid="{00000000-0005-0000-0000-00006F0B0000}"/>
    <cellStyle name="60% - Accent1" xfId="769" builtinId="32" customBuiltin="1"/>
    <cellStyle name="60% - Accent1 10" xfId="770" xr:uid="{00000000-0005-0000-0000-0000710B0000}"/>
    <cellStyle name="60% - Accent1 10 2" xfId="771" xr:uid="{00000000-0005-0000-0000-0000720B0000}"/>
    <cellStyle name="60% - Accent1 10 2 2" xfId="5083" xr:uid="{00000000-0005-0000-0000-0000730B0000}"/>
    <cellStyle name="60% - Accent1 10 2 3" xfId="5084" xr:uid="{00000000-0005-0000-0000-0000740B0000}"/>
    <cellStyle name="60% - Accent1 10 2 4" xfId="5085" xr:uid="{00000000-0005-0000-0000-0000750B0000}"/>
    <cellStyle name="60% - Accent1 10 3" xfId="772" xr:uid="{00000000-0005-0000-0000-0000760B0000}"/>
    <cellStyle name="60% - Accent1 10 3 2" xfId="5086" xr:uid="{00000000-0005-0000-0000-0000770B0000}"/>
    <cellStyle name="60% - Accent1 10 4" xfId="5087" xr:uid="{00000000-0005-0000-0000-0000780B0000}"/>
    <cellStyle name="60% - Accent1 11" xfId="773" xr:uid="{00000000-0005-0000-0000-0000790B0000}"/>
    <cellStyle name="60% - Accent1 11 2" xfId="5088" xr:uid="{00000000-0005-0000-0000-00007A0B0000}"/>
    <cellStyle name="60% - Accent1 11 2 2" xfId="5089" xr:uid="{00000000-0005-0000-0000-00007B0B0000}"/>
    <cellStyle name="60% - Accent1 11 2 3" xfId="5090" xr:uid="{00000000-0005-0000-0000-00007C0B0000}"/>
    <cellStyle name="60% - Accent1 11 3" xfId="5091" xr:uid="{00000000-0005-0000-0000-00007D0B0000}"/>
    <cellStyle name="60% - Accent1 11 4" xfId="5092" xr:uid="{00000000-0005-0000-0000-00007E0B0000}"/>
    <cellStyle name="60% - Accent1 12" xfId="774" xr:uid="{00000000-0005-0000-0000-00007F0B0000}"/>
    <cellStyle name="60% - Accent1 12 2" xfId="5093" xr:uid="{00000000-0005-0000-0000-0000800B0000}"/>
    <cellStyle name="60% - Accent1 12 2 2" xfId="5094" xr:uid="{00000000-0005-0000-0000-0000810B0000}"/>
    <cellStyle name="60% - Accent1 12 2 3" xfId="5095" xr:uid="{00000000-0005-0000-0000-0000820B0000}"/>
    <cellStyle name="60% - Accent1 12 3" xfId="5096" xr:uid="{00000000-0005-0000-0000-0000830B0000}"/>
    <cellStyle name="60% - Accent1 12 4" xfId="5097" xr:uid="{00000000-0005-0000-0000-0000840B0000}"/>
    <cellStyle name="60% - Accent1 13" xfId="775" xr:uid="{00000000-0005-0000-0000-0000850B0000}"/>
    <cellStyle name="60% - Accent1 13 2" xfId="5098" xr:uid="{00000000-0005-0000-0000-0000860B0000}"/>
    <cellStyle name="60% - Accent1 14" xfId="776" xr:uid="{00000000-0005-0000-0000-0000870B0000}"/>
    <cellStyle name="60% - Accent1 14 2" xfId="5099" xr:uid="{00000000-0005-0000-0000-0000880B0000}"/>
    <cellStyle name="60% - Accent1 14 3" xfId="5100" xr:uid="{00000000-0005-0000-0000-0000890B0000}"/>
    <cellStyle name="60% - Accent1 14 4" xfId="5101" xr:uid="{00000000-0005-0000-0000-00008A0B0000}"/>
    <cellStyle name="60% - Accent1 15" xfId="5102" xr:uid="{00000000-0005-0000-0000-00008B0B0000}"/>
    <cellStyle name="60% - Accent1 16" xfId="5103" xr:uid="{00000000-0005-0000-0000-00008C0B0000}"/>
    <cellStyle name="60% - Accent1 17" xfId="5104" xr:uid="{00000000-0005-0000-0000-00008D0B0000}"/>
    <cellStyle name="60% - Accent1 18" xfId="5082" xr:uid="{00000000-0005-0000-0000-00008E0B0000}"/>
    <cellStyle name="60% - Accent1 2" xfId="777" xr:uid="{00000000-0005-0000-0000-00008F0B0000}"/>
    <cellStyle name="60% - Accent1 2 2" xfId="778" xr:uid="{00000000-0005-0000-0000-0000900B0000}"/>
    <cellStyle name="60% - Accent1 2 2 2" xfId="779" xr:uid="{00000000-0005-0000-0000-0000910B0000}"/>
    <cellStyle name="60% - Accent1 2 2 3" xfId="780" xr:uid="{00000000-0005-0000-0000-0000920B0000}"/>
    <cellStyle name="60% - Accent1 2 2 4" xfId="781" xr:uid="{00000000-0005-0000-0000-0000930B0000}"/>
    <cellStyle name="60% - Accent1 2 2 5" xfId="782" xr:uid="{00000000-0005-0000-0000-0000940B0000}"/>
    <cellStyle name="60% - Accent1 2 3" xfId="783" xr:uid="{00000000-0005-0000-0000-0000950B0000}"/>
    <cellStyle name="60% - Accent1 2 3 2" xfId="784" xr:uid="{00000000-0005-0000-0000-0000960B0000}"/>
    <cellStyle name="60% - Accent1 2 3 2 2" xfId="5105" xr:uid="{00000000-0005-0000-0000-0000970B0000}"/>
    <cellStyle name="60% - Accent1 2 3 3" xfId="785" xr:uid="{00000000-0005-0000-0000-0000980B0000}"/>
    <cellStyle name="60% - Accent1 2 3 4" xfId="5106" xr:uid="{00000000-0005-0000-0000-0000990B0000}"/>
    <cellStyle name="60% - Accent1 2 3 4 2" xfId="5107" xr:uid="{00000000-0005-0000-0000-00009A0B0000}"/>
    <cellStyle name="60% - Accent1 2 4" xfId="786" xr:uid="{00000000-0005-0000-0000-00009B0B0000}"/>
    <cellStyle name="60% - Accent1 2 4 2" xfId="5108" xr:uid="{00000000-0005-0000-0000-00009C0B0000}"/>
    <cellStyle name="60% - Accent1 2 4 3" xfId="5109" xr:uid="{00000000-0005-0000-0000-00009D0B0000}"/>
    <cellStyle name="60% - Accent1 2 5" xfId="787" xr:uid="{00000000-0005-0000-0000-00009E0B0000}"/>
    <cellStyle name="60% - Accent1 2 6" xfId="5110" xr:uid="{00000000-0005-0000-0000-00009F0B0000}"/>
    <cellStyle name="60% - Accent1 3" xfId="788" xr:uid="{00000000-0005-0000-0000-0000A00B0000}"/>
    <cellStyle name="60% - Accent1 3 2" xfId="789" xr:uid="{00000000-0005-0000-0000-0000A10B0000}"/>
    <cellStyle name="60% - Accent1 3 3" xfId="790" xr:uid="{00000000-0005-0000-0000-0000A20B0000}"/>
    <cellStyle name="60% - Accent1 3 3 2" xfId="5111" xr:uid="{00000000-0005-0000-0000-0000A30B0000}"/>
    <cellStyle name="60% - Accent1 3 3 3" xfId="5112" xr:uid="{00000000-0005-0000-0000-0000A40B0000}"/>
    <cellStyle name="60% - Accent1 3 3 4" xfId="5113" xr:uid="{00000000-0005-0000-0000-0000A50B0000}"/>
    <cellStyle name="60% - Accent1 3 4" xfId="791" xr:uid="{00000000-0005-0000-0000-0000A60B0000}"/>
    <cellStyle name="60% - Accent1 3 5" xfId="5114" xr:uid="{00000000-0005-0000-0000-0000A70B0000}"/>
    <cellStyle name="60% - Accent1 4" xfId="792" xr:uid="{00000000-0005-0000-0000-0000A80B0000}"/>
    <cellStyle name="60% - Accent1 4 2" xfId="793" xr:uid="{00000000-0005-0000-0000-0000A90B0000}"/>
    <cellStyle name="60% - Accent1 4 2 2" xfId="5115" xr:uid="{00000000-0005-0000-0000-0000AA0B0000}"/>
    <cellStyle name="60% - Accent1 4 2 3" xfId="5116" xr:uid="{00000000-0005-0000-0000-0000AB0B0000}"/>
    <cellStyle name="60% - Accent1 4 3" xfId="794" xr:uid="{00000000-0005-0000-0000-0000AC0B0000}"/>
    <cellStyle name="60% - Accent1 4 4" xfId="795" xr:uid="{00000000-0005-0000-0000-0000AD0B0000}"/>
    <cellStyle name="60% - Accent1 4 5" xfId="5117" xr:uid="{00000000-0005-0000-0000-0000AE0B0000}"/>
    <cellStyle name="60% - Accent1 5" xfId="796" xr:uid="{00000000-0005-0000-0000-0000AF0B0000}"/>
    <cellStyle name="60% - Accent1 5 2" xfId="797" xr:uid="{00000000-0005-0000-0000-0000B00B0000}"/>
    <cellStyle name="60% - Accent1 5 2 2" xfId="798" xr:uid="{00000000-0005-0000-0000-0000B10B0000}"/>
    <cellStyle name="60% - Accent1 5 2 2 2" xfId="5118" xr:uid="{00000000-0005-0000-0000-0000B20B0000}"/>
    <cellStyle name="60% - Accent1 5 2 3" xfId="799" xr:uid="{00000000-0005-0000-0000-0000B30B0000}"/>
    <cellStyle name="60% - Accent1 5 2 4" xfId="800" xr:uid="{00000000-0005-0000-0000-0000B40B0000}"/>
    <cellStyle name="60% - Accent1 5 3" xfId="801" xr:uid="{00000000-0005-0000-0000-0000B50B0000}"/>
    <cellStyle name="60% - Accent1 5 3 2" xfId="802" xr:uid="{00000000-0005-0000-0000-0000B60B0000}"/>
    <cellStyle name="60% - Accent1 5 3 3" xfId="803" xr:uid="{00000000-0005-0000-0000-0000B70B0000}"/>
    <cellStyle name="60% - Accent1 5 3 4" xfId="5119" xr:uid="{00000000-0005-0000-0000-0000B80B0000}"/>
    <cellStyle name="60% - Accent1 5 4" xfId="804" xr:uid="{00000000-0005-0000-0000-0000B90B0000}"/>
    <cellStyle name="60% - Accent1 5 4 2" xfId="805" xr:uid="{00000000-0005-0000-0000-0000BA0B0000}"/>
    <cellStyle name="60% - Accent1 5 4 3" xfId="806" xr:uid="{00000000-0005-0000-0000-0000BB0B0000}"/>
    <cellStyle name="60% - Accent1 5 4 4" xfId="5120" xr:uid="{00000000-0005-0000-0000-0000BC0B0000}"/>
    <cellStyle name="60% - Accent1 6" xfId="807" xr:uid="{00000000-0005-0000-0000-0000BD0B0000}"/>
    <cellStyle name="60% - Accent1 6 2" xfId="808" xr:uid="{00000000-0005-0000-0000-0000BE0B0000}"/>
    <cellStyle name="60% - Accent1 6 2 2" xfId="5121" xr:uid="{00000000-0005-0000-0000-0000BF0B0000}"/>
    <cellStyle name="60% - Accent1 6 2 3" xfId="5122" xr:uid="{00000000-0005-0000-0000-0000C00B0000}"/>
    <cellStyle name="60% - Accent1 6 3" xfId="809" xr:uid="{00000000-0005-0000-0000-0000C10B0000}"/>
    <cellStyle name="60% - Accent1 6 4" xfId="5123" xr:uid="{00000000-0005-0000-0000-0000C20B0000}"/>
    <cellStyle name="60% - Accent1 7" xfId="810" xr:uid="{00000000-0005-0000-0000-0000C30B0000}"/>
    <cellStyle name="60% - Accent1 7 2" xfId="811" xr:uid="{00000000-0005-0000-0000-0000C40B0000}"/>
    <cellStyle name="60% - Accent1 7 2 2" xfId="5124" xr:uid="{00000000-0005-0000-0000-0000C50B0000}"/>
    <cellStyle name="60% - Accent1 7 2 3" xfId="5125" xr:uid="{00000000-0005-0000-0000-0000C60B0000}"/>
    <cellStyle name="60% - Accent1 7 3" xfId="5126" xr:uid="{00000000-0005-0000-0000-0000C70B0000}"/>
    <cellStyle name="60% - Accent1 8" xfId="812" xr:uid="{00000000-0005-0000-0000-0000C80B0000}"/>
    <cellStyle name="60% - Accent1 8 2" xfId="5127" xr:uid="{00000000-0005-0000-0000-0000C90B0000}"/>
    <cellStyle name="60% - Accent1 8 2 2" xfId="5128" xr:uid="{00000000-0005-0000-0000-0000CA0B0000}"/>
    <cellStyle name="60% - Accent1 8 2 3" xfId="5129" xr:uid="{00000000-0005-0000-0000-0000CB0B0000}"/>
    <cellStyle name="60% - Accent1 8 3" xfId="5130" xr:uid="{00000000-0005-0000-0000-0000CC0B0000}"/>
    <cellStyle name="60% - Accent1 8 4" xfId="5131" xr:uid="{00000000-0005-0000-0000-0000CD0B0000}"/>
    <cellStyle name="60% - Accent1 9" xfId="813" xr:uid="{00000000-0005-0000-0000-0000CE0B0000}"/>
    <cellStyle name="60% - Accent1 9 2" xfId="814" xr:uid="{00000000-0005-0000-0000-0000CF0B0000}"/>
    <cellStyle name="60% - Accent1 9 3" xfId="815" xr:uid="{00000000-0005-0000-0000-0000D00B0000}"/>
    <cellStyle name="60% - Accent1 9 4" xfId="5132" xr:uid="{00000000-0005-0000-0000-0000D10B0000}"/>
    <cellStyle name="60% - Accent2" xfId="816" builtinId="36" customBuiltin="1"/>
    <cellStyle name="60% - Accent2 10" xfId="817" xr:uid="{00000000-0005-0000-0000-0000D30B0000}"/>
    <cellStyle name="60% - Accent2 10 2" xfId="818" xr:uid="{00000000-0005-0000-0000-0000D40B0000}"/>
    <cellStyle name="60% - Accent2 10 2 2" xfId="5134" xr:uid="{00000000-0005-0000-0000-0000D50B0000}"/>
    <cellStyle name="60% - Accent2 10 2 3" xfId="5135" xr:uid="{00000000-0005-0000-0000-0000D60B0000}"/>
    <cellStyle name="60% - Accent2 10 2 4" xfId="5136" xr:uid="{00000000-0005-0000-0000-0000D70B0000}"/>
    <cellStyle name="60% - Accent2 10 3" xfId="819" xr:uid="{00000000-0005-0000-0000-0000D80B0000}"/>
    <cellStyle name="60% - Accent2 10 3 2" xfId="5137" xr:uid="{00000000-0005-0000-0000-0000D90B0000}"/>
    <cellStyle name="60% - Accent2 10 4" xfId="5138" xr:uid="{00000000-0005-0000-0000-0000DA0B0000}"/>
    <cellStyle name="60% - Accent2 11" xfId="820" xr:uid="{00000000-0005-0000-0000-0000DB0B0000}"/>
    <cellStyle name="60% - Accent2 11 2" xfId="5139" xr:uid="{00000000-0005-0000-0000-0000DC0B0000}"/>
    <cellStyle name="60% - Accent2 11 2 2" xfId="5140" xr:uid="{00000000-0005-0000-0000-0000DD0B0000}"/>
    <cellStyle name="60% - Accent2 11 2 3" xfId="5141" xr:uid="{00000000-0005-0000-0000-0000DE0B0000}"/>
    <cellStyle name="60% - Accent2 11 3" xfId="5142" xr:uid="{00000000-0005-0000-0000-0000DF0B0000}"/>
    <cellStyle name="60% - Accent2 11 4" xfId="5143" xr:uid="{00000000-0005-0000-0000-0000E00B0000}"/>
    <cellStyle name="60% - Accent2 12" xfId="821" xr:uid="{00000000-0005-0000-0000-0000E10B0000}"/>
    <cellStyle name="60% - Accent2 12 2" xfId="5144" xr:uid="{00000000-0005-0000-0000-0000E20B0000}"/>
    <cellStyle name="60% - Accent2 12 2 2" xfId="5145" xr:uid="{00000000-0005-0000-0000-0000E30B0000}"/>
    <cellStyle name="60% - Accent2 12 2 3" xfId="5146" xr:uid="{00000000-0005-0000-0000-0000E40B0000}"/>
    <cellStyle name="60% - Accent2 12 3" xfId="5147" xr:uid="{00000000-0005-0000-0000-0000E50B0000}"/>
    <cellStyle name="60% - Accent2 12 4" xfId="5148" xr:uid="{00000000-0005-0000-0000-0000E60B0000}"/>
    <cellStyle name="60% - Accent2 13" xfId="822" xr:uid="{00000000-0005-0000-0000-0000E70B0000}"/>
    <cellStyle name="60% - Accent2 13 2" xfId="5149" xr:uid="{00000000-0005-0000-0000-0000E80B0000}"/>
    <cellStyle name="60% - Accent2 14" xfId="823" xr:uid="{00000000-0005-0000-0000-0000E90B0000}"/>
    <cellStyle name="60% - Accent2 14 2" xfId="5150" xr:uid="{00000000-0005-0000-0000-0000EA0B0000}"/>
    <cellStyle name="60% - Accent2 14 3" xfId="5151" xr:uid="{00000000-0005-0000-0000-0000EB0B0000}"/>
    <cellStyle name="60% - Accent2 14 4" xfId="5152" xr:uid="{00000000-0005-0000-0000-0000EC0B0000}"/>
    <cellStyle name="60% - Accent2 15" xfId="5153" xr:uid="{00000000-0005-0000-0000-0000ED0B0000}"/>
    <cellStyle name="60% - Accent2 16" xfId="5154" xr:uid="{00000000-0005-0000-0000-0000EE0B0000}"/>
    <cellStyle name="60% - Accent2 17" xfId="5155" xr:uid="{00000000-0005-0000-0000-0000EF0B0000}"/>
    <cellStyle name="60% - Accent2 18" xfId="5133" xr:uid="{00000000-0005-0000-0000-0000F00B0000}"/>
    <cellStyle name="60% - Accent2 2" xfId="824" xr:uid="{00000000-0005-0000-0000-0000F10B0000}"/>
    <cellStyle name="60% - Accent2 2 2" xfId="825" xr:uid="{00000000-0005-0000-0000-0000F20B0000}"/>
    <cellStyle name="60% - Accent2 2 2 2" xfId="826" xr:uid="{00000000-0005-0000-0000-0000F30B0000}"/>
    <cellStyle name="60% - Accent2 2 2 3" xfId="827" xr:uid="{00000000-0005-0000-0000-0000F40B0000}"/>
    <cellStyle name="60% - Accent2 2 2 4" xfId="828" xr:uid="{00000000-0005-0000-0000-0000F50B0000}"/>
    <cellStyle name="60% - Accent2 2 2 5" xfId="829" xr:uid="{00000000-0005-0000-0000-0000F60B0000}"/>
    <cellStyle name="60% - Accent2 2 3" xfId="830" xr:uid="{00000000-0005-0000-0000-0000F70B0000}"/>
    <cellStyle name="60% - Accent2 2 3 2" xfId="831" xr:uid="{00000000-0005-0000-0000-0000F80B0000}"/>
    <cellStyle name="60% - Accent2 2 3 2 2" xfId="5156" xr:uid="{00000000-0005-0000-0000-0000F90B0000}"/>
    <cellStyle name="60% - Accent2 2 3 3" xfId="832" xr:uid="{00000000-0005-0000-0000-0000FA0B0000}"/>
    <cellStyle name="60% - Accent2 2 3 4" xfId="5157" xr:uid="{00000000-0005-0000-0000-0000FB0B0000}"/>
    <cellStyle name="60% - Accent2 2 3 4 2" xfId="5158" xr:uid="{00000000-0005-0000-0000-0000FC0B0000}"/>
    <cellStyle name="60% - Accent2 2 4" xfId="833" xr:uid="{00000000-0005-0000-0000-0000FD0B0000}"/>
    <cellStyle name="60% - Accent2 2 4 2" xfId="5159" xr:uid="{00000000-0005-0000-0000-0000FE0B0000}"/>
    <cellStyle name="60% - Accent2 2 4 3" xfId="5160" xr:uid="{00000000-0005-0000-0000-0000FF0B0000}"/>
    <cellStyle name="60% - Accent2 2 5" xfId="834" xr:uid="{00000000-0005-0000-0000-0000000C0000}"/>
    <cellStyle name="60% - Accent2 2 6" xfId="5161" xr:uid="{00000000-0005-0000-0000-0000010C0000}"/>
    <cellStyle name="60% - Accent2 3" xfId="835" xr:uid="{00000000-0005-0000-0000-0000020C0000}"/>
    <cellStyle name="60% - Accent2 3 2" xfId="836" xr:uid="{00000000-0005-0000-0000-0000030C0000}"/>
    <cellStyle name="60% - Accent2 3 3" xfId="837" xr:uid="{00000000-0005-0000-0000-0000040C0000}"/>
    <cellStyle name="60% - Accent2 3 3 2" xfId="5162" xr:uid="{00000000-0005-0000-0000-0000050C0000}"/>
    <cellStyle name="60% - Accent2 3 3 3" xfId="5163" xr:uid="{00000000-0005-0000-0000-0000060C0000}"/>
    <cellStyle name="60% - Accent2 3 3 4" xfId="5164" xr:uid="{00000000-0005-0000-0000-0000070C0000}"/>
    <cellStyle name="60% - Accent2 3 4" xfId="838" xr:uid="{00000000-0005-0000-0000-0000080C0000}"/>
    <cellStyle name="60% - Accent2 3 5" xfId="5165" xr:uid="{00000000-0005-0000-0000-0000090C0000}"/>
    <cellStyle name="60% - Accent2 4" xfId="839" xr:uid="{00000000-0005-0000-0000-00000A0C0000}"/>
    <cellStyle name="60% - Accent2 4 2" xfId="840" xr:uid="{00000000-0005-0000-0000-00000B0C0000}"/>
    <cellStyle name="60% - Accent2 4 2 2" xfId="5166" xr:uid="{00000000-0005-0000-0000-00000C0C0000}"/>
    <cellStyle name="60% - Accent2 4 2 3" xfId="5167" xr:uid="{00000000-0005-0000-0000-00000D0C0000}"/>
    <cellStyle name="60% - Accent2 4 3" xfId="841" xr:uid="{00000000-0005-0000-0000-00000E0C0000}"/>
    <cellStyle name="60% - Accent2 4 4" xfId="842" xr:uid="{00000000-0005-0000-0000-00000F0C0000}"/>
    <cellStyle name="60% - Accent2 4 5" xfId="5168" xr:uid="{00000000-0005-0000-0000-0000100C0000}"/>
    <cellStyle name="60% - Accent2 5" xfId="843" xr:uid="{00000000-0005-0000-0000-0000110C0000}"/>
    <cellStyle name="60% - Accent2 5 2" xfId="844" xr:uid="{00000000-0005-0000-0000-0000120C0000}"/>
    <cellStyle name="60% - Accent2 5 2 2" xfId="845" xr:uid="{00000000-0005-0000-0000-0000130C0000}"/>
    <cellStyle name="60% - Accent2 5 2 2 2" xfId="5169" xr:uid="{00000000-0005-0000-0000-0000140C0000}"/>
    <cellStyle name="60% - Accent2 5 2 3" xfId="846" xr:uid="{00000000-0005-0000-0000-0000150C0000}"/>
    <cellStyle name="60% - Accent2 5 2 4" xfId="847" xr:uid="{00000000-0005-0000-0000-0000160C0000}"/>
    <cellStyle name="60% - Accent2 5 3" xfId="848" xr:uid="{00000000-0005-0000-0000-0000170C0000}"/>
    <cellStyle name="60% - Accent2 5 3 2" xfId="849" xr:uid="{00000000-0005-0000-0000-0000180C0000}"/>
    <cellStyle name="60% - Accent2 5 3 3" xfId="850" xr:uid="{00000000-0005-0000-0000-0000190C0000}"/>
    <cellStyle name="60% - Accent2 5 3 4" xfId="5170" xr:uid="{00000000-0005-0000-0000-00001A0C0000}"/>
    <cellStyle name="60% - Accent2 5 4" xfId="851" xr:uid="{00000000-0005-0000-0000-00001B0C0000}"/>
    <cellStyle name="60% - Accent2 5 4 2" xfId="852" xr:uid="{00000000-0005-0000-0000-00001C0C0000}"/>
    <cellStyle name="60% - Accent2 5 4 3" xfId="853" xr:uid="{00000000-0005-0000-0000-00001D0C0000}"/>
    <cellStyle name="60% - Accent2 5 4 4" xfId="5171" xr:uid="{00000000-0005-0000-0000-00001E0C0000}"/>
    <cellStyle name="60% - Accent2 6" xfId="854" xr:uid="{00000000-0005-0000-0000-00001F0C0000}"/>
    <cellStyle name="60% - Accent2 6 2" xfId="855" xr:uid="{00000000-0005-0000-0000-0000200C0000}"/>
    <cellStyle name="60% - Accent2 6 2 2" xfId="5172" xr:uid="{00000000-0005-0000-0000-0000210C0000}"/>
    <cellStyle name="60% - Accent2 6 2 3" xfId="5173" xr:uid="{00000000-0005-0000-0000-0000220C0000}"/>
    <cellStyle name="60% - Accent2 6 3" xfId="856" xr:uid="{00000000-0005-0000-0000-0000230C0000}"/>
    <cellStyle name="60% - Accent2 6 4" xfId="5174" xr:uid="{00000000-0005-0000-0000-0000240C0000}"/>
    <cellStyle name="60% - Accent2 7" xfId="857" xr:uid="{00000000-0005-0000-0000-0000250C0000}"/>
    <cellStyle name="60% - Accent2 7 2" xfId="858" xr:uid="{00000000-0005-0000-0000-0000260C0000}"/>
    <cellStyle name="60% - Accent2 7 2 2" xfId="5175" xr:uid="{00000000-0005-0000-0000-0000270C0000}"/>
    <cellStyle name="60% - Accent2 7 2 3" xfId="5176" xr:uid="{00000000-0005-0000-0000-0000280C0000}"/>
    <cellStyle name="60% - Accent2 7 3" xfId="5177" xr:uid="{00000000-0005-0000-0000-0000290C0000}"/>
    <cellStyle name="60% - Accent2 8" xfId="859" xr:uid="{00000000-0005-0000-0000-00002A0C0000}"/>
    <cellStyle name="60% - Accent2 8 2" xfId="5178" xr:uid="{00000000-0005-0000-0000-00002B0C0000}"/>
    <cellStyle name="60% - Accent2 8 2 2" xfId="5179" xr:uid="{00000000-0005-0000-0000-00002C0C0000}"/>
    <cellStyle name="60% - Accent2 8 2 3" xfId="5180" xr:uid="{00000000-0005-0000-0000-00002D0C0000}"/>
    <cellStyle name="60% - Accent2 8 3" xfId="5181" xr:uid="{00000000-0005-0000-0000-00002E0C0000}"/>
    <cellStyle name="60% - Accent2 8 4" xfId="5182" xr:uid="{00000000-0005-0000-0000-00002F0C0000}"/>
    <cellStyle name="60% - Accent2 9" xfId="860" xr:uid="{00000000-0005-0000-0000-0000300C0000}"/>
    <cellStyle name="60% - Accent2 9 2" xfId="861" xr:uid="{00000000-0005-0000-0000-0000310C0000}"/>
    <cellStyle name="60% - Accent2 9 3" xfId="862" xr:uid="{00000000-0005-0000-0000-0000320C0000}"/>
    <cellStyle name="60% - Accent2 9 4" xfId="5183" xr:uid="{00000000-0005-0000-0000-0000330C0000}"/>
    <cellStyle name="60% - Accent3" xfId="863" builtinId="40" customBuiltin="1"/>
    <cellStyle name="60% - Accent3 10" xfId="864" xr:uid="{00000000-0005-0000-0000-0000350C0000}"/>
    <cellStyle name="60% - Accent3 10 2" xfId="865" xr:uid="{00000000-0005-0000-0000-0000360C0000}"/>
    <cellStyle name="60% - Accent3 10 2 2" xfId="5185" xr:uid="{00000000-0005-0000-0000-0000370C0000}"/>
    <cellStyle name="60% - Accent3 10 2 3" xfId="5186" xr:uid="{00000000-0005-0000-0000-0000380C0000}"/>
    <cellStyle name="60% - Accent3 10 2 4" xfId="5187" xr:uid="{00000000-0005-0000-0000-0000390C0000}"/>
    <cellStyle name="60% - Accent3 10 3" xfId="866" xr:uid="{00000000-0005-0000-0000-00003A0C0000}"/>
    <cellStyle name="60% - Accent3 10 3 2" xfId="5188" xr:uid="{00000000-0005-0000-0000-00003B0C0000}"/>
    <cellStyle name="60% - Accent3 10 4" xfId="5189" xr:uid="{00000000-0005-0000-0000-00003C0C0000}"/>
    <cellStyle name="60% - Accent3 11" xfId="867" xr:uid="{00000000-0005-0000-0000-00003D0C0000}"/>
    <cellStyle name="60% - Accent3 11 2" xfId="5190" xr:uid="{00000000-0005-0000-0000-00003E0C0000}"/>
    <cellStyle name="60% - Accent3 11 2 2" xfId="5191" xr:uid="{00000000-0005-0000-0000-00003F0C0000}"/>
    <cellStyle name="60% - Accent3 11 2 3" xfId="5192" xr:uid="{00000000-0005-0000-0000-0000400C0000}"/>
    <cellStyle name="60% - Accent3 11 3" xfId="5193" xr:uid="{00000000-0005-0000-0000-0000410C0000}"/>
    <cellStyle name="60% - Accent3 11 4" xfId="5194" xr:uid="{00000000-0005-0000-0000-0000420C0000}"/>
    <cellStyle name="60% - Accent3 12" xfId="868" xr:uid="{00000000-0005-0000-0000-0000430C0000}"/>
    <cellStyle name="60% - Accent3 12 2" xfId="5195" xr:uid="{00000000-0005-0000-0000-0000440C0000}"/>
    <cellStyle name="60% - Accent3 12 2 2" xfId="5196" xr:uid="{00000000-0005-0000-0000-0000450C0000}"/>
    <cellStyle name="60% - Accent3 12 2 3" xfId="5197" xr:uid="{00000000-0005-0000-0000-0000460C0000}"/>
    <cellStyle name="60% - Accent3 12 3" xfId="5198" xr:uid="{00000000-0005-0000-0000-0000470C0000}"/>
    <cellStyle name="60% - Accent3 12 4" xfId="5199" xr:uid="{00000000-0005-0000-0000-0000480C0000}"/>
    <cellStyle name="60% - Accent3 13" xfId="869" xr:uid="{00000000-0005-0000-0000-0000490C0000}"/>
    <cellStyle name="60% - Accent3 13 2" xfId="5200" xr:uid="{00000000-0005-0000-0000-00004A0C0000}"/>
    <cellStyle name="60% - Accent3 14" xfId="870" xr:uid="{00000000-0005-0000-0000-00004B0C0000}"/>
    <cellStyle name="60% - Accent3 14 2" xfId="5201" xr:uid="{00000000-0005-0000-0000-00004C0C0000}"/>
    <cellStyle name="60% - Accent3 14 3" xfId="5202" xr:uid="{00000000-0005-0000-0000-00004D0C0000}"/>
    <cellStyle name="60% - Accent3 14 4" xfId="5203" xr:uid="{00000000-0005-0000-0000-00004E0C0000}"/>
    <cellStyle name="60% - Accent3 15" xfId="5204" xr:uid="{00000000-0005-0000-0000-00004F0C0000}"/>
    <cellStyle name="60% - Accent3 16" xfId="5205" xr:uid="{00000000-0005-0000-0000-0000500C0000}"/>
    <cellStyle name="60% - Accent3 17" xfId="5206" xr:uid="{00000000-0005-0000-0000-0000510C0000}"/>
    <cellStyle name="60% - Accent3 18" xfId="5184" xr:uid="{00000000-0005-0000-0000-0000520C0000}"/>
    <cellStyle name="60% - Accent3 2" xfId="871" xr:uid="{00000000-0005-0000-0000-0000530C0000}"/>
    <cellStyle name="60% - Accent3 2 2" xfId="872" xr:uid="{00000000-0005-0000-0000-0000540C0000}"/>
    <cellStyle name="60% - Accent3 2 2 2" xfId="873" xr:uid="{00000000-0005-0000-0000-0000550C0000}"/>
    <cellStyle name="60% - Accent3 2 2 3" xfId="874" xr:uid="{00000000-0005-0000-0000-0000560C0000}"/>
    <cellStyle name="60% - Accent3 2 2 4" xfId="875" xr:uid="{00000000-0005-0000-0000-0000570C0000}"/>
    <cellStyle name="60% - Accent3 2 2 5" xfId="876" xr:uid="{00000000-0005-0000-0000-0000580C0000}"/>
    <cellStyle name="60% - Accent3 2 3" xfId="877" xr:uid="{00000000-0005-0000-0000-0000590C0000}"/>
    <cellStyle name="60% - Accent3 2 3 2" xfId="878" xr:uid="{00000000-0005-0000-0000-00005A0C0000}"/>
    <cellStyle name="60% - Accent3 2 3 2 2" xfId="5207" xr:uid="{00000000-0005-0000-0000-00005B0C0000}"/>
    <cellStyle name="60% - Accent3 2 3 3" xfId="879" xr:uid="{00000000-0005-0000-0000-00005C0C0000}"/>
    <cellStyle name="60% - Accent3 2 3 4" xfId="5208" xr:uid="{00000000-0005-0000-0000-00005D0C0000}"/>
    <cellStyle name="60% - Accent3 2 3 4 2" xfId="5209" xr:uid="{00000000-0005-0000-0000-00005E0C0000}"/>
    <cellStyle name="60% - Accent3 2 4" xfId="880" xr:uid="{00000000-0005-0000-0000-00005F0C0000}"/>
    <cellStyle name="60% - Accent3 2 4 2" xfId="5210" xr:uid="{00000000-0005-0000-0000-0000600C0000}"/>
    <cellStyle name="60% - Accent3 2 4 3" xfId="5211" xr:uid="{00000000-0005-0000-0000-0000610C0000}"/>
    <cellStyle name="60% - Accent3 2 5" xfId="881" xr:uid="{00000000-0005-0000-0000-0000620C0000}"/>
    <cellStyle name="60% - Accent3 2 6" xfId="5212" xr:uid="{00000000-0005-0000-0000-0000630C0000}"/>
    <cellStyle name="60% - Accent3 3" xfId="882" xr:uid="{00000000-0005-0000-0000-0000640C0000}"/>
    <cellStyle name="60% - Accent3 3 2" xfId="883" xr:uid="{00000000-0005-0000-0000-0000650C0000}"/>
    <cellStyle name="60% - Accent3 3 3" xfId="884" xr:uid="{00000000-0005-0000-0000-0000660C0000}"/>
    <cellStyle name="60% - Accent3 3 3 2" xfId="5213" xr:uid="{00000000-0005-0000-0000-0000670C0000}"/>
    <cellStyle name="60% - Accent3 3 3 3" xfId="5214" xr:uid="{00000000-0005-0000-0000-0000680C0000}"/>
    <cellStyle name="60% - Accent3 3 3 4" xfId="5215" xr:uid="{00000000-0005-0000-0000-0000690C0000}"/>
    <cellStyle name="60% - Accent3 3 4" xfId="885" xr:uid="{00000000-0005-0000-0000-00006A0C0000}"/>
    <cellStyle name="60% - Accent3 3 5" xfId="5216" xr:uid="{00000000-0005-0000-0000-00006B0C0000}"/>
    <cellStyle name="60% - Accent3 4" xfId="886" xr:uid="{00000000-0005-0000-0000-00006C0C0000}"/>
    <cellStyle name="60% - Accent3 4 2" xfId="887" xr:uid="{00000000-0005-0000-0000-00006D0C0000}"/>
    <cellStyle name="60% - Accent3 4 2 2" xfId="5217" xr:uid="{00000000-0005-0000-0000-00006E0C0000}"/>
    <cellStyle name="60% - Accent3 4 2 3" xfId="5218" xr:uid="{00000000-0005-0000-0000-00006F0C0000}"/>
    <cellStyle name="60% - Accent3 4 3" xfId="888" xr:uid="{00000000-0005-0000-0000-0000700C0000}"/>
    <cellStyle name="60% - Accent3 4 4" xfId="889" xr:uid="{00000000-0005-0000-0000-0000710C0000}"/>
    <cellStyle name="60% - Accent3 4 5" xfId="5219" xr:uid="{00000000-0005-0000-0000-0000720C0000}"/>
    <cellStyle name="60% - Accent3 5" xfId="890" xr:uid="{00000000-0005-0000-0000-0000730C0000}"/>
    <cellStyle name="60% - Accent3 5 2" xfId="891" xr:uid="{00000000-0005-0000-0000-0000740C0000}"/>
    <cellStyle name="60% - Accent3 5 2 2" xfId="892" xr:uid="{00000000-0005-0000-0000-0000750C0000}"/>
    <cellStyle name="60% - Accent3 5 2 2 2" xfId="5220" xr:uid="{00000000-0005-0000-0000-0000760C0000}"/>
    <cellStyle name="60% - Accent3 5 2 3" xfId="893" xr:uid="{00000000-0005-0000-0000-0000770C0000}"/>
    <cellStyle name="60% - Accent3 5 2 4" xfId="894" xr:uid="{00000000-0005-0000-0000-0000780C0000}"/>
    <cellStyle name="60% - Accent3 5 3" xfId="895" xr:uid="{00000000-0005-0000-0000-0000790C0000}"/>
    <cellStyle name="60% - Accent3 5 3 2" xfId="896" xr:uid="{00000000-0005-0000-0000-00007A0C0000}"/>
    <cellStyle name="60% - Accent3 5 3 3" xfId="897" xr:uid="{00000000-0005-0000-0000-00007B0C0000}"/>
    <cellStyle name="60% - Accent3 5 3 4" xfId="5221" xr:uid="{00000000-0005-0000-0000-00007C0C0000}"/>
    <cellStyle name="60% - Accent3 5 4" xfId="898" xr:uid="{00000000-0005-0000-0000-00007D0C0000}"/>
    <cellStyle name="60% - Accent3 5 4 2" xfId="899" xr:uid="{00000000-0005-0000-0000-00007E0C0000}"/>
    <cellStyle name="60% - Accent3 5 4 3" xfId="900" xr:uid="{00000000-0005-0000-0000-00007F0C0000}"/>
    <cellStyle name="60% - Accent3 5 4 4" xfId="5222" xr:uid="{00000000-0005-0000-0000-0000800C0000}"/>
    <cellStyle name="60% - Accent3 6" xfId="901" xr:uid="{00000000-0005-0000-0000-0000810C0000}"/>
    <cellStyle name="60% - Accent3 6 2" xfId="902" xr:uid="{00000000-0005-0000-0000-0000820C0000}"/>
    <cellStyle name="60% - Accent3 6 2 2" xfId="5223" xr:uid="{00000000-0005-0000-0000-0000830C0000}"/>
    <cellStyle name="60% - Accent3 6 2 3" xfId="5224" xr:uid="{00000000-0005-0000-0000-0000840C0000}"/>
    <cellStyle name="60% - Accent3 6 3" xfId="903" xr:uid="{00000000-0005-0000-0000-0000850C0000}"/>
    <cellStyle name="60% - Accent3 6 4" xfId="5225" xr:uid="{00000000-0005-0000-0000-0000860C0000}"/>
    <cellStyle name="60% - Accent3 7" xfId="904" xr:uid="{00000000-0005-0000-0000-0000870C0000}"/>
    <cellStyle name="60% - Accent3 7 2" xfId="905" xr:uid="{00000000-0005-0000-0000-0000880C0000}"/>
    <cellStyle name="60% - Accent3 7 2 2" xfId="5226" xr:uid="{00000000-0005-0000-0000-0000890C0000}"/>
    <cellStyle name="60% - Accent3 7 2 3" xfId="5227" xr:uid="{00000000-0005-0000-0000-00008A0C0000}"/>
    <cellStyle name="60% - Accent3 7 3" xfId="5228" xr:uid="{00000000-0005-0000-0000-00008B0C0000}"/>
    <cellStyle name="60% - Accent3 8" xfId="906" xr:uid="{00000000-0005-0000-0000-00008C0C0000}"/>
    <cellStyle name="60% - Accent3 8 2" xfId="5229" xr:uid="{00000000-0005-0000-0000-00008D0C0000}"/>
    <cellStyle name="60% - Accent3 8 2 2" xfId="5230" xr:uid="{00000000-0005-0000-0000-00008E0C0000}"/>
    <cellStyle name="60% - Accent3 8 2 3" xfId="5231" xr:uid="{00000000-0005-0000-0000-00008F0C0000}"/>
    <cellStyle name="60% - Accent3 8 3" xfId="5232" xr:uid="{00000000-0005-0000-0000-0000900C0000}"/>
    <cellStyle name="60% - Accent3 8 4" xfId="5233" xr:uid="{00000000-0005-0000-0000-0000910C0000}"/>
    <cellStyle name="60% - Accent3 9" xfId="907" xr:uid="{00000000-0005-0000-0000-0000920C0000}"/>
    <cellStyle name="60% - Accent3 9 2" xfId="908" xr:uid="{00000000-0005-0000-0000-0000930C0000}"/>
    <cellStyle name="60% - Accent3 9 3" xfId="909" xr:uid="{00000000-0005-0000-0000-0000940C0000}"/>
    <cellStyle name="60% - Accent3 9 4" xfId="5234" xr:uid="{00000000-0005-0000-0000-0000950C0000}"/>
    <cellStyle name="60% - Accent4" xfId="910" builtinId="44" customBuiltin="1"/>
    <cellStyle name="60% - Accent4 10" xfId="911" xr:uid="{00000000-0005-0000-0000-0000970C0000}"/>
    <cellStyle name="60% - Accent4 10 2" xfId="912" xr:uid="{00000000-0005-0000-0000-0000980C0000}"/>
    <cellStyle name="60% - Accent4 10 2 2" xfId="5236" xr:uid="{00000000-0005-0000-0000-0000990C0000}"/>
    <cellStyle name="60% - Accent4 10 2 3" xfId="5237" xr:uid="{00000000-0005-0000-0000-00009A0C0000}"/>
    <cellStyle name="60% - Accent4 10 2 4" xfId="5238" xr:uid="{00000000-0005-0000-0000-00009B0C0000}"/>
    <cellStyle name="60% - Accent4 10 3" xfId="913" xr:uid="{00000000-0005-0000-0000-00009C0C0000}"/>
    <cellStyle name="60% - Accent4 10 3 2" xfId="5239" xr:uid="{00000000-0005-0000-0000-00009D0C0000}"/>
    <cellStyle name="60% - Accent4 10 4" xfId="5240" xr:uid="{00000000-0005-0000-0000-00009E0C0000}"/>
    <cellStyle name="60% - Accent4 11" xfId="914" xr:uid="{00000000-0005-0000-0000-00009F0C0000}"/>
    <cellStyle name="60% - Accent4 11 2" xfId="5241" xr:uid="{00000000-0005-0000-0000-0000A00C0000}"/>
    <cellStyle name="60% - Accent4 11 2 2" xfId="5242" xr:uid="{00000000-0005-0000-0000-0000A10C0000}"/>
    <cellStyle name="60% - Accent4 11 2 3" xfId="5243" xr:uid="{00000000-0005-0000-0000-0000A20C0000}"/>
    <cellStyle name="60% - Accent4 11 3" xfId="5244" xr:uid="{00000000-0005-0000-0000-0000A30C0000}"/>
    <cellStyle name="60% - Accent4 11 4" xfId="5245" xr:uid="{00000000-0005-0000-0000-0000A40C0000}"/>
    <cellStyle name="60% - Accent4 12" xfId="915" xr:uid="{00000000-0005-0000-0000-0000A50C0000}"/>
    <cellStyle name="60% - Accent4 12 2" xfId="5246" xr:uid="{00000000-0005-0000-0000-0000A60C0000}"/>
    <cellStyle name="60% - Accent4 12 2 2" xfId="5247" xr:uid="{00000000-0005-0000-0000-0000A70C0000}"/>
    <cellStyle name="60% - Accent4 12 2 3" xfId="5248" xr:uid="{00000000-0005-0000-0000-0000A80C0000}"/>
    <cellStyle name="60% - Accent4 12 3" xfId="5249" xr:uid="{00000000-0005-0000-0000-0000A90C0000}"/>
    <cellStyle name="60% - Accent4 12 4" xfId="5250" xr:uid="{00000000-0005-0000-0000-0000AA0C0000}"/>
    <cellStyle name="60% - Accent4 13" xfId="916" xr:uid="{00000000-0005-0000-0000-0000AB0C0000}"/>
    <cellStyle name="60% - Accent4 13 2" xfId="5251" xr:uid="{00000000-0005-0000-0000-0000AC0C0000}"/>
    <cellStyle name="60% - Accent4 14" xfId="917" xr:uid="{00000000-0005-0000-0000-0000AD0C0000}"/>
    <cellStyle name="60% - Accent4 14 2" xfId="5252" xr:uid="{00000000-0005-0000-0000-0000AE0C0000}"/>
    <cellStyle name="60% - Accent4 14 3" xfId="5253" xr:uid="{00000000-0005-0000-0000-0000AF0C0000}"/>
    <cellStyle name="60% - Accent4 14 4" xfId="5254" xr:uid="{00000000-0005-0000-0000-0000B00C0000}"/>
    <cellStyle name="60% - Accent4 15" xfId="5255" xr:uid="{00000000-0005-0000-0000-0000B10C0000}"/>
    <cellStyle name="60% - Accent4 16" xfId="5256" xr:uid="{00000000-0005-0000-0000-0000B20C0000}"/>
    <cellStyle name="60% - Accent4 17" xfId="5257" xr:uid="{00000000-0005-0000-0000-0000B30C0000}"/>
    <cellStyle name="60% - Accent4 18" xfId="5235" xr:uid="{00000000-0005-0000-0000-0000B40C0000}"/>
    <cellStyle name="60% - Accent4 2" xfId="918" xr:uid="{00000000-0005-0000-0000-0000B50C0000}"/>
    <cellStyle name="60% - Accent4 2 2" xfId="919" xr:uid="{00000000-0005-0000-0000-0000B60C0000}"/>
    <cellStyle name="60% - Accent4 2 2 2" xfId="920" xr:uid="{00000000-0005-0000-0000-0000B70C0000}"/>
    <cellStyle name="60% - Accent4 2 2 3" xfId="921" xr:uid="{00000000-0005-0000-0000-0000B80C0000}"/>
    <cellStyle name="60% - Accent4 2 2 4" xfId="922" xr:uid="{00000000-0005-0000-0000-0000B90C0000}"/>
    <cellStyle name="60% - Accent4 2 2 5" xfId="923" xr:uid="{00000000-0005-0000-0000-0000BA0C0000}"/>
    <cellStyle name="60% - Accent4 2 3" xfId="924" xr:uid="{00000000-0005-0000-0000-0000BB0C0000}"/>
    <cellStyle name="60% - Accent4 2 3 2" xfId="925" xr:uid="{00000000-0005-0000-0000-0000BC0C0000}"/>
    <cellStyle name="60% - Accent4 2 3 2 2" xfId="5258" xr:uid="{00000000-0005-0000-0000-0000BD0C0000}"/>
    <cellStyle name="60% - Accent4 2 3 3" xfId="926" xr:uid="{00000000-0005-0000-0000-0000BE0C0000}"/>
    <cellStyle name="60% - Accent4 2 3 4" xfId="5259" xr:uid="{00000000-0005-0000-0000-0000BF0C0000}"/>
    <cellStyle name="60% - Accent4 2 3 4 2" xfId="5260" xr:uid="{00000000-0005-0000-0000-0000C00C0000}"/>
    <cellStyle name="60% - Accent4 2 4" xfId="927" xr:uid="{00000000-0005-0000-0000-0000C10C0000}"/>
    <cellStyle name="60% - Accent4 2 4 2" xfId="5261" xr:uid="{00000000-0005-0000-0000-0000C20C0000}"/>
    <cellStyle name="60% - Accent4 2 4 3" xfId="5262" xr:uid="{00000000-0005-0000-0000-0000C30C0000}"/>
    <cellStyle name="60% - Accent4 2 5" xfId="928" xr:uid="{00000000-0005-0000-0000-0000C40C0000}"/>
    <cellStyle name="60% - Accent4 2 6" xfId="5263" xr:uid="{00000000-0005-0000-0000-0000C50C0000}"/>
    <cellStyle name="60% - Accent4 3" xfId="929" xr:uid="{00000000-0005-0000-0000-0000C60C0000}"/>
    <cellStyle name="60% - Accent4 3 2" xfId="930" xr:uid="{00000000-0005-0000-0000-0000C70C0000}"/>
    <cellStyle name="60% - Accent4 3 3" xfId="931" xr:uid="{00000000-0005-0000-0000-0000C80C0000}"/>
    <cellStyle name="60% - Accent4 3 3 2" xfId="5264" xr:uid="{00000000-0005-0000-0000-0000C90C0000}"/>
    <cellStyle name="60% - Accent4 3 3 3" xfId="5265" xr:uid="{00000000-0005-0000-0000-0000CA0C0000}"/>
    <cellStyle name="60% - Accent4 3 3 4" xfId="5266" xr:uid="{00000000-0005-0000-0000-0000CB0C0000}"/>
    <cellStyle name="60% - Accent4 3 4" xfId="932" xr:uid="{00000000-0005-0000-0000-0000CC0C0000}"/>
    <cellStyle name="60% - Accent4 3 5" xfId="5267" xr:uid="{00000000-0005-0000-0000-0000CD0C0000}"/>
    <cellStyle name="60% - Accent4 4" xfId="933" xr:uid="{00000000-0005-0000-0000-0000CE0C0000}"/>
    <cellStyle name="60% - Accent4 4 2" xfId="934" xr:uid="{00000000-0005-0000-0000-0000CF0C0000}"/>
    <cellStyle name="60% - Accent4 4 2 2" xfId="5268" xr:uid="{00000000-0005-0000-0000-0000D00C0000}"/>
    <cellStyle name="60% - Accent4 4 2 3" xfId="5269" xr:uid="{00000000-0005-0000-0000-0000D10C0000}"/>
    <cellStyle name="60% - Accent4 4 3" xfId="935" xr:uid="{00000000-0005-0000-0000-0000D20C0000}"/>
    <cellStyle name="60% - Accent4 4 4" xfId="936" xr:uid="{00000000-0005-0000-0000-0000D30C0000}"/>
    <cellStyle name="60% - Accent4 4 5" xfId="5270" xr:uid="{00000000-0005-0000-0000-0000D40C0000}"/>
    <cellStyle name="60% - Accent4 5" xfId="937" xr:uid="{00000000-0005-0000-0000-0000D50C0000}"/>
    <cellStyle name="60% - Accent4 5 2" xfId="938" xr:uid="{00000000-0005-0000-0000-0000D60C0000}"/>
    <cellStyle name="60% - Accent4 5 2 2" xfId="939" xr:uid="{00000000-0005-0000-0000-0000D70C0000}"/>
    <cellStyle name="60% - Accent4 5 2 2 2" xfId="5271" xr:uid="{00000000-0005-0000-0000-0000D80C0000}"/>
    <cellStyle name="60% - Accent4 5 2 3" xfId="940" xr:uid="{00000000-0005-0000-0000-0000D90C0000}"/>
    <cellStyle name="60% - Accent4 5 2 4" xfId="941" xr:uid="{00000000-0005-0000-0000-0000DA0C0000}"/>
    <cellStyle name="60% - Accent4 5 3" xfId="942" xr:uid="{00000000-0005-0000-0000-0000DB0C0000}"/>
    <cellStyle name="60% - Accent4 5 3 2" xfId="943" xr:uid="{00000000-0005-0000-0000-0000DC0C0000}"/>
    <cellStyle name="60% - Accent4 5 3 3" xfId="944" xr:uid="{00000000-0005-0000-0000-0000DD0C0000}"/>
    <cellStyle name="60% - Accent4 5 3 4" xfId="5272" xr:uid="{00000000-0005-0000-0000-0000DE0C0000}"/>
    <cellStyle name="60% - Accent4 5 4" xfId="945" xr:uid="{00000000-0005-0000-0000-0000DF0C0000}"/>
    <cellStyle name="60% - Accent4 5 4 2" xfId="946" xr:uid="{00000000-0005-0000-0000-0000E00C0000}"/>
    <cellStyle name="60% - Accent4 5 4 3" xfId="947" xr:uid="{00000000-0005-0000-0000-0000E10C0000}"/>
    <cellStyle name="60% - Accent4 5 4 4" xfId="5273" xr:uid="{00000000-0005-0000-0000-0000E20C0000}"/>
    <cellStyle name="60% - Accent4 6" xfId="948" xr:uid="{00000000-0005-0000-0000-0000E30C0000}"/>
    <cellStyle name="60% - Accent4 6 2" xfId="949" xr:uid="{00000000-0005-0000-0000-0000E40C0000}"/>
    <cellStyle name="60% - Accent4 6 2 2" xfId="5274" xr:uid="{00000000-0005-0000-0000-0000E50C0000}"/>
    <cellStyle name="60% - Accent4 6 2 3" xfId="5275" xr:uid="{00000000-0005-0000-0000-0000E60C0000}"/>
    <cellStyle name="60% - Accent4 6 3" xfId="950" xr:uid="{00000000-0005-0000-0000-0000E70C0000}"/>
    <cellStyle name="60% - Accent4 6 4" xfId="5276" xr:uid="{00000000-0005-0000-0000-0000E80C0000}"/>
    <cellStyle name="60% - Accent4 7" xfId="951" xr:uid="{00000000-0005-0000-0000-0000E90C0000}"/>
    <cellStyle name="60% - Accent4 7 2" xfId="952" xr:uid="{00000000-0005-0000-0000-0000EA0C0000}"/>
    <cellStyle name="60% - Accent4 7 2 2" xfId="5277" xr:uid="{00000000-0005-0000-0000-0000EB0C0000}"/>
    <cellStyle name="60% - Accent4 7 2 3" xfId="5278" xr:uid="{00000000-0005-0000-0000-0000EC0C0000}"/>
    <cellStyle name="60% - Accent4 7 3" xfId="5279" xr:uid="{00000000-0005-0000-0000-0000ED0C0000}"/>
    <cellStyle name="60% - Accent4 8" xfId="953" xr:uid="{00000000-0005-0000-0000-0000EE0C0000}"/>
    <cellStyle name="60% - Accent4 8 2" xfId="5280" xr:uid="{00000000-0005-0000-0000-0000EF0C0000}"/>
    <cellStyle name="60% - Accent4 8 2 2" xfId="5281" xr:uid="{00000000-0005-0000-0000-0000F00C0000}"/>
    <cellStyle name="60% - Accent4 8 2 3" xfId="5282" xr:uid="{00000000-0005-0000-0000-0000F10C0000}"/>
    <cellStyle name="60% - Accent4 8 3" xfId="5283" xr:uid="{00000000-0005-0000-0000-0000F20C0000}"/>
    <cellStyle name="60% - Accent4 8 4" xfId="5284" xr:uid="{00000000-0005-0000-0000-0000F30C0000}"/>
    <cellStyle name="60% - Accent4 9" xfId="954" xr:uid="{00000000-0005-0000-0000-0000F40C0000}"/>
    <cellStyle name="60% - Accent4 9 2" xfId="955" xr:uid="{00000000-0005-0000-0000-0000F50C0000}"/>
    <cellStyle name="60% - Accent4 9 3" xfId="956" xr:uid="{00000000-0005-0000-0000-0000F60C0000}"/>
    <cellStyle name="60% - Accent4 9 4" xfId="5285" xr:uid="{00000000-0005-0000-0000-0000F70C0000}"/>
    <cellStyle name="60% - Accent5" xfId="957" builtinId="48" customBuiltin="1"/>
    <cellStyle name="60% - Accent5 10" xfId="958" xr:uid="{00000000-0005-0000-0000-0000F90C0000}"/>
    <cellStyle name="60% - Accent5 10 2" xfId="959" xr:uid="{00000000-0005-0000-0000-0000FA0C0000}"/>
    <cellStyle name="60% - Accent5 10 2 2" xfId="5287" xr:uid="{00000000-0005-0000-0000-0000FB0C0000}"/>
    <cellStyle name="60% - Accent5 10 2 3" xfId="5288" xr:uid="{00000000-0005-0000-0000-0000FC0C0000}"/>
    <cellStyle name="60% - Accent5 10 2 4" xfId="5289" xr:uid="{00000000-0005-0000-0000-0000FD0C0000}"/>
    <cellStyle name="60% - Accent5 10 3" xfId="960" xr:uid="{00000000-0005-0000-0000-0000FE0C0000}"/>
    <cellStyle name="60% - Accent5 10 3 2" xfId="5290" xr:uid="{00000000-0005-0000-0000-0000FF0C0000}"/>
    <cellStyle name="60% - Accent5 10 4" xfId="5291" xr:uid="{00000000-0005-0000-0000-0000000D0000}"/>
    <cellStyle name="60% - Accent5 11" xfId="961" xr:uid="{00000000-0005-0000-0000-0000010D0000}"/>
    <cellStyle name="60% - Accent5 11 2" xfId="5292" xr:uid="{00000000-0005-0000-0000-0000020D0000}"/>
    <cellStyle name="60% - Accent5 11 2 2" xfId="5293" xr:uid="{00000000-0005-0000-0000-0000030D0000}"/>
    <cellStyle name="60% - Accent5 11 2 3" xfId="5294" xr:uid="{00000000-0005-0000-0000-0000040D0000}"/>
    <cellStyle name="60% - Accent5 11 3" xfId="5295" xr:uid="{00000000-0005-0000-0000-0000050D0000}"/>
    <cellStyle name="60% - Accent5 11 4" xfId="5296" xr:uid="{00000000-0005-0000-0000-0000060D0000}"/>
    <cellStyle name="60% - Accent5 12" xfId="962" xr:uid="{00000000-0005-0000-0000-0000070D0000}"/>
    <cellStyle name="60% - Accent5 12 2" xfId="5297" xr:uid="{00000000-0005-0000-0000-0000080D0000}"/>
    <cellStyle name="60% - Accent5 12 2 2" xfId="5298" xr:uid="{00000000-0005-0000-0000-0000090D0000}"/>
    <cellStyle name="60% - Accent5 12 2 3" xfId="5299" xr:uid="{00000000-0005-0000-0000-00000A0D0000}"/>
    <cellStyle name="60% - Accent5 12 3" xfId="5300" xr:uid="{00000000-0005-0000-0000-00000B0D0000}"/>
    <cellStyle name="60% - Accent5 12 4" xfId="5301" xr:uid="{00000000-0005-0000-0000-00000C0D0000}"/>
    <cellStyle name="60% - Accent5 13" xfId="963" xr:uid="{00000000-0005-0000-0000-00000D0D0000}"/>
    <cellStyle name="60% - Accent5 13 2" xfId="5302" xr:uid="{00000000-0005-0000-0000-00000E0D0000}"/>
    <cellStyle name="60% - Accent5 14" xfId="964" xr:uid="{00000000-0005-0000-0000-00000F0D0000}"/>
    <cellStyle name="60% - Accent5 14 2" xfId="5303" xr:uid="{00000000-0005-0000-0000-0000100D0000}"/>
    <cellStyle name="60% - Accent5 14 3" xfId="5304" xr:uid="{00000000-0005-0000-0000-0000110D0000}"/>
    <cellStyle name="60% - Accent5 14 4" xfId="5305" xr:uid="{00000000-0005-0000-0000-0000120D0000}"/>
    <cellStyle name="60% - Accent5 15" xfId="5306" xr:uid="{00000000-0005-0000-0000-0000130D0000}"/>
    <cellStyle name="60% - Accent5 16" xfId="5307" xr:uid="{00000000-0005-0000-0000-0000140D0000}"/>
    <cellStyle name="60% - Accent5 17" xfId="5308" xr:uid="{00000000-0005-0000-0000-0000150D0000}"/>
    <cellStyle name="60% - Accent5 18" xfId="5286" xr:uid="{00000000-0005-0000-0000-0000160D0000}"/>
    <cellStyle name="60% - Accent5 2" xfId="965" xr:uid="{00000000-0005-0000-0000-0000170D0000}"/>
    <cellStyle name="60% - Accent5 2 2" xfId="966" xr:uid="{00000000-0005-0000-0000-0000180D0000}"/>
    <cellStyle name="60% - Accent5 2 2 2" xfId="967" xr:uid="{00000000-0005-0000-0000-0000190D0000}"/>
    <cellStyle name="60% - Accent5 2 2 3" xfId="968" xr:uid="{00000000-0005-0000-0000-00001A0D0000}"/>
    <cellStyle name="60% - Accent5 2 2 4" xfId="969" xr:uid="{00000000-0005-0000-0000-00001B0D0000}"/>
    <cellStyle name="60% - Accent5 2 2 5" xfId="970" xr:uid="{00000000-0005-0000-0000-00001C0D0000}"/>
    <cellStyle name="60% - Accent5 2 3" xfId="971" xr:uid="{00000000-0005-0000-0000-00001D0D0000}"/>
    <cellStyle name="60% - Accent5 2 3 2" xfId="972" xr:uid="{00000000-0005-0000-0000-00001E0D0000}"/>
    <cellStyle name="60% - Accent5 2 3 2 2" xfId="5309" xr:uid="{00000000-0005-0000-0000-00001F0D0000}"/>
    <cellStyle name="60% - Accent5 2 3 3" xfId="973" xr:uid="{00000000-0005-0000-0000-0000200D0000}"/>
    <cellStyle name="60% - Accent5 2 3 4" xfId="5310" xr:uid="{00000000-0005-0000-0000-0000210D0000}"/>
    <cellStyle name="60% - Accent5 2 3 4 2" xfId="5311" xr:uid="{00000000-0005-0000-0000-0000220D0000}"/>
    <cellStyle name="60% - Accent5 2 4" xfId="974" xr:uid="{00000000-0005-0000-0000-0000230D0000}"/>
    <cellStyle name="60% - Accent5 2 4 2" xfId="5312" xr:uid="{00000000-0005-0000-0000-0000240D0000}"/>
    <cellStyle name="60% - Accent5 2 4 3" xfId="5313" xr:uid="{00000000-0005-0000-0000-0000250D0000}"/>
    <cellStyle name="60% - Accent5 2 5" xfId="975" xr:uid="{00000000-0005-0000-0000-0000260D0000}"/>
    <cellStyle name="60% - Accent5 2 6" xfId="5314" xr:uid="{00000000-0005-0000-0000-0000270D0000}"/>
    <cellStyle name="60% - Accent5 3" xfId="976" xr:uid="{00000000-0005-0000-0000-0000280D0000}"/>
    <cellStyle name="60% - Accent5 3 2" xfId="977" xr:uid="{00000000-0005-0000-0000-0000290D0000}"/>
    <cellStyle name="60% - Accent5 3 3" xfId="978" xr:uid="{00000000-0005-0000-0000-00002A0D0000}"/>
    <cellStyle name="60% - Accent5 3 3 2" xfId="5315" xr:uid="{00000000-0005-0000-0000-00002B0D0000}"/>
    <cellStyle name="60% - Accent5 3 3 3" xfId="5316" xr:uid="{00000000-0005-0000-0000-00002C0D0000}"/>
    <cellStyle name="60% - Accent5 3 3 4" xfId="5317" xr:uid="{00000000-0005-0000-0000-00002D0D0000}"/>
    <cellStyle name="60% - Accent5 3 4" xfId="979" xr:uid="{00000000-0005-0000-0000-00002E0D0000}"/>
    <cellStyle name="60% - Accent5 3 5" xfId="5318" xr:uid="{00000000-0005-0000-0000-00002F0D0000}"/>
    <cellStyle name="60% - Accent5 4" xfId="980" xr:uid="{00000000-0005-0000-0000-0000300D0000}"/>
    <cellStyle name="60% - Accent5 4 2" xfId="981" xr:uid="{00000000-0005-0000-0000-0000310D0000}"/>
    <cellStyle name="60% - Accent5 4 2 2" xfId="5319" xr:uid="{00000000-0005-0000-0000-0000320D0000}"/>
    <cellStyle name="60% - Accent5 4 2 3" xfId="5320" xr:uid="{00000000-0005-0000-0000-0000330D0000}"/>
    <cellStyle name="60% - Accent5 4 3" xfId="982" xr:uid="{00000000-0005-0000-0000-0000340D0000}"/>
    <cellStyle name="60% - Accent5 4 4" xfId="983" xr:uid="{00000000-0005-0000-0000-0000350D0000}"/>
    <cellStyle name="60% - Accent5 4 5" xfId="5321" xr:uid="{00000000-0005-0000-0000-0000360D0000}"/>
    <cellStyle name="60% - Accent5 5" xfId="984" xr:uid="{00000000-0005-0000-0000-0000370D0000}"/>
    <cellStyle name="60% - Accent5 5 2" xfId="985" xr:uid="{00000000-0005-0000-0000-0000380D0000}"/>
    <cellStyle name="60% - Accent5 5 2 2" xfId="986" xr:uid="{00000000-0005-0000-0000-0000390D0000}"/>
    <cellStyle name="60% - Accent5 5 2 2 2" xfId="5322" xr:uid="{00000000-0005-0000-0000-00003A0D0000}"/>
    <cellStyle name="60% - Accent5 5 2 3" xfId="987" xr:uid="{00000000-0005-0000-0000-00003B0D0000}"/>
    <cellStyle name="60% - Accent5 5 2 4" xfId="988" xr:uid="{00000000-0005-0000-0000-00003C0D0000}"/>
    <cellStyle name="60% - Accent5 5 3" xfId="989" xr:uid="{00000000-0005-0000-0000-00003D0D0000}"/>
    <cellStyle name="60% - Accent5 5 3 2" xfId="990" xr:uid="{00000000-0005-0000-0000-00003E0D0000}"/>
    <cellStyle name="60% - Accent5 5 3 3" xfId="991" xr:uid="{00000000-0005-0000-0000-00003F0D0000}"/>
    <cellStyle name="60% - Accent5 5 3 4" xfId="5323" xr:uid="{00000000-0005-0000-0000-0000400D0000}"/>
    <cellStyle name="60% - Accent5 5 4" xfId="992" xr:uid="{00000000-0005-0000-0000-0000410D0000}"/>
    <cellStyle name="60% - Accent5 5 4 2" xfId="993" xr:uid="{00000000-0005-0000-0000-0000420D0000}"/>
    <cellStyle name="60% - Accent5 5 4 3" xfId="994" xr:uid="{00000000-0005-0000-0000-0000430D0000}"/>
    <cellStyle name="60% - Accent5 5 4 4" xfId="5324" xr:uid="{00000000-0005-0000-0000-0000440D0000}"/>
    <cellStyle name="60% - Accent5 6" xfId="995" xr:uid="{00000000-0005-0000-0000-0000450D0000}"/>
    <cellStyle name="60% - Accent5 6 2" xfId="996" xr:uid="{00000000-0005-0000-0000-0000460D0000}"/>
    <cellStyle name="60% - Accent5 6 2 2" xfId="5325" xr:uid="{00000000-0005-0000-0000-0000470D0000}"/>
    <cellStyle name="60% - Accent5 6 2 3" xfId="5326" xr:uid="{00000000-0005-0000-0000-0000480D0000}"/>
    <cellStyle name="60% - Accent5 6 3" xfId="997" xr:uid="{00000000-0005-0000-0000-0000490D0000}"/>
    <cellStyle name="60% - Accent5 6 4" xfId="5327" xr:uid="{00000000-0005-0000-0000-00004A0D0000}"/>
    <cellStyle name="60% - Accent5 7" xfId="998" xr:uid="{00000000-0005-0000-0000-00004B0D0000}"/>
    <cellStyle name="60% - Accent5 7 2" xfId="999" xr:uid="{00000000-0005-0000-0000-00004C0D0000}"/>
    <cellStyle name="60% - Accent5 7 2 2" xfId="5328" xr:uid="{00000000-0005-0000-0000-00004D0D0000}"/>
    <cellStyle name="60% - Accent5 7 2 3" xfId="5329" xr:uid="{00000000-0005-0000-0000-00004E0D0000}"/>
    <cellStyle name="60% - Accent5 7 3" xfId="5330" xr:uid="{00000000-0005-0000-0000-00004F0D0000}"/>
    <cellStyle name="60% - Accent5 8" xfId="1000" xr:uid="{00000000-0005-0000-0000-0000500D0000}"/>
    <cellStyle name="60% - Accent5 8 2" xfId="5331" xr:uid="{00000000-0005-0000-0000-0000510D0000}"/>
    <cellStyle name="60% - Accent5 8 2 2" xfId="5332" xr:uid="{00000000-0005-0000-0000-0000520D0000}"/>
    <cellStyle name="60% - Accent5 8 2 3" xfId="5333" xr:uid="{00000000-0005-0000-0000-0000530D0000}"/>
    <cellStyle name="60% - Accent5 8 3" xfId="5334" xr:uid="{00000000-0005-0000-0000-0000540D0000}"/>
    <cellStyle name="60% - Accent5 8 4" xfId="5335" xr:uid="{00000000-0005-0000-0000-0000550D0000}"/>
    <cellStyle name="60% - Accent5 9" xfId="1001" xr:uid="{00000000-0005-0000-0000-0000560D0000}"/>
    <cellStyle name="60% - Accent5 9 2" xfId="1002" xr:uid="{00000000-0005-0000-0000-0000570D0000}"/>
    <cellStyle name="60% - Accent5 9 3" xfId="1003" xr:uid="{00000000-0005-0000-0000-0000580D0000}"/>
    <cellStyle name="60% - Accent5 9 4" xfId="5336" xr:uid="{00000000-0005-0000-0000-0000590D0000}"/>
    <cellStyle name="60% - Accent6" xfId="1004" builtinId="52" customBuiltin="1"/>
    <cellStyle name="60% - Accent6 10" xfId="1005" xr:uid="{00000000-0005-0000-0000-00005B0D0000}"/>
    <cellStyle name="60% - Accent6 10 2" xfId="1006" xr:uid="{00000000-0005-0000-0000-00005C0D0000}"/>
    <cellStyle name="60% - Accent6 10 2 2" xfId="5338" xr:uid="{00000000-0005-0000-0000-00005D0D0000}"/>
    <cellStyle name="60% - Accent6 10 2 3" xfId="5339" xr:uid="{00000000-0005-0000-0000-00005E0D0000}"/>
    <cellStyle name="60% - Accent6 10 2 4" xfId="5340" xr:uid="{00000000-0005-0000-0000-00005F0D0000}"/>
    <cellStyle name="60% - Accent6 10 3" xfId="1007" xr:uid="{00000000-0005-0000-0000-0000600D0000}"/>
    <cellStyle name="60% - Accent6 10 3 2" xfId="5341" xr:uid="{00000000-0005-0000-0000-0000610D0000}"/>
    <cellStyle name="60% - Accent6 10 4" xfId="5342" xr:uid="{00000000-0005-0000-0000-0000620D0000}"/>
    <cellStyle name="60% - Accent6 11" xfId="1008" xr:uid="{00000000-0005-0000-0000-0000630D0000}"/>
    <cellStyle name="60% - Accent6 11 2" xfId="5343" xr:uid="{00000000-0005-0000-0000-0000640D0000}"/>
    <cellStyle name="60% - Accent6 11 2 2" xfId="5344" xr:uid="{00000000-0005-0000-0000-0000650D0000}"/>
    <cellStyle name="60% - Accent6 11 2 3" xfId="5345" xr:uid="{00000000-0005-0000-0000-0000660D0000}"/>
    <cellStyle name="60% - Accent6 11 3" xfId="5346" xr:uid="{00000000-0005-0000-0000-0000670D0000}"/>
    <cellStyle name="60% - Accent6 11 4" xfId="5347" xr:uid="{00000000-0005-0000-0000-0000680D0000}"/>
    <cellStyle name="60% - Accent6 12" xfId="1009" xr:uid="{00000000-0005-0000-0000-0000690D0000}"/>
    <cellStyle name="60% - Accent6 12 2" xfId="5348" xr:uid="{00000000-0005-0000-0000-00006A0D0000}"/>
    <cellStyle name="60% - Accent6 12 2 2" xfId="5349" xr:uid="{00000000-0005-0000-0000-00006B0D0000}"/>
    <cellStyle name="60% - Accent6 12 2 3" xfId="5350" xr:uid="{00000000-0005-0000-0000-00006C0D0000}"/>
    <cellStyle name="60% - Accent6 12 3" xfId="5351" xr:uid="{00000000-0005-0000-0000-00006D0D0000}"/>
    <cellStyle name="60% - Accent6 12 4" xfId="5352" xr:uid="{00000000-0005-0000-0000-00006E0D0000}"/>
    <cellStyle name="60% - Accent6 13" xfId="1010" xr:uid="{00000000-0005-0000-0000-00006F0D0000}"/>
    <cellStyle name="60% - Accent6 13 2" xfId="5353" xr:uid="{00000000-0005-0000-0000-0000700D0000}"/>
    <cellStyle name="60% - Accent6 14" xfId="1011" xr:uid="{00000000-0005-0000-0000-0000710D0000}"/>
    <cellStyle name="60% - Accent6 14 2" xfId="5354" xr:uid="{00000000-0005-0000-0000-0000720D0000}"/>
    <cellStyle name="60% - Accent6 14 3" xfId="5355" xr:uid="{00000000-0005-0000-0000-0000730D0000}"/>
    <cellStyle name="60% - Accent6 14 4" xfId="5356" xr:uid="{00000000-0005-0000-0000-0000740D0000}"/>
    <cellStyle name="60% - Accent6 15" xfId="5357" xr:uid="{00000000-0005-0000-0000-0000750D0000}"/>
    <cellStyle name="60% - Accent6 16" xfId="5358" xr:uid="{00000000-0005-0000-0000-0000760D0000}"/>
    <cellStyle name="60% - Accent6 17" xfId="5359" xr:uid="{00000000-0005-0000-0000-0000770D0000}"/>
    <cellStyle name="60% - Accent6 18" xfId="5337" xr:uid="{00000000-0005-0000-0000-0000780D0000}"/>
    <cellStyle name="60% - Accent6 2" xfId="1012" xr:uid="{00000000-0005-0000-0000-0000790D0000}"/>
    <cellStyle name="60% - Accent6 2 2" xfId="1013" xr:uid="{00000000-0005-0000-0000-00007A0D0000}"/>
    <cellStyle name="60% - Accent6 2 2 2" xfId="1014" xr:uid="{00000000-0005-0000-0000-00007B0D0000}"/>
    <cellStyle name="60% - Accent6 2 2 3" xfId="1015" xr:uid="{00000000-0005-0000-0000-00007C0D0000}"/>
    <cellStyle name="60% - Accent6 2 2 4" xfId="1016" xr:uid="{00000000-0005-0000-0000-00007D0D0000}"/>
    <cellStyle name="60% - Accent6 2 2 5" xfId="1017" xr:uid="{00000000-0005-0000-0000-00007E0D0000}"/>
    <cellStyle name="60% - Accent6 2 3" xfId="1018" xr:uid="{00000000-0005-0000-0000-00007F0D0000}"/>
    <cellStyle name="60% - Accent6 2 3 2" xfId="1019" xr:uid="{00000000-0005-0000-0000-0000800D0000}"/>
    <cellStyle name="60% - Accent6 2 3 2 2" xfId="5360" xr:uid="{00000000-0005-0000-0000-0000810D0000}"/>
    <cellStyle name="60% - Accent6 2 3 3" xfId="1020" xr:uid="{00000000-0005-0000-0000-0000820D0000}"/>
    <cellStyle name="60% - Accent6 2 3 4" xfId="5361" xr:uid="{00000000-0005-0000-0000-0000830D0000}"/>
    <cellStyle name="60% - Accent6 2 3 4 2" xfId="5362" xr:uid="{00000000-0005-0000-0000-0000840D0000}"/>
    <cellStyle name="60% - Accent6 2 4" xfId="1021" xr:uid="{00000000-0005-0000-0000-0000850D0000}"/>
    <cellStyle name="60% - Accent6 2 4 2" xfId="5363" xr:uid="{00000000-0005-0000-0000-0000860D0000}"/>
    <cellStyle name="60% - Accent6 2 4 3" xfId="5364" xr:uid="{00000000-0005-0000-0000-0000870D0000}"/>
    <cellStyle name="60% - Accent6 2 5" xfId="1022" xr:uid="{00000000-0005-0000-0000-0000880D0000}"/>
    <cellStyle name="60% - Accent6 2 6" xfId="5365" xr:uid="{00000000-0005-0000-0000-0000890D0000}"/>
    <cellStyle name="60% - Accent6 3" xfId="1023" xr:uid="{00000000-0005-0000-0000-00008A0D0000}"/>
    <cellStyle name="60% - Accent6 3 2" xfId="1024" xr:uid="{00000000-0005-0000-0000-00008B0D0000}"/>
    <cellStyle name="60% - Accent6 3 3" xfId="1025" xr:uid="{00000000-0005-0000-0000-00008C0D0000}"/>
    <cellStyle name="60% - Accent6 3 3 2" xfId="5366" xr:uid="{00000000-0005-0000-0000-00008D0D0000}"/>
    <cellStyle name="60% - Accent6 3 3 3" xfId="5367" xr:uid="{00000000-0005-0000-0000-00008E0D0000}"/>
    <cellStyle name="60% - Accent6 3 3 4" xfId="5368" xr:uid="{00000000-0005-0000-0000-00008F0D0000}"/>
    <cellStyle name="60% - Accent6 3 4" xfId="1026" xr:uid="{00000000-0005-0000-0000-0000900D0000}"/>
    <cellStyle name="60% - Accent6 3 5" xfId="5369" xr:uid="{00000000-0005-0000-0000-0000910D0000}"/>
    <cellStyle name="60% - Accent6 4" xfId="1027" xr:uid="{00000000-0005-0000-0000-0000920D0000}"/>
    <cellStyle name="60% - Accent6 4 2" xfId="1028" xr:uid="{00000000-0005-0000-0000-0000930D0000}"/>
    <cellStyle name="60% - Accent6 4 2 2" xfId="5370" xr:uid="{00000000-0005-0000-0000-0000940D0000}"/>
    <cellStyle name="60% - Accent6 4 2 3" xfId="5371" xr:uid="{00000000-0005-0000-0000-0000950D0000}"/>
    <cellStyle name="60% - Accent6 4 3" xfId="1029" xr:uid="{00000000-0005-0000-0000-0000960D0000}"/>
    <cellStyle name="60% - Accent6 4 4" xfId="1030" xr:uid="{00000000-0005-0000-0000-0000970D0000}"/>
    <cellStyle name="60% - Accent6 4 5" xfId="5372" xr:uid="{00000000-0005-0000-0000-0000980D0000}"/>
    <cellStyle name="60% - Accent6 5" xfId="1031" xr:uid="{00000000-0005-0000-0000-0000990D0000}"/>
    <cellStyle name="60% - Accent6 5 2" xfId="1032" xr:uid="{00000000-0005-0000-0000-00009A0D0000}"/>
    <cellStyle name="60% - Accent6 5 2 2" xfId="1033" xr:uid="{00000000-0005-0000-0000-00009B0D0000}"/>
    <cellStyle name="60% - Accent6 5 2 2 2" xfId="5373" xr:uid="{00000000-0005-0000-0000-00009C0D0000}"/>
    <cellStyle name="60% - Accent6 5 2 3" xfId="1034" xr:uid="{00000000-0005-0000-0000-00009D0D0000}"/>
    <cellStyle name="60% - Accent6 5 2 4" xfId="1035" xr:uid="{00000000-0005-0000-0000-00009E0D0000}"/>
    <cellStyle name="60% - Accent6 5 3" xfId="1036" xr:uid="{00000000-0005-0000-0000-00009F0D0000}"/>
    <cellStyle name="60% - Accent6 5 3 2" xfId="1037" xr:uid="{00000000-0005-0000-0000-0000A00D0000}"/>
    <cellStyle name="60% - Accent6 5 3 3" xfId="1038" xr:uid="{00000000-0005-0000-0000-0000A10D0000}"/>
    <cellStyle name="60% - Accent6 5 3 4" xfId="5374" xr:uid="{00000000-0005-0000-0000-0000A20D0000}"/>
    <cellStyle name="60% - Accent6 5 4" xfId="1039" xr:uid="{00000000-0005-0000-0000-0000A30D0000}"/>
    <cellStyle name="60% - Accent6 5 4 2" xfId="1040" xr:uid="{00000000-0005-0000-0000-0000A40D0000}"/>
    <cellStyle name="60% - Accent6 5 4 3" xfId="1041" xr:uid="{00000000-0005-0000-0000-0000A50D0000}"/>
    <cellStyle name="60% - Accent6 5 4 4" xfId="5375" xr:uid="{00000000-0005-0000-0000-0000A60D0000}"/>
    <cellStyle name="60% - Accent6 6" xfId="1042" xr:uid="{00000000-0005-0000-0000-0000A70D0000}"/>
    <cellStyle name="60% - Accent6 6 2" xfId="1043" xr:uid="{00000000-0005-0000-0000-0000A80D0000}"/>
    <cellStyle name="60% - Accent6 6 2 2" xfId="5376" xr:uid="{00000000-0005-0000-0000-0000A90D0000}"/>
    <cellStyle name="60% - Accent6 6 2 3" xfId="5377" xr:uid="{00000000-0005-0000-0000-0000AA0D0000}"/>
    <cellStyle name="60% - Accent6 6 3" xfId="1044" xr:uid="{00000000-0005-0000-0000-0000AB0D0000}"/>
    <cellStyle name="60% - Accent6 6 4" xfId="5378" xr:uid="{00000000-0005-0000-0000-0000AC0D0000}"/>
    <cellStyle name="60% - Accent6 7" xfId="1045" xr:uid="{00000000-0005-0000-0000-0000AD0D0000}"/>
    <cellStyle name="60% - Accent6 7 2" xfId="1046" xr:uid="{00000000-0005-0000-0000-0000AE0D0000}"/>
    <cellStyle name="60% - Accent6 7 2 2" xfId="5379" xr:uid="{00000000-0005-0000-0000-0000AF0D0000}"/>
    <cellStyle name="60% - Accent6 7 2 3" xfId="5380" xr:uid="{00000000-0005-0000-0000-0000B00D0000}"/>
    <cellStyle name="60% - Accent6 7 3" xfId="5381" xr:uid="{00000000-0005-0000-0000-0000B10D0000}"/>
    <cellStyle name="60% - Accent6 8" xfId="1047" xr:uid="{00000000-0005-0000-0000-0000B20D0000}"/>
    <cellStyle name="60% - Accent6 8 2" xfId="5382" xr:uid="{00000000-0005-0000-0000-0000B30D0000}"/>
    <cellStyle name="60% - Accent6 8 2 2" xfId="5383" xr:uid="{00000000-0005-0000-0000-0000B40D0000}"/>
    <cellStyle name="60% - Accent6 8 2 3" xfId="5384" xr:uid="{00000000-0005-0000-0000-0000B50D0000}"/>
    <cellStyle name="60% - Accent6 8 3" xfId="5385" xr:uid="{00000000-0005-0000-0000-0000B60D0000}"/>
    <cellStyle name="60% - Accent6 8 4" xfId="5386" xr:uid="{00000000-0005-0000-0000-0000B70D0000}"/>
    <cellStyle name="60% - Accent6 9" xfId="1048" xr:uid="{00000000-0005-0000-0000-0000B80D0000}"/>
    <cellStyle name="60% - Accent6 9 2" xfId="1049" xr:uid="{00000000-0005-0000-0000-0000B90D0000}"/>
    <cellStyle name="60% - Accent6 9 3" xfId="1050" xr:uid="{00000000-0005-0000-0000-0000BA0D0000}"/>
    <cellStyle name="60% - Accent6 9 4" xfId="5387" xr:uid="{00000000-0005-0000-0000-0000BB0D0000}"/>
    <cellStyle name="Accent1" xfId="1051" builtinId="29" customBuiltin="1"/>
    <cellStyle name="Accent1 10" xfId="1052" xr:uid="{00000000-0005-0000-0000-0000BD0D0000}"/>
    <cellStyle name="Accent1 10 2" xfId="1053" xr:uid="{00000000-0005-0000-0000-0000BE0D0000}"/>
    <cellStyle name="Accent1 10 2 2" xfId="5389" xr:uid="{00000000-0005-0000-0000-0000BF0D0000}"/>
    <cellStyle name="Accent1 10 2 3" xfId="5390" xr:uid="{00000000-0005-0000-0000-0000C00D0000}"/>
    <cellStyle name="Accent1 10 2 4" xfId="5391" xr:uid="{00000000-0005-0000-0000-0000C10D0000}"/>
    <cellStyle name="Accent1 10 3" xfId="1054" xr:uid="{00000000-0005-0000-0000-0000C20D0000}"/>
    <cellStyle name="Accent1 10 3 2" xfId="5392" xr:uid="{00000000-0005-0000-0000-0000C30D0000}"/>
    <cellStyle name="Accent1 10 4" xfId="5393" xr:uid="{00000000-0005-0000-0000-0000C40D0000}"/>
    <cellStyle name="Accent1 11" xfId="1055" xr:uid="{00000000-0005-0000-0000-0000C50D0000}"/>
    <cellStyle name="Accent1 11 2" xfId="5394" xr:uid="{00000000-0005-0000-0000-0000C60D0000}"/>
    <cellStyle name="Accent1 11 2 2" xfId="5395" xr:uid="{00000000-0005-0000-0000-0000C70D0000}"/>
    <cellStyle name="Accent1 11 2 3" xfId="5396" xr:uid="{00000000-0005-0000-0000-0000C80D0000}"/>
    <cellStyle name="Accent1 11 3" xfId="5397" xr:uid="{00000000-0005-0000-0000-0000C90D0000}"/>
    <cellStyle name="Accent1 11 4" xfId="5398" xr:uid="{00000000-0005-0000-0000-0000CA0D0000}"/>
    <cellStyle name="Accent1 12" xfId="1056" xr:uid="{00000000-0005-0000-0000-0000CB0D0000}"/>
    <cellStyle name="Accent1 12 2" xfId="5399" xr:uid="{00000000-0005-0000-0000-0000CC0D0000}"/>
    <cellStyle name="Accent1 12 2 2" xfId="5400" xr:uid="{00000000-0005-0000-0000-0000CD0D0000}"/>
    <cellStyle name="Accent1 12 2 3" xfId="5401" xr:uid="{00000000-0005-0000-0000-0000CE0D0000}"/>
    <cellStyle name="Accent1 12 3" xfId="5402" xr:uid="{00000000-0005-0000-0000-0000CF0D0000}"/>
    <cellStyle name="Accent1 12 4" xfId="5403" xr:uid="{00000000-0005-0000-0000-0000D00D0000}"/>
    <cellStyle name="Accent1 13" xfId="1057" xr:uid="{00000000-0005-0000-0000-0000D10D0000}"/>
    <cellStyle name="Accent1 13 2" xfId="5404" xr:uid="{00000000-0005-0000-0000-0000D20D0000}"/>
    <cellStyle name="Accent1 14" xfId="1058" xr:uid="{00000000-0005-0000-0000-0000D30D0000}"/>
    <cellStyle name="Accent1 14 2" xfId="5405" xr:uid="{00000000-0005-0000-0000-0000D40D0000}"/>
    <cellStyle name="Accent1 14 3" xfId="5406" xr:uid="{00000000-0005-0000-0000-0000D50D0000}"/>
    <cellStyle name="Accent1 14 4" xfId="5407" xr:uid="{00000000-0005-0000-0000-0000D60D0000}"/>
    <cellStyle name="Accent1 15" xfId="5408" xr:uid="{00000000-0005-0000-0000-0000D70D0000}"/>
    <cellStyle name="Accent1 16" xfId="5409" xr:uid="{00000000-0005-0000-0000-0000D80D0000}"/>
    <cellStyle name="Accent1 17" xfId="5410" xr:uid="{00000000-0005-0000-0000-0000D90D0000}"/>
    <cellStyle name="Accent1 18" xfId="5388" xr:uid="{00000000-0005-0000-0000-0000DA0D0000}"/>
    <cellStyle name="Accent1 2" xfId="1059" xr:uid="{00000000-0005-0000-0000-0000DB0D0000}"/>
    <cellStyle name="Accent1 2 2" xfId="1060" xr:uid="{00000000-0005-0000-0000-0000DC0D0000}"/>
    <cellStyle name="Accent1 2 2 2" xfId="1061" xr:uid="{00000000-0005-0000-0000-0000DD0D0000}"/>
    <cellStyle name="Accent1 2 2 3" xfId="1062" xr:uid="{00000000-0005-0000-0000-0000DE0D0000}"/>
    <cellStyle name="Accent1 2 2 4" xfId="1063" xr:uid="{00000000-0005-0000-0000-0000DF0D0000}"/>
    <cellStyle name="Accent1 2 2 5" xfId="1064" xr:uid="{00000000-0005-0000-0000-0000E00D0000}"/>
    <cellStyle name="Accent1 2 3" xfId="1065" xr:uid="{00000000-0005-0000-0000-0000E10D0000}"/>
    <cellStyle name="Accent1 2 3 2" xfId="1066" xr:uid="{00000000-0005-0000-0000-0000E20D0000}"/>
    <cellStyle name="Accent1 2 3 2 2" xfId="5411" xr:uid="{00000000-0005-0000-0000-0000E30D0000}"/>
    <cellStyle name="Accent1 2 3 3" xfId="1067" xr:uid="{00000000-0005-0000-0000-0000E40D0000}"/>
    <cellStyle name="Accent1 2 3 4" xfId="5412" xr:uid="{00000000-0005-0000-0000-0000E50D0000}"/>
    <cellStyle name="Accent1 2 3 4 2" xfId="5413" xr:uid="{00000000-0005-0000-0000-0000E60D0000}"/>
    <cellStyle name="Accent1 2 4" xfId="1068" xr:uid="{00000000-0005-0000-0000-0000E70D0000}"/>
    <cellStyle name="Accent1 2 4 2" xfId="5414" xr:uid="{00000000-0005-0000-0000-0000E80D0000}"/>
    <cellStyle name="Accent1 2 4 3" xfId="5415" xr:uid="{00000000-0005-0000-0000-0000E90D0000}"/>
    <cellStyle name="Accent1 2 5" xfId="1069" xr:uid="{00000000-0005-0000-0000-0000EA0D0000}"/>
    <cellStyle name="Accent1 2 6" xfId="5416" xr:uid="{00000000-0005-0000-0000-0000EB0D0000}"/>
    <cellStyle name="Accent1 3" xfId="1070" xr:uid="{00000000-0005-0000-0000-0000EC0D0000}"/>
    <cellStyle name="Accent1 3 2" xfId="1071" xr:uid="{00000000-0005-0000-0000-0000ED0D0000}"/>
    <cellStyle name="Accent1 3 3" xfId="1072" xr:uid="{00000000-0005-0000-0000-0000EE0D0000}"/>
    <cellStyle name="Accent1 3 3 2" xfId="5417" xr:uid="{00000000-0005-0000-0000-0000EF0D0000}"/>
    <cellStyle name="Accent1 3 3 3" xfId="5418" xr:uid="{00000000-0005-0000-0000-0000F00D0000}"/>
    <cellStyle name="Accent1 3 3 4" xfId="5419" xr:uid="{00000000-0005-0000-0000-0000F10D0000}"/>
    <cellStyle name="Accent1 3 4" xfId="1073" xr:uid="{00000000-0005-0000-0000-0000F20D0000}"/>
    <cellStyle name="Accent1 3 5" xfId="5420" xr:uid="{00000000-0005-0000-0000-0000F30D0000}"/>
    <cellStyle name="Accent1 4" xfId="1074" xr:uid="{00000000-0005-0000-0000-0000F40D0000}"/>
    <cellStyle name="Accent1 4 2" xfId="1075" xr:uid="{00000000-0005-0000-0000-0000F50D0000}"/>
    <cellStyle name="Accent1 4 2 2" xfId="5421" xr:uid="{00000000-0005-0000-0000-0000F60D0000}"/>
    <cellStyle name="Accent1 4 2 3" xfId="5422" xr:uid="{00000000-0005-0000-0000-0000F70D0000}"/>
    <cellStyle name="Accent1 4 3" xfId="1076" xr:uid="{00000000-0005-0000-0000-0000F80D0000}"/>
    <cellStyle name="Accent1 4 4" xfId="1077" xr:uid="{00000000-0005-0000-0000-0000F90D0000}"/>
    <cellStyle name="Accent1 4 5" xfId="5423" xr:uid="{00000000-0005-0000-0000-0000FA0D0000}"/>
    <cellStyle name="Accent1 5" xfId="1078" xr:uid="{00000000-0005-0000-0000-0000FB0D0000}"/>
    <cellStyle name="Accent1 5 2" xfId="1079" xr:uid="{00000000-0005-0000-0000-0000FC0D0000}"/>
    <cellStyle name="Accent1 5 2 2" xfId="1080" xr:uid="{00000000-0005-0000-0000-0000FD0D0000}"/>
    <cellStyle name="Accent1 5 2 2 2" xfId="5424" xr:uid="{00000000-0005-0000-0000-0000FE0D0000}"/>
    <cellStyle name="Accent1 5 2 3" xfId="1081" xr:uid="{00000000-0005-0000-0000-0000FF0D0000}"/>
    <cellStyle name="Accent1 5 2 4" xfId="1082" xr:uid="{00000000-0005-0000-0000-0000000E0000}"/>
    <cellStyle name="Accent1 5 3" xfId="1083" xr:uid="{00000000-0005-0000-0000-0000010E0000}"/>
    <cellStyle name="Accent1 5 3 2" xfId="1084" xr:uid="{00000000-0005-0000-0000-0000020E0000}"/>
    <cellStyle name="Accent1 5 3 3" xfId="1085" xr:uid="{00000000-0005-0000-0000-0000030E0000}"/>
    <cellStyle name="Accent1 5 3 4" xfId="5425" xr:uid="{00000000-0005-0000-0000-0000040E0000}"/>
    <cellStyle name="Accent1 5 4" xfId="1086" xr:uid="{00000000-0005-0000-0000-0000050E0000}"/>
    <cellStyle name="Accent1 5 4 2" xfId="1087" xr:uid="{00000000-0005-0000-0000-0000060E0000}"/>
    <cellStyle name="Accent1 5 4 3" xfId="1088" xr:uid="{00000000-0005-0000-0000-0000070E0000}"/>
    <cellStyle name="Accent1 5 4 4" xfId="5426" xr:uid="{00000000-0005-0000-0000-0000080E0000}"/>
    <cellStyle name="Accent1 6" xfId="1089" xr:uid="{00000000-0005-0000-0000-0000090E0000}"/>
    <cellStyle name="Accent1 6 2" xfId="1090" xr:uid="{00000000-0005-0000-0000-00000A0E0000}"/>
    <cellStyle name="Accent1 6 2 2" xfId="5427" xr:uid="{00000000-0005-0000-0000-00000B0E0000}"/>
    <cellStyle name="Accent1 6 2 3" xfId="5428" xr:uid="{00000000-0005-0000-0000-00000C0E0000}"/>
    <cellStyle name="Accent1 6 3" xfId="1091" xr:uid="{00000000-0005-0000-0000-00000D0E0000}"/>
    <cellStyle name="Accent1 6 4" xfId="5429" xr:uid="{00000000-0005-0000-0000-00000E0E0000}"/>
    <cellStyle name="Accent1 7" xfId="1092" xr:uid="{00000000-0005-0000-0000-00000F0E0000}"/>
    <cellStyle name="Accent1 7 2" xfId="1093" xr:uid="{00000000-0005-0000-0000-0000100E0000}"/>
    <cellStyle name="Accent1 7 2 2" xfId="5430" xr:uid="{00000000-0005-0000-0000-0000110E0000}"/>
    <cellStyle name="Accent1 7 2 3" xfId="5431" xr:uid="{00000000-0005-0000-0000-0000120E0000}"/>
    <cellStyle name="Accent1 7 3" xfId="5432" xr:uid="{00000000-0005-0000-0000-0000130E0000}"/>
    <cellStyle name="Accent1 8" xfId="1094" xr:uid="{00000000-0005-0000-0000-0000140E0000}"/>
    <cellStyle name="Accent1 8 2" xfId="5433" xr:uid="{00000000-0005-0000-0000-0000150E0000}"/>
    <cellStyle name="Accent1 8 2 2" xfId="5434" xr:uid="{00000000-0005-0000-0000-0000160E0000}"/>
    <cellStyle name="Accent1 8 2 3" xfId="5435" xr:uid="{00000000-0005-0000-0000-0000170E0000}"/>
    <cellStyle name="Accent1 8 3" xfId="5436" xr:uid="{00000000-0005-0000-0000-0000180E0000}"/>
    <cellStyle name="Accent1 8 4" xfId="5437" xr:uid="{00000000-0005-0000-0000-0000190E0000}"/>
    <cellStyle name="Accent1 9" xfId="1095" xr:uid="{00000000-0005-0000-0000-00001A0E0000}"/>
    <cellStyle name="Accent1 9 2" xfId="1096" xr:uid="{00000000-0005-0000-0000-00001B0E0000}"/>
    <cellStyle name="Accent1 9 3" xfId="1097" xr:uid="{00000000-0005-0000-0000-00001C0E0000}"/>
    <cellStyle name="Accent1 9 4" xfId="5438" xr:uid="{00000000-0005-0000-0000-00001D0E0000}"/>
    <cellStyle name="Accent2" xfId="1098" builtinId="33" customBuiltin="1"/>
    <cellStyle name="Accent2 10" xfId="1099" xr:uid="{00000000-0005-0000-0000-00001F0E0000}"/>
    <cellStyle name="Accent2 10 2" xfId="1100" xr:uid="{00000000-0005-0000-0000-0000200E0000}"/>
    <cellStyle name="Accent2 10 2 2" xfId="5440" xr:uid="{00000000-0005-0000-0000-0000210E0000}"/>
    <cellStyle name="Accent2 10 2 3" xfId="5441" xr:uid="{00000000-0005-0000-0000-0000220E0000}"/>
    <cellStyle name="Accent2 10 2 4" xfId="5442" xr:uid="{00000000-0005-0000-0000-0000230E0000}"/>
    <cellStyle name="Accent2 10 3" xfId="1101" xr:uid="{00000000-0005-0000-0000-0000240E0000}"/>
    <cellStyle name="Accent2 10 3 2" xfId="5443" xr:uid="{00000000-0005-0000-0000-0000250E0000}"/>
    <cellStyle name="Accent2 10 4" xfId="5444" xr:uid="{00000000-0005-0000-0000-0000260E0000}"/>
    <cellStyle name="Accent2 11" xfId="1102" xr:uid="{00000000-0005-0000-0000-0000270E0000}"/>
    <cellStyle name="Accent2 11 2" xfId="5445" xr:uid="{00000000-0005-0000-0000-0000280E0000}"/>
    <cellStyle name="Accent2 11 2 2" xfId="5446" xr:uid="{00000000-0005-0000-0000-0000290E0000}"/>
    <cellStyle name="Accent2 11 2 3" xfId="5447" xr:uid="{00000000-0005-0000-0000-00002A0E0000}"/>
    <cellStyle name="Accent2 11 3" xfId="5448" xr:uid="{00000000-0005-0000-0000-00002B0E0000}"/>
    <cellStyle name="Accent2 11 4" xfId="5449" xr:uid="{00000000-0005-0000-0000-00002C0E0000}"/>
    <cellStyle name="Accent2 12" xfId="1103" xr:uid="{00000000-0005-0000-0000-00002D0E0000}"/>
    <cellStyle name="Accent2 12 2" xfId="5450" xr:uid="{00000000-0005-0000-0000-00002E0E0000}"/>
    <cellStyle name="Accent2 12 2 2" xfId="5451" xr:uid="{00000000-0005-0000-0000-00002F0E0000}"/>
    <cellStyle name="Accent2 12 2 3" xfId="5452" xr:uid="{00000000-0005-0000-0000-0000300E0000}"/>
    <cellStyle name="Accent2 12 3" xfId="5453" xr:uid="{00000000-0005-0000-0000-0000310E0000}"/>
    <cellStyle name="Accent2 12 4" xfId="5454" xr:uid="{00000000-0005-0000-0000-0000320E0000}"/>
    <cellStyle name="Accent2 13" xfId="1104" xr:uid="{00000000-0005-0000-0000-0000330E0000}"/>
    <cellStyle name="Accent2 13 2" xfId="5455" xr:uid="{00000000-0005-0000-0000-0000340E0000}"/>
    <cellStyle name="Accent2 14" xfId="1105" xr:uid="{00000000-0005-0000-0000-0000350E0000}"/>
    <cellStyle name="Accent2 14 2" xfId="5456" xr:uid="{00000000-0005-0000-0000-0000360E0000}"/>
    <cellStyle name="Accent2 14 3" xfId="5457" xr:uid="{00000000-0005-0000-0000-0000370E0000}"/>
    <cellStyle name="Accent2 14 4" xfId="5458" xr:uid="{00000000-0005-0000-0000-0000380E0000}"/>
    <cellStyle name="Accent2 15" xfId="5459" xr:uid="{00000000-0005-0000-0000-0000390E0000}"/>
    <cellStyle name="Accent2 16" xfId="5460" xr:uid="{00000000-0005-0000-0000-00003A0E0000}"/>
    <cellStyle name="Accent2 17" xfId="5461" xr:uid="{00000000-0005-0000-0000-00003B0E0000}"/>
    <cellStyle name="Accent2 18" xfId="5439" xr:uid="{00000000-0005-0000-0000-00003C0E0000}"/>
    <cellStyle name="Accent2 2" xfId="1106" xr:uid="{00000000-0005-0000-0000-00003D0E0000}"/>
    <cellStyle name="Accent2 2 2" xfId="1107" xr:uid="{00000000-0005-0000-0000-00003E0E0000}"/>
    <cellStyle name="Accent2 2 2 2" xfId="1108" xr:uid="{00000000-0005-0000-0000-00003F0E0000}"/>
    <cellStyle name="Accent2 2 2 3" xfId="1109" xr:uid="{00000000-0005-0000-0000-0000400E0000}"/>
    <cellStyle name="Accent2 2 2 4" xfId="1110" xr:uid="{00000000-0005-0000-0000-0000410E0000}"/>
    <cellStyle name="Accent2 2 2 5" xfId="1111" xr:uid="{00000000-0005-0000-0000-0000420E0000}"/>
    <cellStyle name="Accent2 2 3" xfId="1112" xr:uid="{00000000-0005-0000-0000-0000430E0000}"/>
    <cellStyle name="Accent2 2 3 2" xfId="1113" xr:uid="{00000000-0005-0000-0000-0000440E0000}"/>
    <cellStyle name="Accent2 2 3 2 2" xfId="5462" xr:uid="{00000000-0005-0000-0000-0000450E0000}"/>
    <cellStyle name="Accent2 2 3 3" xfId="1114" xr:uid="{00000000-0005-0000-0000-0000460E0000}"/>
    <cellStyle name="Accent2 2 3 4" xfId="5463" xr:uid="{00000000-0005-0000-0000-0000470E0000}"/>
    <cellStyle name="Accent2 2 3 4 2" xfId="5464" xr:uid="{00000000-0005-0000-0000-0000480E0000}"/>
    <cellStyle name="Accent2 2 4" xfId="1115" xr:uid="{00000000-0005-0000-0000-0000490E0000}"/>
    <cellStyle name="Accent2 2 4 2" xfId="5465" xr:uid="{00000000-0005-0000-0000-00004A0E0000}"/>
    <cellStyle name="Accent2 2 4 3" xfId="5466" xr:uid="{00000000-0005-0000-0000-00004B0E0000}"/>
    <cellStyle name="Accent2 2 5" xfId="1116" xr:uid="{00000000-0005-0000-0000-00004C0E0000}"/>
    <cellStyle name="Accent2 2 6" xfId="5467" xr:uid="{00000000-0005-0000-0000-00004D0E0000}"/>
    <cellStyle name="Accent2 3" xfId="1117" xr:uid="{00000000-0005-0000-0000-00004E0E0000}"/>
    <cellStyle name="Accent2 3 2" xfId="1118" xr:uid="{00000000-0005-0000-0000-00004F0E0000}"/>
    <cellStyle name="Accent2 3 3" xfId="1119" xr:uid="{00000000-0005-0000-0000-0000500E0000}"/>
    <cellStyle name="Accent2 3 3 2" xfId="5468" xr:uid="{00000000-0005-0000-0000-0000510E0000}"/>
    <cellStyle name="Accent2 3 3 3" xfId="5469" xr:uid="{00000000-0005-0000-0000-0000520E0000}"/>
    <cellStyle name="Accent2 3 3 4" xfId="5470" xr:uid="{00000000-0005-0000-0000-0000530E0000}"/>
    <cellStyle name="Accent2 3 4" xfId="1120" xr:uid="{00000000-0005-0000-0000-0000540E0000}"/>
    <cellStyle name="Accent2 3 5" xfId="5471" xr:uid="{00000000-0005-0000-0000-0000550E0000}"/>
    <cellStyle name="Accent2 4" xfId="1121" xr:uid="{00000000-0005-0000-0000-0000560E0000}"/>
    <cellStyle name="Accent2 4 2" xfId="1122" xr:uid="{00000000-0005-0000-0000-0000570E0000}"/>
    <cellStyle name="Accent2 4 2 2" xfId="5472" xr:uid="{00000000-0005-0000-0000-0000580E0000}"/>
    <cellStyle name="Accent2 4 2 3" xfId="5473" xr:uid="{00000000-0005-0000-0000-0000590E0000}"/>
    <cellStyle name="Accent2 4 3" xfId="1123" xr:uid="{00000000-0005-0000-0000-00005A0E0000}"/>
    <cellStyle name="Accent2 4 4" xfId="1124" xr:uid="{00000000-0005-0000-0000-00005B0E0000}"/>
    <cellStyle name="Accent2 4 5" xfId="5474" xr:uid="{00000000-0005-0000-0000-00005C0E0000}"/>
    <cellStyle name="Accent2 5" xfId="1125" xr:uid="{00000000-0005-0000-0000-00005D0E0000}"/>
    <cellStyle name="Accent2 5 2" xfId="1126" xr:uid="{00000000-0005-0000-0000-00005E0E0000}"/>
    <cellStyle name="Accent2 5 2 2" xfId="1127" xr:uid="{00000000-0005-0000-0000-00005F0E0000}"/>
    <cellStyle name="Accent2 5 2 2 2" xfId="5475" xr:uid="{00000000-0005-0000-0000-0000600E0000}"/>
    <cellStyle name="Accent2 5 2 3" xfId="1128" xr:uid="{00000000-0005-0000-0000-0000610E0000}"/>
    <cellStyle name="Accent2 5 2 4" xfId="1129" xr:uid="{00000000-0005-0000-0000-0000620E0000}"/>
    <cellStyle name="Accent2 5 3" xfId="1130" xr:uid="{00000000-0005-0000-0000-0000630E0000}"/>
    <cellStyle name="Accent2 5 3 2" xfId="1131" xr:uid="{00000000-0005-0000-0000-0000640E0000}"/>
    <cellStyle name="Accent2 5 3 3" xfId="1132" xr:uid="{00000000-0005-0000-0000-0000650E0000}"/>
    <cellStyle name="Accent2 5 3 4" xfId="5476" xr:uid="{00000000-0005-0000-0000-0000660E0000}"/>
    <cellStyle name="Accent2 5 4" xfId="1133" xr:uid="{00000000-0005-0000-0000-0000670E0000}"/>
    <cellStyle name="Accent2 5 4 2" xfId="1134" xr:uid="{00000000-0005-0000-0000-0000680E0000}"/>
    <cellStyle name="Accent2 5 4 3" xfId="1135" xr:uid="{00000000-0005-0000-0000-0000690E0000}"/>
    <cellStyle name="Accent2 5 4 4" xfId="5477" xr:uid="{00000000-0005-0000-0000-00006A0E0000}"/>
    <cellStyle name="Accent2 6" xfId="1136" xr:uid="{00000000-0005-0000-0000-00006B0E0000}"/>
    <cellStyle name="Accent2 6 2" xfId="1137" xr:uid="{00000000-0005-0000-0000-00006C0E0000}"/>
    <cellStyle name="Accent2 6 2 2" xfId="5478" xr:uid="{00000000-0005-0000-0000-00006D0E0000}"/>
    <cellStyle name="Accent2 6 2 3" xfId="5479" xr:uid="{00000000-0005-0000-0000-00006E0E0000}"/>
    <cellStyle name="Accent2 6 3" xfId="1138" xr:uid="{00000000-0005-0000-0000-00006F0E0000}"/>
    <cellStyle name="Accent2 6 4" xfId="5480" xr:uid="{00000000-0005-0000-0000-0000700E0000}"/>
    <cellStyle name="Accent2 7" xfId="1139" xr:uid="{00000000-0005-0000-0000-0000710E0000}"/>
    <cellStyle name="Accent2 7 2" xfId="1140" xr:uid="{00000000-0005-0000-0000-0000720E0000}"/>
    <cellStyle name="Accent2 7 2 2" xfId="5481" xr:uid="{00000000-0005-0000-0000-0000730E0000}"/>
    <cellStyle name="Accent2 7 2 3" xfId="5482" xr:uid="{00000000-0005-0000-0000-0000740E0000}"/>
    <cellStyle name="Accent2 7 3" xfId="5483" xr:uid="{00000000-0005-0000-0000-0000750E0000}"/>
    <cellStyle name="Accent2 8" xfId="1141" xr:uid="{00000000-0005-0000-0000-0000760E0000}"/>
    <cellStyle name="Accent2 8 2" xfId="5484" xr:uid="{00000000-0005-0000-0000-0000770E0000}"/>
    <cellStyle name="Accent2 8 2 2" xfId="5485" xr:uid="{00000000-0005-0000-0000-0000780E0000}"/>
    <cellStyle name="Accent2 8 2 3" xfId="5486" xr:uid="{00000000-0005-0000-0000-0000790E0000}"/>
    <cellStyle name="Accent2 8 3" xfId="5487" xr:uid="{00000000-0005-0000-0000-00007A0E0000}"/>
    <cellStyle name="Accent2 8 4" xfId="5488" xr:uid="{00000000-0005-0000-0000-00007B0E0000}"/>
    <cellStyle name="Accent2 9" xfId="1142" xr:uid="{00000000-0005-0000-0000-00007C0E0000}"/>
    <cellStyle name="Accent2 9 2" xfId="1143" xr:uid="{00000000-0005-0000-0000-00007D0E0000}"/>
    <cellStyle name="Accent2 9 3" xfId="1144" xr:uid="{00000000-0005-0000-0000-00007E0E0000}"/>
    <cellStyle name="Accent2 9 4" xfId="5489" xr:uid="{00000000-0005-0000-0000-00007F0E0000}"/>
    <cellStyle name="Accent3" xfId="1145" builtinId="37" customBuiltin="1"/>
    <cellStyle name="Accent3 10" xfId="1146" xr:uid="{00000000-0005-0000-0000-0000810E0000}"/>
    <cellStyle name="Accent3 10 2" xfId="1147" xr:uid="{00000000-0005-0000-0000-0000820E0000}"/>
    <cellStyle name="Accent3 10 2 2" xfId="5491" xr:uid="{00000000-0005-0000-0000-0000830E0000}"/>
    <cellStyle name="Accent3 10 2 3" xfId="5492" xr:uid="{00000000-0005-0000-0000-0000840E0000}"/>
    <cellStyle name="Accent3 10 2 4" xfId="5493" xr:uid="{00000000-0005-0000-0000-0000850E0000}"/>
    <cellStyle name="Accent3 10 3" xfId="1148" xr:uid="{00000000-0005-0000-0000-0000860E0000}"/>
    <cellStyle name="Accent3 10 3 2" xfId="5494" xr:uid="{00000000-0005-0000-0000-0000870E0000}"/>
    <cellStyle name="Accent3 10 4" xfId="5495" xr:uid="{00000000-0005-0000-0000-0000880E0000}"/>
    <cellStyle name="Accent3 11" xfId="1149" xr:uid="{00000000-0005-0000-0000-0000890E0000}"/>
    <cellStyle name="Accent3 11 2" xfId="5496" xr:uid="{00000000-0005-0000-0000-00008A0E0000}"/>
    <cellStyle name="Accent3 11 2 2" xfId="5497" xr:uid="{00000000-0005-0000-0000-00008B0E0000}"/>
    <cellStyle name="Accent3 11 2 3" xfId="5498" xr:uid="{00000000-0005-0000-0000-00008C0E0000}"/>
    <cellStyle name="Accent3 11 3" xfId="5499" xr:uid="{00000000-0005-0000-0000-00008D0E0000}"/>
    <cellStyle name="Accent3 11 4" xfId="5500" xr:uid="{00000000-0005-0000-0000-00008E0E0000}"/>
    <cellStyle name="Accent3 12" xfId="1150" xr:uid="{00000000-0005-0000-0000-00008F0E0000}"/>
    <cellStyle name="Accent3 12 2" xfId="5501" xr:uid="{00000000-0005-0000-0000-0000900E0000}"/>
    <cellStyle name="Accent3 12 2 2" xfId="5502" xr:uid="{00000000-0005-0000-0000-0000910E0000}"/>
    <cellStyle name="Accent3 12 2 3" xfId="5503" xr:uid="{00000000-0005-0000-0000-0000920E0000}"/>
    <cellStyle name="Accent3 12 3" xfId="5504" xr:uid="{00000000-0005-0000-0000-0000930E0000}"/>
    <cellStyle name="Accent3 12 4" xfId="5505" xr:uid="{00000000-0005-0000-0000-0000940E0000}"/>
    <cellStyle name="Accent3 13" xfId="1151" xr:uid="{00000000-0005-0000-0000-0000950E0000}"/>
    <cellStyle name="Accent3 13 2" xfId="5506" xr:uid="{00000000-0005-0000-0000-0000960E0000}"/>
    <cellStyle name="Accent3 14" xfId="1152" xr:uid="{00000000-0005-0000-0000-0000970E0000}"/>
    <cellStyle name="Accent3 14 2" xfId="5507" xr:uid="{00000000-0005-0000-0000-0000980E0000}"/>
    <cellStyle name="Accent3 14 3" xfId="5508" xr:uid="{00000000-0005-0000-0000-0000990E0000}"/>
    <cellStyle name="Accent3 14 4" xfId="5509" xr:uid="{00000000-0005-0000-0000-00009A0E0000}"/>
    <cellStyle name="Accent3 15" xfId="5510" xr:uid="{00000000-0005-0000-0000-00009B0E0000}"/>
    <cellStyle name="Accent3 16" xfId="5511" xr:uid="{00000000-0005-0000-0000-00009C0E0000}"/>
    <cellStyle name="Accent3 17" xfId="5512" xr:uid="{00000000-0005-0000-0000-00009D0E0000}"/>
    <cellStyle name="Accent3 18" xfId="5490" xr:uid="{00000000-0005-0000-0000-00009E0E0000}"/>
    <cellStyle name="Accent3 2" xfId="1153" xr:uid="{00000000-0005-0000-0000-00009F0E0000}"/>
    <cellStyle name="Accent3 2 2" xfId="1154" xr:uid="{00000000-0005-0000-0000-0000A00E0000}"/>
    <cellStyle name="Accent3 2 2 2" xfId="1155" xr:uid="{00000000-0005-0000-0000-0000A10E0000}"/>
    <cellStyle name="Accent3 2 2 3" xfId="1156" xr:uid="{00000000-0005-0000-0000-0000A20E0000}"/>
    <cellStyle name="Accent3 2 2 4" xfId="1157" xr:uid="{00000000-0005-0000-0000-0000A30E0000}"/>
    <cellStyle name="Accent3 2 2 5" xfId="1158" xr:uid="{00000000-0005-0000-0000-0000A40E0000}"/>
    <cellStyle name="Accent3 2 3" xfId="1159" xr:uid="{00000000-0005-0000-0000-0000A50E0000}"/>
    <cellStyle name="Accent3 2 3 2" xfId="1160" xr:uid="{00000000-0005-0000-0000-0000A60E0000}"/>
    <cellStyle name="Accent3 2 3 2 2" xfId="5513" xr:uid="{00000000-0005-0000-0000-0000A70E0000}"/>
    <cellStyle name="Accent3 2 3 3" xfId="1161" xr:uid="{00000000-0005-0000-0000-0000A80E0000}"/>
    <cellStyle name="Accent3 2 3 4" xfId="5514" xr:uid="{00000000-0005-0000-0000-0000A90E0000}"/>
    <cellStyle name="Accent3 2 3 4 2" xfId="5515" xr:uid="{00000000-0005-0000-0000-0000AA0E0000}"/>
    <cellStyle name="Accent3 2 4" xfId="1162" xr:uid="{00000000-0005-0000-0000-0000AB0E0000}"/>
    <cellStyle name="Accent3 2 4 2" xfId="5516" xr:uid="{00000000-0005-0000-0000-0000AC0E0000}"/>
    <cellStyle name="Accent3 2 4 3" xfId="5517" xr:uid="{00000000-0005-0000-0000-0000AD0E0000}"/>
    <cellStyle name="Accent3 2 5" xfId="1163" xr:uid="{00000000-0005-0000-0000-0000AE0E0000}"/>
    <cellStyle name="Accent3 2 6" xfId="5518" xr:uid="{00000000-0005-0000-0000-0000AF0E0000}"/>
    <cellStyle name="Accent3 3" xfId="1164" xr:uid="{00000000-0005-0000-0000-0000B00E0000}"/>
    <cellStyle name="Accent3 3 2" xfId="1165" xr:uid="{00000000-0005-0000-0000-0000B10E0000}"/>
    <cellStyle name="Accent3 3 3" xfId="1166" xr:uid="{00000000-0005-0000-0000-0000B20E0000}"/>
    <cellStyle name="Accent3 3 3 2" xfId="5519" xr:uid="{00000000-0005-0000-0000-0000B30E0000}"/>
    <cellStyle name="Accent3 3 3 3" xfId="5520" xr:uid="{00000000-0005-0000-0000-0000B40E0000}"/>
    <cellStyle name="Accent3 3 3 4" xfId="5521" xr:uid="{00000000-0005-0000-0000-0000B50E0000}"/>
    <cellStyle name="Accent3 3 4" xfId="1167" xr:uid="{00000000-0005-0000-0000-0000B60E0000}"/>
    <cellStyle name="Accent3 3 5" xfId="5522" xr:uid="{00000000-0005-0000-0000-0000B70E0000}"/>
    <cellStyle name="Accent3 4" xfId="1168" xr:uid="{00000000-0005-0000-0000-0000B80E0000}"/>
    <cellStyle name="Accent3 4 2" xfId="1169" xr:uid="{00000000-0005-0000-0000-0000B90E0000}"/>
    <cellStyle name="Accent3 4 2 2" xfId="5523" xr:uid="{00000000-0005-0000-0000-0000BA0E0000}"/>
    <cellStyle name="Accent3 4 2 3" xfId="5524" xr:uid="{00000000-0005-0000-0000-0000BB0E0000}"/>
    <cellStyle name="Accent3 4 3" xfId="1170" xr:uid="{00000000-0005-0000-0000-0000BC0E0000}"/>
    <cellStyle name="Accent3 4 4" xfId="1171" xr:uid="{00000000-0005-0000-0000-0000BD0E0000}"/>
    <cellStyle name="Accent3 4 5" xfId="5525" xr:uid="{00000000-0005-0000-0000-0000BE0E0000}"/>
    <cellStyle name="Accent3 5" xfId="1172" xr:uid="{00000000-0005-0000-0000-0000BF0E0000}"/>
    <cellStyle name="Accent3 5 2" xfId="1173" xr:uid="{00000000-0005-0000-0000-0000C00E0000}"/>
    <cellStyle name="Accent3 5 2 2" xfId="1174" xr:uid="{00000000-0005-0000-0000-0000C10E0000}"/>
    <cellStyle name="Accent3 5 2 2 2" xfId="5526" xr:uid="{00000000-0005-0000-0000-0000C20E0000}"/>
    <cellStyle name="Accent3 5 2 3" xfId="1175" xr:uid="{00000000-0005-0000-0000-0000C30E0000}"/>
    <cellStyle name="Accent3 5 2 4" xfId="1176" xr:uid="{00000000-0005-0000-0000-0000C40E0000}"/>
    <cellStyle name="Accent3 5 3" xfId="1177" xr:uid="{00000000-0005-0000-0000-0000C50E0000}"/>
    <cellStyle name="Accent3 5 3 2" xfId="1178" xr:uid="{00000000-0005-0000-0000-0000C60E0000}"/>
    <cellStyle name="Accent3 5 3 3" xfId="1179" xr:uid="{00000000-0005-0000-0000-0000C70E0000}"/>
    <cellStyle name="Accent3 5 3 4" xfId="5527" xr:uid="{00000000-0005-0000-0000-0000C80E0000}"/>
    <cellStyle name="Accent3 5 4" xfId="1180" xr:uid="{00000000-0005-0000-0000-0000C90E0000}"/>
    <cellStyle name="Accent3 5 4 2" xfId="1181" xr:uid="{00000000-0005-0000-0000-0000CA0E0000}"/>
    <cellStyle name="Accent3 5 4 3" xfId="1182" xr:uid="{00000000-0005-0000-0000-0000CB0E0000}"/>
    <cellStyle name="Accent3 5 4 4" xfId="5528" xr:uid="{00000000-0005-0000-0000-0000CC0E0000}"/>
    <cellStyle name="Accent3 6" xfId="1183" xr:uid="{00000000-0005-0000-0000-0000CD0E0000}"/>
    <cellStyle name="Accent3 6 2" xfId="1184" xr:uid="{00000000-0005-0000-0000-0000CE0E0000}"/>
    <cellStyle name="Accent3 6 2 2" xfId="5529" xr:uid="{00000000-0005-0000-0000-0000CF0E0000}"/>
    <cellStyle name="Accent3 6 2 3" xfId="5530" xr:uid="{00000000-0005-0000-0000-0000D00E0000}"/>
    <cellStyle name="Accent3 6 3" xfId="1185" xr:uid="{00000000-0005-0000-0000-0000D10E0000}"/>
    <cellStyle name="Accent3 6 4" xfId="5531" xr:uid="{00000000-0005-0000-0000-0000D20E0000}"/>
    <cellStyle name="Accent3 7" xfId="1186" xr:uid="{00000000-0005-0000-0000-0000D30E0000}"/>
    <cellStyle name="Accent3 7 2" xfId="1187" xr:uid="{00000000-0005-0000-0000-0000D40E0000}"/>
    <cellStyle name="Accent3 7 2 2" xfId="5532" xr:uid="{00000000-0005-0000-0000-0000D50E0000}"/>
    <cellStyle name="Accent3 7 2 3" xfId="5533" xr:uid="{00000000-0005-0000-0000-0000D60E0000}"/>
    <cellStyle name="Accent3 7 3" xfId="5534" xr:uid="{00000000-0005-0000-0000-0000D70E0000}"/>
    <cellStyle name="Accent3 8" xfId="1188" xr:uid="{00000000-0005-0000-0000-0000D80E0000}"/>
    <cellStyle name="Accent3 8 2" xfId="5535" xr:uid="{00000000-0005-0000-0000-0000D90E0000}"/>
    <cellStyle name="Accent3 8 2 2" xfId="5536" xr:uid="{00000000-0005-0000-0000-0000DA0E0000}"/>
    <cellStyle name="Accent3 8 2 3" xfId="5537" xr:uid="{00000000-0005-0000-0000-0000DB0E0000}"/>
    <cellStyle name="Accent3 8 3" xfId="5538" xr:uid="{00000000-0005-0000-0000-0000DC0E0000}"/>
    <cellStyle name="Accent3 8 4" xfId="5539" xr:uid="{00000000-0005-0000-0000-0000DD0E0000}"/>
    <cellStyle name="Accent3 9" xfId="1189" xr:uid="{00000000-0005-0000-0000-0000DE0E0000}"/>
    <cellStyle name="Accent3 9 2" xfId="1190" xr:uid="{00000000-0005-0000-0000-0000DF0E0000}"/>
    <cellStyle name="Accent3 9 3" xfId="1191" xr:uid="{00000000-0005-0000-0000-0000E00E0000}"/>
    <cellStyle name="Accent3 9 4" xfId="5540" xr:uid="{00000000-0005-0000-0000-0000E10E0000}"/>
    <cellStyle name="Accent4" xfId="1192" builtinId="41" customBuiltin="1"/>
    <cellStyle name="Accent4 10" xfId="1193" xr:uid="{00000000-0005-0000-0000-0000E30E0000}"/>
    <cellStyle name="Accent4 10 2" xfId="1194" xr:uid="{00000000-0005-0000-0000-0000E40E0000}"/>
    <cellStyle name="Accent4 10 2 2" xfId="5542" xr:uid="{00000000-0005-0000-0000-0000E50E0000}"/>
    <cellStyle name="Accent4 10 2 3" xfId="5543" xr:uid="{00000000-0005-0000-0000-0000E60E0000}"/>
    <cellStyle name="Accent4 10 2 4" xfId="5544" xr:uid="{00000000-0005-0000-0000-0000E70E0000}"/>
    <cellStyle name="Accent4 10 3" xfId="1195" xr:uid="{00000000-0005-0000-0000-0000E80E0000}"/>
    <cellStyle name="Accent4 10 3 2" xfId="5545" xr:uid="{00000000-0005-0000-0000-0000E90E0000}"/>
    <cellStyle name="Accent4 10 4" xfId="5546" xr:uid="{00000000-0005-0000-0000-0000EA0E0000}"/>
    <cellStyle name="Accent4 11" xfId="1196" xr:uid="{00000000-0005-0000-0000-0000EB0E0000}"/>
    <cellStyle name="Accent4 11 2" xfId="5547" xr:uid="{00000000-0005-0000-0000-0000EC0E0000}"/>
    <cellStyle name="Accent4 11 2 2" xfId="5548" xr:uid="{00000000-0005-0000-0000-0000ED0E0000}"/>
    <cellStyle name="Accent4 11 2 3" xfId="5549" xr:uid="{00000000-0005-0000-0000-0000EE0E0000}"/>
    <cellStyle name="Accent4 11 3" xfId="5550" xr:uid="{00000000-0005-0000-0000-0000EF0E0000}"/>
    <cellStyle name="Accent4 11 4" xfId="5551" xr:uid="{00000000-0005-0000-0000-0000F00E0000}"/>
    <cellStyle name="Accent4 12" xfId="1197" xr:uid="{00000000-0005-0000-0000-0000F10E0000}"/>
    <cellStyle name="Accent4 12 2" xfId="5552" xr:uid="{00000000-0005-0000-0000-0000F20E0000}"/>
    <cellStyle name="Accent4 12 2 2" xfId="5553" xr:uid="{00000000-0005-0000-0000-0000F30E0000}"/>
    <cellStyle name="Accent4 12 2 3" xfId="5554" xr:uid="{00000000-0005-0000-0000-0000F40E0000}"/>
    <cellStyle name="Accent4 12 3" xfId="5555" xr:uid="{00000000-0005-0000-0000-0000F50E0000}"/>
    <cellStyle name="Accent4 12 4" xfId="5556" xr:uid="{00000000-0005-0000-0000-0000F60E0000}"/>
    <cellStyle name="Accent4 13" xfId="1198" xr:uid="{00000000-0005-0000-0000-0000F70E0000}"/>
    <cellStyle name="Accent4 13 2" xfId="5557" xr:uid="{00000000-0005-0000-0000-0000F80E0000}"/>
    <cellStyle name="Accent4 14" xfId="1199" xr:uid="{00000000-0005-0000-0000-0000F90E0000}"/>
    <cellStyle name="Accent4 14 2" xfId="5558" xr:uid="{00000000-0005-0000-0000-0000FA0E0000}"/>
    <cellStyle name="Accent4 14 3" xfId="5559" xr:uid="{00000000-0005-0000-0000-0000FB0E0000}"/>
    <cellStyle name="Accent4 14 4" xfId="5560" xr:uid="{00000000-0005-0000-0000-0000FC0E0000}"/>
    <cellStyle name="Accent4 15" xfId="5561" xr:uid="{00000000-0005-0000-0000-0000FD0E0000}"/>
    <cellStyle name="Accent4 16" xfId="5562" xr:uid="{00000000-0005-0000-0000-0000FE0E0000}"/>
    <cellStyle name="Accent4 17" xfId="5563" xr:uid="{00000000-0005-0000-0000-0000FF0E0000}"/>
    <cellStyle name="Accent4 18" xfId="5541" xr:uid="{00000000-0005-0000-0000-0000000F0000}"/>
    <cellStyle name="Accent4 2" xfId="1200" xr:uid="{00000000-0005-0000-0000-0000010F0000}"/>
    <cellStyle name="Accent4 2 2" xfId="1201" xr:uid="{00000000-0005-0000-0000-0000020F0000}"/>
    <cellStyle name="Accent4 2 2 2" xfId="1202" xr:uid="{00000000-0005-0000-0000-0000030F0000}"/>
    <cellStyle name="Accent4 2 2 3" xfId="1203" xr:uid="{00000000-0005-0000-0000-0000040F0000}"/>
    <cellStyle name="Accent4 2 2 4" xfId="1204" xr:uid="{00000000-0005-0000-0000-0000050F0000}"/>
    <cellStyle name="Accent4 2 2 5" xfId="1205" xr:uid="{00000000-0005-0000-0000-0000060F0000}"/>
    <cellStyle name="Accent4 2 3" xfId="1206" xr:uid="{00000000-0005-0000-0000-0000070F0000}"/>
    <cellStyle name="Accent4 2 3 2" xfId="1207" xr:uid="{00000000-0005-0000-0000-0000080F0000}"/>
    <cellStyle name="Accent4 2 3 2 2" xfId="5564" xr:uid="{00000000-0005-0000-0000-0000090F0000}"/>
    <cellStyle name="Accent4 2 3 3" xfId="1208" xr:uid="{00000000-0005-0000-0000-00000A0F0000}"/>
    <cellStyle name="Accent4 2 3 4" xfId="5565" xr:uid="{00000000-0005-0000-0000-00000B0F0000}"/>
    <cellStyle name="Accent4 2 3 4 2" xfId="5566" xr:uid="{00000000-0005-0000-0000-00000C0F0000}"/>
    <cellStyle name="Accent4 2 4" xfId="1209" xr:uid="{00000000-0005-0000-0000-00000D0F0000}"/>
    <cellStyle name="Accent4 2 4 2" xfId="5567" xr:uid="{00000000-0005-0000-0000-00000E0F0000}"/>
    <cellStyle name="Accent4 2 4 3" xfId="5568" xr:uid="{00000000-0005-0000-0000-00000F0F0000}"/>
    <cellStyle name="Accent4 2 5" xfId="1210" xr:uid="{00000000-0005-0000-0000-0000100F0000}"/>
    <cellStyle name="Accent4 2 6" xfId="5569" xr:uid="{00000000-0005-0000-0000-0000110F0000}"/>
    <cellStyle name="Accent4 3" xfId="1211" xr:uid="{00000000-0005-0000-0000-0000120F0000}"/>
    <cellStyle name="Accent4 3 2" xfId="1212" xr:uid="{00000000-0005-0000-0000-0000130F0000}"/>
    <cellStyle name="Accent4 3 3" xfId="1213" xr:uid="{00000000-0005-0000-0000-0000140F0000}"/>
    <cellStyle name="Accent4 3 3 2" xfId="5570" xr:uid="{00000000-0005-0000-0000-0000150F0000}"/>
    <cellStyle name="Accent4 3 3 3" xfId="5571" xr:uid="{00000000-0005-0000-0000-0000160F0000}"/>
    <cellStyle name="Accent4 3 3 4" xfId="5572" xr:uid="{00000000-0005-0000-0000-0000170F0000}"/>
    <cellStyle name="Accent4 3 4" xfId="1214" xr:uid="{00000000-0005-0000-0000-0000180F0000}"/>
    <cellStyle name="Accent4 3 5" xfId="5573" xr:uid="{00000000-0005-0000-0000-0000190F0000}"/>
    <cellStyle name="Accent4 4" xfId="1215" xr:uid="{00000000-0005-0000-0000-00001A0F0000}"/>
    <cellStyle name="Accent4 4 2" xfId="1216" xr:uid="{00000000-0005-0000-0000-00001B0F0000}"/>
    <cellStyle name="Accent4 4 2 2" xfId="5574" xr:uid="{00000000-0005-0000-0000-00001C0F0000}"/>
    <cellStyle name="Accent4 4 2 3" xfId="5575" xr:uid="{00000000-0005-0000-0000-00001D0F0000}"/>
    <cellStyle name="Accent4 4 3" xfId="1217" xr:uid="{00000000-0005-0000-0000-00001E0F0000}"/>
    <cellStyle name="Accent4 4 4" xfId="1218" xr:uid="{00000000-0005-0000-0000-00001F0F0000}"/>
    <cellStyle name="Accent4 4 5" xfId="5576" xr:uid="{00000000-0005-0000-0000-0000200F0000}"/>
    <cellStyle name="Accent4 5" xfId="1219" xr:uid="{00000000-0005-0000-0000-0000210F0000}"/>
    <cellStyle name="Accent4 5 2" xfId="1220" xr:uid="{00000000-0005-0000-0000-0000220F0000}"/>
    <cellStyle name="Accent4 5 2 2" xfId="1221" xr:uid="{00000000-0005-0000-0000-0000230F0000}"/>
    <cellStyle name="Accent4 5 2 2 2" xfId="5577" xr:uid="{00000000-0005-0000-0000-0000240F0000}"/>
    <cellStyle name="Accent4 5 2 3" xfId="1222" xr:uid="{00000000-0005-0000-0000-0000250F0000}"/>
    <cellStyle name="Accent4 5 2 4" xfId="1223" xr:uid="{00000000-0005-0000-0000-0000260F0000}"/>
    <cellStyle name="Accent4 5 3" xfId="1224" xr:uid="{00000000-0005-0000-0000-0000270F0000}"/>
    <cellStyle name="Accent4 5 3 2" xfId="1225" xr:uid="{00000000-0005-0000-0000-0000280F0000}"/>
    <cellStyle name="Accent4 5 3 3" xfId="1226" xr:uid="{00000000-0005-0000-0000-0000290F0000}"/>
    <cellStyle name="Accent4 5 3 4" xfId="5578" xr:uid="{00000000-0005-0000-0000-00002A0F0000}"/>
    <cellStyle name="Accent4 5 4" xfId="1227" xr:uid="{00000000-0005-0000-0000-00002B0F0000}"/>
    <cellStyle name="Accent4 5 4 2" xfId="1228" xr:uid="{00000000-0005-0000-0000-00002C0F0000}"/>
    <cellStyle name="Accent4 5 4 3" xfId="1229" xr:uid="{00000000-0005-0000-0000-00002D0F0000}"/>
    <cellStyle name="Accent4 5 4 4" xfId="5579" xr:uid="{00000000-0005-0000-0000-00002E0F0000}"/>
    <cellStyle name="Accent4 6" xfId="1230" xr:uid="{00000000-0005-0000-0000-00002F0F0000}"/>
    <cellStyle name="Accent4 6 2" xfId="1231" xr:uid="{00000000-0005-0000-0000-0000300F0000}"/>
    <cellStyle name="Accent4 6 2 2" xfId="5580" xr:uid="{00000000-0005-0000-0000-0000310F0000}"/>
    <cellStyle name="Accent4 6 2 3" xfId="5581" xr:uid="{00000000-0005-0000-0000-0000320F0000}"/>
    <cellStyle name="Accent4 6 3" xfId="1232" xr:uid="{00000000-0005-0000-0000-0000330F0000}"/>
    <cellStyle name="Accent4 6 4" xfId="5582" xr:uid="{00000000-0005-0000-0000-0000340F0000}"/>
    <cellStyle name="Accent4 7" xfId="1233" xr:uid="{00000000-0005-0000-0000-0000350F0000}"/>
    <cellStyle name="Accent4 7 2" xfId="1234" xr:uid="{00000000-0005-0000-0000-0000360F0000}"/>
    <cellStyle name="Accent4 7 2 2" xfId="5583" xr:uid="{00000000-0005-0000-0000-0000370F0000}"/>
    <cellStyle name="Accent4 7 2 3" xfId="5584" xr:uid="{00000000-0005-0000-0000-0000380F0000}"/>
    <cellStyle name="Accent4 7 3" xfId="5585" xr:uid="{00000000-0005-0000-0000-0000390F0000}"/>
    <cellStyle name="Accent4 8" xfId="1235" xr:uid="{00000000-0005-0000-0000-00003A0F0000}"/>
    <cellStyle name="Accent4 8 2" xfId="5586" xr:uid="{00000000-0005-0000-0000-00003B0F0000}"/>
    <cellStyle name="Accent4 8 2 2" xfId="5587" xr:uid="{00000000-0005-0000-0000-00003C0F0000}"/>
    <cellStyle name="Accent4 8 2 3" xfId="5588" xr:uid="{00000000-0005-0000-0000-00003D0F0000}"/>
    <cellStyle name="Accent4 8 3" xfId="5589" xr:uid="{00000000-0005-0000-0000-00003E0F0000}"/>
    <cellStyle name="Accent4 8 4" xfId="5590" xr:uid="{00000000-0005-0000-0000-00003F0F0000}"/>
    <cellStyle name="Accent4 9" xfId="1236" xr:uid="{00000000-0005-0000-0000-0000400F0000}"/>
    <cellStyle name="Accent4 9 2" xfId="1237" xr:uid="{00000000-0005-0000-0000-0000410F0000}"/>
    <cellStyle name="Accent4 9 3" xfId="1238" xr:uid="{00000000-0005-0000-0000-0000420F0000}"/>
    <cellStyle name="Accent4 9 4" xfId="5591" xr:uid="{00000000-0005-0000-0000-0000430F0000}"/>
    <cellStyle name="Accent5" xfId="1239" builtinId="45" customBuiltin="1"/>
    <cellStyle name="Accent5 10" xfId="1240" xr:uid="{00000000-0005-0000-0000-0000450F0000}"/>
    <cellStyle name="Accent5 10 2" xfId="1241" xr:uid="{00000000-0005-0000-0000-0000460F0000}"/>
    <cellStyle name="Accent5 10 2 2" xfId="5593" xr:uid="{00000000-0005-0000-0000-0000470F0000}"/>
    <cellStyle name="Accent5 10 2 3" xfId="5594" xr:uid="{00000000-0005-0000-0000-0000480F0000}"/>
    <cellStyle name="Accent5 10 2 4" xfId="5595" xr:uid="{00000000-0005-0000-0000-0000490F0000}"/>
    <cellStyle name="Accent5 10 3" xfId="1242" xr:uid="{00000000-0005-0000-0000-00004A0F0000}"/>
    <cellStyle name="Accent5 10 3 2" xfId="5596" xr:uid="{00000000-0005-0000-0000-00004B0F0000}"/>
    <cellStyle name="Accent5 10 4" xfId="5597" xr:uid="{00000000-0005-0000-0000-00004C0F0000}"/>
    <cellStyle name="Accent5 11" xfId="1243" xr:uid="{00000000-0005-0000-0000-00004D0F0000}"/>
    <cellStyle name="Accent5 11 2" xfId="5598" xr:uid="{00000000-0005-0000-0000-00004E0F0000}"/>
    <cellStyle name="Accent5 11 2 2" xfId="5599" xr:uid="{00000000-0005-0000-0000-00004F0F0000}"/>
    <cellStyle name="Accent5 11 2 3" xfId="5600" xr:uid="{00000000-0005-0000-0000-0000500F0000}"/>
    <cellStyle name="Accent5 11 3" xfId="5601" xr:uid="{00000000-0005-0000-0000-0000510F0000}"/>
    <cellStyle name="Accent5 11 4" xfId="5602" xr:uid="{00000000-0005-0000-0000-0000520F0000}"/>
    <cellStyle name="Accent5 12" xfId="1244" xr:uid="{00000000-0005-0000-0000-0000530F0000}"/>
    <cellStyle name="Accent5 12 2" xfId="5603" xr:uid="{00000000-0005-0000-0000-0000540F0000}"/>
    <cellStyle name="Accent5 12 2 2" xfId="5604" xr:uid="{00000000-0005-0000-0000-0000550F0000}"/>
    <cellStyle name="Accent5 12 2 3" xfId="5605" xr:uid="{00000000-0005-0000-0000-0000560F0000}"/>
    <cellStyle name="Accent5 12 3" xfId="5606" xr:uid="{00000000-0005-0000-0000-0000570F0000}"/>
    <cellStyle name="Accent5 12 4" xfId="5607" xr:uid="{00000000-0005-0000-0000-0000580F0000}"/>
    <cellStyle name="Accent5 13" xfId="1245" xr:uid="{00000000-0005-0000-0000-0000590F0000}"/>
    <cellStyle name="Accent5 13 2" xfId="5608" xr:uid="{00000000-0005-0000-0000-00005A0F0000}"/>
    <cellStyle name="Accent5 14" xfId="1246" xr:uid="{00000000-0005-0000-0000-00005B0F0000}"/>
    <cellStyle name="Accent5 14 2" xfId="5609" xr:uid="{00000000-0005-0000-0000-00005C0F0000}"/>
    <cellStyle name="Accent5 14 3" xfId="5610" xr:uid="{00000000-0005-0000-0000-00005D0F0000}"/>
    <cellStyle name="Accent5 14 4" xfId="5611" xr:uid="{00000000-0005-0000-0000-00005E0F0000}"/>
    <cellStyle name="Accent5 15" xfId="5612" xr:uid="{00000000-0005-0000-0000-00005F0F0000}"/>
    <cellStyle name="Accent5 16" xfId="5613" xr:uid="{00000000-0005-0000-0000-0000600F0000}"/>
    <cellStyle name="Accent5 17" xfId="5614" xr:uid="{00000000-0005-0000-0000-0000610F0000}"/>
    <cellStyle name="Accent5 18" xfId="5592" xr:uid="{00000000-0005-0000-0000-0000620F0000}"/>
    <cellStyle name="Accent5 2" xfId="1247" xr:uid="{00000000-0005-0000-0000-0000630F0000}"/>
    <cellStyle name="Accent5 2 2" xfId="1248" xr:uid="{00000000-0005-0000-0000-0000640F0000}"/>
    <cellStyle name="Accent5 2 2 2" xfId="1249" xr:uid="{00000000-0005-0000-0000-0000650F0000}"/>
    <cellStyle name="Accent5 2 2 3" xfId="1250" xr:uid="{00000000-0005-0000-0000-0000660F0000}"/>
    <cellStyle name="Accent5 2 2 4" xfId="1251" xr:uid="{00000000-0005-0000-0000-0000670F0000}"/>
    <cellStyle name="Accent5 2 2 5" xfId="1252" xr:uid="{00000000-0005-0000-0000-0000680F0000}"/>
    <cellStyle name="Accent5 2 3" xfId="1253" xr:uid="{00000000-0005-0000-0000-0000690F0000}"/>
    <cellStyle name="Accent5 2 3 2" xfId="1254" xr:uid="{00000000-0005-0000-0000-00006A0F0000}"/>
    <cellStyle name="Accent5 2 3 2 2" xfId="5615" xr:uid="{00000000-0005-0000-0000-00006B0F0000}"/>
    <cellStyle name="Accent5 2 3 3" xfId="1255" xr:uid="{00000000-0005-0000-0000-00006C0F0000}"/>
    <cellStyle name="Accent5 2 3 4" xfId="5616" xr:uid="{00000000-0005-0000-0000-00006D0F0000}"/>
    <cellStyle name="Accent5 2 3 4 2" xfId="5617" xr:uid="{00000000-0005-0000-0000-00006E0F0000}"/>
    <cellStyle name="Accent5 2 4" xfId="1256" xr:uid="{00000000-0005-0000-0000-00006F0F0000}"/>
    <cellStyle name="Accent5 2 4 2" xfId="5618" xr:uid="{00000000-0005-0000-0000-0000700F0000}"/>
    <cellStyle name="Accent5 2 4 3" xfId="5619" xr:uid="{00000000-0005-0000-0000-0000710F0000}"/>
    <cellStyle name="Accent5 2 5" xfId="1257" xr:uid="{00000000-0005-0000-0000-0000720F0000}"/>
    <cellStyle name="Accent5 2 6" xfId="5620" xr:uid="{00000000-0005-0000-0000-0000730F0000}"/>
    <cellStyle name="Accent5 3" xfId="1258" xr:uid="{00000000-0005-0000-0000-0000740F0000}"/>
    <cellStyle name="Accent5 3 2" xfId="1259" xr:uid="{00000000-0005-0000-0000-0000750F0000}"/>
    <cellStyle name="Accent5 3 3" xfId="1260" xr:uid="{00000000-0005-0000-0000-0000760F0000}"/>
    <cellStyle name="Accent5 3 3 2" xfId="5621" xr:uid="{00000000-0005-0000-0000-0000770F0000}"/>
    <cellStyle name="Accent5 3 3 3" xfId="5622" xr:uid="{00000000-0005-0000-0000-0000780F0000}"/>
    <cellStyle name="Accent5 3 3 4" xfId="5623" xr:uid="{00000000-0005-0000-0000-0000790F0000}"/>
    <cellStyle name="Accent5 3 4" xfId="1261" xr:uid="{00000000-0005-0000-0000-00007A0F0000}"/>
    <cellStyle name="Accent5 3 5" xfId="5624" xr:uid="{00000000-0005-0000-0000-00007B0F0000}"/>
    <cellStyle name="Accent5 4" xfId="1262" xr:uid="{00000000-0005-0000-0000-00007C0F0000}"/>
    <cellStyle name="Accent5 4 2" xfId="1263" xr:uid="{00000000-0005-0000-0000-00007D0F0000}"/>
    <cellStyle name="Accent5 4 2 2" xfId="5625" xr:uid="{00000000-0005-0000-0000-00007E0F0000}"/>
    <cellStyle name="Accent5 4 2 3" xfId="5626" xr:uid="{00000000-0005-0000-0000-00007F0F0000}"/>
    <cellStyle name="Accent5 4 3" xfId="1264" xr:uid="{00000000-0005-0000-0000-0000800F0000}"/>
    <cellStyle name="Accent5 4 4" xfId="1265" xr:uid="{00000000-0005-0000-0000-0000810F0000}"/>
    <cellStyle name="Accent5 4 5" xfId="5627" xr:uid="{00000000-0005-0000-0000-0000820F0000}"/>
    <cellStyle name="Accent5 5" xfId="1266" xr:uid="{00000000-0005-0000-0000-0000830F0000}"/>
    <cellStyle name="Accent5 5 2" xfId="1267" xr:uid="{00000000-0005-0000-0000-0000840F0000}"/>
    <cellStyle name="Accent5 5 2 2" xfId="1268" xr:uid="{00000000-0005-0000-0000-0000850F0000}"/>
    <cellStyle name="Accent5 5 2 2 2" xfId="5628" xr:uid="{00000000-0005-0000-0000-0000860F0000}"/>
    <cellStyle name="Accent5 5 2 3" xfId="1269" xr:uid="{00000000-0005-0000-0000-0000870F0000}"/>
    <cellStyle name="Accent5 5 2 4" xfId="1270" xr:uid="{00000000-0005-0000-0000-0000880F0000}"/>
    <cellStyle name="Accent5 5 3" xfId="1271" xr:uid="{00000000-0005-0000-0000-0000890F0000}"/>
    <cellStyle name="Accent5 5 3 2" xfId="1272" xr:uid="{00000000-0005-0000-0000-00008A0F0000}"/>
    <cellStyle name="Accent5 5 3 3" xfId="1273" xr:uid="{00000000-0005-0000-0000-00008B0F0000}"/>
    <cellStyle name="Accent5 5 3 4" xfId="5629" xr:uid="{00000000-0005-0000-0000-00008C0F0000}"/>
    <cellStyle name="Accent5 5 4" xfId="1274" xr:uid="{00000000-0005-0000-0000-00008D0F0000}"/>
    <cellStyle name="Accent5 5 4 2" xfId="1275" xr:uid="{00000000-0005-0000-0000-00008E0F0000}"/>
    <cellStyle name="Accent5 5 4 3" xfId="1276" xr:uid="{00000000-0005-0000-0000-00008F0F0000}"/>
    <cellStyle name="Accent5 5 4 4" xfId="5630" xr:uid="{00000000-0005-0000-0000-0000900F0000}"/>
    <cellStyle name="Accent5 6" xfId="1277" xr:uid="{00000000-0005-0000-0000-0000910F0000}"/>
    <cellStyle name="Accent5 6 2" xfId="1278" xr:uid="{00000000-0005-0000-0000-0000920F0000}"/>
    <cellStyle name="Accent5 6 2 2" xfId="5631" xr:uid="{00000000-0005-0000-0000-0000930F0000}"/>
    <cellStyle name="Accent5 6 2 3" xfId="5632" xr:uid="{00000000-0005-0000-0000-0000940F0000}"/>
    <cellStyle name="Accent5 6 3" xfId="1279" xr:uid="{00000000-0005-0000-0000-0000950F0000}"/>
    <cellStyle name="Accent5 6 4" xfId="5633" xr:uid="{00000000-0005-0000-0000-0000960F0000}"/>
    <cellStyle name="Accent5 7" xfId="1280" xr:uid="{00000000-0005-0000-0000-0000970F0000}"/>
    <cellStyle name="Accent5 7 2" xfId="1281" xr:uid="{00000000-0005-0000-0000-0000980F0000}"/>
    <cellStyle name="Accent5 7 2 2" xfId="5634" xr:uid="{00000000-0005-0000-0000-0000990F0000}"/>
    <cellStyle name="Accent5 7 2 3" xfId="5635" xr:uid="{00000000-0005-0000-0000-00009A0F0000}"/>
    <cellStyle name="Accent5 7 3" xfId="5636" xr:uid="{00000000-0005-0000-0000-00009B0F0000}"/>
    <cellStyle name="Accent5 8" xfId="1282" xr:uid="{00000000-0005-0000-0000-00009C0F0000}"/>
    <cellStyle name="Accent5 8 2" xfId="5637" xr:uid="{00000000-0005-0000-0000-00009D0F0000}"/>
    <cellStyle name="Accent5 8 2 2" xfId="5638" xr:uid="{00000000-0005-0000-0000-00009E0F0000}"/>
    <cellStyle name="Accent5 8 2 3" xfId="5639" xr:uid="{00000000-0005-0000-0000-00009F0F0000}"/>
    <cellStyle name="Accent5 8 3" xfId="5640" xr:uid="{00000000-0005-0000-0000-0000A00F0000}"/>
    <cellStyle name="Accent5 8 4" xfId="5641" xr:uid="{00000000-0005-0000-0000-0000A10F0000}"/>
    <cellStyle name="Accent5 9" xfId="1283" xr:uid="{00000000-0005-0000-0000-0000A20F0000}"/>
    <cellStyle name="Accent5 9 2" xfId="1284" xr:uid="{00000000-0005-0000-0000-0000A30F0000}"/>
    <cellStyle name="Accent5 9 3" xfId="1285" xr:uid="{00000000-0005-0000-0000-0000A40F0000}"/>
    <cellStyle name="Accent5 9 4" xfId="5642" xr:uid="{00000000-0005-0000-0000-0000A50F0000}"/>
    <cellStyle name="Accent6" xfId="1286" builtinId="49" customBuiltin="1"/>
    <cellStyle name="Accent6 10" xfId="1287" xr:uid="{00000000-0005-0000-0000-0000A70F0000}"/>
    <cellStyle name="Accent6 10 2" xfId="1288" xr:uid="{00000000-0005-0000-0000-0000A80F0000}"/>
    <cellStyle name="Accent6 10 2 2" xfId="5644" xr:uid="{00000000-0005-0000-0000-0000A90F0000}"/>
    <cellStyle name="Accent6 10 2 3" xfId="5645" xr:uid="{00000000-0005-0000-0000-0000AA0F0000}"/>
    <cellStyle name="Accent6 10 2 4" xfId="5646" xr:uid="{00000000-0005-0000-0000-0000AB0F0000}"/>
    <cellStyle name="Accent6 10 3" xfId="1289" xr:uid="{00000000-0005-0000-0000-0000AC0F0000}"/>
    <cellStyle name="Accent6 10 3 2" xfId="5647" xr:uid="{00000000-0005-0000-0000-0000AD0F0000}"/>
    <cellStyle name="Accent6 10 4" xfId="5648" xr:uid="{00000000-0005-0000-0000-0000AE0F0000}"/>
    <cellStyle name="Accent6 11" xfId="1290" xr:uid="{00000000-0005-0000-0000-0000AF0F0000}"/>
    <cellStyle name="Accent6 11 2" xfId="5649" xr:uid="{00000000-0005-0000-0000-0000B00F0000}"/>
    <cellStyle name="Accent6 11 2 2" xfId="5650" xr:uid="{00000000-0005-0000-0000-0000B10F0000}"/>
    <cellStyle name="Accent6 11 2 3" xfId="5651" xr:uid="{00000000-0005-0000-0000-0000B20F0000}"/>
    <cellStyle name="Accent6 11 3" xfId="5652" xr:uid="{00000000-0005-0000-0000-0000B30F0000}"/>
    <cellStyle name="Accent6 11 4" xfId="5653" xr:uid="{00000000-0005-0000-0000-0000B40F0000}"/>
    <cellStyle name="Accent6 12" xfId="1291" xr:uid="{00000000-0005-0000-0000-0000B50F0000}"/>
    <cellStyle name="Accent6 12 2" xfId="5654" xr:uid="{00000000-0005-0000-0000-0000B60F0000}"/>
    <cellStyle name="Accent6 12 2 2" xfId="5655" xr:uid="{00000000-0005-0000-0000-0000B70F0000}"/>
    <cellStyle name="Accent6 12 2 3" xfId="5656" xr:uid="{00000000-0005-0000-0000-0000B80F0000}"/>
    <cellStyle name="Accent6 12 3" xfId="5657" xr:uid="{00000000-0005-0000-0000-0000B90F0000}"/>
    <cellStyle name="Accent6 12 4" xfId="5658" xr:uid="{00000000-0005-0000-0000-0000BA0F0000}"/>
    <cellStyle name="Accent6 13" xfId="1292" xr:uid="{00000000-0005-0000-0000-0000BB0F0000}"/>
    <cellStyle name="Accent6 13 2" xfId="5659" xr:uid="{00000000-0005-0000-0000-0000BC0F0000}"/>
    <cellStyle name="Accent6 14" xfId="1293" xr:uid="{00000000-0005-0000-0000-0000BD0F0000}"/>
    <cellStyle name="Accent6 14 2" xfId="5660" xr:uid="{00000000-0005-0000-0000-0000BE0F0000}"/>
    <cellStyle name="Accent6 14 3" xfId="5661" xr:uid="{00000000-0005-0000-0000-0000BF0F0000}"/>
    <cellStyle name="Accent6 14 4" xfId="5662" xr:uid="{00000000-0005-0000-0000-0000C00F0000}"/>
    <cellStyle name="Accent6 15" xfId="5663" xr:uid="{00000000-0005-0000-0000-0000C10F0000}"/>
    <cellStyle name="Accent6 16" xfId="5664" xr:uid="{00000000-0005-0000-0000-0000C20F0000}"/>
    <cellStyle name="Accent6 17" xfId="5665" xr:uid="{00000000-0005-0000-0000-0000C30F0000}"/>
    <cellStyle name="Accent6 18" xfId="5643" xr:uid="{00000000-0005-0000-0000-0000C40F0000}"/>
    <cellStyle name="Accent6 2" xfId="1294" xr:uid="{00000000-0005-0000-0000-0000C50F0000}"/>
    <cellStyle name="Accent6 2 2" xfId="1295" xr:uid="{00000000-0005-0000-0000-0000C60F0000}"/>
    <cellStyle name="Accent6 2 2 2" xfId="1296" xr:uid="{00000000-0005-0000-0000-0000C70F0000}"/>
    <cellStyle name="Accent6 2 2 3" xfId="1297" xr:uid="{00000000-0005-0000-0000-0000C80F0000}"/>
    <cellStyle name="Accent6 2 2 4" xfId="1298" xr:uid="{00000000-0005-0000-0000-0000C90F0000}"/>
    <cellStyle name="Accent6 2 2 5" xfId="1299" xr:uid="{00000000-0005-0000-0000-0000CA0F0000}"/>
    <cellStyle name="Accent6 2 3" xfId="1300" xr:uid="{00000000-0005-0000-0000-0000CB0F0000}"/>
    <cellStyle name="Accent6 2 3 2" xfId="1301" xr:uid="{00000000-0005-0000-0000-0000CC0F0000}"/>
    <cellStyle name="Accent6 2 3 2 2" xfId="5666" xr:uid="{00000000-0005-0000-0000-0000CD0F0000}"/>
    <cellStyle name="Accent6 2 3 3" xfId="1302" xr:uid="{00000000-0005-0000-0000-0000CE0F0000}"/>
    <cellStyle name="Accent6 2 3 4" xfId="5667" xr:uid="{00000000-0005-0000-0000-0000CF0F0000}"/>
    <cellStyle name="Accent6 2 3 4 2" xfId="5668" xr:uid="{00000000-0005-0000-0000-0000D00F0000}"/>
    <cellStyle name="Accent6 2 4" xfId="1303" xr:uid="{00000000-0005-0000-0000-0000D10F0000}"/>
    <cellStyle name="Accent6 2 4 2" xfId="5669" xr:uid="{00000000-0005-0000-0000-0000D20F0000}"/>
    <cellStyle name="Accent6 2 4 3" xfId="5670" xr:uid="{00000000-0005-0000-0000-0000D30F0000}"/>
    <cellStyle name="Accent6 2 5" xfId="1304" xr:uid="{00000000-0005-0000-0000-0000D40F0000}"/>
    <cellStyle name="Accent6 2 6" xfId="5671" xr:uid="{00000000-0005-0000-0000-0000D50F0000}"/>
    <cellStyle name="Accent6 3" xfId="1305" xr:uid="{00000000-0005-0000-0000-0000D60F0000}"/>
    <cellStyle name="Accent6 3 2" xfId="1306" xr:uid="{00000000-0005-0000-0000-0000D70F0000}"/>
    <cellStyle name="Accent6 3 3" xfId="1307" xr:uid="{00000000-0005-0000-0000-0000D80F0000}"/>
    <cellStyle name="Accent6 3 3 2" xfId="5672" xr:uid="{00000000-0005-0000-0000-0000D90F0000}"/>
    <cellStyle name="Accent6 3 3 3" xfId="5673" xr:uid="{00000000-0005-0000-0000-0000DA0F0000}"/>
    <cellStyle name="Accent6 3 3 4" xfId="5674" xr:uid="{00000000-0005-0000-0000-0000DB0F0000}"/>
    <cellStyle name="Accent6 3 4" xfId="1308" xr:uid="{00000000-0005-0000-0000-0000DC0F0000}"/>
    <cellStyle name="Accent6 3 5" xfId="5675" xr:uid="{00000000-0005-0000-0000-0000DD0F0000}"/>
    <cellStyle name="Accent6 4" xfId="1309" xr:uid="{00000000-0005-0000-0000-0000DE0F0000}"/>
    <cellStyle name="Accent6 4 2" xfId="1310" xr:uid="{00000000-0005-0000-0000-0000DF0F0000}"/>
    <cellStyle name="Accent6 4 2 2" xfId="5676" xr:uid="{00000000-0005-0000-0000-0000E00F0000}"/>
    <cellStyle name="Accent6 4 2 3" xfId="5677" xr:uid="{00000000-0005-0000-0000-0000E10F0000}"/>
    <cellStyle name="Accent6 4 3" xfId="1311" xr:uid="{00000000-0005-0000-0000-0000E20F0000}"/>
    <cellStyle name="Accent6 4 4" xfId="1312" xr:uid="{00000000-0005-0000-0000-0000E30F0000}"/>
    <cellStyle name="Accent6 4 5" xfId="5678" xr:uid="{00000000-0005-0000-0000-0000E40F0000}"/>
    <cellStyle name="Accent6 5" xfId="1313" xr:uid="{00000000-0005-0000-0000-0000E50F0000}"/>
    <cellStyle name="Accent6 5 2" xfId="1314" xr:uid="{00000000-0005-0000-0000-0000E60F0000}"/>
    <cellStyle name="Accent6 5 2 2" xfId="1315" xr:uid="{00000000-0005-0000-0000-0000E70F0000}"/>
    <cellStyle name="Accent6 5 2 2 2" xfId="5679" xr:uid="{00000000-0005-0000-0000-0000E80F0000}"/>
    <cellStyle name="Accent6 5 2 3" xfId="1316" xr:uid="{00000000-0005-0000-0000-0000E90F0000}"/>
    <cellStyle name="Accent6 5 2 4" xfId="1317" xr:uid="{00000000-0005-0000-0000-0000EA0F0000}"/>
    <cellStyle name="Accent6 5 3" xfId="1318" xr:uid="{00000000-0005-0000-0000-0000EB0F0000}"/>
    <cellStyle name="Accent6 5 3 2" xfId="1319" xr:uid="{00000000-0005-0000-0000-0000EC0F0000}"/>
    <cellStyle name="Accent6 5 3 3" xfId="1320" xr:uid="{00000000-0005-0000-0000-0000ED0F0000}"/>
    <cellStyle name="Accent6 5 3 4" xfId="5680" xr:uid="{00000000-0005-0000-0000-0000EE0F0000}"/>
    <cellStyle name="Accent6 5 4" xfId="1321" xr:uid="{00000000-0005-0000-0000-0000EF0F0000}"/>
    <cellStyle name="Accent6 5 4 2" xfId="1322" xr:uid="{00000000-0005-0000-0000-0000F00F0000}"/>
    <cellStyle name="Accent6 5 4 3" xfId="1323" xr:uid="{00000000-0005-0000-0000-0000F10F0000}"/>
    <cellStyle name="Accent6 5 4 4" xfId="5681" xr:uid="{00000000-0005-0000-0000-0000F20F0000}"/>
    <cellStyle name="Accent6 6" xfId="1324" xr:uid="{00000000-0005-0000-0000-0000F30F0000}"/>
    <cellStyle name="Accent6 6 2" xfId="1325" xr:uid="{00000000-0005-0000-0000-0000F40F0000}"/>
    <cellStyle name="Accent6 6 2 2" xfId="5682" xr:uid="{00000000-0005-0000-0000-0000F50F0000}"/>
    <cellStyle name="Accent6 6 2 3" xfId="5683" xr:uid="{00000000-0005-0000-0000-0000F60F0000}"/>
    <cellStyle name="Accent6 6 3" xfId="1326" xr:uid="{00000000-0005-0000-0000-0000F70F0000}"/>
    <cellStyle name="Accent6 6 4" xfId="5684" xr:uid="{00000000-0005-0000-0000-0000F80F0000}"/>
    <cellStyle name="Accent6 7" xfId="1327" xr:uid="{00000000-0005-0000-0000-0000F90F0000}"/>
    <cellStyle name="Accent6 7 2" xfId="1328" xr:uid="{00000000-0005-0000-0000-0000FA0F0000}"/>
    <cellStyle name="Accent6 7 2 2" xfId="5685" xr:uid="{00000000-0005-0000-0000-0000FB0F0000}"/>
    <cellStyle name="Accent6 7 2 3" xfId="5686" xr:uid="{00000000-0005-0000-0000-0000FC0F0000}"/>
    <cellStyle name="Accent6 7 3" xfId="5687" xr:uid="{00000000-0005-0000-0000-0000FD0F0000}"/>
    <cellStyle name="Accent6 8" xfId="1329" xr:uid="{00000000-0005-0000-0000-0000FE0F0000}"/>
    <cellStyle name="Accent6 8 2" xfId="5688" xr:uid="{00000000-0005-0000-0000-0000FF0F0000}"/>
    <cellStyle name="Accent6 8 2 2" xfId="5689" xr:uid="{00000000-0005-0000-0000-000000100000}"/>
    <cellStyle name="Accent6 8 2 3" xfId="5690" xr:uid="{00000000-0005-0000-0000-000001100000}"/>
    <cellStyle name="Accent6 8 3" xfId="5691" xr:uid="{00000000-0005-0000-0000-000002100000}"/>
    <cellStyle name="Accent6 8 4" xfId="5692" xr:uid="{00000000-0005-0000-0000-000003100000}"/>
    <cellStyle name="Accent6 9" xfId="1330" xr:uid="{00000000-0005-0000-0000-000004100000}"/>
    <cellStyle name="Accent6 9 2" xfId="1331" xr:uid="{00000000-0005-0000-0000-000005100000}"/>
    <cellStyle name="Accent6 9 3" xfId="1332" xr:uid="{00000000-0005-0000-0000-000006100000}"/>
    <cellStyle name="Accent6 9 4" xfId="5693" xr:uid="{00000000-0005-0000-0000-000007100000}"/>
    <cellStyle name="Bad" xfId="1333" builtinId="27" customBuiltin="1"/>
    <cellStyle name="Bad 10" xfId="1334" xr:uid="{00000000-0005-0000-0000-000009100000}"/>
    <cellStyle name="Bad 10 2" xfId="1335" xr:uid="{00000000-0005-0000-0000-00000A100000}"/>
    <cellStyle name="Bad 10 2 2" xfId="5695" xr:uid="{00000000-0005-0000-0000-00000B100000}"/>
    <cellStyle name="Bad 10 2 3" xfId="5696" xr:uid="{00000000-0005-0000-0000-00000C100000}"/>
    <cellStyle name="Bad 10 2 4" xfId="5697" xr:uid="{00000000-0005-0000-0000-00000D100000}"/>
    <cellStyle name="Bad 10 3" xfId="1336" xr:uid="{00000000-0005-0000-0000-00000E100000}"/>
    <cellStyle name="Bad 10 3 2" xfId="5698" xr:uid="{00000000-0005-0000-0000-00000F100000}"/>
    <cellStyle name="Bad 10 4" xfId="5699" xr:uid="{00000000-0005-0000-0000-000010100000}"/>
    <cellStyle name="Bad 11" xfId="1337" xr:uid="{00000000-0005-0000-0000-000011100000}"/>
    <cellStyle name="Bad 11 2" xfId="5700" xr:uid="{00000000-0005-0000-0000-000012100000}"/>
    <cellStyle name="Bad 11 2 2" xfId="5701" xr:uid="{00000000-0005-0000-0000-000013100000}"/>
    <cellStyle name="Bad 11 2 3" xfId="5702" xr:uid="{00000000-0005-0000-0000-000014100000}"/>
    <cellStyle name="Bad 11 3" xfId="5703" xr:uid="{00000000-0005-0000-0000-000015100000}"/>
    <cellStyle name="Bad 11 4" xfId="5704" xr:uid="{00000000-0005-0000-0000-000016100000}"/>
    <cellStyle name="Bad 12" xfId="1338" xr:uid="{00000000-0005-0000-0000-000017100000}"/>
    <cellStyle name="Bad 12 2" xfId="5705" xr:uid="{00000000-0005-0000-0000-000018100000}"/>
    <cellStyle name="Bad 12 2 2" xfId="5706" xr:uid="{00000000-0005-0000-0000-000019100000}"/>
    <cellStyle name="Bad 12 2 3" xfId="5707" xr:uid="{00000000-0005-0000-0000-00001A100000}"/>
    <cellStyle name="Bad 12 3" xfId="5708" xr:uid="{00000000-0005-0000-0000-00001B100000}"/>
    <cellStyle name="Bad 12 4" xfId="5709" xr:uid="{00000000-0005-0000-0000-00001C100000}"/>
    <cellStyle name="Bad 13" xfId="1339" xr:uid="{00000000-0005-0000-0000-00001D100000}"/>
    <cellStyle name="Bad 13 2" xfId="5710" xr:uid="{00000000-0005-0000-0000-00001E100000}"/>
    <cellStyle name="Bad 14" xfId="1340" xr:uid="{00000000-0005-0000-0000-00001F100000}"/>
    <cellStyle name="Bad 14 2" xfId="5711" xr:uid="{00000000-0005-0000-0000-000020100000}"/>
    <cellStyle name="Bad 14 3" xfId="5712" xr:uid="{00000000-0005-0000-0000-000021100000}"/>
    <cellStyle name="Bad 14 4" xfId="5713" xr:uid="{00000000-0005-0000-0000-000022100000}"/>
    <cellStyle name="Bad 15" xfId="5714" xr:uid="{00000000-0005-0000-0000-000023100000}"/>
    <cellStyle name="Bad 16" xfId="5715" xr:uid="{00000000-0005-0000-0000-000024100000}"/>
    <cellStyle name="Bad 17" xfId="5716" xr:uid="{00000000-0005-0000-0000-000025100000}"/>
    <cellStyle name="Bad 18" xfId="5694" xr:uid="{00000000-0005-0000-0000-000026100000}"/>
    <cellStyle name="Bad 2" xfId="1341" xr:uid="{00000000-0005-0000-0000-000027100000}"/>
    <cellStyle name="Bad 2 2" xfId="1342" xr:uid="{00000000-0005-0000-0000-000028100000}"/>
    <cellStyle name="Bad 2 2 2" xfId="1343" xr:uid="{00000000-0005-0000-0000-000029100000}"/>
    <cellStyle name="Bad 2 2 3" xfId="1344" xr:uid="{00000000-0005-0000-0000-00002A100000}"/>
    <cellStyle name="Bad 2 2 4" xfId="1345" xr:uid="{00000000-0005-0000-0000-00002B100000}"/>
    <cellStyle name="Bad 2 2 5" xfId="1346" xr:uid="{00000000-0005-0000-0000-00002C100000}"/>
    <cellStyle name="Bad 2 3" xfId="1347" xr:uid="{00000000-0005-0000-0000-00002D100000}"/>
    <cellStyle name="Bad 2 3 2" xfId="1348" xr:uid="{00000000-0005-0000-0000-00002E100000}"/>
    <cellStyle name="Bad 2 3 2 2" xfId="5717" xr:uid="{00000000-0005-0000-0000-00002F100000}"/>
    <cellStyle name="Bad 2 3 3" xfId="1349" xr:uid="{00000000-0005-0000-0000-000030100000}"/>
    <cellStyle name="Bad 2 3 4" xfId="5718" xr:uid="{00000000-0005-0000-0000-000031100000}"/>
    <cellStyle name="Bad 2 3 4 2" xfId="5719" xr:uid="{00000000-0005-0000-0000-000032100000}"/>
    <cellStyle name="Bad 2 4" xfId="1350" xr:uid="{00000000-0005-0000-0000-000033100000}"/>
    <cellStyle name="Bad 2 4 2" xfId="5720" xr:uid="{00000000-0005-0000-0000-000034100000}"/>
    <cellStyle name="Bad 2 4 3" xfId="5721" xr:uid="{00000000-0005-0000-0000-000035100000}"/>
    <cellStyle name="Bad 2 5" xfId="1351" xr:uid="{00000000-0005-0000-0000-000036100000}"/>
    <cellStyle name="Bad 2 6" xfId="5722" xr:uid="{00000000-0005-0000-0000-000037100000}"/>
    <cellStyle name="Bad 3" xfId="1352" xr:uid="{00000000-0005-0000-0000-000038100000}"/>
    <cellStyle name="Bad 3 2" xfId="1353" xr:uid="{00000000-0005-0000-0000-000039100000}"/>
    <cellStyle name="Bad 3 3" xfId="1354" xr:uid="{00000000-0005-0000-0000-00003A100000}"/>
    <cellStyle name="Bad 3 3 2" xfId="5723" xr:uid="{00000000-0005-0000-0000-00003B100000}"/>
    <cellStyle name="Bad 3 3 3" xfId="5724" xr:uid="{00000000-0005-0000-0000-00003C100000}"/>
    <cellStyle name="Bad 3 3 4" xfId="5725" xr:uid="{00000000-0005-0000-0000-00003D100000}"/>
    <cellStyle name="Bad 3 4" xfId="1355" xr:uid="{00000000-0005-0000-0000-00003E100000}"/>
    <cellStyle name="Bad 3 5" xfId="5726" xr:uid="{00000000-0005-0000-0000-00003F100000}"/>
    <cellStyle name="Bad 4" xfId="1356" xr:uid="{00000000-0005-0000-0000-000040100000}"/>
    <cellStyle name="Bad 4 2" xfId="1357" xr:uid="{00000000-0005-0000-0000-000041100000}"/>
    <cellStyle name="Bad 4 2 2" xfId="5727" xr:uid="{00000000-0005-0000-0000-000042100000}"/>
    <cellStyle name="Bad 4 2 3" xfId="5728" xr:uid="{00000000-0005-0000-0000-000043100000}"/>
    <cellStyle name="Bad 4 3" xfId="1358" xr:uid="{00000000-0005-0000-0000-000044100000}"/>
    <cellStyle name="Bad 4 4" xfId="1359" xr:uid="{00000000-0005-0000-0000-000045100000}"/>
    <cellStyle name="Bad 4 5" xfId="5729" xr:uid="{00000000-0005-0000-0000-000046100000}"/>
    <cellStyle name="Bad 5" xfId="1360" xr:uid="{00000000-0005-0000-0000-000047100000}"/>
    <cellStyle name="Bad 5 2" xfId="1361" xr:uid="{00000000-0005-0000-0000-000048100000}"/>
    <cellStyle name="Bad 5 2 2" xfId="1362" xr:uid="{00000000-0005-0000-0000-000049100000}"/>
    <cellStyle name="Bad 5 2 2 2" xfId="5730" xr:uid="{00000000-0005-0000-0000-00004A100000}"/>
    <cellStyle name="Bad 5 2 3" xfId="1363" xr:uid="{00000000-0005-0000-0000-00004B100000}"/>
    <cellStyle name="Bad 5 2 4" xfId="1364" xr:uid="{00000000-0005-0000-0000-00004C100000}"/>
    <cellStyle name="Bad 5 3" xfId="1365" xr:uid="{00000000-0005-0000-0000-00004D100000}"/>
    <cellStyle name="Bad 5 3 2" xfId="1366" xr:uid="{00000000-0005-0000-0000-00004E100000}"/>
    <cellStyle name="Bad 5 3 3" xfId="1367" xr:uid="{00000000-0005-0000-0000-00004F100000}"/>
    <cellStyle name="Bad 5 3 4" xfId="5731" xr:uid="{00000000-0005-0000-0000-000050100000}"/>
    <cellStyle name="Bad 5 4" xfId="1368" xr:uid="{00000000-0005-0000-0000-000051100000}"/>
    <cellStyle name="Bad 5 4 2" xfId="1369" xr:uid="{00000000-0005-0000-0000-000052100000}"/>
    <cellStyle name="Bad 5 4 3" xfId="1370" xr:uid="{00000000-0005-0000-0000-000053100000}"/>
    <cellStyle name="Bad 5 4 4" xfId="5732" xr:uid="{00000000-0005-0000-0000-000054100000}"/>
    <cellStyle name="Bad 6" xfId="1371" xr:uid="{00000000-0005-0000-0000-000055100000}"/>
    <cellStyle name="Bad 6 2" xfId="1372" xr:uid="{00000000-0005-0000-0000-000056100000}"/>
    <cellStyle name="Bad 6 2 2" xfId="5733" xr:uid="{00000000-0005-0000-0000-000057100000}"/>
    <cellStyle name="Bad 6 2 3" xfId="5734" xr:uid="{00000000-0005-0000-0000-000058100000}"/>
    <cellStyle name="Bad 6 3" xfId="1373" xr:uid="{00000000-0005-0000-0000-000059100000}"/>
    <cellStyle name="Bad 6 4" xfId="5735" xr:uid="{00000000-0005-0000-0000-00005A100000}"/>
    <cellStyle name="Bad 7" xfId="1374" xr:uid="{00000000-0005-0000-0000-00005B100000}"/>
    <cellStyle name="Bad 7 2" xfId="1375" xr:uid="{00000000-0005-0000-0000-00005C100000}"/>
    <cellStyle name="Bad 7 2 2" xfId="5736" xr:uid="{00000000-0005-0000-0000-00005D100000}"/>
    <cellStyle name="Bad 7 2 3" xfId="5737" xr:uid="{00000000-0005-0000-0000-00005E100000}"/>
    <cellStyle name="Bad 7 3" xfId="5738" xr:uid="{00000000-0005-0000-0000-00005F100000}"/>
    <cellStyle name="Bad 8" xfId="1376" xr:uid="{00000000-0005-0000-0000-000060100000}"/>
    <cellStyle name="Bad 8 2" xfId="5739" xr:uid="{00000000-0005-0000-0000-000061100000}"/>
    <cellStyle name="Bad 8 2 2" xfId="5740" xr:uid="{00000000-0005-0000-0000-000062100000}"/>
    <cellStyle name="Bad 8 2 3" xfId="5741" xr:uid="{00000000-0005-0000-0000-000063100000}"/>
    <cellStyle name="Bad 8 3" xfId="5742" xr:uid="{00000000-0005-0000-0000-000064100000}"/>
    <cellStyle name="Bad 8 4" xfId="5743" xr:uid="{00000000-0005-0000-0000-000065100000}"/>
    <cellStyle name="Bad 9" xfId="1377" xr:uid="{00000000-0005-0000-0000-000066100000}"/>
    <cellStyle name="Bad 9 2" xfId="1378" xr:uid="{00000000-0005-0000-0000-000067100000}"/>
    <cellStyle name="Bad 9 3" xfId="1379" xr:uid="{00000000-0005-0000-0000-000068100000}"/>
    <cellStyle name="Bad 9 4" xfId="5744" xr:uid="{00000000-0005-0000-0000-000069100000}"/>
    <cellStyle name="Calculation" xfId="1380" builtinId="22" customBuiltin="1"/>
    <cellStyle name="Calculation 10" xfId="1381" xr:uid="{00000000-0005-0000-0000-00006B100000}"/>
    <cellStyle name="Calculation 10 2" xfId="1382" xr:uid="{00000000-0005-0000-0000-00006C100000}"/>
    <cellStyle name="Calculation 10 2 2" xfId="5746" xr:uid="{00000000-0005-0000-0000-00006D100000}"/>
    <cellStyle name="Calculation 10 2 2 2" xfId="5747" xr:uid="{00000000-0005-0000-0000-00006E100000}"/>
    <cellStyle name="Calculation 10 2 2 2 2" xfId="5748" xr:uid="{00000000-0005-0000-0000-00006F100000}"/>
    <cellStyle name="Calculation 10 2 2 2 2 2" xfId="5749" xr:uid="{00000000-0005-0000-0000-000070100000}"/>
    <cellStyle name="Calculation 10 2 2 2 2 2 2" xfId="5750" xr:uid="{00000000-0005-0000-0000-000071100000}"/>
    <cellStyle name="Calculation 10 2 2 2 2 2 3" xfId="5751" xr:uid="{00000000-0005-0000-0000-000072100000}"/>
    <cellStyle name="Calculation 10 2 2 2 2 3" xfId="5752" xr:uid="{00000000-0005-0000-0000-000073100000}"/>
    <cellStyle name="Calculation 10 2 2 2 2 4" xfId="5753" xr:uid="{00000000-0005-0000-0000-000074100000}"/>
    <cellStyle name="Calculation 10 2 2 3" xfId="5754" xr:uid="{00000000-0005-0000-0000-000075100000}"/>
    <cellStyle name="Calculation 10 2 2 3 2" xfId="5755" xr:uid="{00000000-0005-0000-0000-000076100000}"/>
    <cellStyle name="Calculation 10 2 2 3 2 2" xfId="5756" xr:uid="{00000000-0005-0000-0000-000077100000}"/>
    <cellStyle name="Calculation 10 2 2 3 2 3" xfId="5757" xr:uid="{00000000-0005-0000-0000-000078100000}"/>
    <cellStyle name="Calculation 10 2 2 3 3" xfId="5758" xr:uid="{00000000-0005-0000-0000-000079100000}"/>
    <cellStyle name="Calculation 10 2 2 3 4" xfId="5759" xr:uid="{00000000-0005-0000-0000-00007A100000}"/>
    <cellStyle name="Calculation 10 2 3" xfId="5760" xr:uid="{00000000-0005-0000-0000-00007B100000}"/>
    <cellStyle name="Calculation 10 2 3 2" xfId="5761" xr:uid="{00000000-0005-0000-0000-00007C100000}"/>
    <cellStyle name="Calculation 10 2 3 2 2" xfId="5762" xr:uid="{00000000-0005-0000-0000-00007D100000}"/>
    <cellStyle name="Calculation 10 2 3 2 2 2" xfId="5763" xr:uid="{00000000-0005-0000-0000-00007E100000}"/>
    <cellStyle name="Calculation 10 2 3 2 2 2 2" xfId="5764" xr:uid="{00000000-0005-0000-0000-00007F100000}"/>
    <cellStyle name="Calculation 10 2 3 2 2 2 3" xfId="5765" xr:uid="{00000000-0005-0000-0000-000080100000}"/>
    <cellStyle name="Calculation 10 2 3 2 2 3" xfId="5766" xr:uid="{00000000-0005-0000-0000-000081100000}"/>
    <cellStyle name="Calculation 10 2 3 2 2 4" xfId="5767" xr:uid="{00000000-0005-0000-0000-000082100000}"/>
    <cellStyle name="Calculation 10 2 3 3" xfId="5768" xr:uid="{00000000-0005-0000-0000-000083100000}"/>
    <cellStyle name="Calculation 10 2 3 3 2" xfId="5769" xr:uid="{00000000-0005-0000-0000-000084100000}"/>
    <cellStyle name="Calculation 10 2 3 3 2 2" xfId="5770" xr:uid="{00000000-0005-0000-0000-000085100000}"/>
    <cellStyle name="Calculation 10 2 3 3 2 3" xfId="5771" xr:uid="{00000000-0005-0000-0000-000086100000}"/>
    <cellStyle name="Calculation 10 2 3 3 3" xfId="5772" xr:uid="{00000000-0005-0000-0000-000087100000}"/>
    <cellStyle name="Calculation 10 2 3 3 4" xfId="5773" xr:uid="{00000000-0005-0000-0000-000088100000}"/>
    <cellStyle name="Calculation 10 2 4" xfId="5774" xr:uid="{00000000-0005-0000-0000-000089100000}"/>
    <cellStyle name="Calculation 10 2 4 2" xfId="5775" xr:uid="{00000000-0005-0000-0000-00008A100000}"/>
    <cellStyle name="Calculation 10 2 4 2 2" xfId="5776" xr:uid="{00000000-0005-0000-0000-00008B100000}"/>
    <cellStyle name="Calculation 10 2 4 2 2 2" xfId="5777" xr:uid="{00000000-0005-0000-0000-00008C100000}"/>
    <cellStyle name="Calculation 10 2 4 2 2 2 2" xfId="5778" xr:uid="{00000000-0005-0000-0000-00008D100000}"/>
    <cellStyle name="Calculation 10 2 4 2 2 2 3" xfId="5779" xr:uid="{00000000-0005-0000-0000-00008E100000}"/>
    <cellStyle name="Calculation 10 2 4 2 2 3" xfId="5780" xr:uid="{00000000-0005-0000-0000-00008F100000}"/>
    <cellStyle name="Calculation 10 2 4 2 2 4" xfId="5781" xr:uid="{00000000-0005-0000-0000-000090100000}"/>
    <cellStyle name="Calculation 10 2 4 3" xfId="5782" xr:uid="{00000000-0005-0000-0000-000091100000}"/>
    <cellStyle name="Calculation 10 2 4 3 2" xfId="5783" xr:uid="{00000000-0005-0000-0000-000092100000}"/>
    <cellStyle name="Calculation 10 2 4 3 2 2" xfId="5784" xr:uid="{00000000-0005-0000-0000-000093100000}"/>
    <cellStyle name="Calculation 10 2 4 3 2 3" xfId="5785" xr:uid="{00000000-0005-0000-0000-000094100000}"/>
    <cellStyle name="Calculation 10 2 4 3 3" xfId="5786" xr:uid="{00000000-0005-0000-0000-000095100000}"/>
    <cellStyle name="Calculation 10 2 4 3 4" xfId="5787" xr:uid="{00000000-0005-0000-0000-000096100000}"/>
    <cellStyle name="Calculation 10 2 5" xfId="5788" xr:uid="{00000000-0005-0000-0000-000097100000}"/>
    <cellStyle name="Calculation 10 2 5 2" xfId="5789" xr:uid="{00000000-0005-0000-0000-000098100000}"/>
    <cellStyle name="Calculation 10 2 5 2 2" xfId="5790" xr:uid="{00000000-0005-0000-0000-000099100000}"/>
    <cellStyle name="Calculation 10 2 5 2 2 2" xfId="5791" xr:uid="{00000000-0005-0000-0000-00009A100000}"/>
    <cellStyle name="Calculation 10 2 5 2 2 3" xfId="5792" xr:uid="{00000000-0005-0000-0000-00009B100000}"/>
    <cellStyle name="Calculation 10 2 5 2 3" xfId="5793" xr:uid="{00000000-0005-0000-0000-00009C100000}"/>
    <cellStyle name="Calculation 10 2 5 2 4" xfId="5794" xr:uid="{00000000-0005-0000-0000-00009D100000}"/>
    <cellStyle name="Calculation 10 2 6" xfId="5795" xr:uid="{00000000-0005-0000-0000-00009E100000}"/>
    <cellStyle name="Calculation 10 2 6 2" xfId="5796" xr:uid="{00000000-0005-0000-0000-00009F100000}"/>
    <cellStyle name="Calculation 10 2 6 2 2" xfId="5797" xr:uid="{00000000-0005-0000-0000-0000A0100000}"/>
    <cellStyle name="Calculation 10 2 6 2 2 2" xfId="5798" xr:uid="{00000000-0005-0000-0000-0000A1100000}"/>
    <cellStyle name="Calculation 10 2 6 2 2 3" xfId="5799" xr:uid="{00000000-0005-0000-0000-0000A2100000}"/>
    <cellStyle name="Calculation 10 2 6 2 3" xfId="5800" xr:uid="{00000000-0005-0000-0000-0000A3100000}"/>
    <cellStyle name="Calculation 10 2 6 2 4" xfId="5801" xr:uid="{00000000-0005-0000-0000-0000A4100000}"/>
    <cellStyle name="Calculation 10 2 7" xfId="5802" xr:uid="{00000000-0005-0000-0000-0000A5100000}"/>
    <cellStyle name="Calculation 10 2 7 2" xfId="5803" xr:uid="{00000000-0005-0000-0000-0000A6100000}"/>
    <cellStyle name="Calculation 10 2 7 2 2" xfId="5804" xr:uid="{00000000-0005-0000-0000-0000A7100000}"/>
    <cellStyle name="Calculation 10 2 7 2 3" xfId="5805" xr:uid="{00000000-0005-0000-0000-0000A8100000}"/>
    <cellStyle name="Calculation 10 2 7 3" xfId="5806" xr:uid="{00000000-0005-0000-0000-0000A9100000}"/>
    <cellStyle name="Calculation 10 2 7 4" xfId="5807" xr:uid="{00000000-0005-0000-0000-0000AA100000}"/>
    <cellStyle name="Calculation 10 2 8" xfId="5808" xr:uid="{00000000-0005-0000-0000-0000AB100000}"/>
    <cellStyle name="Calculation 10 3" xfId="1383" xr:uid="{00000000-0005-0000-0000-0000AC100000}"/>
    <cellStyle name="Calculation 10 3 2" xfId="5809" xr:uid="{00000000-0005-0000-0000-0000AD100000}"/>
    <cellStyle name="Calculation 10 3 2 2" xfId="5810" xr:uid="{00000000-0005-0000-0000-0000AE100000}"/>
    <cellStyle name="Calculation 10 3 2 2 2" xfId="5811" xr:uid="{00000000-0005-0000-0000-0000AF100000}"/>
    <cellStyle name="Calculation 10 3 2 2 2 2" xfId="5812" xr:uid="{00000000-0005-0000-0000-0000B0100000}"/>
    <cellStyle name="Calculation 10 3 2 2 2 3" xfId="5813" xr:uid="{00000000-0005-0000-0000-0000B1100000}"/>
    <cellStyle name="Calculation 10 3 2 2 3" xfId="5814" xr:uid="{00000000-0005-0000-0000-0000B2100000}"/>
    <cellStyle name="Calculation 10 3 2 2 4" xfId="5815" xr:uid="{00000000-0005-0000-0000-0000B3100000}"/>
    <cellStyle name="Calculation 10 3 3" xfId="5816" xr:uid="{00000000-0005-0000-0000-0000B4100000}"/>
    <cellStyle name="Calculation 10 3 3 2" xfId="5817" xr:uid="{00000000-0005-0000-0000-0000B5100000}"/>
    <cellStyle name="Calculation 10 3 3 2 2" xfId="5818" xr:uid="{00000000-0005-0000-0000-0000B6100000}"/>
    <cellStyle name="Calculation 10 3 3 2 3" xfId="5819" xr:uid="{00000000-0005-0000-0000-0000B7100000}"/>
    <cellStyle name="Calculation 10 3 3 3" xfId="5820" xr:uid="{00000000-0005-0000-0000-0000B8100000}"/>
    <cellStyle name="Calculation 10 3 3 4" xfId="5821" xr:uid="{00000000-0005-0000-0000-0000B9100000}"/>
    <cellStyle name="Calculation 10 4" xfId="5822" xr:uid="{00000000-0005-0000-0000-0000BA100000}"/>
    <cellStyle name="Calculation 10 4 2" xfId="5823" xr:uid="{00000000-0005-0000-0000-0000BB100000}"/>
    <cellStyle name="Calculation 10 4 2 2" xfId="5824" xr:uid="{00000000-0005-0000-0000-0000BC100000}"/>
    <cellStyle name="Calculation 10 4 2 2 2" xfId="5825" xr:uid="{00000000-0005-0000-0000-0000BD100000}"/>
    <cellStyle name="Calculation 10 4 2 2 2 2" xfId="5826" xr:uid="{00000000-0005-0000-0000-0000BE100000}"/>
    <cellStyle name="Calculation 10 4 2 2 2 3" xfId="5827" xr:uid="{00000000-0005-0000-0000-0000BF100000}"/>
    <cellStyle name="Calculation 10 4 2 2 3" xfId="5828" xr:uid="{00000000-0005-0000-0000-0000C0100000}"/>
    <cellStyle name="Calculation 10 4 2 2 4" xfId="5829" xr:uid="{00000000-0005-0000-0000-0000C1100000}"/>
    <cellStyle name="Calculation 10 4 3" xfId="5830" xr:uid="{00000000-0005-0000-0000-0000C2100000}"/>
    <cellStyle name="Calculation 10 4 3 2" xfId="5831" xr:uid="{00000000-0005-0000-0000-0000C3100000}"/>
    <cellStyle name="Calculation 10 4 3 2 2" xfId="5832" xr:uid="{00000000-0005-0000-0000-0000C4100000}"/>
    <cellStyle name="Calculation 10 4 3 2 3" xfId="5833" xr:uid="{00000000-0005-0000-0000-0000C5100000}"/>
    <cellStyle name="Calculation 10 4 3 3" xfId="5834" xr:uid="{00000000-0005-0000-0000-0000C6100000}"/>
    <cellStyle name="Calculation 10 4 3 4" xfId="5835" xr:uid="{00000000-0005-0000-0000-0000C7100000}"/>
    <cellStyle name="Calculation 10 4 4" xfId="5836" xr:uid="{00000000-0005-0000-0000-0000C8100000}"/>
    <cellStyle name="Calculation 10 5" xfId="5837" xr:uid="{00000000-0005-0000-0000-0000C9100000}"/>
    <cellStyle name="Calculation 10 5 2" xfId="5838" xr:uid="{00000000-0005-0000-0000-0000CA100000}"/>
    <cellStyle name="Calculation 10 5 2 2" xfId="5839" xr:uid="{00000000-0005-0000-0000-0000CB100000}"/>
    <cellStyle name="Calculation 10 5 2 2 2" xfId="5840" xr:uid="{00000000-0005-0000-0000-0000CC100000}"/>
    <cellStyle name="Calculation 10 5 2 2 2 2" xfId="5841" xr:uid="{00000000-0005-0000-0000-0000CD100000}"/>
    <cellStyle name="Calculation 10 5 2 2 2 3" xfId="5842" xr:uid="{00000000-0005-0000-0000-0000CE100000}"/>
    <cellStyle name="Calculation 10 5 2 2 3" xfId="5843" xr:uid="{00000000-0005-0000-0000-0000CF100000}"/>
    <cellStyle name="Calculation 10 5 2 2 4" xfId="5844" xr:uid="{00000000-0005-0000-0000-0000D0100000}"/>
    <cellStyle name="Calculation 10 5 3" xfId="5845" xr:uid="{00000000-0005-0000-0000-0000D1100000}"/>
    <cellStyle name="Calculation 10 5 3 2" xfId="5846" xr:uid="{00000000-0005-0000-0000-0000D2100000}"/>
    <cellStyle name="Calculation 10 5 3 2 2" xfId="5847" xr:uid="{00000000-0005-0000-0000-0000D3100000}"/>
    <cellStyle name="Calculation 10 5 3 2 3" xfId="5848" xr:uid="{00000000-0005-0000-0000-0000D4100000}"/>
    <cellStyle name="Calculation 10 5 3 3" xfId="5849" xr:uid="{00000000-0005-0000-0000-0000D5100000}"/>
    <cellStyle name="Calculation 10 5 3 4" xfId="5850" xr:uid="{00000000-0005-0000-0000-0000D6100000}"/>
    <cellStyle name="Calculation 10 6" xfId="5851" xr:uid="{00000000-0005-0000-0000-0000D7100000}"/>
    <cellStyle name="Calculation 10 6 2" xfId="5852" xr:uid="{00000000-0005-0000-0000-0000D8100000}"/>
    <cellStyle name="Calculation 10 6 2 2" xfId="5853" xr:uid="{00000000-0005-0000-0000-0000D9100000}"/>
    <cellStyle name="Calculation 10 6 2 2 2" xfId="5854" xr:uid="{00000000-0005-0000-0000-0000DA100000}"/>
    <cellStyle name="Calculation 10 6 2 2 3" xfId="5855" xr:uid="{00000000-0005-0000-0000-0000DB100000}"/>
    <cellStyle name="Calculation 10 6 2 3" xfId="5856" xr:uid="{00000000-0005-0000-0000-0000DC100000}"/>
    <cellStyle name="Calculation 10 6 2 4" xfId="5857" xr:uid="{00000000-0005-0000-0000-0000DD100000}"/>
    <cellStyle name="Calculation 10 7" xfId="5858" xr:uid="{00000000-0005-0000-0000-0000DE100000}"/>
    <cellStyle name="Calculation 10 7 2" xfId="5859" xr:uid="{00000000-0005-0000-0000-0000DF100000}"/>
    <cellStyle name="Calculation 10 7 2 2" xfId="5860" xr:uid="{00000000-0005-0000-0000-0000E0100000}"/>
    <cellStyle name="Calculation 10 7 2 3" xfId="5861" xr:uid="{00000000-0005-0000-0000-0000E1100000}"/>
    <cellStyle name="Calculation 10 7 3" xfId="5862" xr:uid="{00000000-0005-0000-0000-0000E2100000}"/>
    <cellStyle name="Calculation 10 7 4" xfId="5863" xr:uid="{00000000-0005-0000-0000-0000E3100000}"/>
    <cellStyle name="Calculation 10 8" xfId="5864" xr:uid="{00000000-0005-0000-0000-0000E4100000}"/>
    <cellStyle name="Calculation 11" xfId="1384" xr:uid="{00000000-0005-0000-0000-0000E5100000}"/>
    <cellStyle name="Calculation 11 2" xfId="5865" xr:uid="{00000000-0005-0000-0000-0000E6100000}"/>
    <cellStyle name="Calculation 11 2 2" xfId="5866" xr:uid="{00000000-0005-0000-0000-0000E7100000}"/>
    <cellStyle name="Calculation 11 2 2 2" xfId="5867" xr:uid="{00000000-0005-0000-0000-0000E8100000}"/>
    <cellStyle name="Calculation 11 2 2 2 2" xfId="5868" xr:uid="{00000000-0005-0000-0000-0000E9100000}"/>
    <cellStyle name="Calculation 11 2 2 2 2 2" xfId="5869" xr:uid="{00000000-0005-0000-0000-0000EA100000}"/>
    <cellStyle name="Calculation 11 2 2 2 2 2 2" xfId="5870" xr:uid="{00000000-0005-0000-0000-0000EB100000}"/>
    <cellStyle name="Calculation 11 2 2 2 2 2 3" xfId="5871" xr:uid="{00000000-0005-0000-0000-0000EC100000}"/>
    <cellStyle name="Calculation 11 2 2 2 2 3" xfId="5872" xr:uid="{00000000-0005-0000-0000-0000ED100000}"/>
    <cellStyle name="Calculation 11 2 2 2 2 4" xfId="5873" xr:uid="{00000000-0005-0000-0000-0000EE100000}"/>
    <cellStyle name="Calculation 11 2 2 3" xfId="5874" xr:uid="{00000000-0005-0000-0000-0000EF100000}"/>
    <cellStyle name="Calculation 11 2 2 3 2" xfId="5875" xr:uid="{00000000-0005-0000-0000-0000F0100000}"/>
    <cellStyle name="Calculation 11 2 2 3 2 2" xfId="5876" xr:uid="{00000000-0005-0000-0000-0000F1100000}"/>
    <cellStyle name="Calculation 11 2 2 3 2 3" xfId="5877" xr:uid="{00000000-0005-0000-0000-0000F2100000}"/>
    <cellStyle name="Calculation 11 2 2 3 3" xfId="5878" xr:uid="{00000000-0005-0000-0000-0000F3100000}"/>
    <cellStyle name="Calculation 11 2 2 3 4" xfId="5879" xr:uid="{00000000-0005-0000-0000-0000F4100000}"/>
    <cellStyle name="Calculation 11 2 3" xfId="5880" xr:uid="{00000000-0005-0000-0000-0000F5100000}"/>
    <cellStyle name="Calculation 11 2 3 2" xfId="5881" xr:uid="{00000000-0005-0000-0000-0000F6100000}"/>
    <cellStyle name="Calculation 11 2 3 2 2" xfId="5882" xr:uid="{00000000-0005-0000-0000-0000F7100000}"/>
    <cellStyle name="Calculation 11 2 3 2 2 2" xfId="5883" xr:uid="{00000000-0005-0000-0000-0000F8100000}"/>
    <cellStyle name="Calculation 11 2 3 2 2 2 2" xfId="5884" xr:uid="{00000000-0005-0000-0000-0000F9100000}"/>
    <cellStyle name="Calculation 11 2 3 2 2 2 3" xfId="5885" xr:uid="{00000000-0005-0000-0000-0000FA100000}"/>
    <cellStyle name="Calculation 11 2 3 2 2 3" xfId="5886" xr:uid="{00000000-0005-0000-0000-0000FB100000}"/>
    <cellStyle name="Calculation 11 2 3 2 2 4" xfId="5887" xr:uid="{00000000-0005-0000-0000-0000FC100000}"/>
    <cellStyle name="Calculation 11 2 3 3" xfId="5888" xr:uid="{00000000-0005-0000-0000-0000FD100000}"/>
    <cellStyle name="Calculation 11 2 3 3 2" xfId="5889" xr:uid="{00000000-0005-0000-0000-0000FE100000}"/>
    <cellStyle name="Calculation 11 2 3 3 2 2" xfId="5890" xr:uid="{00000000-0005-0000-0000-0000FF100000}"/>
    <cellStyle name="Calculation 11 2 3 3 2 3" xfId="5891" xr:uid="{00000000-0005-0000-0000-000000110000}"/>
    <cellStyle name="Calculation 11 2 3 3 3" xfId="5892" xr:uid="{00000000-0005-0000-0000-000001110000}"/>
    <cellStyle name="Calculation 11 2 3 3 4" xfId="5893" xr:uid="{00000000-0005-0000-0000-000002110000}"/>
    <cellStyle name="Calculation 11 2 4" xfId="5894" xr:uid="{00000000-0005-0000-0000-000003110000}"/>
    <cellStyle name="Calculation 11 2 4 2" xfId="5895" xr:uid="{00000000-0005-0000-0000-000004110000}"/>
    <cellStyle name="Calculation 11 2 4 2 2" xfId="5896" xr:uid="{00000000-0005-0000-0000-000005110000}"/>
    <cellStyle name="Calculation 11 2 4 2 2 2" xfId="5897" xr:uid="{00000000-0005-0000-0000-000006110000}"/>
    <cellStyle name="Calculation 11 2 4 2 2 2 2" xfId="5898" xr:uid="{00000000-0005-0000-0000-000007110000}"/>
    <cellStyle name="Calculation 11 2 4 2 2 2 3" xfId="5899" xr:uid="{00000000-0005-0000-0000-000008110000}"/>
    <cellStyle name="Calculation 11 2 4 2 2 3" xfId="5900" xr:uid="{00000000-0005-0000-0000-000009110000}"/>
    <cellStyle name="Calculation 11 2 4 2 2 4" xfId="5901" xr:uid="{00000000-0005-0000-0000-00000A110000}"/>
    <cellStyle name="Calculation 11 2 4 3" xfId="5902" xr:uid="{00000000-0005-0000-0000-00000B110000}"/>
    <cellStyle name="Calculation 11 2 4 3 2" xfId="5903" xr:uid="{00000000-0005-0000-0000-00000C110000}"/>
    <cellStyle name="Calculation 11 2 4 3 2 2" xfId="5904" xr:uid="{00000000-0005-0000-0000-00000D110000}"/>
    <cellStyle name="Calculation 11 2 4 3 2 3" xfId="5905" xr:uid="{00000000-0005-0000-0000-00000E110000}"/>
    <cellStyle name="Calculation 11 2 4 3 3" xfId="5906" xr:uid="{00000000-0005-0000-0000-00000F110000}"/>
    <cellStyle name="Calculation 11 2 4 3 4" xfId="5907" xr:uid="{00000000-0005-0000-0000-000010110000}"/>
    <cellStyle name="Calculation 11 2 5" xfId="5908" xr:uid="{00000000-0005-0000-0000-000011110000}"/>
    <cellStyle name="Calculation 11 2 5 2" xfId="5909" xr:uid="{00000000-0005-0000-0000-000012110000}"/>
    <cellStyle name="Calculation 11 2 5 2 2" xfId="5910" xr:uid="{00000000-0005-0000-0000-000013110000}"/>
    <cellStyle name="Calculation 11 2 5 2 2 2" xfId="5911" xr:uid="{00000000-0005-0000-0000-000014110000}"/>
    <cellStyle name="Calculation 11 2 5 2 2 3" xfId="5912" xr:uid="{00000000-0005-0000-0000-000015110000}"/>
    <cellStyle name="Calculation 11 2 5 2 3" xfId="5913" xr:uid="{00000000-0005-0000-0000-000016110000}"/>
    <cellStyle name="Calculation 11 2 5 2 4" xfId="5914" xr:uid="{00000000-0005-0000-0000-000017110000}"/>
    <cellStyle name="Calculation 11 2 6" xfId="5915" xr:uid="{00000000-0005-0000-0000-000018110000}"/>
    <cellStyle name="Calculation 11 2 6 2" xfId="5916" xr:uid="{00000000-0005-0000-0000-000019110000}"/>
    <cellStyle name="Calculation 11 2 6 2 2" xfId="5917" xr:uid="{00000000-0005-0000-0000-00001A110000}"/>
    <cellStyle name="Calculation 11 2 6 2 2 2" xfId="5918" xr:uid="{00000000-0005-0000-0000-00001B110000}"/>
    <cellStyle name="Calculation 11 2 6 2 2 3" xfId="5919" xr:uid="{00000000-0005-0000-0000-00001C110000}"/>
    <cellStyle name="Calculation 11 2 6 2 3" xfId="5920" xr:uid="{00000000-0005-0000-0000-00001D110000}"/>
    <cellStyle name="Calculation 11 2 6 2 4" xfId="5921" xr:uid="{00000000-0005-0000-0000-00001E110000}"/>
    <cellStyle name="Calculation 11 2 7" xfId="5922" xr:uid="{00000000-0005-0000-0000-00001F110000}"/>
    <cellStyle name="Calculation 11 2 7 2" xfId="5923" xr:uid="{00000000-0005-0000-0000-000020110000}"/>
    <cellStyle name="Calculation 11 2 7 2 2" xfId="5924" xr:uid="{00000000-0005-0000-0000-000021110000}"/>
    <cellStyle name="Calculation 11 2 7 2 3" xfId="5925" xr:uid="{00000000-0005-0000-0000-000022110000}"/>
    <cellStyle name="Calculation 11 2 7 3" xfId="5926" xr:uid="{00000000-0005-0000-0000-000023110000}"/>
    <cellStyle name="Calculation 11 2 7 4" xfId="5927" xr:uid="{00000000-0005-0000-0000-000024110000}"/>
    <cellStyle name="Calculation 11 3" xfId="5928" xr:uid="{00000000-0005-0000-0000-000025110000}"/>
    <cellStyle name="Calculation 11 3 2" xfId="5929" xr:uid="{00000000-0005-0000-0000-000026110000}"/>
    <cellStyle name="Calculation 11 3 2 2" xfId="5930" xr:uid="{00000000-0005-0000-0000-000027110000}"/>
    <cellStyle name="Calculation 11 3 2 2 2" xfId="5931" xr:uid="{00000000-0005-0000-0000-000028110000}"/>
    <cellStyle name="Calculation 11 3 2 2 2 2" xfId="5932" xr:uid="{00000000-0005-0000-0000-000029110000}"/>
    <cellStyle name="Calculation 11 3 2 2 2 3" xfId="5933" xr:uid="{00000000-0005-0000-0000-00002A110000}"/>
    <cellStyle name="Calculation 11 3 2 2 3" xfId="5934" xr:uid="{00000000-0005-0000-0000-00002B110000}"/>
    <cellStyle name="Calculation 11 3 2 2 4" xfId="5935" xr:uid="{00000000-0005-0000-0000-00002C110000}"/>
    <cellStyle name="Calculation 11 3 3" xfId="5936" xr:uid="{00000000-0005-0000-0000-00002D110000}"/>
    <cellStyle name="Calculation 11 3 3 2" xfId="5937" xr:uid="{00000000-0005-0000-0000-00002E110000}"/>
    <cellStyle name="Calculation 11 3 3 2 2" xfId="5938" xr:uid="{00000000-0005-0000-0000-00002F110000}"/>
    <cellStyle name="Calculation 11 3 3 2 3" xfId="5939" xr:uid="{00000000-0005-0000-0000-000030110000}"/>
    <cellStyle name="Calculation 11 3 3 3" xfId="5940" xr:uid="{00000000-0005-0000-0000-000031110000}"/>
    <cellStyle name="Calculation 11 3 3 4" xfId="5941" xr:uid="{00000000-0005-0000-0000-000032110000}"/>
    <cellStyle name="Calculation 11 4" xfId="5942" xr:uid="{00000000-0005-0000-0000-000033110000}"/>
    <cellStyle name="Calculation 11 4 2" xfId="5943" xr:uid="{00000000-0005-0000-0000-000034110000}"/>
    <cellStyle name="Calculation 11 4 2 2" xfId="5944" xr:uid="{00000000-0005-0000-0000-000035110000}"/>
    <cellStyle name="Calculation 11 4 2 2 2" xfId="5945" xr:uid="{00000000-0005-0000-0000-000036110000}"/>
    <cellStyle name="Calculation 11 4 2 2 2 2" xfId="5946" xr:uid="{00000000-0005-0000-0000-000037110000}"/>
    <cellStyle name="Calculation 11 4 2 2 2 3" xfId="5947" xr:uid="{00000000-0005-0000-0000-000038110000}"/>
    <cellStyle name="Calculation 11 4 2 2 3" xfId="5948" xr:uid="{00000000-0005-0000-0000-000039110000}"/>
    <cellStyle name="Calculation 11 4 2 2 4" xfId="5949" xr:uid="{00000000-0005-0000-0000-00003A110000}"/>
    <cellStyle name="Calculation 11 4 3" xfId="5950" xr:uid="{00000000-0005-0000-0000-00003B110000}"/>
    <cellStyle name="Calculation 11 4 3 2" xfId="5951" xr:uid="{00000000-0005-0000-0000-00003C110000}"/>
    <cellStyle name="Calculation 11 4 3 2 2" xfId="5952" xr:uid="{00000000-0005-0000-0000-00003D110000}"/>
    <cellStyle name="Calculation 11 4 3 2 3" xfId="5953" xr:uid="{00000000-0005-0000-0000-00003E110000}"/>
    <cellStyle name="Calculation 11 4 3 3" xfId="5954" xr:uid="{00000000-0005-0000-0000-00003F110000}"/>
    <cellStyle name="Calculation 11 4 3 4" xfId="5955" xr:uid="{00000000-0005-0000-0000-000040110000}"/>
    <cellStyle name="Calculation 11 5" xfId="5956" xr:uid="{00000000-0005-0000-0000-000041110000}"/>
    <cellStyle name="Calculation 11 5 2" xfId="5957" xr:uid="{00000000-0005-0000-0000-000042110000}"/>
    <cellStyle name="Calculation 11 5 2 2" xfId="5958" xr:uid="{00000000-0005-0000-0000-000043110000}"/>
    <cellStyle name="Calculation 11 5 2 2 2" xfId="5959" xr:uid="{00000000-0005-0000-0000-000044110000}"/>
    <cellStyle name="Calculation 11 5 2 2 2 2" xfId="5960" xr:uid="{00000000-0005-0000-0000-000045110000}"/>
    <cellStyle name="Calculation 11 5 2 2 2 3" xfId="5961" xr:uid="{00000000-0005-0000-0000-000046110000}"/>
    <cellStyle name="Calculation 11 5 2 2 3" xfId="5962" xr:uid="{00000000-0005-0000-0000-000047110000}"/>
    <cellStyle name="Calculation 11 5 2 2 4" xfId="5963" xr:uid="{00000000-0005-0000-0000-000048110000}"/>
    <cellStyle name="Calculation 11 5 3" xfId="5964" xr:uid="{00000000-0005-0000-0000-000049110000}"/>
    <cellStyle name="Calculation 11 5 3 2" xfId="5965" xr:uid="{00000000-0005-0000-0000-00004A110000}"/>
    <cellStyle name="Calculation 11 5 3 2 2" xfId="5966" xr:uid="{00000000-0005-0000-0000-00004B110000}"/>
    <cellStyle name="Calculation 11 5 3 2 3" xfId="5967" xr:uid="{00000000-0005-0000-0000-00004C110000}"/>
    <cellStyle name="Calculation 11 5 3 3" xfId="5968" xr:uid="{00000000-0005-0000-0000-00004D110000}"/>
    <cellStyle name="Calculation 11 5 3 4" xfId="5969" xr:uid="{00000000-0005-0000-0000-00004E110000}"/>
    <cellStyle name="Calculation 11 6" xfId="5970" xr:uid="{00000000-0005-0000-0000-00004F110000}"/>
    <cellStyle name="Calculation 11 6 2" xfId="5971" xr:uid="{00000000-0005-0000-0000-000050110000}"/>
    <cellStyle name="Calculation 11 6 2 2" xfId="5972" xr:uid="{00000000-0005-0000-0000-000051110000}"/>
    <cellStyle name="Calculation 11 6 2 2 2" xfId="5973" xr:uid="{00000000-0005-0000-0000-000052110000}"/>
    <cellStyle name="Calculation 11 6 2 2 3" xfId="5974" xr:uid="{00000000-0005-0000-0000-000053110000}"/>
    <cellStyle name="Calculation 11 6 2 3" xfId="5975" xr:uid="{00000000-0005-0000-0000-000054110000}"/>
    <cellStyle name="Calculation 11 6 2 4" xfId="5976" xr:uid="{00000000-0005-0000-0000-000055110000}"/>
    <cellStyle name="Calculation 11 7" xfId="5977" xr:uid="{00000000-0005-0000-0000-000056110000}"/>
    <cellStyle name="Calculation 11 7 2" xfId="5978" xr:uid="{00000000-0005-0000-0000-000057110000}"/>
    <cellStyle name="Calculation 11 7 2 2" xfId="5979" xr:uid="{00000000-0005-0000-0000-000058110000}"/>
    <cellStyle name="Calculation 11 7 2 3" xfId="5980" xr:uid="{00000000-0005-0000-0000-000059110000}"/>
    <cellStyle name="Calculation 11 7 3" xfId="5981" xr:uid="{00000000-0005-0000-0000-00005A110000}"/>
    <cellStyle name="Calculation 11 7 4" xfId="5982" xr:uid="{00000000-0005-0000-0000-00005B110000}"/>
    <cellStyle name="Calculation 11 8" xfId="5983" xr:uid="{00000000-0005-0000-0000-00005C110000}"/>
    <cellStyle name="Calculation 11 9" xfId="5984" xr:uid="{00000000-0005-0000-0000-00005D110000}"/>
    <cellStyle name="Calculation 12" xfId="1385" xr:uid="{00000000-0005-0000-0000-00005E110000}"/>
    <cellStyle name="Calculation 12 2" xfId="5985" xr:uid="{00000000-0005-0000-0000-00005F110000}"/>
    <cellStyle name="Calculation 12 2 2" xfId="5986" xr:uid="{00000000-0005-0000-0000-000060110000}"/>
    <cellStyle name="Calculation 12 2 2 2" xfId="5987" xr:uid="{00000000-0005-0000-0000-000061110000}"/>
    <cellStyle name="Calculation 12 2 2 2 2" xfId="5988" xr:uid="{00000000-0005-0000-0000-000062110000}"/>
    <cellStyle name="Calculation 12 2 2 2 2 2" xfId="5989" xr:uid="{00000000-0005-0000-0000-000063110000}"/>
    <cellStyle name="Calculation 12 2 2 2 2 2 2" xfId="5990" xr:uid="{00000000-0005-0000-0000-000064110000}"/>
    <cellStyle name="Calculation 12 2 2 2 2 2 3" xfId="5991" xr:uid="{00000000-0005-0000-0000-000065110000}"/>
    <cellStyle name="Calculation 12 2 2 2 2 3" xfId="5992" xr:uid="{00000000-0005-0000-0000-000066110000}"/>
    <cellStyle name="Calculation 12 2 2 2 2 4" xfId="5993" xr:uid="{00000000-0005-0000-0000-000067110000}"/>
    <cellStyle name="Calculation 12 2 2 3" xfId="5994" xr:uid="{00000000-0005-0000-0000-000068110000}"/>
    <cellStyle name="Calculation 12 2 2 3 2" xfId="5995" xr:uid="{00000000-0005-0000-0000-000069110000}"/>
    <cellStyle name="Calculation 12 2 2 3 2 2" xfId="5996" xr:uid="{00000000-0005-0000-0000-00006A110000}"/>
    <cellStyle name="Calculation 12 2 2 3 2 3" xfId="5997" xr:uid="{00000000-0005-0000-0000-00006B110000}"/>
    <cellStyle name="Calculation 12 2 2 3 3" xfId="5998" xr:uid="{00000000-0005-0000-0000-00006C110000}"/>
    <cellStyle name="Calculation 12 2 2 3 4" xfId="5999" xr:uid="{00000000-0005-0000-0000-00006D110000}"/>
    <cellStyle name="Calculation 12 2 3" xfId="6000" xr:uid="{00000000-0005-0000-0000-00006E110000}"/>
    <cellStyle name="Calculation 12 2 3 2" xfId="6001" xr:uid="{00000000-0005-0000-0000-00006F110000}"/>
    <cellStyle name="Calculation 12 2 3 2 2" xfId="6002" xr:uid="{00000000-0005-0000-0000-000070110000}"/>
    <cellStyle name="Calculation 12 2 3 2 2 2" xfId="6003" xr:uid="{00000000-0005-0000-0000-000071110000}"/>
    <cellStyle name="Calculation 12 2 3 2 2 2 2" xfId="6004" xr:uid="{00000000-0005-0000-0000-000072110000}"/>
    <cellStyle name="Calculation 12 2 3 2 2 2 3" xfId="6005" xr:uid="{00000000-0005-0000-0000-000073110000}"/>
    <cellStyle name="Calculation 12 2 3 2 2 3" xfId="6006" xr:uid="{00000000-0005-0000-0000-000074110000}"/>
    <cellStyle name="Calculation 12 2 3 2 2 4" xfId="6007" xr:uid="{00000000-0005-0000-0000-000075110000}"/>
    <cellStyle name="Calculation 12 2 3 3" xfId="6008" xr:uid="{00000000-0005-0000-0000-000076110000}"/>
    <cellStyle name="Calculation 12 2 3 3 2" xfId="6009" xr:uid="{00000000-0005-0000-0000-000077110000}"/>
    <cellStyle name="Calculation 12 2 3 3 2 2" xfId="6010" xr:uid="{00000000-0005-0000-0000-000078110000}"/>
    <cellStyle name="Calculation 12 2 3 3 2 3" xfId="6011" xr:uid="{00000000-0005-0000-0000-000079110000}"/>
    <cellStyle name="Calculation 12 2 3 3 3" xfId="6012" xr:uid="{00000000-0005-0000-0000-00007A110000}"/>
    <cellStyle name="Calculation 12 2 3 3 4" xfId="6013" xr:uid="{00000000-0005-0000-0000-00007B110000}"/>
    <cellStyle name="Calculation 12 2 4" xfId="6014" xr:uid="{00000000-0005-0000-0000-00007C110000}"/>
    <cellStyle name="Calculation 12 2 4 2" xfId="6015" xr:uid="{00000000-0005-0000-0000-00007D110000}"/>
    <cellStyle name="Calculation 12 2 4 2 2" xfId="6016" xr:uid="{00000000-0005-0000-0000-00007E110000}"/>
    <cellStyle name="Calculation 12 2 4 2 2 2" xfId="6017" xr:uid="{00000000-0005-0000-0000-00007F110000}"/>
    <cellStyle name="Calculation 12 2 4 2 2 2 2" xfId="6018" xr:uid="{00000000-0005-0000-0000-000080110000}"/>
    <cellStyle name="Calculation 12 2 4 2 2 2 3" xfId="6019" xr:uid="{00000000-0005-0000-0000-000081110000}"/>
    <cellStyle name="Calculation 12 2 4 2 2 3" xfId="6020" xr:uid="{00000000-0005-0000-0000-000082110000}"/>
    <cellStyle name="Calculation 12 2 4 2 2 4" xfId="6021" xr:uid="{00000000-0005-0000-0000-000083110000}"/>
    <cellStyle name="Calculation 12 2 4 3" xfId="6022" xr:uid="{00000000-0005-0000-0000-000084110000}"/>
    <cellStyle name="Calculation 12 2 4 3 2" xfId="6023" xr:uid="{00000000-0005-0000-0000-000085110000}"/>
    <cellStyle name="Calculation 12 2 4 3 2 2" xfId="6024" xr:uid="{00000000-0005-0000-0000-000086110000}"/>
    <cellStyle name="Calculation 12 2 4 3 2 3" xfId="6025" xr:uid="{00000000-0005-0000-0000-000087110000}"/>
    <cellStyle name="Calculation 12 2 4 3 3" xfId="6026" xr:uid="{00000000-0005-0000-0000-000088110000}"/>
    <cellStyle name="Calculation 12 2 4 3 4" xfId="6027" xr:uid="{00000000-0005-0000-0000-000089110000}"/>
    <cellStyle name="Calculation 12 2 5" xfId="6028" xr:uid="{00000000-0005-0000-0000-00008A110000}"/>
    <cellStyle name="Calculation 12 2 5 2" xfId="6029" xr:uid="{00000000-0005-0000-0000-00008B110000}"/>
    <cellStyle name="Calculation 12 2 5 2 2" xfId="6030" xr:uid="{00000000-0005-0000-0000-00008C110000}"/>
    <cellStyle name="Calculation 12 2 5 2 2 2" xfId="6031" xr:uid="{00000000-0005-0000-0000-00008D110000}"/>
    <cellStyle name="Calculation 12 2 5 2 2 3" xfId="6032" xr:uid="{00000000-0005-0000-0000-00008E110000}"/>
    <cellStyle name="Calculation 12 2 5 2 3" xfId="6033" xr:uid="{00000000-0005-0000-0000-00008F110000}"/>
    <cellStyle name="Calculation 12 2 5 2 4" xfId="6034" xr:uid="{00000000-0005-0000-0000-000090110000}"/>
    <cellStyle name="Calculation 12 2 6" xfId="6035" xr:uid="{00000000-0005-0000-0000-000091110000}"/>
    <cellStyle name="Calculation 12 2 6 2" xfId="6036" xr:uid="{00000000-0005-0000-0000-000092110000}"/>
    <cellStyle name="Calculation 12 2 6 2 2" xfId="6037" xr:uid="{00000000-0005-0000-0000-000093110000}"/>
    <cellStyle name="Calculation 12 2 6 2 2 2" xfId="6038" xr:uid="{00000000-0005-0000-0000-000094110000}"/>
    <cellStyle name="Calculation 12 2 6 2 2 3" xfId="6039" xr:uid="{00000000-0005-0000-0000-000095110000}"/>
    <cellStyle name="Calculation 12 2 6 2 3" xfId="6040" xr:uid="{00000000-0005-0000-0000-000096110000}"/>
    <cellStyle name="Calculation 12 2 6 2 4" xfId="6041" xr:uid="{00000000-0005-0000-0000-000097110000}"/>
    <cellStyle name="Calculation 12 2 7" xfId="6042" xr:uid="{00000000-0005-0000-0000-000098110000}"/>
    <cellStyle name="Calculation 12 2 7 2" xfId="6043" xr:uid="{00000000-0005-0000-0000-000099110000}"/>
    <cellStyle name="Calculation 12 2 7 2 2" xfId="6044" xr:uid="{00000000-0005-0000-0000-00009A110000}"/>
    <cellStyle name="Calculation 12 2 7 2 3" xfId="6045" xr:uid="{00000000-0005-0000-0000-00009B110000}"/>
    <cellStyle name="Calculation 12 2 7 3" xfId="6046" xr:uid="{00000000-0005-0000-0000-00009C110000}"/>
    <cellStyle name="Calculation 12 2 7 4" xfId="6047" xr:uid="{00000000-0005-0000-0000-00009D110000}"/>
    <cellStyle name="Calculation 12 3" xfId="6048" xr:uid="{00000000-0005-0000-0000-00009E110000}"/>
    <cellStyle name="Calculation 12 3 2" xfId="6049" xr:uid="{00000000-0005-0000-0000-00009F110000}"/>
    <cellStyle name="Calculation 12 3 2 2" xfId="6050" xr:uid="{00000000-0005-0000-0000-0000A0110000}"/>
    <cellStyle name="Calculation 12 3 2 2 2" xfId="6051" xr:uid="{00000000-0005-0000-0000-0000A1110000}"/>
    <cellStyle name="Calculation 12 3 2 2 2 2" xfId="6052" xr:uid="{00000000-0005-0000-0000-0000A2110000}"/>
    <cellStyle name="Calculation 12 3 2 2 2 3" xfId="6053" xr:uid="{00000000-0005-0000-0000-0000A3110000}"/>
    <cellStyle name="Calculation 12 3 2 2 3" xfId="6054" xr:uid="{00000000-0005-0000-0000-0000A4110000}"/>
    <cellStyle name="Calculation 12 3 2 2 4" xfId="6055" xr:uid="{00000000-0005-0000-0000-0000A5110000}"/>
    <cellStyle name="Calculation 12 3 3" xfId="6056" xr:uid="{00000000-0005-0000-0000-0000A6110000}"/>
    <cellStyle name="Calculation 12 3 3 2" xfId="6057" xr:uid="{00000000-0005-0000-0000-0000A7110000}"/>
    <cellStyle name="Calculation 12 3 3 2 2" xfId="6058" xr:uid="{00000000-0005-0000-0000-0000A8110000}"/>
    <cellStyle name="Calculation 12 3 3 2 3" xfId="6059" xr:uid="{00000000-0005-0000-0000-0000A9110000}"/>
    <cellStyle name="Calculation 12 3 3 3" xfId="6060" xr:uid="{00000000-0005-0000-0000-0000AA110000}"/>
    <cellStyle name="Calculation 12 3 3 4" xfId="6061" xr:uid="{00000000-0005-0000-0000-0000AB110000}"/>
    <cellStyle name="Calculation 12 4" xfId="6062" xr:uid="{00000000-0005-0000-0000-0000AC110000}"/>
    <cellStyle name="Calculation 12 4 2" xfId="6063" xr:uid="{00000000-0005-0000-0000-0000AD110000}"/>
    <cellStyle name="Calculation 12 4 2 2" xfId="6064" xr:uid="{00000000-0005-0000-0000-0000AE110000}"/>
    <cellStyle name="Calculation 12 4 2 2 2" xfId="6065" xr:uid="{00000000-0005-0000-0000-0000AF110000}"/>
    <cellStyle name="Calculation 12 4 2 2 2 2" xfId="6066" xr:uid="{00000000-0005-0000-0000-0000B0110000}"/>
    <cellStyle name="Calculation 12 4 2 2 2 3" xfId="6067" xr:uid="{00000000-0005-0000-0000-0000B1110000}"/>
    <cellStyle name="Calculation 12 4 2 2 3" xfId="6068" xr:uid="{00000000-0005-0000-0000-0000B2110000}"/>
    <cellStyle name="Calculation 12 4 2 2 4" xfId="6069" xr:uid="{00000000-0005-0000-0000-0000B3110000}"/>
    <cellStyle name="Calculation 12 4 3" xfId="6070" xr:uid="{00000000-0005-0000-0000-0000B4110000}"/>
    <cellStyle name="Calculation 12 4 3 2" xfId="6071" xr:uid="{00000000-0005-0000-0000-0000B5110000}"/>
    <cellStyle name="Calculation 12 4 3 2 2" xfId="6072" xr:uid="{00000000-0005-0000-0000-0000B6110000}"/>
    <cellStyle name="Calculation 12 4 3 2 3" xfId="6073" xr:uid="{00000000-0005-0000-0000-0000B7110000}"/>
    <cellStyle name="Calculation 12 4 3 3" xfId="6074" xr:uid="{00000000-0005-0000-0000-0000B8110000}"/>
    <cellStyle name="Calculation 12 4 3 4" xfId="6075" xr:uid="{00000000-0005-0000-0000-0000B9110000}"/>
    <cellStyle name="Calculation 12 5" xfId="6076" xr:uid="{00000000-0005-0000-0000-0000BA110000}"/>
    <cellStyle name="Calculation 12 5 2" xfId="6077" xr:uid="{00000000-0005-0000-0000-0000BB110000}"/>
    <cellStyle name="Calculation 12 5 2 2" xfId="6078" xr:uid="{00000000-0005-0000-0000-0000BC110000}"/>
    <cellStyle name="Calculation 12 5 2 2 2" xfId="6079" xr:uid="{00000000-0005-0000-0000-0000BD110000}"/>
    <cellStyle name="Calculation 12 5 2 2 2 2" xfId="6080" xr:uid="{00000000-0005-0000-0000-0000BE110000}"/>
    <cellStyle name="Calculation 12 5 2 2 2 3" xfId="6081" xr:uid="{00000000-0005-0000-0000-0000BF110000}"/>
    <cellStyle name="Calculation 12 5 2 2 3" xfId="6082" xr:uid="{00000000-0005-0000-0000-0000C0110000}"/>
    <cellStyle name="Calculation 12 5 2 2 4" xfId="6083" xr:uid="{00000000-0005-0000-0000-0000C1110000}"/>
    <cellStyle name="Calculation 12 5 3" xfId="6084" xr:uid="{00000000-0005-0000-0000-0000C2110000}"/>
    <cellStyle name="Calculation 12 5 3 2" xfId="6085" xr:uid="{00000000-0005-0000-0000-0000C3110000}"/>
    <cellStyle name="Calculation 12 5 3 2 2" xfId="6086" xr:uid="{00000000-0005-0000-0000-0000C4110000}"/>
    <cellStyle name="Calculation 12 5 3 2 3" xfId="6087" xr:uid="{00000000-0005-0000-0000-0000C5110000}"/>
    <cellStyle name="Calculation 12 5 3 3" xfId="6088" xr:uid="{00000000-0005-0000-0000-0000C6110000}"/>
    <cellStyle name="Calculation 12 5 3 4" xfId="6089" xr:uid="{00000000-0005-0000-0000-0000C7110000}"/>
    <cellStyle name="Calculation 12 6" xfId="6090" xr:uid="{00000000-0005-0000-0000-0000C8110000}"/>
    <cellStyle name="Calculation 12 6 2" xfId="6091" xr:uid="{00000000-0005-0000-0000-0000C9110000}"/>
    <cellStyle name="Calculation 12 6 2 2" xfId="6092" xr:uid="{00000000-0005-0000-0000-0000CA110000}"/>
    <cellStyle name="Calculation 12 6 2 2 2" xfId="6093" xr:uid="{00000000-0005-0000-0000-0000CB110000}"/>
    <cellStyle name="Calculation 12 6 2 2 3" xfId="6094" xr:uid="{00000000-0005-0000-0000-0000CC110000}"/>
    <cellStyle name="Calculation 12 6 2 3" xfId="6095" xr:uid="{00000000-0005-0000-0000-0000CD110000}"/>
    <cellStyle name="Calculation 12 6 2 4" xfId="6096" xr:uid="{00000000-0005-0000-0000-0000CE110000}"/>
    <cellStyle name="Calculation 12 7" xfId="6097" xr:uid="{00000000-0005-0000-0000-0000CF110000}"/>
    <cellStyle name="Calculation 12 7 2" xfId="6098" xr:uid="{00000000-0005-0000-0000-0000D0110000}"/>
    <cellStyle name="Calculation 12 7 2 2" xfId="6099" xr:uid="{00000000-0005-0000-0000-0000D1110000}"/>
    <cellStyle name="Calculation 12 7 2 3" xfId="6100" xr:uid="{00000000-0005-0000-0000-0000D2110000}"/>
    <cellStyle name="Calculation 12 7 3" xfId="6101" xr:uid="{00000000-0005-0000-0000-0000D3110000}"/>
    <cellStyle name="Calculation 12 7 4" xfId="6102" xr:uid="{00000000-0005-0000-0000-0000D4110000}"/>
    <cellStyle name="Calculation 12 8" xfId="6103" xr:uid="{00000000-0005-0000-0000-0000D5110000}"/>
    <cellStyle name="Calculation 12 9" xfId="6104" xr:uid="{00000000-0005-0000-0000-0000D6110000}"/>
    <cellStyle name="Calculation 13" xfId="1386" xr:uid="{00000000-0005-0000-0000-0000D7110000}"/>
    <cellStyle name="Calculation 13 2" xfId="6105" xr:uid="{00000000-0005-0000-0000-0000D8110000}"/>
    <cellStyle name="Calculation 13 2 2" xfId="6106" xr:uid="{00000000-0005-0000-0000-0000D9110000}"/>
    <cellStyle name="Calculation 13 2 2 2" xfId="6107" xr:uid="{00000000-0005-0000-0000-0000DA110000}"/>
    <cellStyle name="Calculation 13 2 2 2 2" xfId="6108" xr:uid="{00000000-0005-0000-0000-0000DB110000}"/>
    <cellStyle name="Calculation 13 2 2 2 2 2" xfId="6109" xr:uid="{00000000-0005-0000-0000-0000DC110000}"/>
    <cellStyle name="Calculation 13 2 2 2 2 3" xfId="6110" xr:uid="{00000000-0005-0000-0000-0000DD110000}"/>
    <cellStyle name="Calculation 13 2 2 2 3" xfId="6111" xr:uid="{00000000-0005-0000-0000-0000DE110000}"/>
    <cellStyle name="Calculation 13 2 2 2 4" xfId="6112" xr:uid="{00000000-0005-0000-0000-0000DF110000}"/>
    <cellStyle name="Calculation 13 2 3" xfId="6113" xr:uid="{00000000-0005-0000-0000-0000E0110000}"/>
    <cellStyle name="Calculation 13 2 3 2" xfId="6114" xr:uid="{00000000-0005-0000-0000-0000E1110000}"/>
    <cellStyle name="Calculation 13 2 3 2 2" xfId="6115" xr:uid="{00000000-0005-0000-0000-0000E2110000}"/>
    <cellStyle name="Calculation 13 2 3 2 3" xfId="6116" xr:uid="{00000000-0005-0000-0000-0000E3110000}"/>
    <cellStyle name="Calculation 13 2 3 3" xfId="6117" xr:uid="{00000000-0005-0000-0000-0000E4110000}"/>
    <cellStyle name="Calculation 13 2 3 4" xfId="6118" xr:uid="{00000000-0005-0000-0000-0000E5110000}"/>
    <cellStyle name="Calculation 13 3" xfId="6119" xr:uid="{00000000-0005-0000-0000-0000E6110000}"/>
    <cellStyle name="Calculation 13 3 2" xfId="6120" xr:uid="{00000000-0005-0000-0000-0000E7110000}"/>
    <cellStyle name="Calculation 13 3 2 2" xfId="6121" xr:uid="{00000000-0005-0000-0000-0000E8110000}"/>
    <cellStyle name="Calculation 13 3 2 2 2" xfId="6122" xr:uid="{00000000-0005-0000-0000-0000E9110000}"/>
    <cellStyle name="Calculation 13 3 2 2 2 2" xfId="6123" xr:uid="{00000000-0005-0000-0000-0000EA110000}"/>
    <cellStyle name="Calculation 13 3 2 2 2 3" xfId="6124" xr:uid="{00000000-0005-0000-0000-0000EB110000}"/>
    <cellStyle name="Calculation 13 3 2 2 3" xfId="6125" xr:uid="{00000000-0005-0000-0000-0000EC110000}"/>
    <cellStyle name="Calculation 13 3 2 2 4" xfId="6126" xr:uid="{00000000-0005-0000-0000-0000ED110000}"/>
    <cellStyle name="Calculation 13 3 3" xfId="6127" xr:uid="{00000000-0005-0000-0000-0000EE110000}"/>
    <cellStyle name="Calculation 13 3 3 2" xfId="6128" xr:uid="{00000000-0005-0000-0000-0000EF110000}"/>
    <cellStyle name="Calculation 13 3 3 2 2" xfId="6129" xr:uid="{00000000-0005-0000-0000-0000F0110000}"/>
    <cellStyle name="Calculation 13 3 3 2 3" xfId="6130" xr:uid="{00000000-0005-0000-0000-0000F1110000}"/>
    <cellStyle name="Calculation 13 3 3 3" xfId="6131" xr:uid="{00000000-0005-0000-0000-0000F2110000}"/>
    <cellStyle name="Calculation 13 3 3 4" xfId="6132" xr:uid="{00000000-0005-0000-0000-0000F3110000}"/>
    <cellStyle name="Calculation 13 4" xfId="6133" xr:uid="{00000000-0005-0000-0000-0000F4110000}"/>
    <cellStyle name="Calculation 13 4 2" xfId="6134" xr:uid="{00000000-0005-0000-0000-0000F5110000}"/>
    <cellStyle name="Calculation 13 4 2 2" xfId="6135" xr:uid="{00000000-0005-0000-0000-0000F6110000}"/>
    <cellStyle name="Calculation 13 4 2 2 2" xfId="6136" xr:uid="{00000000-0005-0000-0000-0000F7110000}"/>
    <cellStyle name="Calculation 13 4 2 2 2 2" xfId="6137" xr:uid="{00000000-0005-0000-0000-0000F8110000}"/>
    <cellStyle name="Calculation 13 4 2 2 2 3" xfId="6138" xr:uid="{00000000-0005-0000-0000-0000F9110000}"/>
    <cellStyle name="Calculation 13 4 2 2 3" xfId="6139" xr:uid="{00000000-0005-0000-0000-0000FA110000}"/>
    <cellStyle name="Calculation 13 4 2 2 4" xfId="6140" xr:uid="{00000000-0005-0000-0000-0000FB110000}"/>
    <cellStyle name="Calculation 13 4 3" xfId="6141" xr:uid="{00000000-0005-0000-0000-0000FC110000}"/>
    <cellStyle name="Calculation 13 4 3 2" xfId="6142" xr:uid="{00000000-0005-0000-0000-0000FD110000}"/>
    <cellStyle name="Calculation 13 4 3 2 2" xfId="6143" xr:uid="{00000000-0005-0000-0000-0000FE110000}"/>
    <cellStyle name="Calculation 13 4 3 2 3" xfId="6144" xr:uid="{00000000-0005-0000-0000-0000FF110000}"/>
    <cellStyle name="Calculation 13 4 3 3" xfId="6145" xr:uid="{00000000-0005-0000-0000-000000120000}"/>
    <cellStyle name="Calculation 13 4 3 4" xfId="6146" xr:uid="{00000000-0005-0000-0000-000001120000}"/>
    <cellStyle name="Calculation 13 5" xfId="6147" xr:uid="{00000000-0005-0000-0000-000002120000}"/>
    <cellStyle name="Calculation 13 5 2" xfId="6148" xr:uid="{00000000-0005-0000-0000-000003120000}"/>
    <cellStyle name="Calculation 13 5 2 2" xfId="6149" xr:uid="{00000000-0005-0000-0000-000004120000}"/>
    <cellStyle name="Calculation 13 5 2 2 2" xfId="6150" xr:uid="{00000000-0005-0000-0000-000005120000}"/>
    <cellStyle name="Calculation 13 5 2 2 3" xfId="6151" xr:uid="{00000000-0005-0000-0000-000006120000}"/>
    <cellStyle name="Calculation 13 5 2 3" xfId="6152" xr:uid="{00000000-0005-0000-0000-000007120000}"/>
    <cellStyle name="Calculation 13 5 2 4" xfId="6153" xr:uid="{00000000-0005-0000-0000-000008120000}"/>
    <cellStyle name="Calculation 13 6" xfId="6154" xr:uid="{00000000-0005-0000-0000-000009120000}"/>
    <cellStyle name="Calculation 13 6 2" xfId="6155" xr:uid="{00000000-0005-0000-0000-00000A120000}"/>
    <cellStyle name="Calculation 13 6 2 2" xfId="6156" xr:uid="{00000000-0005-0000-0000-00000B120000}"/>
    <cellStyle name="Calculation 13 6 2 3" xfId="6157" xr:uid="{00000000-0005-0000-0000-00000C120000}"/>
    <cellStyle name="Calculation 13 6 3" xfId="6158" xr:uid="{00000000-0005-0000-0000-00000D120000}"/>
    <cellStyle name="Calculation 13 6 4" xfId="6159" xr:uid="{00000000-0005-0000-0000-00000E120000}"/>
    <cellStyle name="Calculation 13 7" xfId="6160" xr:uid="{00000000-0005-0000-0000-00000F120000}"/>
    <cellStyle name="Calculation 14" xfId="1387" xr:uid="{00000000-0005-0000-0000-000010120000}"/>
    <cellStyle name="Calculation 14 2" xfId="6161" xr:uid="{00000000-0005-0000-0000-000011120000}"/>
    <cellStyle name="Calculation 14 2 2" xfId="6162" xr:uid="{00000000-0005-0000-0000-000012120000}"/>
    <cellStyle name="Calculation 14 2 2 2" xfId="6163" xr:uid="{00000000-0005-0000-0000-000013120000}"/>
    <cellStyle name="Calculation 14 2 2 2 2" xfId="6164" xr:uid="{00000000-0005-0000-0000-000014120000}"/>
    <cellStyle name="Calculation 14 2 2 2 2 2" xfId="6165" xr:uid="{00000000-0005-0000-0000-000015120000}"/>
    <cellStyle name="Calculation 14 2 2 2 2 3" xfId="6166" xr:uid="{00000000-0005-0000-0000-000016120000}"/>
    <cellStyle name="Calculation 14 2 2 2 3" xfId="6167" xr:uid="{00000000-0005-0000-0000-000017120000}"/>
    <cellStyle name="Calculation 14 2 2 2 4" xfId="6168" xr:uid="{00000000-0005-0000-0000-000018120000}"/>
    <cellStyle name="Calculation 14 2 3" xfId="6169" xr:uid="{00000000-0005-0000-0000-000019120000}"/>
    <cellStyle name="Calculation 14 2 3 2" xfId="6170" xr:uid="{00000000-0005-0000-0000-00001A120000}"/>
    <cellStyle name="Calculation 14 2 3 2 2" xfId="6171" xr:uid="{00000000-0005-0000-0000-00001B120000}"/>
    <cellStyle name="Calculation 14 2 3 2 3" xfId="6172" xr:uid="{00000000-0005-0000-0000-00001C120000}"/>
    <cellStyle name="Calculation 14 2 3 3" xfId="6173" xr:uid="{00000000-0005-0000-0000-00001D120000}"/>
    <cellStyle name="Calculation 14 2 3 4" xfId="6174" xr:uid="{00000000-0005-0000-0000-00001E120000}"/>
    <cellStyle name="Calculation 14 3" xfId="6175" xr:uid="{00000000-0005-0000-0000-00001F120000}"/>
    <cellStyle name="Calculation 14 3 2" xfId="6176" xr:uid="{00000000-0005-0000-0000-000020120000}"/>
    <cellStyle name="Calculation 14 3 2 2" xfId="6177" xr:uid="{00000000-0005-0000-0000-000021120000}"/>
    <cellStyle name="Calculation 14 3 2 2 2" xfId="6178" xr:uid="{00000000-0005-0000-0000-000022120000}"/>
    <cellStyle name="Calculation 14 3 2 2 2 2" xfId="6179" xr:uid="{00000000-0005-0000-0000-000023120000}"/>
    <cellStyle name="Calculation 14 3 2 2 2 3" xfId="6180" xr:uid="{00000000-0005-0000-0000-000024120000}"/>
    <cellStyle name="Calculation 14 3 2 2 3" xfId="6181" xr:uid="{00000000-0005-0000-0000-000025120000}"/>
    <cellStyle name="Calculation 14 3 2 2 4" xfId="6182" xr:uid="{00000000-0005-0000-0000-000026120000}"/>
    <cellStyle name="Calculation 14 3 3" xfId="6183" xr:uid="{00000000-0005-0000-0000-000027120000}"/>
    <cellStyle name="Calculation 14 3 3 2" xfId="6184" xr:uid="{00000000-0005-0000-0000-000028120000}"/>
    <cellStyle name="Calculation 14 3 3 2 2" xfId="6185" xr:uid="{00000000-0005-0000-0000-000029120000}"/>
    <cellStyle name="Calculation 14 3 3 2 3" xfId="6186" xr:uid="{00000000-0005-0000-0000-00002A120000}"/>
    <cellStyle name="Calculation 14 3 3 3" xfId="6187" xr:uid="{00000000-0005-0000-0000-00002B120000}"/>
    <cellStyle name="Calculation 14 3 3 4" xfId="6188" xr:uid="{00000000-0005-0000-0000-00002C120000}"/>
    <cellStyle name="Calculation 14 4" xfId="6189" xr:uid="{00000000-0005-0000-0000-00002D120000}"/>
    <cellStyle name="Calculation 14 4 2" xfId="6190" xr:uid="{00000000-0005-0000-0000-00002E120000}"/>
    <cellStyle name="Calculation 14 4 2 2" xfId="6191" xr:uid="{00000000-0005-0000-0000-00002F120000}"/>
    <cellStyle name="Calculation 14 4 2 2 2" xfId="6192" xr:uid="{00000000-0005-0000-0000-000030120000}"/>
    <cellStyle name="Calculation 14 4 2 2 2 2" xfId="6193" xr:uid="{00000000-0005-0000-0000-000031120000}"/>
    <cellStyle name="Calculation 14 4 2 2 2 3" xfId="6194" xr:uid="{00000000-0005-0000-0000-000032120000}"/>
    <cellStyle name="Calculation 14 4 2 2 3" xfId="6195" xr:uid="{00000000-0005-0000-0000-000033120000}"/>
    <cellStyle name="Calculation 14 4 2 2 4" xfId="6196" xr:uid="{00000000-0005-0000-0000-000034120000}"/>
    <cellStyle name="Calculation 14 4 3" xfId="6197" xr:uid="{00000000-0005-0000-0000-000035120000}"/>
    <cellStyle name="Calculation 14 4 3 2" xfId="6198" xr:uid="{00000000-0005-0000-0000-000036120000}"/>
    <cellStyle name="Calculation 14 4 3 2 2" xfId="6199" xr:uid="{00000000-0005-0000-0000-000037120000}"/>
    <cellStyle name="Calculation 14 4 3 2 3" xfId="6200" xr:uid="{00000000-0005-0000-0000-000038120000}"/>
    <cellStyle name="Calculation 14 4 3 3" xfId="6201" xr:uid="{00000000-0005-0000-0000-000039120000}"/>
    <cellStyle name="Calculation 14 4 3 4" xfId="6202" xr:uid="{00000000-0005-0000-0000-00003A120000}"/>
    <cellStyle name="Calculation 14 5" xfId="6203" xr:uid="{00000000-0005-0000-0000-00003B120000}"/>
    <cellStyle name="Calculation 14 5 2" xfId="6204" xr:uid="{00000000-0005-0000-0000-00003C120000}"/>
    <cellStyle name="Calculation 14 5 2 2" xfId="6205" xr:uid="{00000000-0005-0000-0000-00003D120000}"/>
    <cellStyle name="Calculation 14 5 2 2 2" xfId="6206" xr:uid="{00000000-0005-0000-0000-00003E120000}"/>
    <cellStyle name="Calculation 14 5 2 2 3" xfId="6207" xr:uid="{00000000-0005-0000-0000-00003F120000}"/>
    <cellStyle name="Calculation 14 5 2 3" xfId="6208" xr:uid="{00000000-0005-0000-0000-000040120000}"/>
    <cellStyle name="Calculation 14 5 2 4" xfId="6209" xr:uid="{00000000-0005-0000-0000-000041120000}"/>
    <cellStyle name="Calculation 14 6" xfId="6210" xr:uid="{00000000-0005-0000-0000-000042120000}"/>
    <cellStyle name="Calculation 14 6 2" xfId="6211" xr:uid="{00000000-0005-0000-0000-000043120000}"/>
    <cellStyle name="Calculation 14 6 2 2" xfId="6212" xr:uid="{00000000-0005-0000-0000-000044120000}"/>
    <cellStyle name="Calculation 14 6 2 2 2" xfId="6213" xr:uid="{00000000-0005-0000-0000-000045120000}"/>
    <cellStyle name="Calculation 14 6 2 2 3" xfId="6214" xr:uid="{00000000-0005-0000-0000-000046120000}"/>
    <cellStyle name="Calculation 14 6 2 3" xfId="6215" xr:uid="{00000000-0005-0000-0000-000047120000}"/>
    <cellStyle name="Calculation 14 6 2 4" xfId="6216" xr:uid="{00000000-0005-0000-0000-000048120000}"/>
    <cellStyle name="Calculation 14 7" xfId="6217" xr:uid="{00000000-0005-0000-0000-000049120000}"/>
    <cellStyle name="Calculation 14 7 2" xfId="6218" xr:uid="{00000000-0005-0000-0000-00004A120000}"/>
    <cellStyle name="Calculation 14 7 2 2" xfId="6219" xr:uid="{00000000-0005-0000-0000-00004B120000}"/>
    <cellStyle name="Calculation 14 7 2 3" xfId="6220" xr:uid="{00000000-0005-0000-0000-00004C120000}"/>
    <cellStyle name="Calculation 14 7 3" xfId="6221" xr:uid="{00000000-0005-0000-0000-00004D120000}"/>
    <cellStyle name="Calculation 14 7 4" xfId="6222" xr:uid="{00000000-0005-0000-0000-00004E120000}"/>
    <cellStyle name="Calculation 14 8" xfId="6223" xr:uid="{00000000-0005-0000-0000-00004F120000}"/>
    <cellStyle name="Calculation 15" xfId="6224" xr:uid="{00000000-0005-0000-0000-000050120000}"/>
    <cellStyle name="Calculation 15 2" xfId="6225" xr:uid="{00000000-0005-0000-0000-000051120000}"/>
    <cellStyle name="Calculation 15 2 2" xfId="6226" xr:uid="{00000000-0005-0000-0000-000052120000}"/>
    <cellStyle name="Calculation 15 2 2 2" xfId="6227" xr:uid="{00000000-0005-0000-0000-000053120000}"/>
    <cellStyle name="Calculation 15 2 2 2 2" xfId="6228" xr:uid="{00000000-0005-0000-0000-000054120000}"/>
    <cellStyle name="Calculation 15 2 2 2 3" xfId="6229" xr:uid="{00000000-0005-0000-0000-000055120000}"/>
    <cellStyle name="Calculation 15 2 2 3" xfId="6230" xr:uid="{00000000-0005-0000-0000-000056120000}"/>
    <cellStyle name="Calculation 15 2 2 4" xfId="6231" xr:uid="{00000000-0005-0000-0000-000057120000}"/>
    <cellStyle name="Calculation 15 3" xfId="6232" xr:uid="{00000000-0005-0000-0000-000058120000}"/>
    <cellStyle name="Calculation 15 3 2" xfId="6233" xr:uid="{00000000-0005-0000-0000-000059120000}"/>
    <cellStyle name="Calculation 15 3 2 2" xfId="6234" xr:uid="{00000000-0005-0000-0000-00005A120000}"/>
    <cellStyle name="Calculation 15 3 2 3" xfId="6235" xr:uid="{00000000-0005-0000-0000-00005B120000}"/>
    <cellStyle name="Calculation 15 3 3" xfId="6236" xr:uid="{00000000-0005-0000-0000-00005C120000}"/>
    <cellStyle name="Calculation 15 3 4" xfId="6237" xr:uid="{00000000-0005-0000-0000-00005D120000}"/>
    <cellStyle name="Calculation 16" xfId="6238" xr:uid="{00000000-0005-0000-0000-00005E120000}"/>
    <cellStyle name="Calculation 17" xfId="6239" xr:uid="{00000000-0005-0000-0000-00005F120000}"/>
    <cellStyle name="Calculation 18" xfId="5745" xr:uid="{00000000-0005-0000-0000-000060120000}"/>
    <cellStyle name="Calculation 2" xfId="1388" xr:uid="{00000000-0005-0000-0000-000061120000}"/>
    <cellStyle name="Calculation 2 10" xfId="6240" xr:uid="{00000000-0005-0000-0000-000062120000}"/>
    <cellStyle name="Calculation 2 2" xfId="1389" xr:uid="{00000000-0005-0000-0000-000063120000}"/>
    <cellStyle name="Calculation 2 2 2" xfId="1390" xr:uid="{00000000-0005-0000-0000-000064120000}"/>
    <cellStyle name="Calculation 2 2 2 2" xfId="6241" xr:uid="{00000000-0005-0000-0000-000065120000}"/>
    <cellStyle name="Calculation 2 2 2 2 2" xfId="6242" xr:uid="{00000000-0005-0000-0000-000066120000}"/>
    <cellStyle name="Calculation 2 2 2 2 2 2" xfId="6243" xr:uid="{00000000-0005-0000-0000-000067120000}"/>
    <cellStyle name="Calculation 2 2 2 2 2 2 2" xfId="6244" xr:uid="{00000000-0005-0000-0000-000068120000}"/>
    <cellStyle name="Calculation 2 2 2 2 2 2 2 2" xfId="6245" xr:uid="{00000000-0005-0000-0000-000069120000}"/>
    <cellStyle name="Calculation 2 2 2 2 2 2 2 3" xfId="6246" xr:uid="{00000000-0005-0000-0000-00006A120000}"/>
    <cellStyle name="Calculation 2 2 2 2 2 2 3" xfId="6247" xr:uid="{00000000-0005-0000-0000-00006B120000}"/>
    <cellStyle name="Calculation 2 2 2 2 2 2 4" xfId="6248" xr:uid="{00000000-0005-0000-0000-00006C120000}"/>
    <cellStyle name="Calculation 2 2 2 2 3" xfId="6249" xr:uid="{00000000-0005-0000-0000-00006D120000}"/>
    <cellStyle name="Calculation 2 2 2 2 3 2" xfId="6250" xr:uid="{00000000-0005-0000-0000-00006E120000}"/>
    <cellStyle name="Calculation 2 2 2 2 3 2 2" xfId="6251" xr:uid="{00000000-0005-0000-0000-00006F120000}"/>
    <cellStyle name="Calculation 2 2 2 2 3 2 3" xfId="6252" xr:uid="{00000000-0005-0000-0000-000070120000}"/>
    <cellStyle name="Calculation 2 2 2 2 3 3" xfId="6253" xr:uid="{00000000-0005-0000-0000-000071120000}"/>
    <cellStyle name="Calculation 2 2 2 2 3 4" xfId="6254" xr:uid="{00000000-0005-0000-0000-000072120000}"/>
    <cellStyle name="Calculation 2 2 2 3" xfId="6255" xr:uid="{00000000-0005-0000-0000-000073120000}"/>
    <cellStyle name="Calculation 2 2 2 3 2" xfId="6256" xr:uid="{00000000-0005-0000-0000-000074120000}"/>
    <cellStyle name="Calculation 2 2 2 3 2 2" xfId="6257" xr:uid="{00000000-0005-0000-0000-000075120000}"/>
    <cellStyle name="Calculation 2 2 2 3 2 2 2" xfId="6258" xr:uid="{00000000-0005-0000-0000-000076120000}"/>
    <cellStyle name="Calculation 2 2 2 3 2 2 2 2" xfId="6259" xr:uid="{00000000-0005-0000-0000-000077120000}"/>
    <cellStyle name="Calculation 2 2 2 3 2 2 2 3" xfId="6260" xr:uid="{00000000-0005-0000-0000-000078120000}"/>
    <cellStyle name="Calculation 2 2 2 3 2 2 3" xfId="6261" xr:uid="{00000000-0005-0000-0000-000079120000}"/>
    <cellStyle name="Calculation 2 2 2 3 2 2 4" xfId="6262" xr:uid="{00000000-0005-0000-0000-00007A120000}"/>
    <cellStyle name="Calculation 2 2 2 3 3" xfId="6263" xr:uid="{00000000-0005-0000-0000-00007B120000}"/>
    <cellStyle name="Calculation 2 2 2 3 3 2" xfId="6264" xr:uid="{00000000-0005-0000-0000-00007C120000}"/>
    <cellStyle name="Calculation 2 2 2 3 3 2 2" xfId="6265" xr:uid="{00000000-0005-0000-0000-00007D120000}"/>
    <cellStyle name="Calculation 2 2 2 3 3 2 3" xfId="6266" xr:uid="{00000000-0005-0000-0000-00007E120000}"/>
    <cellStyle name="Calculation 2 2 2 3 3 3" xfId="6267" xr:uid="{00000000-0005-0000-0000-00007F120000}"/>
    <cellStyle name="Calculation 2 2 2 3 3 4" xfId="6268" xr:uid="{00000000-0005-0000-0000-000080120000}"/>
    <cellStyle name="Calculation 2 2 2 4" xfId="6269" xr:uid="{00000000-0005-0000-0000-000081120000}"/>
    <cellStyle name="Calculation 2 2 2 4 2" xfId="6270" xr:uid="{00000000-0005-0000-0000-000082120000}"/>
    <cellStyle name="Calculation 2 2 2 4 2 2" xfId="6271" xr:uid="{00000000-0005-0000-0000-000083120000}"/>
    <cellStyle name="Calculation 2 2 2 4 2 2 2" xfId="6272" xr:uid="{00000000-0005-0000-0000-000084120000}"/>
    <cellStyle name="Calculation 2 2 2 4 2 2 2 2" xfId="6273" xr:uid="{00000000-0005-0000-0000-000085120000}"/>
    <cellStyle name="Calculation 2 2 2 4 2 2 2 3" xfId="6274" xr:uid="{00000000-0005-0000-0000-000086120000}"/>
    <cellStyle name="Calculation 2 2 2 4 2 2 3" xfId="6275" xr:uid="{00000000-0005-0000-0000-000087120000}"/>
    <cellStyle name="Calculation 2 2 2 4 2 2 4" xfId="6276" xr:uid="{00000000-0005-0000-0000-000088120000}"/>
    <cellStyle name="Calculation 2 2 2 4 3" xfId="6277" xr:uid="{00000000-0005-0000-0000-000089120000}"/>
    <cellStyle name="Calculation 2 2 2 4 3 2" xfId="6278" xr:uid="{00000000-0005-0000-0000-00008A120000}"/>
    <cellStyle name="Calculation 2 2 2 4 3 2 2" xfId="6279" xr:uid="{00000000-0005-0000-0000-00008B120000}"/>
    <cellStyle name="Calculation 2 2 2 4 3 2 3" xfId="6280" xr:uid="{00000000-0005-0000-0000-00008C120000}"/>
    <cellStyle name="Calculation 2 2 2 4 3 3" xfId="6281" xr:uid="{00000000-0005-0000-0000-00008D120000}"/>
    <cellStyle name="Calculation 2 2 2 4 3 4" xfId="6282" xr:uid="{00000000-0005-0000-0000-00008E120000}"/>
    <cellStyle name="Calculation 2 2 2 5" xfId="6283" xr:uid="{00000000-0005-0000-0000-00008F120000}"/>
    <cellStyle name="Calculation 2 2 2 5 2" xfId="6284" xr:uid="{00000000-0005-0000-0000-000090120000}"/>
    <cellStyle name="Calculation 2 2 2 5 2 2" xfId="6285" xr:uid="{00000000-0005-0000-0000-000091120000}"/>
    <cellStyle name="Calculation 2 2 2 5 2 2 2" xfId="6286" xr:uid="{00000000-0005-0000-0000-000092120000}"/>
    <cellStyle name="Calculation 2 2 2 5 2 2 3" xfId="6287" xr:uid="{00000000-0005-0000-0000-000093120000}"/>
    <cellStyle name="Calculation 2 2 2 5 2 3" xfId="6288" xr:uid="{00000000-0005-0000-0000-000094120000}"/>
    <cellStyle name="Calculation 2 2 2 5 2 4" xfId="6289" xr:uid="{00000000-0005-0000-0000-000095120000}"/>
    <cellStyle name="Calculation 2 2 2 6" xfId="6290" xr:uid="{00000000-0005-0000-0000-000096120000}"/>
    <cellStyle name="Calculation 2 2 2 6 2" xfId="6291" xr:uid="{00000000-0005-0000-0000-000097120000}"/>
    <cellStyle name="Calculation 2 2 2 6 2 2" xfId="6292" xr:uid="{00000000-0005-0000-0000-000098120000}"/>
    <cellStyle name="Calculation 2 2 2 6 2 3" xfId="6293" xr:uid="{00000000-0005-0000-0000-000099120000}"/>
    <cellStyle name="Calculation 2 2 2 6 3" xfId="6294" xr:uid="{00000000-0005-0000-0000-00009A120000}"/>
    <cellStyle name="Calculation 2 2 2 6 4" xfId="6295" xr:uid="{00000000-0005-0000-0000-00009B120000}"/>
    <cellStyle name="Calculation 2 2 3" xfId="1391" xr:uid="{00000000-0005-0000-0000-00009C120000}"/>
    <cellStyle name="Calculation 2 2 3 2" xfId="6296" xr:uid="{00000000-0005-0000-0000-00009D120000}"/>
    <cellStyle name="Calculation 2 2 3 2 2" xfId="6297" xr:uid="{00000000-0005-0000-0000-00009E120000}"/>
    <cellStyle name="Calculation 2 2 3 2 2 2" xfId="6298" xr:uid="{00000000-0005-0000-0000-00009F120000}"/>
    <cellStyle name="Calculation 2 2 3 2 2 2 2" xfId="6299" xr:uid="{00000000-0005-0000-0000-0000A0120000}"/>
    <cellStyle name="Calculation 2 2 3 2 2 2 3" xfId="6300" xr:uid="{00000000-0005-0000-0000-0000A1120000}"/>
    <cellStyle name="Calculation 2 2 3 2 2 3" xfId="6301" xr:uid="{00000000-0005-0000-0000-0000A2120000}"/>
    <cellStyle name="Calculation 2 2 3 2 2 4" xfId="6302" xr:uid="{00000000-0005-0000-0000-0000A3120000}"/>
    <cellStyle name="Calculation 2 2 3 3" xfId="6303" xr:uid="{00000000-0005-0000-0000-0000A4120000}"/>
    <cellStyle name="Calculation 2 2 3 3 2" xfId="6304" xr:uid="{00000000-0005-0000-0000-0000A5120000}"/>
    <cellStyle name="Calculation 2 2 3 3 2 2" xfId="6305" xr:uid="{00000000-0005-0000-0000-0000A6120000}"/>
    <cellStyle name="Calculation 2 2 3 3 2 3" xfId="6306" xr:uid="{00000000-0005-0000-0000-0000A7120000}"/>
    <cellStyle name="Calculation 2 2 3 3 3" xfId="6307" xr:uid="{00000000-0005-0000-0000-0000A8120000}"/>
    <cellStyle name="Calculation 2 2 3 3 4" xfId="6308" xr:uid="{00000000-0005-0000-0000-0000A9120000}"/>
    <cellStyle name="Calculation 2 2 3 4" xfId="6309" xr:uid="{00000000-0005-0000-0000-0000AA120000}"/>
    <cellStyle name="Calculation 2 2 4" xfId="1392" xr:uid="{00000000-0005-0000-0000-0000AB120000}"/>
    <cellStyle name="Calculation 2 2 4 2" xfId="6310" xr:uid="{00000000-0005-0000-0000-0000AC120000}"/>
    <cellStyle name="Calculation 2 2 4 2 2" xfId="6311" xr:uid="{00000000-0005-0000-0000-0000AD120000}"/>
    <cellStyle name="Calculation 2 2 4 2 2 2" xfId="6312" xr:uid="{00000000-0005-0000-0000-0000AE120000}"/>
    <cellStyle name="Calculation 2 2 4 2 2 2 2" xfId="6313" xr:uid="{00000000-0005-0000-0000-0000AF120000}"/>
    <cellStyle name="Calculation 2 2 4 2 2 2 3" xfId="6314" xr:uid="{00000000-0005-0000-0000-0000B0120000}"/>
    <cellStyle name="Calculation 2 2 4 2 2 3" xfId="6315" xr:uid="{00000000-0005-0000-0000-0000B1120000}"/>
    <cellStyle name="Calculation 2 2 4 2 2 4" xfId="6316" xr:uid="{00000000-0005-0000-0000-0000B2120000}"/>
    <cellStyle name="Calculation 2 2 4 3" xfId="6317" xr:uid="{00000000-0005-0000-0000-0000B3120000}"/>
    <cellStyle name="Calculation 2 2 4 3 2" xfId="6318" xr:uid="{00000000-0005-0000-0000-0000B4120000}"/>
    <cellStyle name="Calculation 2 2 4 3 2 2" xfId="6319" xr:uid="{00000000-0005-0000-0000-0000B5120000}"/>
    <cellStyle name="Calculation 2 2 4 3 2 3" xfId="6320" xr:uid="{00000000-0005-0000-0000-0000B6120000}"/>
    <cellStyle name="Calculation 2 2 4 3 3" xfId="6321" xr:uid="{00000000-0005-0000-0000-0000B7120000}"/>
    <cellStyle name="Calculation 2 2 4 3 4" xfId="6322" xr:uid="{00000000-0005-0000-0000-0000B8120000}"/>
    <cellStyle name="Calculation 2 2 4 4" xfId="6323" xr:uid="{00000000-0005-0000-0000-0000B9120000}"/>
    <cellStyle name="Calculation 2 2 5" xfId="1393" xr:uid="{00000000-0005-0000-0000-0000BA120000}"/>
    <cellStyle name="Calculation 2 2 5 2" xfId="6324" xr:uid="{00000000-0005-0000-0000-0000BB120000}"/>
    <cellStyle name="Calculation 2 2 5 2 2" xfId="6325" xr:uid="{00000000-0005-0000-0000-0000BC120000}"/>
    <cellStyle name="Calculation 2 2 5 2 2 2" xfId="6326" xr:uid="{00000000-0005-0000-0000-0000BD120000}"/>
    <cellStyle name="Calculation 2 2 5 2 2 2 2" xfId="6327" xr:uid="{00000000-0005-0000-0000-0000BE120000}"/>
    <cellStyle name="Calculation 2 2 5 2 2 2 3" xfId="6328" xr:uid="{00000000-0005-0000-0000-0000BF120000}"/>
    <cellStyle name="Calculation 2 2 5 2 2 3" xfId="6329" xr:uid="{00000000-0005-0000-0000-0000C0120000}"/>
    <cellStyle name="Calculation 2 2 5 2 2 4" xfId="6330" xr:uid="{00000000-0005-0000-0000-0000C1120000}"/>
    <cellStyle name="Calculation 2 2 5 3" xfId="6331" xr:uid="{00000000-0005-0000-0000-0000C2120000}"/>
    <cellStyle name="Calculation 2 2 5 3 2" xfId="6332" xr:uid="{00000000-0005-0000-0000-0000C3120000}"/>
    <cellStyle name="Calculation 2 2 5 3 2 2" xfId="6333" xr:uid="{00000000-0005-0000-0000-0000C4120000}"/>
    <cellStyle name="Calculation 2 2 5 3 2 3" xfId="6334" xr:uid="{00000000-0005-0000-0000-0000C5120000}"/>
    <cellStyle name="Calculation 2 2 5 3 3" xfId="6335" xr:uid="{00000000-0005-0000-0000-0000C6120000}"/>
    <cellStyle name="Calculation 2 2 5 3 4" xfId="6336" xr:uid="{00000000-0005-0000-0000-0000C7120000}"/>
    <cellStyle name="Calculation 2 2 5 4" xfId="6337" xr:uid="{00000000-0005-0000-0000-0000C8120000}"/>
    <cellStyle name="Calculation 2 2 6" xfId="6338" xr:uid="{00000000-0005-0000-0000-0000C9120000}"/>
    <cellStyle name="Calculation 2 2 6 2" xfId="6339" xr:uid="{00000000-0005-0000-0000-0000CA120000}"/>
    <cellStyle name="Calculation 2 2 6 2 2" xfId="6340" xr:uid="{00000000-0005-0000-0000-0000CB120000}"/>
    <cellStyle name="Calculation 2 2 6 2 2 2" xfId="6341" xr:uid="{00000000-0005-0000-0000-0000CC120000}"/>
    <cellStyle name="Calculation 2 2 6 2 2 3" xfId="6342" xr:uid="{00000000-0005-0000-0000-0000CD120000}"/>
    <cellStyle name="Calculation 2 2 6 2 3" xfId="6343" xr:uid="{00000000-0005-0000-0000-0000CE120000}"/>
    <cellStyle name="Calculation 2 2 6 2 4" xfId="6344" xr:uid="{00000000-0005-0000-0000-0000CF120000}"/>
    <cellStyle name="Calculation 2 2 7" xfId="6345" xr:uid="{00000000-0005-0000-0000-0000D0120000}"/>
    <cellStyle name="Calculation 2 2 7 2" xfId="6346" xr:uid="{00000000-0005-0000-0000-0000D1120000}"/>
    <cellStyle name="Calculation 2 2 7 2 2" xfId="6347" xr:uid="{00000000-0005-0000-0000-0000D2120000}"/>
    <cellStyle name="Calculation 2 2 7 2 3" xfId="6348" xr:uid="{00000000-0005-0000-0000-0000D3120000}"/>
    <cellStyle name="Calculation 2 2 7 3" xfId="6349" xr:uid="{00000000-0005-0000-0000-0000D4120000}"/>
    <cellStyle name="Calculation 2 2 7 4" xfId="6350" xr:uid="{00000000-0005-0000-0000-0000D5120000}"/>
    <cellStyle name="Calculation 2 3" xfId="1394" xr:uid="{00000000-0005-0000-0000-0000D6120000}"/>
    <cellStyle name="Calculation 2 3 2" xfId="1395" xr:uid="{00000000-0005-0000-0000-0000D7120000}"/>
    <cellStyle name="Calculation 2 3 2 2" xfId="6351" xr:uid="{00000000-0005-0000-0000-0000D8120000}"/>
    <cellStyle name="Calculation 2 3 2 2 2" xfId="6352" xr:uid="{00000000-0005-0000-0000-0000D9120000}"/>
    <cellStyle name="Calculation 2 3 2 2 2 2" xfId="6353" xr:uid="{00000000-0005-0000-0000-0000DA120000}"/>
    <cellStyle name="Calculation 2 3 2 2 2 2 2" xfId="6354" xr:uid="{00000000-0005-0000-0000-0000DB120000}"/>
    <cellStyle name="Calculation 2 3 2 2 2 2 3" xfId="6355" xr:uid="{00000000-0005-0000-0000-0000DC120000}"/>
    <cellStyle name="Calculation 2 3 2 2 2 3" xfId="6356" xr:uid="{00000000-0005-0000-0000-0000DD120000}"/>
    <cellStyle name="Calculation 2 3 2 2 2 4" xfId="6357" xr:uid="{00000000-0005-0000-0000-0000DE120000}"/>
    <cellStyle name="Calculation 2 3 2 3" xfId="6358" xr:uid="{00000000-0005-0000-0000-0000DF120000}"/>
    <cellStyle name="Calculation 2 3 2 3 2" xfId="6359" xr:uid="{00000000-0005-0000-0000-0000E0120000}"/>
    <cellStyle name="Calculation 2 3 2 3 2 2" xfId="6360" xr:uid="{00000000-0005-0000-0000-0000E1120000}"/>
    <cellStyle name="Calculation 2 3 2 3 2 3" xfId="6361" xr:uid="{00000000-0005-0000-0000-0000E2120000}"/>
    <cellStyle name="Calculation 2 3 2 3 3" xfId="6362" xr:uid="{00000000-0005-0000-0000-0000E3120000}"/>
    <cellStyle name="Calculation 2 3 2 3 4" xfId="6363" xr:uid="{00000000-0005-0000-0000-0000E4120000}"/>
    <cellStyle name="Calculation 2 3 2 4" xfId="6364" xr:uid="{00000000-0005-0000-0000-0000E5120000}"/>
    <cellStyle name="Calculation 2 3 3" xfId="1396" xr:uid="{00000000-0005-0000-0000-0000E6120000}"/>
    <cellStyle name="Calculation 2 3 3 2" xfId="6365" xr:uid="{00000000-0005-0000-0000-0000E7120000}"/>
    <cellStyle name="Calculation 2 3 3 2 2" xfId="6366" xr:uid="{00000000-0005-0000-0000-0000E8120000}"/>
    <cellStyle name="Calculation 2 3 3 2 2 2" xfId="6367" xr:uid="{00000000-0005-0000-0000-0000E9120000}"/>
    <cellStyle name="Calculation 2 3 3 2 2 2 2" xfId="6368" xr:uid="{00000000-0005-0000-0000-0000EA120000}"/>
    <cellStyle name="Calculation 2 3 3 2 2 2 2 2" xfId="39048" xr:uid="{00000000-0005-0000-0000-0000EB120000}"/>
    <cellStyle name="Calculation 2 3 3 2 2 2 3" xfId="6369" xr:uid="{00000000-0005-0000-0000-0000EC120000}"/>
    <cellStyle name="Calculation 2 3 3 2 2 2 3 2" xfId="41588" xr:uid="{00000000-0005-0000-0000-0000ED120000}"/>
    <cellStyle name="Calculation 2 3 3 2 2 2 4" xfId="36495" xr:uid="{00000000-0005-0000-0000-0000EE120000}"/>
    <cellStyle name="Calculation 2 3 3 2 2 3" xfId="6370" xr:uid="{00000000-0005-0000-0000-0000EF120000}"/>
    <cellStyle name="Calculation 2 3 3 2 2 3 2" xfId="37776" xr:uid="{00000000-0005-0000-0000-0000F0120000}"/>
    <cellStyle name="Calculation 2 3 3 2 2 4" xfId="6371" xr:uid="{00000000-0005-0000-0000-0000F1120000}"/>
    <cellStyle name="Calculation 2 3 3 2 2 4 2" xfId="40318" xr:uid="{00000000-0005-0000-0000-0000F2120000}"/>
    <cellStyle name="Calculation 2 3 3 2 2 5" xfId="35216" xr:uid="{00000000-0005-0000-0000-0000F3120000}"/>
    <cellStyle name="Calculation 2 3 3 3" xfId="6372" xr:uid="{00000000-0005-0000-0000-0000F4120000}"/>
    <cellStyle name="Calculation 2 3 3 3 2" xfId="6373" xr:uid="{00000000-0005-0000-0000-0000F5120000}"/>
    <cellStyle name="Calculation 2 3 3 3 2 2" xfId="6374" xr:uid="{00000000-0005-0000-0000-0000F6120000}"/>
    <cellStyle name="Calculation 2 3 3 3 2 2 2" xfId="38528" xr:uid="{00000000-0005-0000-0000-0000F7120000}"/>
    <cellStyle name="Calculation 2 3 3 3 2 3" xfId="6375" xr:uid="{00000000-0005-0000-0000-0000F8120000}"/>
    <cellStyle name="Calculation 2 3 3 3 2 3 2" xfId="41068" xr:uid="{00000000-0005-0000-0000-0000F9120000}"/>
    <cellStyle name="Calculation 2 3 3 3 2 4" xfId="35975" xr:uid="{00000000-0005-0000-0000-0000FA120000}"/>
    <cellStyle name="Calculation 2 3 3 3 3" xfId="6376" xr:uid="{00000000-0005-0000-0000-0000FB120000}"/>
    <cellStyle name="Calculation 2 3 3 3 3 2" xfId="37254" xr:uid="{00000000-0005-0000-0000-0000FC120000}"/>
    <cellStyle name="Calculation 2 3 3 3 4" xfId="6377" xr:uid="{00000000-0005-0000-0000-0000FD120000}"/>
    <cellStyle name="Calculation 2 3 3 3 4 2" xfId="39798" xr:uid="{00000000-0005-0000-0000-0000FE120000}"/>
    <cellStyle name="Calculation 2 3 3 3 5" xfId="34693" xr:uid="{00000000-0005-0000-0000-0000FF120000}"/>
    <cellStyle name="Calculation 2 3 4" xfId="6378" xr:uid="{00000000-0005-0000-0000-000000130000}"/>
    <cellStyle name="Calculation 2 3 4 2" xfId="6379" xr:uid="{00000000-0005-0000-0000-000001130000}"/>
    <cellStyle name="Calculation 2 3 4 2 2" xfId="6380" xr:uid="{00000000-0005-0000-0000-000002130000}"/>
    <cellStyle name="Calculation 2 3 4 2 2 2" xfId="6381" xr:uid="{00000000-0005-0000-0000-000003130000}"/>
    <cellStyle name="Calculation 2 3 4 2 2 2 2" xfId="6382" xr:uid="{00000000-0005-0000-0000-000004130000}"/>
    <cellStyle name="Calculation 2 3 4 2 2 2 2 2" xfId="39207" xr:uid="{00000000-0005-0000-0000-000005130000}"/>
    <cellStyle name="Calculation 2 3 4 2 2 2 3" xfId="6383" xr:uid="{00000000-0005-0000-0000-000006130000}"/>
    <cellStyle name="Calculation 2 3 4 2 2 2 3 2" xfId="41747" xr:uid="{00000000-0005-0000-0000-000007130000}"/>
    <cellStyle name="Calculation 2 3 4 2 2 2 4" xfId="36654" xr:uid="{00000000-0005-0000-0000-000008130000}"/>
    <cellStyle name="Calculation 2 3 4 2 2 3" xfId="6384" xr:uid="{00000000-0005-0000-0000-000009130000}"/>
    <cellStyle name="Calculation 2 3 4 2 2 3 2" xfId="37937" xr:uid="{00000000-0005-0000-0000-00000A130000}"/>
    <cellStyle name="Calculation 2 3 4 2 2 4" xfId="6385" xr:uid="{00000000-0005-0000-0000-00000B130000}"/>
    <cellStyle name="Calculation 2 3 4 2 2 4 2" xfId="40477" xr:uid="{00000000-0005-0000-0000-00000C130000}"/>
    <cellStyle name="Calculation 2 3 4 2 2 5" xfId="35377" xr:uid="{00000000-0005-0000-0000-00000D130000}"/>
    <cellStyle name="Calculation 2 3 4 2 3" xfId="34105" xr:uid="{00000000-0005-0000-0000-00000E130000}"/>
    <cellStyle name="Calculation 2 3 4 3" xfId="6386" xr:uid="{00000000-0005-0000-0000-00000F130000}"/>
    <cellStyle name="Calculation 2 3 4 3 2" xfId="6387" xr:uid="{00000000-0005-0000-0000-000010130000}"/>
    <cellStyle name="Calculation 2 3 4 3 2 2" xfId="6388" xr:uid="{00000000-0005-0000-0000-000011130000}"/>
    <cellStyle name="Calculation 2 3 4 3 2 2 2" xfId="38687" xr:uid="{00000000-0005-0000-0000-000012130000}"/>
    <cellStyle name="Calculation 2 3 4 3 2 3" xfId="6389" xr:uid="{00000000-0005-0000-0000-000013130000}"/>
    <cellStyle name="Calculation 2 3 4 3 2 3 2" xfId="41227" xr:uid="{00000000-0005-0000-0000-000014130000}"/>
    <cellStyle name="Calculation 2 3 4 3 2 4" xfId="36134" xr:uid="{00000000-0005-0000-0000-000015130000}"/>
    <cellStyle name="Calculation 2 3 4 3 3" xfId="6390" xr:uid="{00000000-0005-0000-0000-000016130000}"/>
    <cellStyle name="Calculation 2 3 4 3 3 2" xfId="37415" xr:uid="{00000000-0005-0000-0000-000017130000}"/>
    <cellStyle name="Calculation 2 3 4 3 4" xfId="6391" xr:uid="{00000000-0005-0000-0000-000018130000}"/>
    <cellStyle name="Calculation 2 3 4 3 4 2" xfId="39957" xr:uid="{00000000-0005-0000-0000-000019130000}"/>
    <cellStyle name="Calculation 2 3 4 3 5" xfId="34854" xr:uid="{00000000-0005-0000-0000-00001A130000}"/>
    <cellStyle name="Calculation 2 3 4 4" xfId="32919" xr:uid="{00000000-0005-0000-0000-00001B130000}"/>
    <cellStyle name="Calculation 2 3 5" xfId="6392" xr:uid="{00000000-0005-0000-0000-00001C130000}"/>
    <cellStyle name="Calculation 2 3 5 2" xfId="6393" xr:uid="{00000000-0005-0000-0000-00001D130000}"/>
    <cellStyle name="Calculation 2 3 5 2 2" xfId="6394" xr:uid="{00000000-0005-0000-0000-00001E130000}"/>
    <cellStyle name="Calculation 2 3 5 2 2 2" xfId="6395" xr:uid="{00000000-0005-0000-0000-00001F130000}"/>
    <cellStyle name="Calculation 2 3 5 2 2 2 2" xfId="38231" xr:uid="{00000000-0005-0000-0000-000020130000}"/>
    <cellStyle name="Calculation 2 3 5 2 2 3" xfId="6396" xr:uid="{00000000-0005-0000-0000-000021130000}"/>
    <cellStyle name="Calculation 2 3 5 2 2 3 2" xfId="40771" xr:uid="{00000000-0005-0000-0000-000022130000}"/>
    <cellStyle name="Calculation 2 3 5 2 2 4" xfId="35678" xr:uid="{00000000-0005-0000-0000-000023130000}"/>
    <cellStyle name="Calculation 2 3 5 2 3" xfId="6397" xr:uid="{00000000-0005-0000-0000-000024130000}"/>
    <cellStyle name="Calculation 2 3 5 2 3 2" xfId="36957" xr:uid="{00000000-0005-0000-0000-000025130000}"/>
    <cellStyle name="Calculation 2 3 5 2 4" xfId="6398" xr:uid="{00000000-0005-0000-0000-000026130000}"/>
    <cellStyle name="Calculation 2 3 5 2 4 2" xfId="39501" xr:uid="{00000000-0005-0000-0000-000027130000}"/>
    <cellStyle name="Calculation 2 3 5 2 5" xfId="34403" xr:uid="{00000000-0005-0000-0000-000028130000}"/>
    <cellStyle name="Calculation 2 3 5 3" xfId="31805" xr:uid="{00000000-0005-0000-0000-000029130000}"/>
    <cellStyle name="Calculation 2 3 6" xfId="6399" xr:uid="{00000000-0005-0000-0000-00002A130000}"/>
    <cellStyle name="Calculation 2 3 6 2" xfId="6400" xr:uid="{00000000-0005-0000-0000-00002B130000}"/>
    <cellStyle name="Calculation 2 3 6 2 2" xfId="6401" xr:uid="{00000000-0005-0000-0000-00002C130000}"/>
    <cellStyle name="Calculation 2 3 6 2 2 2" xfId="6402" xr:uid="{00000000-0005-0000-0000-00002D130000}"/>
    <cellStyle name="Calculation 2 3 6 2 2 2 2" xfId="38763" xr:uid="{00000000-0005-0000-0000-00002E130000}"/>
    <cellStyle name="Calculation 2 3 6 2 2 3" xfId="6403" xr:uid="{00000000-0005-0000-0000-00002F130000}"/>
    <cellStyle name="Calculation 2 3 6 2 2 3 2" xfId="41303" xr:uid="{00000000-0005-0000-0000-000030130000}"/>
    <cellStyle name="Calculation 2 3 6 2 2 4" xfId="36210" xr:uid="{00000000-0005-0000-0000-000031130000}"/>
    <cellStyle name="Calculation 2 3 6 2 3" xfId="6404" xr:uid="{00000000-0005-0000-0000-000032130000}"/>
    <cellStyle name="Calculation 2 3 6 2 3 2" xfId="37491" xr:uid="{00000000-0005-0000-0000-000033130000}"/>
    <cellStyle name="Calculation 2 3 6 2 4" xfId="6405" xr:uid="{00000000-0005-0000-0000-000034130000}"/>
    <cellStyle name="Calculation 2 3 6 2 4 2" xfId="40033" xr:uid="{00000000-0005-0000-0000-000035130000}"/>
    <cellStyle name="Calculation 2 3 6 2 5" xfId="34931" xr:uid="{00000000-0005-0000-0000-000036130000}"/>
    <cellStyle name="Calculation 2 3 6 3" xfId="33658" xr:uid="{00000000-0005-0000-0000-000037130000}"/>
    <cellStyle name="Calculation 2 3 7" xfId="6406" xr:uid="{00000000-0005-0000-0000-000038130000}"/>
    <cellStyle name="Calculation 2 3 7 2" xfId="6407" xr:uid="{00000000-0005-0000-0000-000039130000}"/>
    <cellStyle name="Calculation 2 3 7 2 2" xfId="6408" xr:uid="{00000000-0005-0000-0000-00003A130000}"/>
    <cellStyle name="Calculation 2 3 7 2 2 2" xfId="38089" xr:uid="{00000000-0005-0000-0000-00003B130000}"/>
    <cellStyle name="Calculation 2 3 7 2 3" xfId="6409" xr:uid="{00000000-0005-0000-0000-00003C130000}"/>
    <cellStyle name="Calculation 2 3 7 2 3 2" xfId="40629" xr:uid="{00000000-0005-0000-0000-00003D130000}"/>
    <cellStyle name="Calculation 2 3 7 2 4" xfId="35536" xr:uid="{00000000-0005-0000-0000-00003E130000}"/>
    <cellStyle name="Calculation 2 3 7 3" xfId="6410" xr:uid="{00000000-0005-0000-0000-00003F130000}"/>
    <cellStyle name="Calculation 2 3 7 3 2" xfId="36815" xr:uid="{00000000-0005-0000-0000-000040130000}"/>
    <cellStyle name="Calculation 2 3 7 4" xfId="6411" xr:uid="{00000000-0005-0000-0000-000041130000}"/>
    <cellStyle name="Calculation 2 3 7 4 2" xfId="39359" xr:uid="{00000000-0005-0000-0000-000042130000}"/>
    <cellStyle name="Calculation 2 3 7 5" xfId="34261" xr:uid="{00000000-0005-0000-0000-000043130000}"/>
    <cellStyle name="Calculation 2 3 8" xfId="6412" xr:uid="{00000000-0005-0000-0000-000044130000}"/>
    <cellStyle name="Calculation 2 3 8 2" xfId="42545" xr:uid="{00000000-0005-0000-0000-000045130000}"/>
    <cellStyle name="Calculation 2 4" xfId="1397" xr:uid="{00000000-0005-0000-0000-000046130000}"/>
    <cellStyle name="Calculation 2 4 2" xfId="6414" xr:uid="{00000000-0005-0000-0000-000047130000}"/>
    <cellStyle name="Calculation 2 4 2 2" xfId="6415" xr:uid="{00000000-0005-0000-0000-000048130000}"/>
    <cellStyle name="Calculation 2 4 2 2 2" xfId="6416" xr:uid="{00000000-0005-0000-0000-000049130000}"/>
    <cellStyle name="Calculation 2 4 2 2 2 2" xfId="6417" xr:uid="{00000000-0005-0000-0000-00004A130000}"/>
    <cellStyle name="Calculation 2 4 2 2 2 2 2" xfId="38821" xr:uid="{00000000-0005-0000-0000-00004B130000}"/>
    <cellStyle name="Calculation 2 4 2 2 2 3" xfId="6418" xr:uid="{00000000-0005-0000-0000-00004C130000}"/>
    <cellStyle name="Calculation 2 4 2 2 2 3 2" xfId="41361" xr:uid="{00000000-0005-0000-0000-00004D130000}"/>
    <cellStyle name="Calculation 2 4 2 2 2 4" xfId="36268" xr:uid="{00000000-0005-0000-0000-00004E130000}"/>
    <cellStyle name="Calculation 2 4 2 2 3" xfId="6419" xr:uid="{00000000-0005-0000-0000-00004F130000}"/>
    <cellStyle name="Calculation 2 4 2 2 3 2" xfId="37549" xr:uid="{00000000-0005-0000-0000-000050130000}"/>
    <cellStyle name="Calculation 2 4 2 2 4" xfId="6420" xr:uid="{00000000-0005-0000-0000-000051130000}"/>
    <cellStyle name="Calculation 2 4 2 2 4 2" xfId="40091" xr:uid="{00000000-0005-0000-0000-000052130000}"/>
    <cellStyle name="Calculation 2 4 2 2 5" xfId="34989" xr:uid="{00000000-0005-0000-0000-000053130000}"/>
    <cellStyle name="Calculation 2 4 2 3" xfId="33718" xr:uid="{00000000-0005-0000-0000-000054130000}"/>
    <cellStyle name="Calculation 2 4 3" xfId="6421" xr:uid="{00000000-0005-0000-0000-000055130000}"/>
    <cellStyle name="Calculation 2 4 3 2" xfId="6422" xr:uid="{00000000-0005-0000-0000-000056130000}"/>
    <cellStyle name="Calculation 2 4 3 2 2" xfId="6423" xr:uid="{00000000-0005-0000-0000-000057130000}"/>
    <cellStyle name="Calculation 2 4 3 2 2 2" xfId="38301" xr:uid="{00000000-0005-0000-0000-000058130000}"/>
    <cellStyle name="Calculation 2 4 3 2 3" xfId="6424" xr:uid="{00000000-0005-0000-0000-000059130000}"/>
    <cellStyle name="Calculation 2 4 3 2 3 2" xfId="40841" xr:uid="{00000000-0005-0000-0000-00005A130000}"/>
    <cellStyle name="Calculation 2 4 3 2 4" xfId="35748" xr:uid="{00000000-0005-0000-0000-00005B130000}"/>
    <cellStyle name="Calculation 2 4 3 3" xfId="6425" xr:uid="{00000000-0005-0000-0000-00005C130000}"/>
    <cellStyle name="Calculation 2 4 3 3 2" xfId="37027" xr:uid="{00000000-0005-0000-0000-00005D130000}"/>
    <cellStyle name="Calculation 2 4 3 4" xfId="6426" xr:uid="{00000000-0005-0000-0000-00005E130000}"/>
    <cellStyle name="Calculation 2 4 3 4 2" xfId="39571" xr:uid="{00000000-0005-0000-0000-00005F130000}"/>
    <cellStyle name="Calculation 2 4 3 5" xfId="34474" xr:uid="{00000000-0005-0000-0000-000060130000}"/>
    <cellStyle name="Calculation 2 4 4" xfId="6427" xr:uid="{00000000-0005-0000-0000-000061130000}"/>
    <cellStyle name="Calculation 2 4 4 2" xfId="42546" xr:uid="{00000000-0005-0000-0000-000062130000}"/>
    <cellStyle name="Calculation 2 4 5" xfId="6428" xr:uid="{00000000-0005-0000-0000-000063130000}"/>
    <cellStyle name="Calculation 2 4 6" xfId="6413" xr:uid="{00000000-0005-0000-0000-000064130000}"/>
    <cellStyle name="Calculation 2 4 7" xfId="32521" xr:uid="{00000000-0005-0000-0000-000065130000}"/>
    <cellStyle name="Calculation 2 5" xfId="1398" xr:uid="{00000000-0005-0000-0000-000066130000}"/>
    <cellStyle name="Calculation 2 5 2" xfId="6430" xr:uid="{00000000-0005-0000-0000-000067130000}"/>
    <cellStyle name="Calculation 2 5 2 2" xfId="6431" xr:uid="{00000000-0005-0000-0000-000068130000}"/>
    <cellStyle name="Calculation 2 5 2 2 2" xfId="6432" xr:uid="{00000000-0005-0000-0000-000069130000}"/>
    <cellStyle name="Calculation 2 5 2 2 2 2" xfId="6433" xr:uid="{00000000-0005-0000-0000-00006A130000}"/>
    <cellStyle name="Calculation 2 5 2 2 2 2 2" xfId="38972" xr:uid="{00000000-0005-0000-0000-00006B130000}"/>
    <cellStyle name="Calculation 2 5 2 2 2 3" xfId="6434" xr:uid="{00000000-0005-0000-0000-00006C130000}"/>
    <cellStyle name="Calculation 2 5 2 2 2 3 2" xfId="41512" xr:uid="{00000000-0005-0000-0000-00006D130000}"/>
    <cellStyle name="Calculation 2 5 2 2 2 4" xfId="36419" xr:uid="{00000000-0005-0000-0000-00006E130000}"/>
    <cellStyle name="Calculation 2 5 2 2 3" xfId="6435" xr:uid="{00000000-0005-0000-0000-00006F130000}"/>
    <cellStyle name="Calculation 2 5 2 2 3 2" xfId="37700" xr:uid="{00000000-0005-0000-0000-000070130000}"/>
    <cellStyle name="Calculation 2 5 2 2 4" xfId="6436" xr:uid="{00000000-0005-0000-0000-000071130000}"/>
    <cellStyle name="Calculation 2 5 2 2 4 2" xfId="40242" xr:uid="{00000000-0005-0000-0000-000072130000}"/>
    <cellStyle name="Calculation 2 5 2 2 5" xfId="35140" xr:uid="{00000000-0005-0000-0000-000073130000}"/>
    <cellStyle name="Calculation 2 5 2 3" xfId="33869" xr:uid="{00000000-0005-0000-0000-000074130000}"/>
    <cellStyle name="Calculation 2 5 3" xfId="6437" xr:uid="{00000000-0005-0000-0000-000075130000}"/>
    <cellStyle name="Calculation 2 5 3 2" xfId="6438" xr:uid="{00000000-0005-0000-0000-000076130000}"/>
    <cellStyle name="Calculation 2 5 3 2 2" xfId="6439" xr:uid="{00000000-0005-0000-0000-000077130000}"/>
    <cellStyle name="Calculation 2 5 3 2 2 2" xfId="38452" xr:uid="{00000000-0005-0000-0000-000078130000}"/>
    <cellStyle name="Calculation 2 5 3 2 3" xfId="6440" xr:uid="{00000000-0005-0000-0000-000079130000}"/>
    <cellStyle name="Calculation 2 5 3 2 3 2" xfId="40992" xr:uid="{00000000-0005-0000-0000-00007A130000}"/>
    <cellStyle name="Calculation 2 5 3 2 4" xfId="35899" xr:uid="{00000000-0005-0000-0000-00007B130000}"/>
    <cellStyle name="Calculation 2 5 3 3" xfId="6441" xr:uid="{00000000-0005-0000-0000-00007C130000}"/>
    <cellStyle name="Calculation 2 5 3 3 2" xfId="37178" xr:uid="{00000000-0005-0000-0000-00007D130000}"/>
    <cellStyle name="Calculation 2 5 3 4" xfId="6442" xr:uid="{00000000-0005-0000-0000-00007E130000}"/>
    <cellStyle name="Calculation 2 5 3 4 2" xfId="39722" xr:uid="{00000000-0005-0000-0000-00007F130000}"/>
    <cellStyle name="Calculation 2 5 3 5" xfId="34621" xr:uid="{00000000-0005-0000-0000-000080130000}"/>
    <cellStyle name="Calculation 2 5 4" xfId="6443" xr:uid="{00000000-0005-0000-0000-000081130000}"/>
    <cellStyle name="Calculation 2 5 4 2" xfId="42547" xr:uid="{00000000-0005-0000-0000-000082130000}"/>
    <cellStyle name="Calculation 2 5 5" xfId="6444" xr:uid="{00000000-0005-0000-0000-000083130000}"/>
    <cellStyle name="Calculation 2 5 6" xfId="6429" xr:uid="{00000000-0005-0000-0000-000084130000}"/>
    <cellStyle name="Calculation 2 5 7" xfId="32668" xr:uid="{00000000-0005-0000-0000-000085130000}"/>
    <cellStyle name="Calculation 2 6" xfId="6445" xr:uid="{00000000-0005-0000-0000-000086130000}"/>
    <cellStyle name="Calculation 2 6 2" xfId="6446" xr:uid="{00000000-0005-0000-0000-000087130000}"/>
    <cellStyle name="Calculation 2 6 2 2" xfId="6447" xr:uid="{00000000-0005-0000-0000-000088130000}"/>
    <cellStyle name="Calculation 2 6 2 2 2" xfId="6448" xr:uid="{00000000-0005-0000-0000-000089130000}"/>
    <cellStyle name="Calculation 2 6 2 2 2 2" xfId="6449" xr:uid="{00000000-0005-0000-0000-00008A130000}"/>
    <cellStyle name="Calculation 2 6 2 2 2 2 2" xfId="39124" xr:uid="{00000000-0005-0000-0000-00008B130000}"/>
    <cellStyle name="Calculation 2 6 2 2 2 3" xfId="6450" xr:uid="{00000000-0005-0000-0000-00008C130000}"/>
    <cellStyle name="Calculation 2 6 2 2 2 3 2" xfId="41664" xr:uid="{00000000-0005-0000-0000-00008D130000}"/>
    <cellStyle name="Calculation 2 6 2 2 2 4" xfId="36571" xr:uid="{00000000-0005-0000-0000-00008E130000}"/>
    <cellStyle name="Calculation 2 6 2 2 3" xfId="6451" xr:uid="{00000000-0005-0000-0000-00008F130000}"/>
    <cellStyle name="Calculation 2 6 2 2 3 2" xfId="37852" xr:uid="{00000000-0005-0000-0000-000090130000}"/>
    <cellStyle name="Calculation 2 6 2 2 4" xfId="6452" xr:uid="{00000000-0005-0000-0000-000091130000}"/>
    <cellStyle name="Calculation 2 6 2 2 4 2" xfId="40394" xr:uid="{00000000-0005-0000-0000-000092130000}"/>
    <cellStyle name="Calculation 2 6 2 2 5" xfId="35292" xr:uid="{00000000-0005-0000-0000-000093130000}"/>
    <cellStyle name="Calculation 2 6 2 3" xfId="34020" xr:uid="{00000000-0005-0000-0000-000094130000}"/>
    <cellStyle name="Calculation 2 6 3" xfId="6453" xr:uid="{00000000-0005-0000-0000-000095130000}"/>
    <cellStyle name="Calculation 2 6 3 2" xfId="6454" xr:uid="{00000000-0005-0000-0000-000096130000}"/>
    <cellStyle name="Calculation 2 6 3 2 2" xfId="6455" xr:uid="{00000000-0005-0000-0000-000097130000}"/>
    <cellStyle name="Calculation 2 6 3 2 2 2" xfId="38604" xr:uid="{00000000-0005-0000-0000-000098130000}"/>
    <cellStyle name="Calculation 2 6 3 2 3" xfId="6456" xr:uid="{00000000-0005-0000-0000-000099130000}"/>
    <cellStyle name="Calculation 2 6 3 2 3 2" xfId="41144" xr:uid="{00000000-0005-0000-0000-00009A130000}"/>
    <cellStyle name="Calculation 2 6 3 2 4" xfId="36051" xr:uid="{00000000-0005-0000-0000-00009B130000}"/>
    <cellStyle name="Calculation 2 6 3 3" xfId="6457" xr:uid="{00000000-0005-0000-0000-00009C130000}"/>
    <cellStyle name="Calculation 2 6 3 3 2" xfId="37330" xr:uid="{00000000-0005-0000-0000-00009D130000}"/>
    <cellStyle name="Calculation 2 6 3 4" xfId="6458" xr:uid="{00000000-0005-0000-0000-00009E130000}"/>
    <cellStyle name="Calculation 2 6 3 4 2" xfId="39874" xr:uid="{00000000-0005-0000-0000-00009F130000}"/>
    <cellStyle name="Calculation 2 6 3 5" xfId="34769" xr:uid="{00000000-0005-0000-0000-0000A0130000}"/>
    <cellStyle name="Calculation 2 6 4" xfId="6459" xr:uid="{00000000-0005-0000-0000-0000A1130000}"/>
    <cellStyle name="Calculation 2 6 5" xfId="32810" xr:uid="{00000000-0005-0000-0000-0000A2130000}"/>
    <cellStyle name="Calculation 2 7" xfId="6460" xr:uid="{00000000-0005-0000-0000-0000A3130000}"/>
    <cellStyle name="Calculation 2 7 2" xfId="6461" xr:uid="{00000000-0005-0000-0000-0000A4130000}"/>
    <cellStyle name="Calculation 2 7 2 2" xfId="6462" xr:uid="{00000000-0005-0000-0000-0000A5130000}"/>
    <cellStyle name="Calculation 2 7 2 2 2" xfId="6463" xr:uid="{00000000-0005-0000-0000-0000A6130000}"/>
    <cellStyle name="Calculation 2 7 2 2 2 2" xfId="6464" xr:uid="{00000000-0005-0000-0000-0000A7130000}"/>
    <cellStyle name="Calculation 2 7 2 2 2 2 2" xfId="39131" xr:uid="{00000000-0005-0000-0000-0000A8130000}"/>
    <cellStyle name="Calculation 2 7 2 2 2 3" xfId="6465" xr:uid="{00000000-0005-0000-0000-0000A9130000}"/>
    <cellStyle name="Calculation 2 7 2 2 2 3 2" xfId="41671" xr:uid="{00000000-0005-0000-0000-0000AA130000}"/>
    <cellStyle name="Calculation 2 7 2 2 2 4" xfId="36578" xr:uid="{00000000-0005-0000-0000-0000AB130000}"/>
    <cellStyle name="Calculation 2 7 2 2 3" xfId="6466" xr:uid="{00000000-0005-0000-0000-0000AC130000}"/>
    <cellStyle name="Calculation 2 7 2 2 3 2" xfId="37861" xr:uid="{00000000-0005-0000-0000-0000AD130000}"/>
    <cellStyle name="Calculation 2 7 2 2 4" xfId="6467" xr:uid="{00000000-0005-0000-0000-0000AE130000}"/>
    <cellStyle name="Calculation 2 7 2 2 4 2" xfId="40401" xr:uid="{00000000-0005-0000-0000-0000AF130000}"/>
    <cellStyle name="Calculation 2 7 2 2 5" xfId="35301" xr:uid="{00000000-0005-0000-0000-0000B0130000}"/>
    <cellStyle name="Calculation 2 7 2 3" xfId="34029" xr:uid="{00000000-0005-0000-0000-0000B1130000}"/>
    <cellStyle name="Calculation 2 7 3" xfId="6468" xr:uid="{00000000-0005-0000-0000-0000B2130000}"/>
    <cellStyle name="Calculation 2 7 3 2" xfId="6469" xr:uid="{00000000-0005-0000-0000-0000B3130000}"/>
    <cellStyle name="Calculation 2 7 3 2 2" xfId="6470" xr:uid="{00000000-0005-0000-0000-0000B4130000}"/>
    <cellStyle name="Calculation 2 7 3 2 2 2" xfId="38611" xr:uid="{00000000-0005-0000-0000-0000B5130000}"/>
    <cellStyle name="Calculation 2 7 3 2 3" xfId="6471" xr:uid="{00000000-0005-0000-0000-0000B6130000}"/>
    <cellStyle name="Calculation 2 7 3 2 3 2" xfId="41151" xr:uid="{00000000-0005-0000-0000-0000B7130000}"/>
    <cellStyle name="Calculation 2 7 3 2 4" xfId="36058" xr:uid="{00000000-0005-0000-0000-0000B8130000}"/>
    <cellStyle name="Calculation 2 7 3 3" xfId="6472" xr:uid="{00000000-0005-0000-0000-0000B9130000}"/>
    <cellStyle name="Calculation 2 7 3 3 2" xfId="37339" xr:uid="{00000000-0005-0000-0000-0000BA130000}"/>
    <cellStyle name="Calculation 2 7 3 4" xfId="6473" xr:uid="{00000000-0005-0000-0000-0000BB130000}"/>
    <cellStyle name="Calculation 2 7 3 4 2" xfId="39881" xr:uid="{00000000-0005-0000-0000-0000BC130000}"/>
    <cellStyle name="Calculation 2 7 3 5" xfId="34778" xr:uid="{00000000-0005-0000-0000-0000BD130000}"/>
    <cellStyle name="Calculation 2 7 4" xfId="32842" xr:uid="{00000000-0005-0000-0000-0000BE130000}"/>
    <cellStyle name="Calculation 2 8" xfId="6474" xr:uid="{00000000-0005-0000-0000-0000BF130000}"/>
    <cellStyle name="Calculation 2 8 2" xfId="6475" xr:uid="{00000000-0005-0000-0000-0000C0130000}"/>
    <cellStyle name="Calculation 2 8 2 2" xfId="6476" xr:uid="{00000000-0005-0000-0000-0000C1130000}"/>
    <cellStyle name="Calculation 2 8 2 2 2" xfId="6477" xr:uid="{00000000-0005-0000-0000-0000C2130000}"/>
    <cellStyle name="Calculation 2 8 2 2 2 2" xfId="38165" xr:uid="{00000000-0005-0000-0000-0000C3130000}"/>
    <cellStyle name="Calculation 2 8 2 2 3" xfId="6478" xr:uid="{00000000-0005-0000-0000-0000C4130000}"/>
    <cellStyle name="Calculation 2 8 2 2 3 2" xfId="40705" xr:uid="{00000000-0005-0000-0000-0000C5130000}"/>
    <cellStyle name="Calculation 2 8 2 2 4" xfId="35612" xr:uid="{00000000-0005-0000-0000-0000C6130000}"/>
    <cellStyle name="Calculation 2 8 2 3" xfId="6479" xr:uid="{00000000-0005-0000-0000-0000C7130000}"/>
    <cellStyle name="Calculation 2 8 2 3 2" xfId="36891" xr:uid="{00000000-0005-0000-0000-0000C8130000}"/>
    <cellStyle name="Calculation 2 8 2 4" xfId="6480" xr:uid="{00000000-0005-0000-0000-0000C9130000}"/>
    <cellStyle name="Calculation 2 8 2 4 2" xfId="39435" xr:uid="{00000000-0005-0000-0000-0000CA130000}"/>
    <cellStyle name="Calculation 2 8 2 5" xfId="34337" xr:uid="{00000000-0005-0000-0000-0000CB130000}"/>
    <cellStyle name="Calculation 2 8 3" xfId="31738" xr:uid="{00000000-0005-0000-0000-0000CC130000}"/>
    <cellStyle name="Calculation 2 9" xfId="6481" xr:uid="{00000000-0005-0000-0000-0000CD130000}"/>
    <cellStyle name="Calculation 2 9 2" xfId="6482" xr:uid="{00000000-0005-0000-0000-0000CE130000}"/>
    <cellStyle name="Calculation 2 9 2 2" xfId="6483" xr:uid="{00000000-0005-0000-0000-0000CF130000}"/>
    <cellStyle name="Calculation 2 9 2 2 2" xfId="38013" xr:uid="{00000000-0005-0000-0000-0000D0130000}"/>
    <cellStyle name="Calculation 2 9 2 3" xfId="6484" xr:uid="{00000000-0005-0000-0000-0000D1130000}"/>
    <cellStyle name="Calculation 2 9 2 3 2" xfId="40553" xr:uid="{00000000-0005-0000-0000-0000D2130000}"/>
    <cellStyle name="Calculation 2 9 2 4" xfId="35460" xr:uid="{00000000-0005-0000-0000-0000D3130000}"/>
    <cellStyle name="Calculation 2 9 3" xfId="6485" xr:uid="{00000000-0005-0000-0000-0000D4130000}"/>
    <cellStyle name="Calculation 2 9 3 2" xfId="36730" xr:uid="{00000000-0005-0000-0000-0000D5130000}"/>
    <cellStyle name="Calculation 2 9 4" xfId="6486" xr:uid="{00000000-0005-0000-0000-0000D6130000}"/>
    <cellStyle name="Calculation 2 9 4 2" xfId="39283" xr:uid="{00000000-0005-0000-0000-0000D7130000}"/>
    <cellStyle name="Calculation 2 9 5" xfId="34185" xr:uid="{00000000-0005-0000-0000-0000D8130000}"/>
    <cellStyle name="Calculation 3" xfId="1399" xr:uid="{00000000-0005-0000-0000-0000D9130000}"/>
    <cellStyle name="Calculation 3 10" xfId="6487" xr:uid="{00000000-0005-0000-0000-0000DA130000}"/>
    <cellStyle name="Calculation 3 2" xfId="1400" xr:uid="{00000000-0005-0000-0000-0000DB130000}"/>
    <cellStyle name="Calculation 3 2 2" xfId="6489" xr:uid="{00000000-0005-0000-0000-0000DC130000}"/>
    <cellStyle name="Calculation 3 2 2 2" xfId="6490" xr:uid="{00000000-0005-0000-0000-0000DD130000}"/>
    <cellStyle name="Calculation 3 2 2 2 2" xfId="6491" xr:uid="{00000000-0005-0000-0000-0000DE130000}"/>
    <cellStyle name="Calculation 3 2 2 2 2 2" xfId="6492" xr:uid="{00000000-0005-0000-0000-0000DF130000}"/>
    <cellStyle name="Calculation 3 2 2 2 2 2 2" xfId="6493" xr:uid="{00000000-0005-0000-0000-0000E0130000}"/>
    <cellStyle name="Calculation 3 2 2 2 2 2 2 2" xfId="6494" xr:uid="{00000000-0005-0000-0000-0000E1130000}"/>
    <cellStyle name="Calculation 3 2 2 2 2 2 2 2 2" xfId="38898" xr:uid="{00000000-0005-0000-0000-0000E2130000}"/>
    <cellStyle name="Calculation 3 2 2 2 2 2 2 3" xfId="6495" xr:uid="{00000000-0005-0000-0000-0000E3130000}"/>
    <cellStyle name="Calculation 3 2 2 2 2 2 2 3 2" xfId="41438" xr:uid="{00000000-0005-0000-0000-0000E4130000}"/>
    <cellStyle name="Calculation 3 2 2 2 2 2 2 4" xfId="36345" xr:uid="{00000000-0005-0000-0000-0000E5130000}"/>
    <cellStyle name="Calculation 3 2 2 2 2 2 3" xfId="6496" xr:uid="{00000000-0005-0000-0000-0000E6130000}"/>
    <cellStyle name="Calculation 3 2 2 2 2 2 3 2" xfId="37626" xr:uid="{00000000-0005-0000-0000-0000E7130000}"/>
    <cellStyle name="Calculation 3 2 2 2 2 2 4" xfId="6497" xr:uid="{00000000-0005-0000-0000-0000E8130000}"/>
    <cellStyle name="Calculation 3 2 2 2 2 2 4 2" xfId="40168" xr:uid="{00000000-0005-0000-0000-0000E9130000}"/>
    <cellStyle name="Calculation 3 2 2 2 2 2 5" xfId="35066" xr:uid="{00000000-0005-0000-0000-0000EA130000}"/>
    <cellStyle name="Calculation 3 2 2 2 2 3" xfId="33795" xr:uid="{00000000-0005-0000-0000-0000EB130000}"/>
    <cellStyle name="Calculation 3 2 2 2 3" xfId="6498" xr:uid="{00000000-0005-0000-0000-0000EC130000}"/>
    <cellStyle name="Calculation 3 2 2 2 3 2" xfId="6499" xr:uid="{00000000-0005-0000-0000-0000ED130000}"/>
    <cellStyle name="Calculation 3 2 2 2 3 2 2" xfId="6500" xr:uid="{00000000-0005-0000-0000-0000EE130000}"/>
    <cellStyle name="Calculation 3 2 2 2 3 2 2 2" xfId="38378" xr:uid="{00000000-0005-0000-0000-0000EF130000}"/>
    <cellStyle name="Calculation 3 2 2 2 3 2 3" xfId="6501" xr:uid="{00000000-0005-0000-0000-0000F0130000}"/>
    <cellStyle name="Calculation 3 2 2 2 3 2 3 2" xfId="40918" xr:uid="{00000000-0005-0000-0000-0000F1130000}"/>
    <cellStyle name="Calculation 3 2 2 2 3 2 4" xfId="35825" xr:uid="{00000000-0005-0000-0000-0000F2130000}"/>
    <cellStyle name="Calculation 3 2 2 2 3 3" xfId="6502" xr:uid="{00000000-0005-0000-0000-0000F3130000}"/>
    <cellStyle name="Calculation 3 2 2 2 3 3 2" xfId="37104" xr:uid="{00000000-0005-0000-0000-0000F4130000}"/>
    <cellStyle name="Calculation 3 2 2 2 3 4" xfId="6503" xr:uid="{00000000-0005-0000-0000-0000F5130000}"/>
    <cellStyle name="Calculation 3 2 2 2 3 4 2" xfId="39648" xr:uid="{00000000-0005-0000-0000-0000F6130000}"/>
    <cellStyle name="Calculation 3 2 2 2 3 5" xfId="34547" xr:uid="{00000000-0005-0000-0000-0000F7130000}"/>
    <cellStyle name="Calculation 3 2 2 2 4" xfId="32591" xr:uid="{00000000-0005-0000-0000-0000F8130000}"/>
    <cellStyle name="Calculation 3 2 2 3" xfId="6504" xr:uid="{00000000-0005-0000-0000-0000F9130000}"/>
    <cellStyle name="Calculation 3 2 2 3 2" xfId="6505" xr:uid="{00000000-0005-0000-0000-0000FA130000}"/>
    <cellStyle name="Calculation 3 2 2 3 2 2" xfId="6506" xr:uid="{00000000-0005-0000-0000-0000FB130000}"/>
    <cellStyle name="Calculation 3 2 2 3 2 2 2" xfId="6507" xr:uid="{00000000-0005-0000-0000-0000FC130000}"/>
    <cellStyle name="Calculation 3 2 2 3 2 2 2 2" xfId="6508" xr:uid="{00000000-0005-0000-0000-0000FD130000}"/>
    <cellStyle name="Calculation 3 2 2 3 2 2 2 2 2" xfId="39050" xr:uid="{00000000-0005-0000-0000-0000FE130000}"/>
    <cellStyle name="Calculation 3 2 2 3 2 2 2 3" xfId="6509" xr:uid="{00000000-0005-0000-0000-0000FF130000}"/>
    <cellStyle name="Calculation 3 2 2 3 2 2 2 3 2" xfId="41590" xr:uid="{00000000-0005-0000-0000-000000140000}"/>
    <cellStyle name="Calculation 3 2 2 3 2 2 2 4" xfId="36497" xr:uid="{00000000-0005-0000-0000-000001140000}"/>
    <cellStyle name="Calculation 3 2 2 3 2 2 3" xfId="6510" xr:uid="{00000000-0005-0000-0000-000002140000}"/>
    <cellStyle name="Calculation 3 2 2 3 2 2 3 2" xfId="37778" xr:uid="{00000000-0005-0000-0000-000003140000}"/>
    <cellStyle name="Calculation 3 2 2 3 2 2 4" xfId="6511" xr:uid="{00000000-0005-0000-0000-000004140000}"/>
    <cellStyle name="Calculation 3 2 2 3 2 2 4 2" xfId="40320" xr:uid="{00000000-0005-0000-0000-000005140000}"/>
    <cellStyle name="Calculation 3 2 2 3 2 2 5" xfId="35218" xr:uid="{00000000-0005-0000-0000-000006140000}"/>
    <cellStyle name="Calculation 3 2 2 3 2 3" xfId="33946" xr:uid="{00000000-0005-0000-0000-000007140000}"/>
    <cellStyle name="Calculation 3 2 2 3 3" xfId="6512" xr:uid="{00000000-0005-0000-0000-000008140000}"/>
    <cellStyle name="Calculation 3 2 2 3 3 2" xfId="6513" xr:uid="{00000000-0005-0000-0000-000009140000}"/>
    <cellStyle name="Calculation 3 2 2 3 3 2 2" xfId="6514" xr:uid="{00000000-0005-0000-0000-00000A140000}"/>
    <cellStyle name="Calculation 3 2 2 3 3 2 2 2" xfId="38530" xr:uid="{00000000-0005-0000-0000-00000B140000}"/>
    <cellStyle name="Calculation 3 2 2 3 3 2 3" xfId="6515" xr:uid="{00000000-0005-0000-0000-00000C140000}"/>
    <cellStyle name="Calculation 3 2 2 3 3 2 3 2" xfId="41070" xr:uid="{00000000-0005-0000-0000-00000D140000}"/>
    <cellStyle name="Calculation 3 2 2 3 3 2 4" xfId="35977" xr:uid="{00000000-0005-0000-0000-00000E140000}"/>
    <cellStyle name="Calculation 3 2 2 3 3 3" xfId="6516" xr:uid="{00000000-0005-0000-0000-00000F140000}"/>
    <cellStyle name="Calculation 3 2 2 3 3 3 2" xfId="37256" xr:uid="{00000000-0005-0000-0000-000010140000}"/>
    <cellStyle name="Calculation 3 2 2 3 3 4" xfId="6517" xr:uid="{00000000-0005-0000-0000-000011140000}"/>
    <cellStyle name="Calculation 3 2 2 3 3 4 2" xfId="39800" xr:uid="{00000000-0005-0000-0000-000012140000}"/>
    <cellStyle name="Calculation 3 2 2 3 3 5" xfId="34695" xr:uid="{00000000-0005-0000-0000-000013140000}"/>
    <cellStyle name="Calculation 3 2 2 3 4" xfId="32742" xr:uid="{00000000-0005-0000-0000-000014140000}"/>
    <cellStyle name="Calculation 3 2 2 4" xfId="6518" xr:uid="{00000000-0005-0000-0000-000015140000}"/>
    <cellStyle name="Calculation 3 2 2 4 2" xfId="6519" xr:uid="{00000000-0005-0000-0000-000016140000}"/>
    <cellStyle name="Calculation 3 2 2 4 2 2" xfId="6520" xr:uid="{00000000-0005-0000-0000-000017140000}"/>
    <cellStyle name="Calculation 3 2 2 4 2 2 2" xfId="6521" xr:uid="{00000000-0005-0000-0000-000018140000}"/>
    <cellStyle name="Calculation 3 2 2 4 2 2 2 2" xfId="6522" xr:uid="{00000000-0005-0000-0000-000019140000}"/>
    <cellStyle name="Calculation 3 2 2 4 2 2 2 2 2" xfId="39209" xr:uid="{00000000-0005-0000-0000-00001A140000}"/>
    <cellStyle name="Calculation 3 2 2 4 2 2 2 3" xfId="6523" xr:uid="{00000000-0005-0000-0000-00001B140000}"/>
    <cellStyle name="Calculation 3 2 2 4 2 2 2 3 2" xfId="41749" xr:uid="{00000000-0005-0000-0000-00001C140000}"/>
    <cellStyle name="Calculation 3 2 2 4 2 2 2 4" xfId="36656" xr:uid="{00000000-0005-0000-0000-00001D140000}"/>
    <cellStyle name="Calculation 3 2 2 4 2 2 3" xfId="6524" xr:uid="{00000000-0005-0000-0000-00001E140000}"/>
    <cellStyle name="Calculation 3 2 2 4 2 2 3 2" xfId="37939" xr:uid="{00000000-0005-0000-0000-00001F140000}"/>
    <cellStyle name="Calculation 3 2 2 4 2 2 4" xfId="6525" xr:uid="{00000000-0005-0000-0000-000020140000}"/>
    <cellStyle name="Calculation 3 2 2 4 2 2 4 2" xfId="40479" xr:uid="{00000000-0005-0000-0000-000021140000}"/>
    <cellStyle name="Calculation 3 2 2 4 2 2 5" xfId="35379" xr:uid="{00000000-0005-0000-0000-000022140000}"/>
    <cellStyle name="Calculation 3 2 2 4 2 3" xfId="34107" xr:uid="{00000000-0005-0000-0000-000023140000}"/>
    <cellStyle name="Calculation 3 2 2 4 3" xfId="6526" xr:uid="{00000000-0005-0000-0000-000024140000}"/>
    <cellStyle name="Calculation 3 2 2 4 3 2" xfId="6527" xr:uid="{00000000-0005-0000-0000-000025140000}"/>
    <cellStyle name="Calculation 3 2 2 4 3 2 2" xfId="6528" xr:uid="{00000000-0005-0000-0000-000026140000}"/>
    <cellStyle name="Calculation 3 2 2 4 3 2 2 2" xfId="38689" xr:uid="{00000000-0005-0000-0000-000027140000}"/>
    <cellStyle name="Calculation 3 2 2 4 3 2 3" xfId="6529" xr:uid="{00000000-0005-0000-0000-000028140000}"/>
    <cellStyle name="Calculation 3 2 2 4 3 2 3 2" xfId="41229" xr:uid="{00000000-0005-0000-0000-000029140000}"/>
    <cellStyle name="Calculation 3 2 2 4 3 2 4" xfId="36136" xr:uid="{00000000-0005-0000-0000-00002A140000}"/>
    <cellStyle name="Calculation 3 2 2 4 3 3" xfId="6530" xr:uid="{00000000-0005-0000-0000-00002B140000}"/>
    <cellStyle name="Calculation 3 2 2 4 3 3 2" xfId="37417" xr:uid="{00000000-0005-0000-0000-00002C140000}"/>
    <cellStyle name="Calculation 3 2 2 4 3 4" xfId="6531" xr:uid="{00000000-0005-0000-0000-00002D140000}"/>
    <cellStyle name="Calculation 3 2 2 4 3 4 2" xfId="39959" xr:uid="{00000000-0005-0000-0000-00002E140000}"/>
    <cellStyle name="Calculation 3 2 2 4 3 5" xfId="34856" xr:uid="{00000000-0005-0000-0000-00002F140000}"/>
    <cellStyle name="Calculation 3 2 2 4 4" xfId="32921" xr:uid="{00000000-0005-0000-0000-000030140000}"/>
    <cellStyle name="Calculation 3 2 2 5" xfId="6532" xr:uid="{00000000-0005-0000-0000-000031140000}"/>
    <cellStyle name="Calculation 3 2 2 5 2" xfId="6533" xr:uid="{00000000-0005-0000-0000-000032140000}"/>
    <cellStyle name="Calculation 3 2 2 5 2 2" xfId="6534" xr:uid="{00000000-0005-0000-0000-000033140000}"/>
    <cellStyle name="Calculation 3 2 2 5 2 2 2" xfId="6535" xr:uid="{00000000-0005-0000-0000-000034140000}"/>
    <cellStyle name="Calculation 3 2 2 5 2 2 2 2" xfId="38233" xr:uid="{00000000-0005-0000-0000-000035140000}"/>
    <cellStyle name="Calculation 3 2 2 5 2 2 3" xfId="6536" xr:uid="{00000000-0005-0000-0000-000036140000}"/>
    <cellStyle name="Calculation 3 2 2 5 2 2 3 2" xfId="40773" xr:uid="{00000000-0005-0000-0000-000037140000}"/>
    <cellStyle name="Calculation 3 2 2 5 2 2 4" xfId="35680" xr:uid="{00000000-0005-0000-0000-000038140000}"/>
    <cellStyle name="Calculation 3 2 2 5 2 3" xfId="6537" xr:uid="{00000000-0005-0000-0000-000039140000}"/>
    <cellStyle name="Calculation 3 2 2 5 2 3 2" xfId="36959" xr:uid="{00000000-0005-0000-0000-00003A140000}"/>
    <cellStyle name="Calculation 3 2 2 5 2 4" xfId="6538" xr:uid="{00000000-0005-0000-0000-00003B140000}"/>
    <cellStyle name="Calculation 3 2 2 5 2 4 2" xfId="39503" xr:uid="{00000000-0005-0000-0000-00003C140000}"/>
    <cellStyle name="Calculation 3 2 2 5 2 5" xfId="34405" xr:uid="{00000000-0005-0000-0000-00003D140000}"/>
    <cellStyle name="Calculation 3 2 2 5 3" xfId="31807" xr:uid="{00000000-0005-0000-0000-00003E140000}"/>
    <cellStyle name="Calculation 3 2 2 6" xfId="6539" xr:uid="{00000000-0005-0000-0000-00003F140000}"/>
    <cellStyle name="Calculation 3 2 2 6 2" xfId="6540" xr:uid="{00000000-0005-0000-0000-000040140000}"/>
    <cellStyle name="Calculation 3 2 2 6 2 2" xfId="6541" xr:uid="{00000000-0005-0000-0000-000041140000}"/>
    <cellStyle name="Calculation 3 2 2 6 2 2 2" xfId="38091" xr:uid="{00000000-0005-0000-0000-000042140000}"/>
    <cellStyle name="Calculation 3 2 2 6 2 3" xfId="6542" xr:uid="{00000000-0005-0000-0000-000043140000}"/>
    <cellStyle name="Calculation 3 2 2 6 2 3 2" xfId="40631" xr:uid="{00000000-0005-0000-0000-000044140000}"/>
    <cellStyle name="Calculation 3 2 2 6 2 4" xfId="35538" xr:uid="{00000000-0005-0000-0000-000045140000}"/>
    <cellStyle name="Calculation 3 2 2 6 3" xfId="6543" xr:uid="{00000000-0005-0000-0000-000046140000}"/>
    <cellStyle name="Calculation 3 2 2 6 3 2" xfId="36817" xr:uid="{00000000-0005-0000-0000-000047140000}"/>
    <cellStyle name="Calculation 3 2 2 6 4" xfId="6544" xr:uid="{00000000-0005-0000-0000-000048140000}"/>
    <cellStyle name="Calculation 3 2 2 6 4 2" xfId="39361" xr:uid="{00000000-0005-0000-0000-000049140000}"/>
    <cellStyle name="Calculation 3 2 2 6 5" xfId="34263" xr:uid="{00000000-0005-0000-0000-00004A140000}"/>
    <cellStyle name="Calculation 3 2 2 7" xfId="31079" xr:uid="{00000000-0005-0000-0000-00004B140000}"/>
    <cellStyle name="Calculation 3 2 3" xfId="6545" xr:uid="{00000000-0005-0000-0000-00004C140000}"/>
    <cellStyle name="Calculation 3 2 3 2" xfId="6546" xr:uid="{00000000-0005-0000-0000-00004D140000}"/>
    <cellStyle name="Calculation 3 2 3 2 2" xfId="6547" xr:uid="{00000000-0005-0000-0000-00004E140000}"/>
    <cellStyle name="Calculation 3 2 3 2 2 2" xfId="6548" xr:uid="{00000000-0005-0000-0000-00004F140000}"/>
    <cellStyle name="Calculation 3 2 3 2 2 2 2" xfId="6549" xr:uid="{00000000-0005-0000-0000-000050140000}"/>
    <cellStyle name="Calculation 3 2 3 2 2 2 2 2" xfId="38823" xr:uid="{00000000-0005-0000-0000-000051140000}"/>
    <cellStyle name="Calculation 3 2 3 2 2 2 3" xfId="6550" xr:uid="{00000000-0005-0000-0000-000052140000}"/>
    <cellStyle name="Calculation 3 2 3 2 2 2 3 2" xfId="41363" xr:uid="{00000000-0005-0000-0000-000053140000}"/>
    <cellStyle name="Calculation 3 2 3 2 2 2 4" xfId="36270" xr:uid="{00000000-0005-0000-0000-000054140000}"/>
    <cellStyle name="Calculation 3 2 3 2 2 3" xfId="6551" xr:uid="{00000000-0005-0000-0000-000055140000}"/>
    <cellStyle name="Calculation 3 2 3 2 2 3 2" xfId="37551" xr:uid="{00000000-0005-0000-0000-000056140000}"/>
    <cellStyle name="Calculation 3 2 3 2 2 4" xfId="6552" xr:uid="{00000000-0005-0000-0000-000057140000}"/>
    <cellStyle name="Calculation 3 2 3 2 2 4 2" xfId="40093" xr:uid="{00000000-0005-0000-0000-000058140000}"/>
    <cellStyle name="Calculation 3 2 3 2 2 5" xfId="34991" xr:uid="{00000000-0005-0000-0000-000059140000}"/>
    <cellStyle name="Calculation 3 2 3 2 3" xfId="33720" xr:uid="{00000000-0005-0000-0000-00005A140000}"/>
    <cellStyle name="Calculation 3 2 3 3" xfId="6553" xr:uid="{00000000-0005-0000-0000-00005B140000}"/>
    <cellStyle name="Calculation 3 2 3 3 2" xfId="6554" xr:uid="{00000000-0005-0000-0000-00005C140000}"/>
    <cellStyle name="Calculation 3 2 3 3 2 2" xfId="6555" xr:uid="{00000000-0005-0000-0000-00005D140000}"/>
    <cellStyle name="Calculation 3 2 3 3 2 2 2" xfId="38303" xr:uid="{00000000-0005-0000-0000-00005E140000}"/>
    <cellStyle name="Calculation 3 2 3 3 2 3" xfId="6556" xr:uid="{00000000-0005-0000-0000-00005F140000}"/>
    <cellStyle name="Calculation 3 2 3 3 2 3 2" xfId="40843" xr:uid="{00000000-0005-0000-0000-000060140000}"/>
    <cellStyle name="Calculation 3 2 3 3 2 4" xfId="35750" xr:uid="{00000000-0005-0000-0000-000061140000}"/>
    <cellStyle name="Calculation 3 2 3 3 3" xfId="6557" xr:uid="{00000000-0005-0000-0000-000062140000}"/>
    <cellStyle name="Calculation 3 2 3 3 3 2" xfId="37029" xr:uid="{00000000-0005-0000-0000-000063140000}"/>
    <cellStyle name="Calculation 3 2 3 3 4" xfId="6558" xr:uid="{00000000-0005-0000-0000-000064140000}"/>
    <cellStyle name="Calculation 3 2 3 3 4 2" xfId="39573" xr:uid="{00000000-0005-0000-0000-000065140000}"/>
    <cellStyle name="Calculation 3 2 3 3 5" xfId="34476" xr:uid="{00000000-0005-0000-0000-000066140000}"/>
    <cellStyle name="Calculation 3 2 3 4" xfId="32523" xr:uid="{00000000-0005-0000-0000-000067140000}"/>
    <cellStyle name="Calculation 3 2 4" xfId="6559" xr:uid="{00000000-0005-0000-0000-000068140000}"/>
    <cellStyle name="Calculation 3 2 4 2" xfId="6560" xr:uid="{00000000-0005-0000-0000-000069140000}"/>
    <cellStyle name="Calculation 3 2 4 2 2" xfId="6561" xr:uid="{00000000-0005-0000-0000-00006A140000}"/>
    <cellStyle name="Calculation 3 2 4 2 2 2" xfId="6562" xr:uid="{00000000-0005-0000-0000-00006B140000}"/>
    <cellStyle name="Calculation 3 2 4 2 2 2 2" xfId="6563" xr:uid="{00000000-0005-0000-0000-00006C140000}"/>
    <cellStyle name="Calculation 3 2 4 2 2 2 2 2" xfId="38974" xr:uid="{00000000-0005-0000-0000-00006D140000}"/>
    <cellStyle name="Calculation 3 2 4 2 2 2 3" xfId="6564" xr:uid="{00000000-0005-0000-0000-00006E140000}"/>
    <cellStyle name="Calculation 3 2 4 2 2 2 3 2" xfId="41514" xr:uid="{00000000-0005-0000-0000-00006F140000}"/>
    <cellStyle name="Calculation 3 2 4 2 2 2 4" xfId="36421" xr:uid="{00000000-0005-0000-0000-000070140000}"/>
    <cellStyle name="Calculation 3 2 4 2 2 3" xfId="6565" xr:uid="{00000000-0005-0000-0000-000071140000}"/>
    <cellStyle name="Calculation 3 2 4 2 2 3 2" xfId="37702" xr:uid="{00000000-0005-0000-0000-000072140000}"/>
    <cellStyle name="Calculation 3 2 4 2 2 4" xfId="6566" xr:uid="{00000000-0005-0000-0000-000073140000}"/>
    <cellStyle name="Calculation 3 2 4 2 2 4 2" xfId="40244" xr:uid="{00000000-0005-0000-0000-000074140000}"/>
    <cellStyle name="Calculation 3 2 4 2 2 5" xfId="35142" xr:uid="{00000000-0005-0000-0000-000075140000}"/>
    <cellStyle name="Calculation 3 2 4 2 3" xfId="33871" xr:uid="{00000000-0005-0000-0000-000076140000}"/>
    <cellStyle name="Calculation 3 2 4 3" xfId="6567" xr:uid="{00000000-0005-0000-0000-000077140000}"/>
    <cellStyle name="Calculation 3 2 4 3 2" xfId="6568" xr:uid="{00000000-0005-0000-0000-000078140000}"/>
    <cellStyle name="Calculation 3 2 4 3 2 2" xfId="6569" xr:uid="{00000000-0005-0000-0000-000079140000}"/>
    <cellStyle name="Calculation 3 2 4 3 2 2 2" xfId="38454" xr:uid="{00000000-0005-0000-0000-00007A140000}"/>
    <cellStyle name="Calculation 3 2 4 3 2 3" xfId="6570" xr:uid="{00000000-0005-0000-0000-00007B140000}"/>
    <cellStyle name="Calculation 3 2 4 3 2 3 2" xfId="40994" xr:uid="{00000000-0005-0000-0000-00007C140000}"/>
    <cellStyle name="Calculation 3 2 4 3 2 4" xfId="35901" xr:uid="{00000000-0005-0000-0000-00007D140000}"/>
    <cellStyle name="Calculation 3 2 4 3 3" xfId="6571" xr:uid="{00000000-0005-0000-0000-00007E140000}"/>
    <cellStyle name="Calculation 3 2 4 3 3 2" xfId="37180" xr:uid="{00000000-0005-0000-0000-00007F140000}"/>
    <cellStyle name="Calculation 3 2 4 3 4" xfId="6572" xr:uid="{00000000-0005-0000-0000-000080140000}"/>
    <cellStyle name="Calculation 3 2 4 3 4 2" xfId="39724" xr:uid="{00000000-0005-0000-0000-000081140000}"/>
    <cellStyle name="Calculation 3 2 4 3 5" xfId="34623" xr:uid="{00000000-0005-0000-0000-000082140000}"/>
    <cellStyle name="Calculation 3 2 4 4" xfId="32670" xr:uid="{00000000-0005-0000-0000-000083140000}"/>
    <cellStyle name="Calculation 3 2 5" xfId="6573" xr:uid="{00000000-0005-0000-0000-000084140000}"/>
    <cellStyle name="Calculation 3 2 5 2" xfId="6574" xr:uid="{00000000-0005-0000-0000-000085140000}"/>
    <cellStyle name="Calculation 3 2 5 2 2" xfId="6575" xr:uid="{00000000-0005-0000-0000-000086140000}"/>
    <cellStyle name="Calculation 3 2 5 2 2 2" xfId="6576" xr:uid="{00000000-0005-0000-0000-000087140000}"/>
    <cellStyle name="Calculation 3 2 5 2 2 2 2" xfId="6577" xr:uid="{00000000-0005-0000-0000-000088140000}"/>
    <cellStyle name="Calculation 3 2 5 2 2 2 2 2" xfId="39133" xr:uid="{00000000-0005-0000-0000-000089140000}"/>
    <cellStyle name="Calculation 3 2 5 2 2 2 3" xfId="6578" xr:uid="{00000000-0005-0000-0000-00008A140000}"/>
    <cellStyle name="Calculation 3 2 5 2 2 2 3 2" xfId="41673" xr:uid="{00000000-0005-0000-0000-00008B140000}"/>
    <cellStyle name="Calculation 3 2 5 2 2 2 4" xfId="36580" xr:uid="{00000000-0005-0000-0000-00008C140000}"/>
    <cellStyle name="Calculation 3 2 5 2 2 3" xfId="6579" xr:uid="{00000000-0005-0000-0000-00008D140000}"/>
    <cellStyle name="Calculation 3 2 5 2 2 3 2" xfId="37863" xr:uid="{00000000-0005-0000-0000-00008E140000}"/>
    <cellStyle name="Calculation 3 2 5 2 2 4" xfId="6580" xr:uid="{00000000-0005-0000-0000-00008F140000}"/>
    <cellStyle name="Calculation 3 2 5 2 2 4 2" xfId="40403" xr:uid="{00000000-0005-0000-0000-000090140000}"/>
    <cellStyle name="Calculation 3 2 5 2 2 5" xfId="35303" xr:uid="{00000000-0005-0000-0000-000091140000}"/>
    <cellStyle name="Calculation 3 2 5 2 3" xfId="34031" xr:uid="{00000000-0005-0000-0000-000092140000}"/>
    <cellStyle name="Calculation 3 2 5 3" xfId="6581" xr:uid="{00000000-0005-0000-0000-000093140000}"/>
    <cellStyle name="Calculation 3 2 5 3 2" xfId="6582" xr:uid="{00000000-0005-0000-0000-000094140000}"/>
    <cellStyle name="Calculation 3 2 5 3 2 2" xfId="6583" xr:uid="{00000000-0005-0000-0000-000095140000}"/>
    <cellStyle name="Calculation 3 2 5 3 2 2 2" xfId="38613" xr:uid="{00000000-0005-0000-0000-000096140000}"/>
    <cellStyle name="Calculation 3 2 5 3 2 3" xfId="6584" xr:uid="{00000000-0005-0000-0000-000097140000}"/>
    <cellStyle name="Calculation 3 2 5 3 2 3 2" xfId="41153" xr:uid="{00000000-0005-0000-0000-000098140000}"/>
    <cellStyle name="Calculation 3 2 5 3 2 4" xfId="36060" xr:uid="{00000000-0005-0000-0000-000099140000}"/>
    <cellStyle name="Calculation 3 2 5 3 3" xfId="6585" xr:uid="{00000000-0005-0000-0000-00009A140000}"/>
    <cellStyle name="Calculation 3 2 5 3 3 2" xfId="37341" xr:uid="{00000000-0005-0000-0000-00009B140000}"/>
    <cellStyle name="Calculation 3 2 5 3 4" xfId="6586" xr:uid="{00000000-0005-0000-0000-00009C140000}"/>
    <cellStyle name="Calculation 3 2 5 3 4 2" xfId="39883" xr:uid="{00000000-0005-0000-0000-00009D140000}"/>
    <cellStyle name="Calculation 3 2 5 3 5" xfId="34780" xr:uid="{00000000-0005-0000-0000-00009E140000}"/>
    <cellStyle name="Calculation 3 2 5 4" xfId="32844" xr:uid="{00000000-0005-0000-0000-00009F140000}"/>
    <cellStyle name="Calculation 3 2 6" xfId="6587" xr:uid="{00000000-0005-0000-0000-0000A0140000}"/>
    <cellStyle name="Calculation 3 2 6 2" xfId="6588" xr:uid="{00000000-0005-0000-0000-0000A1140000}"/>
    <cellStyle name="Calculation 3 2 6 2 2" xfId="6589" xr:uid="{00000000-0005-0000-0000-0000A2140000}"/>
    <cellStyle name="Calculation 3 2 6 2 2 2" xfId="6590" xr:uid="{00000000-0005-0000-0000-0000A3140000}"/>
    <cellStyle name="Calculation 3 2 6 2 2 2 2" xfId="38167" xr:uid="{00000000-0005-0000-0000-0000A4140000}"/>
    <cellStyle name="Calculation 3 2 6 2 2 3" xfId="6591" xr:uid="{00000000-0005-0000-0000-0000A5140000}"/>
    <cellStyle name="Calculation 3 2 6 2 2 3 2" xfId="40707" xr:uid="{00000000-0005-0000-0000-0000A6140000}"/>
    <cellStyle name="Calculation 3 2 6 2 2 4" xfId="35614" xr:uid="{00000000-0005-0000-0000-0000A7140000}"/>
    <cellStyle name="Calculation 3 2 6 2 3" xfId="6592" xr:uid="{00000000-0005-0000-0000-0000A8140000}"/>
    <cellStyle name="Calculation 3 2 6 2 3 2" xfId="36893" xr:uid="{00000000-0005-0000-0000-0000A9140000}"/>
    <cellStyle name="Calculation 3 2 6 2 4" xfId="6593" xr:uid="{00000000-0005-0000-0000-0000AA140000}"/>
    <cellStyle name="Calculation 3 2 6 2 4 2" xfId="39437" xr:uid="{00000000-0005-0000-0000-0000AB140000}"/>
    <cellStyle name="Calculation 3 2 6 2 5" xfId="34339" xr:uid="{00000000-0005-0000-0000-0000AC140000}"/>
    <cellStyle name="Calculation 3 2 6 3" xfId="31740" xr:uid="{00000000-0005-0000-0000-0000AD140000}"/>
    <cellStyle name="Calculation 3 2 7" xfId="6594" xr:uid="{00000000-0005-0000-0000-0000AE140000}"/>
    <cellStyle name="Calculation 3 2 7 2" xfId="6595" xr:uid="{00000000-0005-0000-0000-0000AF140000}"/>
    <cellStyle name="Calculation 3 2 7 2 2" xfId="6596" xr:uid="{00000000-0005-0000-0000-0000B0140000}"/>
    <cellStyle name="Calculation 3 2 7 2 2 2" xfId="38015" xr:uid="{00000000-0005-0000-0000-0000B1140000}"/>
    <cellStyle name="Calculation 3 2 7 2 3" xfId="6597" xr:uid="{00000000-0005-0000-0000-0000B2140000}"/>
    <cellStyle name="Calculation 3 2 7 2 3 2" xfId="40555" xr:uid="{00000000-0005-0000-0000-0000B3140000}"/>
    <cellStyle name="Calculation 3 2 7 2 4" xfId="35462" xr:uid="{00000000-0005-0000-0000-0000B4140000}"/>
    <cellStyle name="Calculation 3 2 7 3" xfId="6598" xr:uid="{00000000-0005-0000-0000-0000B5140000}"/>
    <cellStyle name="Calculation 3 2 7 3 2" xfId="36741" xr:uid="{00000000-0005-0000-0000-0000B6140000}"/>
    <cellStyle name="Calculation 3 2 7 4" xfId="6599" xr:uid="{00000000-0005-0000-0000-0000B7140000}"/>
    <cellStyle name="Calculation 3 2 7 4 2" xfId="39285" xr:uid="{00000000-0005-0000-0000-0000B8140000}"/>
    <cellStyle name="Calculation 3 2 7 5" xfId="34187" xr:uid="{00000000-0005-0000-0000-0000B9140000}"/>
    <cellStyle name="Calculation 3 2 8" xfId="6488" xr:uid="{00000000-0005-0000-0000-0000BA140000}"/>
    <cellStyle name="Calculation 3 3" xfId="1401" xr:uid="{00000000-0005-0000-0000-0000BB140000}"/>
    <cellStyle name="Calculation 3 3 10" xfId="31078" xr:uid="{00000000-0005-0000-0000-0000BC140000}"/>
    <cellStyle name="Calculation 3 3 2" xfId="6601" xr:uid="{00000000-0005-0000-0000-0000BD140000}"/>
    <cellStyle name="Calculation 3 3 2 2" xfId="6602" xr:uid="{00000000-0005-0000-0000-0000BE140000}"/>
    <cellStyle name="Calculation 3 3 2 2 2" xfId="6603" xr:uid="{00000000-0005-0000-0000-0000BF140000}"/>
    <cellStyle name="Calculation 3 3 2 2 2 2" xfId="6604" xr:uid="{00000000-0005-0000-0000-0000C0140000}"/>
    <cellStyle name="Calculation 3 3 2 2 2 2 2" xfId="6605" xr:uid="{00000000-0005-0000-0000-0000C1140000}"/>
    <cellStyle name="Calculation 3 3 2 2 2 2 2 2" xfId="38897" xr:uid="{00000000-0005-0000-0000-0000C2140000}"/>
    <cellStyle name="Calculation 3 3 2 2 2 2 3" xfId="6606" xr:uid="{00000000-0005-0000-0000-0000C3140000}"/>
    <cellStyle name="Calculation 3 3 2 2 2 2 3 2" xfId="41437" xr:uid="{00000000-0005-0000-0000-0000C4140000}"/>
    <cellStyle name="Calculation 3 3 2 2 2 2 4" xfId="36344" xr:uid="{00000000-0005-0000-0000-0000C5140000}"/>
    <cellStyle name="Calculation 3 3 2 2 2 3" xfId="6607" xr:uid="{00000000-0005-0000-0000-0000C6140000}"/>
    <cellStyle name="Calculation 3 3 2 2 2 3 2" xfId="37625" xr:uid="{00000000-0005-0000-0000-0000C7140000}"/>
    <cellStyle name="Calculation 3 3 2 2 2 4" xfId="6608" xr:uid="{00000000-0005-0000-0000-0000C8140000}"/>
    <cellStyle name="Calculation 3 3 2 2 2 4 2" xfId="40167" xr:uid="{00000000-0005-0000-0000-0000C9140000}"/>
    <cellStyle name="Calculation 3 3 2 2 2 5" xfId="35065" xr:uid="{00000000-0005-0000-0000-0000CA140000}"/>
    <cellStyle name="Calculation 3 3 2 2 3" xfId="33794" xr:uid="{00000000-0005-0000-0000-0000CB140000}"/>
    <cellStyle name="Calculation 3 3 2 3" xfId="6609" xr:uid="{00000000-0005-0000-0000-0000CC140000}"/>
    <cellStyle name="Calculation 3 3 2 3 2" xfId="6610" xr:uid="{00000000-0005-0000-0000-0000CD140000}"/>
    <cellStyle name="Calculation 3 3 2 3 2 2" xfId="6611" xr:uid="{00000000-0005-0000-0000-0000CE140000}"/>
    <cellStyle name="Calculation 3 3 2 3 2 2 2" xfId="38377" xr:uid="{00000000-0005-0000-0000-0000CF140000}"/>
    <cellStyle name="Calculation 3 3 2 3 2 3" xfId="6612" xr:uid="{00000000-0005-0000-0000-0000D0140000}"/>
    <cellStyle name="Calculation 3 3 2 3 2 3 2" xfId="40917" xr:uid="{00000000-0005-0000-0000-0000D1140000}"/>
    <cellStyle name="Calculation 3 3 2 3 2 4" xfId="35824" xr:uid="{00000000-0005-0000-0000-0000D2140000}"/>
    <cellStyle name="Calculation 3 3 2 3 3" xfId="6613" xr:uid="{00000000-0005-0000-0000-0000D3140000}"/>
    <cellStyle name="Calculation 3 3 2 3 3 2" xfId="37103" xr:uid="{00000000-0005-0000-0000-0000D4140000}"/>
    <cellStyle name="Calculation 3 3 2 3 4" xfId="6614" xr:uid="{00000000-0005-0000-0000-0000D5140000}"/>
    <cellStyle name="Calculation 3 3 2 3 4 2" xfId="39647" xr:uid="{00000000-0005-0000-0000-0000D6140000}"/>
    <cellStyle name="Calculation 3 3 2 3 5" xfId="34546" xr:uid="{00000000-0005-0000-0000-0000D7140000}"/>
    <cellStyle name="Calculation 3 3 2 4" xfId="32590" xr:uid="{00000000-0005-0000-0000-0000D8140000}"/>
    <cellStyle name="Calculation 3 3 3" xfId="6615" xr:uid="{00000000-0005-0000-0000-0000D9140000}"/>
    <cellStyle name="Calculation 3 3 3 2" xfId="6616" xr:uid="{00000000-0005-0000-0000-0000DA140000}"/>
    <cellStyle name="Calculation 3 3 3 2 2" xfId="6617" xr:uid="{00000000-0005-0000-0000-0000DB140000}"/>
    <cellStyle name="Calculation 3 3 3 2 2 2" xfId="6618" xr:uid="{00000000-0005-0000-0000-0000DC140000}"/>
    <cellStyle name="Calculation 3 3 3 2 2 2 2" xfId="6619" xr:uid="{00000000-0005-0000-0000-0000DD140000}"/>
    <cellStyle name="Calculation 3 3 3 2 2 2 2 2" xfId="39049" xr:uid="{00000000-0005-0000-0000-0000DE140000}"/>
    <cellStyle name="Calculation 3 3 3 2 2 2 3" xfId="6620" xr:uid="{00000000-0005-0000-0000-0000DF140000}"/>
    <cellStyle name="Calculation 3 3 3 2 2 2 3 2" xfId="41589" xr:uid="{00000000-0005-0000-0000-0000E0140000}"/>
    <cellStyle name="Calculation 3 3 3 2 2 2 4" xfId="36496" xr:uid="{00000000-0005-0000-0000-0000E1140000}"/>
    <cellStyle name="Calculation 3 3 3 2 2 3" xfId="6621" xr:uid="{00000000-0005-0000-0000-0000E2140000}"/>
    <cellStyle name="Calculation 3 3 3 2 2 3 2" xfId="37777" xr:uid="{00000000-0005-0000-0000-0000E3140000}"/>
    <cellStyle name="Calculation 3 3 3 2 2 4" xfId="6622" xr:uid="{00000000-0005-0000-0000-0000E4140000}"/>
    <cellStyle name="Calculation 3 3 3 2 2 4 2" xfId="40319" xr:uid="{00000000-0005-0000-0000-0000E5140000}"/>
    <cellStyle name="Calculation 3 3 3 2 2 5" xfId="35217" xr:uid="{00000000-0005-0000-0000-0000E6140000}"/>
    <cellStyle name="Calculation 3 3 3 2 3" xfId="33945" xr:uid="{00000000-0005-0000-0000-0000E7140000}"/>
    <cellStyle name="Calculation 3 3 3 3" xfId="6623" xr:uid="{00000000-0005-0000-0000-0000E8140000}"/>
    <cellStyle name="Calculation 3 3 3 3 2" xfId="6624" xr:uid="{00000000-0005-0000-0000-0000E9140000}"/>
    <cellStyle name="Calculation 3 3 3 3 2 2" xfId="6625" xr:uid="{00000000-0005-0000-0000-0000EA140000}"/>
    <cellStyle name="Calculation 3 3 3 3 2 2 2" xfId="38529" xr:uid="{00000000-0005-0000-0000-0000EB140000}"/>
    <cellStyle name="Calculation 3 3 3 3 2 3" xfId="6626" xr:uid="{00000000-0005-0000-0000-0000EC140000}"/>
    <cellStyle name="Calculation 3 3 3 3 2 3 2" xfId="41069" xr:uid="{00000000-0005-0000-0000-0000ED140000}"/>
    <cellStyle name="Calculation 3 3 3 3 2 4" xfId="35976" xr:uid="{00000000-0005-0000-0000-0000EE140000}"/>
    <cellStyle name="Calculation 3 3 3 3 3" xfId="6627" xr:uid="{00000000-0005-0000-0000-0000EF140000}"/>
    <cellStyle name="Calculation 3 3 3 3 3 2" xfId="37255" xr:uid="{00000000-0005-0000-0000-0000F0140000}"/>
    <cellStyle name="Calculation 3 3 3 3 4" xfId="6628" xr:uid="{00000000-0005-0000-0000-0000F1140000}"/>
    <cellStyle name="Calculation 3 3 3 3 4 2" xfId="39799" xr:uid="{00000000-0005-0000-0000-0000F2140000}"/>
    <cellStyle name="Calculation 3 3 3 3 5" xfId="34694" xr:uid="{00000000-0005-0000-0000-0000F3140000}"/>
    <cellStyle name="Calculation 3 3 3 4" xfId="32741" xr:uid="{00000000-0005-0000-0000-0000F4140000}"/>
    <cellStyle name="Calculation 3 3 4" xfId="6629" xr:uid="{00000000-0005-0000-0000-0000F5140000}"/>
    <cellStyle name="Calculation 3 3 4 2" xfId="6630" xr:uid="{00000000-0005-0000-0000-0000F6140000}"/>
    <cellStyle name="Calculation 3 3 4 2 2" xfId="6631" xr:uid="{00000000-0005-0000-0000-0000F7140000}"/>
    <cellStyle name="Calculation 3 3 4 2 2 2" xfId="6632" xr:uid="{00000000-0005-0000-0000-0000F8140000}"/>
    <cellStyle name="Calculation 3 3 4 2 2 2 2" xfId="6633" xr:uid="{00000000-0005-0000-0000-0000F9140000}"/>
    <cellStyle name="Calculation 3 3 4 2 2 2 2 2" xfId="39208" xr:uid="{00000000-0005-0000-0000-0000FA140000}"/>
    <cellStyle name="Calculation 3 3 4 2 2 2 3" xfId="6634" xr:uid="{00000000-0005-0000-0000-0000FB140000}"/>
    <cellStyle name="Calculation 3 3 4 2 2 2 3 2" xfId="41748" xr:uid="{00000000-0005-0000-0000-0000FC140000}"/>
    <cellStyle name="Calculation 3 3 4 2 2 2 4" xfId="36655" xr:uid="{00000000-0005-0000-0000-0000FD140000}"/>
    <cellStyle name="Calculation 3 3 4 2 2 3" xfId="6635" xr:uid="{00000000-0005-0000-0000-0000FE140000}"/>
    <cellStyle name="Calculation 3 3 4 2 2 3 2" xfId="37938" xr:uid="{00000000-0005-0000-0000-0000FF140000}"/>
    <cellStyle name="Calculation 3 3 4 2 2 4" xfId="6636" xr:uid="{00000000-0005-0000-0000-000000150000}"/>
    <cellStyle name="Calculation 3 3 4 2 2 4 2" xfId="40478" xr:uid="{00000000-0005-0000-0000-000001150000}"/>
    <cellStyle name="Calculation 3 3 4 2 2 5" xfId="35378" xr:uid="{00000000-0005-0000-0000-000002150000}"/>
    <cellStyle name="Calculation 3 3 4 2 3" xfId="34106" xr:uid="{00000000-0005-0000-0000-000003150000}"/>
    <cellStyle name="Calculation 3 3 4 3" xfId="6637" xr:uid="{00000000-0005-0000-0000-000004150000}"/>
    <cellStyle name="Calculation 3 3 4 3 2" xfId="6638" xr:uid="{00000000-0005-0000-0000-000005150000}"/>
    <cellStyle name="Calculation 3 3 4 3 2 2" xfId="6639" xr:uid="{00000000-0005-0000-0000-000006150000}"/>
    <cellStyle name="Calculation 3 3 4 3 2 2 2" xfId="38688" xr:uid="{00000000-0005-0000-0000-000007150000}"/>
    <cellStyle name="Calculation 3 3 4 3 2 3" xfId="6640" xr:uid="{00000000-0005-0000-0000-000008150000}"/>
    <cellStyle name="Calculation 3 3 4 3 2 3 2" xfId="41228" xr:uid="{00000000-0005-0000-0000-000009150000}"/>
    <cellStyle name="Calculation 3 3 4 3 2 4" xfId="36135" xr:uid="{00000000-0005-0000-0000-00000A150000}"/>
    <cellStyle name="Calculation 3 3 4 3 3" xfId="6641" xr:uid="{00000000-0005-0000-0000-00000B150000}"/>
    <cellStyle name="Calculation 3 3 4 3 3 2" xfId="37416" xr:uid="{00000000-0005-0000-0000-00000C150000}"/>
    <cellStyle name="Calculation 3 3 4 3 4" xfId="6642" xr:uid="{00000000-0005-0000-0000-00000D150000}"/>
    <cellStyle name="Calculation 3 3 4 3 4 2" xfId="39958" xr:uid="{00000000-0005-0000-0000-00000E150000}"/>
    <cellStyle name="Calculation 3 3 4 3 5" xfId="34855" xr:uid="{00000000-0005-0000-0000-00000F150000}"/>
    <cellStyle name="Calculation 3 3 4 4" xfId="32920" xr:uid="{00000000-0005-0000-0000-000010150000}"/>
    <cellStyle name="Calculation 3 3 5" xfId="6643" xr:uid="{00000000-0005-0000-0000-000011150000}"/>
    <cellStyle name="Calculation 3 3 5 2" xfId="6644" xr:uid="{00000000-0005-0000-0000-000012150000}"/>
    <cellStyle name="Calculation 3 3 5 2 2" xfId="6645" xr:uid="{00000000-0005-0000-0000-000013150000}"/>
    <cellStyle name="Calculation 3 3 5 2 2 2" xfId="6646" xr:uid="{00000000-0005-0000-0000-000014150000}"/>
    <cellStyle name="Calculation 3 3 5 2 2 2 2" xfId="38232" xr:uid="{00000000-0005-0000-0000-000015150000}"/>
    <cellStyle name="Calculation 3 3 5 2 2 3" xfId="6647" xr:uid="{00000000-0005-0000-0000-000016150000}"/>
    <cellStyle name="Calculation 3 3 5 2 2 3 2" xfId="40772" xr:uid="{00000000-0005-0000-0000-000017150000}"/>
    <cellStyle name="Calculation 3 3 5 2 2 4" xfId="35679" xr:uid="{00000000-0005-0000-0000-000018150000}"/>
    <cellStyle name="Calculation 3 3 5 2 3" xfId="6648" xr:uid="{00000000-0005-0000-0000-000019150000}"/>
    <cellStyle name="Calculation 3 3 5 2 3 2" xfId="36958" xr:uid="{00000000-0005-0000-0000-00001A150000}"/>
    <cellStyle name="Calculation 3 3 5 2 4" xfId="6649" xr:uid="{00000000-0005-0000-0000-00001B150000}"/>
    <cellStyle name="Calculation 3 3 5 2 4 2" xfId="39502" xr:uid="{00000000-0005-0000-0000-00001C150000}"/>
    <cellStyle name="Calculation 3 3 5 2 5" xfId="34404" xr:uid="{00000000-0005-0000-0000-00001D150000}"/>
    <cellStyle name="Calculation 3 3 5 3" xfId="31806" xr:uid="{00000000-0005-0000-0000-00001E150000}"/>
    <cellStyle name="Calculation 3 3 6" xfId="6650" xr:uid="{00000000-0005-0000-0000-00001F150000}"/>
    <cellStyle name="Calculation 3 3 6 2" xfId="6651" xr:uid="{00000000-0005-0000-0000-000020150000}"/>
    <cellStyle name="Calculation 3 3 6 2 2" xfId="6652" xr:uid="{00000000-0005-0000-0000-000021150000}"/>
    <cellStyle name="Calculation 3 3 6 2 2 2" xfId="6653" xr:uid="{00000000-0005-0000-0000-000022150000}"/>
    <cellStyle name="Calculation 3 3 6 2 2 2 2" xfId="38764" xr:uid="{00000000-0005-0000-0000-000023150000}"/>
    <cellStyle name="Calculation 3 3 6 2 2 3" xfId="6654" xr:uid="{00000000-0005-0000-0000-000024150000}"/>
    <cellStyle name="Calculation 3 3 6 2 2 3 2" xfId="41304" xr:uid="{00000000-0005-0000-0000-000025150000}"/>
    <cellStyle name="Calculation 3 3 6 2 2 4" xfId="36211" xr:uid="{00000000-0005-0000-0000-000026150000}"/>
    <cellStyle name="Calculation 3 3 6 2 3" xfId="6655" xr:uid="{00000000-0005-0000-0000-000027150000}"/>
    <cellStyle name="Calculation 3 3 6 2 3 2" xfId="37492" xr:uid="{00000000-0005-0000-0000-000028150000}"/>
    <cellStyle name="Calculation 3 3 6 2 4" xfId="6656" xr:uid="{00000000-0005-0000-0000-000029150000}"/>
    <cellStyle name="Calculation 3 3 6 2 4 2" xfId="40034" xr:uid="{00000000-0005-0000-0000-00002A150000}"/>
    <cellStyle name="Calculation 3 3 6 2 5" xfId="34932" xr:uid="{00000000-0005-0000-0000-00002B150000}"/>
    <cellStyle name="Calculation 3 3 6 3" xfId="33659" xr:uid="{00000000-0005-0000-0000-00002C150000}"/>
    <cellStyle name="Calculation 3 3 7" xfId="6657" xr:uid="{00000000-0005-0000-0000-00002D150000}"/>
    <cellStyle name="Calculation 3 3 7 2" xfId="6658" xr:uid="{00000000-0005-0000-0000-00002E150000}"/>
    <cellStyle name="Calculation 3 3 7 2 2" xfId="6659" xr:uid="{00000000-0005-0000-0000-00002F150000}"/>
    <cellStyle name="Calculation 3 3 7 2 2 2" xfId="38090" xr:uid="{00000000-0005-0000-0000-000030150000}"/>
    <cellStyle name="Calculation 3 3 7 2 3" xfId="6660" xr:uid="{00000000-0005-0000-0000-000031150000}"/>
    <cellStyle name="Calculation 3 3 7 2 3 2" xfId="40630" xr:uid="{00000000-0005-0000-0000-000032150000}"/>
    <cellStyle name="Calculation 3 3 7 2 4" xfId="35537" xr:uid="{00000000-0005-0000-0000-000033150000}"/>
    <cellStyle name="Calculation 3 3 7 3" xfId="6661" xr:uid="{00000000-0005-0000-0000-000034150000}"/>
    <cellStyle name="Calculation 3 3 7 3 2" xfId="36816" xr:uid="{00000000-0005-0000-0000-000035150000}"/>
    <cellStyle name="Calculation 3 3 7 4" xfId="6662" xr:uid="{00000000-0005-0000-0000-000036150000}"/>
    <cellStyle name="Calculation 3 3 7 4 2" xfId="39360" xr:uid="{00000000-0005-0000-0000-000037150000}"/>
    <cellStyle name="Calculation 3 3 7 5" xfId="34262" xr:uid="{00000000-0005-0000-0000-000038150000}"/>
    <cellStyle name="Calculation 3 3 8" xfId="6663" xr:uid="{00000000-0005-0000-0000-000039150000}"/>
    <cellStyle name="Calculation 3 3 9" xfId="6600" xr:uid="{00000000-0005-0000-0000-00003A150000}"/>
    <cellStyle name="Calculation 3 4" xfId="1402" xr:uid="{00000000-0005-0000-0000-00003B150000}"/>
    <cellStyle name="Calculation 3 4 2" xfId="6665" xr:uid="{00000000-0005-0000-0000-00003C150000}"/>
    <cellStyle name="Calculation 3 4 2 2" xfId="6666" xr:uid="{00000000-0005-0000-0000-00003D150000}"/>
    <cellStyle name="Calculation 3 4 2 2 2" xfId="6667" xr:uid="{00000000-0005-0000-0000-00003E150000}"/>
    <cellStyle name="Calculation 3 4 2 2 2 2" xfId="6668" xr:uid="{00000000-0005-0000-0000-00003F150000}"/>
    <cellStyle name="Calculation 3 4 2 2 2 2 2" xfId="38822" xr:uid="{00000000-0005-0000-0000-000040150000}"/>
    <cellStyle name="Calculation 3 4 2 2 2 3" xfId="6669" xr:uid="{00000000-0005-0000-0000-000041150000}"/>
    <cellStyle name="Calculation 3 4 2 2 2 3 2" xfId="41362" xr:uid="{00000000-0005-0000-0000-000042150000}"/>
    <cellStyle name="Calculation 3 4 2 2 2 4" xfId="36269" xr:uid="{00000000-0005-0000-0000-000043150000}"/>
    <cellStyle name="Calculation 3 4 2 2 3" xfId="6670" xr:uid="{00000000-0005-0000-0000-000044150000}"/>
    <cellStyle name="Calculation 3 4 2 2 3 2" xfId="37550" xr:uid="{00000000-0005-0000-0000-000045150000}"/>
    <cellStyle name="Calculation 3 4 2 2 4" xfId="6671" xr:uid="{00000000-0005-0000-0000-000046150000}"/>
    <cellStyle name="Calculation 3 4 2 2 4 2" xfId="40092" xr:uid="{00000000-0005-0000-0000-000047150000}"/>
    <cellStyle name="Calculation 3 4 2 2 5" xfId="34990" xr:uid="{00000000-0005-0000-0000-000048150000}"/>
    <cellStyle name="Calculation 3 4 2 3" xfId="33719" xr:uid="{00000000-0005-0000-0000-000049150000}"/>
    <cellStyle name="Calculation 3 4 3" xfId="6672" xr:uid="{00000000-0005-0000-0000-00004A150000}"/>
    <cellStyle name="Calculation 3 4 3 2" xfId="6673" xr:uid="{00000000-0005-0000-0000-00004B150000}"/>
    <cellStyle name="Calculation 3 4 3 2 2" xfId="6674" xr:uid="{00000000-0005-0000-0000-00004C150000}"/>
    <cellStyle name="Calculation 3 4 3 2 2 2" xfId="38302" xr:uid="{00000000-0005-0000-0000-00004D150000}"/>
    <cellStyle name="Calculation 3 4 3 2 3" xfId="6675" xr:uid="{00000000-0005-0000-0000-00004E150000}"/>
    <cellStyle name="Calculation 3 4 3 2 3 2" xfId="40842" xr:uid="{00000000-0005-0000-0000-00004F150000}"/>
    <cellStyle name="Calculation 3 4 3 2 4" xfId="35749" xr:uid="{00000000-0005-0000-0000-000050150000}"/>
    <cellStyle name="Calculation 3 4 3 3" xfId="6676" xr:uid="{00000000-0005-0000-0000-000051150000}"/>
    <cellStyle name="Calculation 3 4 3 3 2" xfId="37028" xr:uid="{00000000-0005-0000-0000-000052150000}"/>
    <cellStyle name="Calculation 3 4 3 4" xfId="6677" xr:uid="{00000000-0005-0000-0000-000053150000}"/>
    <cellStyle name="Calculation 3 4 3 4 2" xfId="39572" xr:uid="{00000000-0005-0000-0000-000054150000}"/>
    <cellStyle name="Calculation 3 4 3 5" xfId="34475" xr:uid="{00000000-0005-0000-0000-000055150000}"/>
    <cellStyle name="Calculation 3 4 4" xfId="6678" xr:uid="{00000000-0005-0000-0000-000056150000}"/>
    <cellStyle name="Calculation 3 4 5" xfId="6664" xr:uid="{00000000-0005-0000-0000-000057150000}"/>
    <cellStyle name="Calculation 3 4 6" xfId="32522" xr:uid="{00000000-0005-0000-0000-000058150000}"/>
    <cellStyle name="Calculation 3 5" xfId="6679" xr:uid="{00000000-0005-0000-0000-000059150000}"/>
    <cellStyle name="Calculation 3 5 2" xfId="6680" xr:uid="{00000000-0005-0000-0000-00005A150000}"/>
    <cellStyle name="Calculation 3 5 2 2" xfId="6681" xr:uid="{00000000-0005-0000-0000-00005B150000}"/>
    <cellStyle name="Calculation 3 5 2 2 2" xfId="6682" xr:uid="{00000000-0005-0000-0000-00005C150000}"/>
    <cellStyle name="Calculation 3 5 2 2 2 2" xfId="6683" xr:uid="{00000000-0005-0000-0000-00005D150000}"/>
    <cellStyle name="Calculation 3 5 2 2 2 2 2" xfId="38973" xr:uid="{00000000-0005-0000-0000-00005E150000}"/>
    <cellStyle name="Calculation 3 5 2 2 2 3" xfId="6684" xr:uid="{00000000-0005-0000-0000-00005F150000}"/>
    <cellStyle name="Calculation 3 5 2 2 2 3 2" xfId="41513" xr:uid="{00000000-0005-0000-0000-000060150000}"/>
    <cellStyle name="Calculation 3 5 2 2 2 4" xfId="36420" xr:uid="{00000000-0005-0000-0000-000061150000}"/>
    <cellStyle name="Calculation 3 5 2 2 3" xfId="6685" xr:uid="{00000000-0005-0000-0000-000062150000}"/>
    <cellStyle name="Calculation 3 5 2 2 3 2" xfId="37701" xr:uid="{00000000-0005-0000-0000-000063150000}"/>
    <cellStyle name="Calculation 3 5 2 2 4" xfId="6686" xr:uid="{00000000-0005-0000-0000-000064150000}"/>
    <cellStyle name="Calculation 3 5 2 2 4 2" xfId="40243" xr:uid="{00000000-0005-0000-0000-000065150000}"/>
    <cellStyle name="Calculation 3 5 2 2 5" xfId="35141" xr:uid="{00000000-0005-0000-0000-000066150000}"/>
    <cellStyle name="Calculation 3 5 2 3" xfId="33870" xr:uid="{00000000-0005-0000-0000-000067150000}"/>
    <cellStyle name="Calculation 3 5 3" xfId="6687" xr:uid="{00000000-0005-0000-0000-000068150000}"/>
    <cellStyle name="Calculation 3 5 3 2" xfId="6688" xr:uid="{00000000-0005-0000-0000-000069150000}"/>
    <cellStyle name="Calculation 3 5 3 2 2" xfId="6689" xr:uid="{00000000-0005-0000-0000-00006A150000}"/>
    <cellStyle name="Calculation 3 5 3 2 2 2" xfId="38453" xr:uid="{00000000-0005-0000-0000-00006B150000}"/>
    <cellStyle name="Calculation 3 5 3 2 3" xfId="6690" xr:uid="{00000000-0005-0000-0000-00006C150000}"/>
    <cellStyle name="Calculation 3 5 3 2 3 2" xfId="40993" xr:uid="{00000000-0005-0000-0000-00006D150000}"/>
    <cellStyle name="Calculation 3 5 3 2 4" xfId="35900" xr:uid="{00000000-0005-0000-0000-00006E150000}"/>
    <cellStyle name="Calculation 3 5 3 3" xfId="6691" xr:uid="{00000000-0005-0000-0000-00006F150000}"/>
    <cellStyle name="Calculation 3 5 3 3 2" xfId="37179" xr:uid="{00000000-0005-0000-0000-000070150000}"/>
    <cellStyle name="Calculation 3 5 3 4" xfId="6692" xr:uid="{00000000-0005-0000-0000-000071150000}"/>
    <cellStyle name="Calculation 3 5 3 4 2" xfId="39723" xr:uid="{00000000-0005-0000-0000-000072150000}"/>
    <cellStyle name="Calculation 3 5 3 5" xfId="34622" xr:uid="{00000000-0005-0000-0000-000073150000}"/>
    <cellStyle name="Calculation 3 5 4" xfId="6693" xr:uid="{00000000-0005-0000-0000-000074150000}"/>
    <cellStyle name="Calculation 3 5 5" xfId="32669" xr:uid="{00000000-0005-0000-0000-000075150000}"/>
    <cellStyle name="Calculation 3 6" xfId="6694" xr:uid="{00000000-0005-0000-0000-000076150000}"/>
    <cellStyle name="Calculation 3 6 2" xfId="6695" xr:uid="{00000000-0005-0000-0000-000077150000}"/>
    <cellStyle name="Calculation 3 6 2 2" xfId="6696" xr:uid="{00000000-0005-0000-0000-000078150000}"/>
    <cellStyle name="Calculation 3 6 2 2 2" xfId="6697" xr:uid="{00000000-0005-0000-0000-000079150000}"/>
    <cellStyle name="Calculation 3 6 2 2 2 2" xfId="6698" xr:uid="{00000000-0005-0000-0000-00007A150000}"/>
    <cellStyle name="Calculation 3 6 2 2 2 2 2" xfId="39132" xr:uid="{00000000-0005-0000-0000-00007B150000}"/>
    <cellStyle name="Calculation 3 6 2 2 2 3" xfId="6699" xr:uid="{00000000-0005-0000-0000-00007C150000}"/>
    <cellStyle name="Calculation 3 6 2 2 2 3 2" xfId="41672" xr:uid="{00000000-0005-0000-0000-00007D150000}"/>
    <cellStyle name="Calculation 3 6 2 2 2 4" xfId="36579" xr:uid="{00000000-0005-0000-0000-00007E150000}"/>
    <cellStyle name="Calculation 3 6 2 2 3" xfId="6700" xr:uid="{00000000-0005-0000-0000-00007F150000}"/>
    <cellStyle name="Calculation 3 6 2 2 3 2" xfId="37862" xr:uid="{00000000-0005-0000-0000-000080150000}"/>
    <cellStyle name="Calculation 3 6 2 2 4" xfId="6701" xr:uid="{00000000-0005-0000-0000-000081150000}"/>
    <cellStyle name="Calculation 3 6 2 2 4 2" xfId="40402" xr:uid="{00000000-0005-0000-0000-000082150000}"/>
    <cellStyle name="Calculation 3 6 2 2 5" xfId="35302" xr:uid="{00000000-0005-0000-0000-000083150000}"/>
    <cellStyle name="Calculation 3 6 2 3" xfId="34030" xr:uid="{00000000-0005-0000-0000-000084150000}"/>
    <cellStyle name="Calculation 3 6 3" xfId="6702" xr:uid="{00000000-0005-0000-0000-000085150000}"/>
    <cellStyle name="Calculation 3 6 3 2" xfId="6703" xr:uid="{00000000-0005-0000-0000-000086150000}"/>
    <cellStyle name="Calculation 3 6 3 2 2" xfId="6704" xr:uid="{00000000-0005-0000-0000-000087150000}"/>
    <cellStyle name="Calculation 3 6 3 2 2 2" xfId="38612" xr:uid="{00000000-0005-0000-0000-000088150000}"/>
    <cellStyle name="Calculation 3 6 3 2 3" xfId="6705" xr:uid="{00000000-0005-0000-0000-000089150000}"/>
    <cellStyle name="Calculation 3 6 3 2 3 2" xfId="41152" xr:uid="{00000000-0005-0000-0000-00008A150000}"/>
    <cellStyle name="Calculation 3 6 3 2 4" xfId="36059" xr:uid="{00000000-0005-0000-0000-00008B150000}"/>
    <cellStyle name="Calculation 3 6 3 3" xfId="6706" xr:uid="{00000000-0005-0000-0000-00008C150000}"/>
    <cellStyle name="Calculation 3 6 3 3 2" xfId="37340" xr:uid="{00000000-0005-0000-0000-00008D150000}"/>
    <cellStyle name="Calculation 3 6 3 4" xfId="6707" xr:uid="{00000000-0005-0000-0000-00008E150000}"/>
    <cellStyle name="Calculation 3 6 3 4 2" xfId="39882" xr:uid="{00000000-0005-0000-0000-00008F150000}"/>
    <cellStyle name="Calculation 3 6 3 5" xfId="34779" xr:uid="{00000000-0005-0000-0000-000090150000}"/>
    <cellStyle name="Calculation 3 6 4" xfId="32843" xr:uid="{00000000-0005-0000-0000-000091150000}"/>
    <cellStyle name="Calculation 3 7" xfId="6708" xr:uid="{00000000-0005-0000-0000-000092150000}"/>
    <cellStyle name="Calculation 3 7 2" xfId="6709" xr:uid="{00000000-0005-0000-0000-000093150000}"/>
    <cellStyle name="Calculation 3 7 2 2" xfId="6710" xr:uid="{00000000-0005-0000-0000-000094150000}"/>
    <cellStyle name="Calculation 3 7 2 2 2" xfId="6711" xr:uid="{00000000-0005-0000-0000-000095150000}"/>
    <cellStyle name="Calculation 3 7 2 2 2 2" xfId="38166" xr:uid="{00000000-0005-0000-0000-000096150000}"/>
    <cellStyle name="Calculation 3 7 2 2 3" xfId="6712" xr:uid="{00000000-0005-0000-0000-000097150000}"/>
    <cellStyle name="Calculation 3 7 2 2 3 2" xfId="40706" xr:uid="{00000000-0005-0000-0000-000098150000}"/>
    <cellStyle name="Calculation 3 7 2 2 4" xfId="35613" xr:uid="{00000000-0005-0000-0000-000099150000}"/>
    <cellStyle name="Calculation 3 7 2 3" xfId="6713" xr:uid="{00000000-0005-0000-0000-00009A150000}"/>
    <cellStyle name="Calculation 3 7 2 3 2" xfId="36892" xr:uid="{00000000-0005-0000-0000-00009B150000}"/>
    <cellStyle name="Calculation 3 7 2 4" xfId="6714" xr:uid="{00000000-0005-0000-0000-00009C150000}"/>
    <cellStyle name="Calculation 3 7 2 4 2" xfId="39436" xr:uid="{00000000-0005-0000-0000-00009D150000}"/>
    <cellStyle name="Calculation 3 7 2 5" xfId="34338" xr:uid="{00000000-0005-0000-0000-00009E150000}"/>
    <cellStyle name="Calculation 3 7 3" xfId="31739" xr:uid="{00000000-0005-0000-0000-00009F150000}"/>
    <cellStyle name="Calculation 3 8" xfId="6715" xr:uid="{00000000-0005-0000-0000-0000A0150000}"/>
    <cellStyle name="Calculation 3 8 2" xfId="6716" xr:uid="{00000000-0005-0000-0000-0000A1150000}"/>
    <cellStyle name="Calculation 3 8 2 2" xfId="6717" xr:uid="{00000000-0005-0000-0000-0000A2150000}"/>
    <cellStyle name="Calculation 3 8 2 2 2" xfId="38014" xr:uid="{00000000-0005-0000-0000-0000A3150000}"/>
    <cellStyle name="Calculation 3 8 2 3" xfId="6718" xr:uid="{00000000-0005-0000-0000-0000A4150000}"/>
    <cellStyle name="Calculation 3 8 2 3 2" xfId="40554" xr:uid="{00000000-0005-0000-0000-0000A5150000}"/>
    <cellStyle name="Calculation 3 8 2 4" xfId="35461" xr:uid="{00000000-0005-0000-0000-0000A6150000}"/>
    <cellStyle name="Calculation 3 8 3" xfId="6719" xr:uid="{00000000-0005-0000-0000-0000A7150000}"/>
    <cellStyle name="Calculation 3 8 3 2" xfId="36740" xr:uid="{00000000-0005-0000-0000-0000A8150000}"/>
    <cellStyle name="Calculation 3 8 4" xfId="6720" xr:uid="{00000000-0005-0000-0000-0000A9150000}"/>
    <cellStyle name="Calculation 3 8 4 2" xfId="39284" xr:uid="{00000000-0005-0000-0000-0000AA150000}"/>
    <cellStyle name="Calculation 3 8 5" xfId="34186" xr:uid="{00000000-0005-0000-0000-0000AB150000}"/>
    <cellStyle name="Calculation 3 9" xfId="6721" xr:uid="{00000000-0005-0000-0000-0000AC150000}"/>
    <cellStyle name="Calculation 3 9 2" xfId="41848" xr:uid="{00000000-0005-0000-0000-0000AD150000}"/>
    <cellStyle name="Calculation 4" xfId="1403" xr:uid="{00000000-0005-0000-0000-0000AE150000}"/>
    <cellStyle name="Calculation 4 2" xfId="1404" xr:uid="{00000000-0005-0000-0000-0000AF150000}"/>
    <cellStyle name="Calculation 4 2 2" xfId="6724" xr:uid="{00000000-0005-0000-0000-0000B0150000}"/>
    <cellStyle name="Calculation 4 2 2 2" xfId="6725" xr:uid="{00000000-0005-0000-0000-0000B1150000}"/>
    <cellStyle name="Calculation 4 2 2 2 2" xfId="6726" xr:uid="{00000000-0005-0000-0000-0000B2150000}"/>
    <cellStyle name="Calculation 4 2 2 2 2 2" xfId="6727" xr:uid="{00000000-0005-0000-0000-0000B3150000}"/>
    <cellStyle name="Calculation 4 2 2 2 2 2 2" xfId="6728" xr:uid="{00000000-0005-0000-0000-0000B4150000}"/>
    <cellStyle name="Calculation 4 2 2 2 2 2 2 2" xfId="38899" xr:uid="{00000000-0005-0000-0000-0000B5150000}"/>
    <cellStyle name="Calculation 4 2 2 2 2 2 3" xfId="6729" xr:uid="{00000000-0005-0000-0000-0000B6150000}"/>
    <cellStyle name="Calculation 4 2 2 2 2 2 3 2" xfId="41439" xr:uid="{00000000-0005-0000-0000-0000B7150000}"/>
    <cellStyle name="Calculation 4 2 2 2 2 2 4" xfId="36346" xr:uid="{00000000-0005-0000-0000-0000B8150000}"/>
    <cellStyle name="Calculation 4 2 2 2 2 3" xfId="6730" xr:uid="{00000000-0005-0000-0000-0000B9150000}"/>
    <cellStyle name="Calculation 4 2 2 2 2 3 2" xfId="37627" xr:uid="{00000000-0005-0000-0000-0000BA150000}"/>
    <cellStyle name="Calculation 4 2 2 2 2 4" xfId="6731" xr:uid="{00000000-0005-0000-0000-0000BB150000}"/>
    <cellStyle name="Calculation 4 2 2 2 2 4 2" xfId="40169" xr:uid="{00000000-0005-0000-0000-0000BC150000}"/>
    <cellStyle name="Calculation 4 2 2 2 2 5" xfId="35067" xr:uid="{00000000-0005-0000-0000-0000BD150000}"/>
    <cellStyle name="Calculation 4 2 2 2 3" xfId="33796" xr:uid="{00000000-0005-0000-0000-0000BE150000}"/>
    <cellStyle name="Calculation 4 2 2 3" xfId="6732" xr:uid="{00000000-0005-0000-0000-0000BF150000}"/>
    <cellStyle name="Calculation 4 2 2 3 2" xfId="6733" xr:uid="{00000000-0005-0000-0000-0000C0150000}"/>
    <cellStyle name="Calculation 4 2 2 3 2 2" xfId="6734" xr:uid="{00000000-0005-0000-0000-0000C1150000}"/>
    <cellStyle name="Calculation 4 2 2 3 2 2 2" xfId="38379" xr:uid="{00000000-0005-0000-0000-0000C2150000}"/>
    <cellStyle name="Calculation 4 2 2 3 2 3" xfId="6735" xr:uid="{00000000-0005-0000-0000-0000C3150000}"/>
    <cellStyle name="Calculation 4 2 2 3 2 3 2" xfId="40919" xr:uid="{00000000-0005-0000-0000-0000C4150000}"/>
    <cellStyle name="Calculation 4 2 2 3 2 4" xfId="35826" xr:uid="{00000000-0005-0000-0000-0000C5150000}"/>
    <cellStyle name="Calculation 4 2 2 3 3" xfId="6736" xr:uid="{00000000-0005-0000-0000-0000C6150000}"/>
    <cellStyle name="Calculation 4 2 2 3 3 2" xfId="37105" xr:uid="{00000000-0005-0000-0000-0000C7150000}"/>
    <cellStyle name="Calculation 4 2 2 3 4" xfId="6737" xr:uid="{00000000-0005-0000-0000-0000C8150000}"/>
    <cellStyle name="Calculation 4 2 2 3 4 2" xfId="39649" xr:uid="{00000000-0005-0000-0000-0000C9150000}"/>
    <cellStyle name="Calculation 4 2 2 3 5" xfId="34548" xr:uid="{00000000-0005-0000-0000-0000CA150000}"/>
    <cellStyle name="Calculation 4 2 2 4" xfId="32592" xr:uid="{00000000-0005-0000-0000-0000CB150000}"/>
    <cellStyle name="Calculation 4 2 3" xfId="6738" xr:uid="{00000000-0005-0000-0000-0000CC150000}"/>
    <cellStyle name="Calculation 4 2 3 2" xfId="6739" xr:uid="{00000000-0005-0000-0000-0000CD150000}"/>
    <cellStyle name="Calculation 4 2 3 2 2" xfId="6740" xr:uid="{00000000-0005-0000-0000-0000CE150000}"/>
    <cellStyle name="Calculation 4 2 3 2 2 2" xfId="6741" xr:uid="{00000000-0005-0000-0000-0000CF150000}"/>
    <cellStyle name="Calculation 4 2 3 2 2 2 2" xfId="6742" xr:uid="{00000000-0005-0000-0000-0000D0150000}"/>
    <cellStyle name="Calculation 4 2 3 2 2 2 2 2" xfId="39051" xr:uid="{00000000-0005-0000-0000-0000D1150000}"/>
    <cellStyle name="Calculation 4 2 3 2 2 2 3" xfId="6743" xr:uid="{00000000-0005-0000-0000-0000D2150000}"/>
    <cellStyle name="Calculation 4 2 3 2 2 2 3 2" xfId="41591" xr:uid="{00000000-0005-0000-0000-0000D3150000}"/>
    <cellStyle name="Calculation 4 2 3 2 2 2 4" xfId="36498" xr:uid="{00000000-0005-0000-0000-0000D4150000}"/>
    <cellStyle name="Calculation 4 2 3 2 2 3" xfId="6744" xr:uid="{00000000-0005-0000-0000-0000D5150000}"/>
    <cellStyle name="Calculation 4 2 3 2 2 3 2" xfId="37779" xr:uid="{00000000-0005-0000-0000-0000D6150000}"/>
    <cellStyle name="Calculation 4 2 3 2 2 4" xfId="6745" xr:uid="{00000000-0005-0000-0000-0000D7150000}"/>
    <cellStyle name="Calculation 4 2 3 2 2 4 2" xfId="40321" xr:uid="{00000000-0005-0000-0000-0000D8150000}"/>
    <cellStyle name="Calculation 4 2 3 2 2 5" xfId="35219" xr:uid="{00000000-0005-0000-0000-0000D9150000}"/>
    <cellStyle name="Calculation 4 2 3 2 3" xfId="33947" xr:uid="{00000000-0005-0000-0000-0000DA150000}"/>
    <cellStyle name="Calculation 4 2 3 3" xfId="6746" xr:uid="{00000000-0005-0000-0000-0000DB150000}"/>
    <cellStyle name="Calculation 4 2 3 3 2" xfId="6747" xr:uid="{00000000-0005-0000-0000-0000DC150000}"/>
    <cellStyle name="Calculation 4 2 3 3 2 2" xfId="6748" xr:uid="{00000000-0005-0000-0000-0000DD150000}"/>
    <cellStyle name="Calculation 4 2 3 3 2 2 2" xfId="38531" xr:uid="{00000000-0005-0000-0000-0000DE150000}"/>
    <cellStyle name="Calculation 4 2 3 3 2 3" xfId="6749" xr:uid="{00000000-0005-0000-0000-0000DF150000}"/>
    <cellStyle name="Calculation 4 2 3 3 2 3 2" xfId="41071" xr:uid="{00000000-0005-0000-0000-0000E0150000}"/>
    <cellStyle name="Calculation 4 2 3 3 2 4" xfId="35978" xr:uid="{00000000-0005-0000-0000-0000E1150000}"/>
    <cellStyle name="Calculation 4 2 3 3 3" xfId="6750" xr:uid="{00000000-0005-0000-0000-0000E2150000}"/>
    <cellStyle name="Calculation 4 2 3 3 3 2" xfId="37257" xr:uid="{00000000-0005-0000-0000-0000E3150000}"/>
    <cellStyle name="Calculation 4 2 3 3 4" xfId="6751" xr:uid="{00000000-0005-0000-0000-0000E4150000}"/>
    <cellStyle name="Calculation 4 2 3 3 4 2" xfId="39801" xr:uid="{00000000-0005-0000-0000-0000E5150000}"/>
    <cellStyle name="Calculation 4 2 3 3 5" xfId="34696" xr:uid="{00000000-0005-0000-0000-0000E6150000}"/>
    <cellStyle name="Calculation 4 2 3 4" xfId="32743" xr:uid="{00000000-0005-0000-0000-0000E7150000}"/>
    <cellStyle name="Calculation 4 2 4" xfId="6752" xr:uid="{00000000-0005-0000-0000-0000E8150000}"/>
    <cellStyle name="Calculation 4 2 4 2" xfId="6753" xr:uid="{00000000-0005-0000-0000-0000E9150000}"/>
    <cellStyle name="Calculation 4 2 4 2 2" xfId="6754" xr:uid="{00000000-0005-0000-0000-0000EA150000}"/>
    <cellStyle name="Calculation 4 2 4 2 2 2" xfId="6755" xr:uid="{00000000-0005-0000-0000-0000EB150000}"/>
    <cellStyle name="Calculation 4 2 4 2 2 2 2" xfId="6756" xr:uid="{00000000-0005-0000-0000-0000EC150000}"/>
    <cellStyle name="Calculation 4 2 4 2 2 2 2 2" xfId="39210" xr:uid="{00000000-0005-0000-0000-0000ED150000}"/>
    <cellStyle name="Calculation 4 2 4 2 2 2 3" xfId="6757" xr:uid="{00000000-0005-0000-0000-0000EE150000}"/>
    <cellStyle name="Calculation 4 2 4 2 2 2 3 2" xfId="41750" xr:uid="{00000000-0005-0000-0000-0000EF150000}"/>
    <cellStyle name="Calculation 4 2 4 2 2 2 4" xfId="36657" xr:uid="{00000000-0005-0000-0000-0000F0150000}"/>
    <cellStyle name="Calculation 4 2 4 2 2 3" xfId="6758" xr:uid="{00000000-0005-0000-0000-0000F1150000}"/>
    <cellStyle name="Calculation 4 2 4 2 2 3 2" xfId="37940" xr:uid="{00000000-0005-0000-0000-0000F2150000}"/>
    <cellStyle name="Calculation 4 2 4 2 2 4" xfId="6759" xr:uid="{00000000-0005-0000-0000-0000F3150000}"/>
    <cellStyle name="Calculation 4 2 4 2 2 4 2" xfId="40480" xr:uid="{00000000-0005-0000-0000-0000F4150000}"/>
    <cellStyle name="Calculation 4 2 4 2 2 5" xfId="35380" xr:uid="{00000000-0005-0000-0000-0000F5150000}"/>
    <cellStyle name="Calculation 4 2 4 2 3" xfId="34108" xr:uid="{00000000-0005-0000-0000-0000F6150000}"/>
    <cellStyle name="Calculation 4 2 4 3" xfId="6760" xr:uid="{00000000-0005-0000-0000-0000F7150000}"/>
    <cellStyle name="Calculation 4 2 4 3 2" xfId="6761" xr:uid="{00000000-0005-0000-0000-0000F8150000}"/>
    <cellStyle name="Calculation 4 2 4 3 2 2" xfId="6762" xr:uid="{00000000-0005-0000-0000-0000F9150000}"/>
    <cellStyle name="Calculation 4 2 4 3 2 2 2" xfId="38690" xr:uid="{00000000-0005-0000-0000-0000FA150000}"/>
    <cellStyle name="Calculation 4 2 4 3 2 3" xfId="6763" xr:uid="{00000000-0005-0000-0000-0000FB150000}"/>
    <cellStyle name="Calculation 4 2 4 3 2 3 2" xfId="41230" xr:uid="{00000000-0005-0000-0000-0000FC150000}"/>
    <cellStyle name="Calculation 4 2 4 3 2 4" xfId="36137" xr:uid="{00000000-0005-0000-0000-0000FD150000}"/>
    <cellStyle name="Calculation 4 2 4 3 3" xfId="6764" xr:uid="{00000000-0005-0000-0000-0000FE150000}"/>
    <cellStyle name="Calculation 4 2 4 3 3 2" xfId="37418" xr:uid="{00000000-0005-0000-0000-0000FF150000}"/>
    <cellStyle name="Calculation 4 2 4 3 4" xfId="6765" xr:uid="{00000000-0005-0000-0000-000000160000}"/>
    <cellStyle name="Calculation 4 2 4 3 4 2" xfId="39960" xr:uid="{00000000-0005-0000-0000-000001160000}"/>
    <cellStyle name="Calculation 4 2 4 3 5" xfId="34857" xr:uid="{00000000-0005-0000-0000-000002160000}"/>
    <cellStyle name="Calculation 4 2 4 4" xfId="32922" xr:uid="{00000000-0005-0000-0000-000003160000}"/>
    <cellStyle name="Calculation 4 2 5" xfId="6766" xr:uid="{00000000-0005-0000-0000-000004160000}"/>
    <cellStyle name="Calculation 4 2 5 2" xfId="6767" xr:uid="{00000000-0005-0000-0000-000005160000}"/>
    <cellStyle name="Calculation 4 2 5 2 2" xfId="6768" xr:uid="{00000000-0005-0000-0000-000006160000}"/>
    <cellStyle name="Calculation 4 2 5 2 2 2" xfId="6769" xr:uid="{00000000-0005-0000-0000-000007160000}"/>
    <cellStyle name="Calculation 4 2 5 2 2 2 2" xfId="38234" xr:uid="{00000000-0005-0000-0000-000008160000}"/>
    <cellStyle name="Calculation 4 2 5 2 2 3" xfId="6770" xr:uid="{00000000-0005-0000-0000-000009160000}"/>
    <cellStyle name="Calculation 4 2 5 2 2 3 2" xfId="40774" xr:uid="{00000000-0005-0000-0000-00000A160000}"/>
    <cellStyle name="Calculation 4 2 5 2 2 4" xfId="35681" xr:uid="{00000000-0005-0000-0000-00000B160000}"/>
    <cellStyle name="Calculation 4 2 5 2 3" xfId="6771" xr:uid="{00000000-0005-0000-0000-00000C160000}"/>
    <cellStyle name="Calculation 4 2 5 2 3 2" xfId="36960" xr:uid="{00000000-0005-0000-0000-00000D160000}"/>
    <cellStyle name="Calculation 4 2 5 2 4" xfId="6772" xr:uid="{00000000-0005-0000-0000-00000E160000}"/>
    <cellStyle name="Calculation 4 2 5 2 4 2" xfId="39504" xr:uid="{00000000-0005-0000-0000-00000F160000}"/>
    <cellStyle name="Calculation 4 2 5 2 5" xfId="34406" xr:uid="{00000000-0005-0000-0000-000010160000}"/>
    <cellStyle name="Calculation 4 2 5 3" xfId="31808" xr:uid="{00000000-0005-0000-0000-000011160000}"/>
    <cellStyle name="Calculation 4 2 6" xfId="6773" xr:uid="{00000000-0005-0000-0000-000012160000}"/>
    <cellStyle name="Calculation 4 2 6 2" xfId="6774" xr:uid="{00000000-0005-0000-0000-000013160000}"/>
    <cellStyle name="Calculation 4 2 6 2 2" xfId="6775" xr:uid="{00000000-0005-0000-0000-000014160000}"/>
    <cellStyle name="Calculation 4 2 6 2 2 2" xfId="6776" xr:uid="{00000000-0005-0000-0000-000015160000}"/>
    <cellStyle name="Calculation 4 2 6 2 2 2 2" xfId="38765" xr:uid="{00000000-0005-0000-0000-000016160000}"/>
    <cellStyle name="Calculation 4 2 6 2 2 3" xfId="6777" xr:uid="{00000000-0005-0000-0000-000017160000}"/>
    <cellStyle name="Calculation 4 2 6 2 2 3 2" xfId="41305" xr:uid="{00000000-0005-0000-0000-000018160000}"/>
    <cellStyle name="Calculation 4 2 6 2 2 4" xfId="36212" xr:uid="{00000000-0005-0000-0000-000019160000}"/>
    <cellStyle name="Calculation 4 2 6 2 3" xfId="6778" xr:uid="{00000000-0005-0000-0000-00001A160000}"/>
    <cellStyle name="Calculation 4 2 6 2 3 2" xfId="37493" xr:uid="{00000000-0005-0000-0000-00001B160000}"/>
    <cellStyle name="Calculation 4 2 6 2 4" xfId="6779" xr:uid="{00000000-0005-0000-0000-00001C160000}"/>
    <cellStyle name="Calculation 4 2 6 2 4 2" xfId="40035" xr:uid="{00000000-0005-0000-0000-00001D160000}"/>
    <cellStyle name="Calculation 4 2 6 2 5" xfId="34933" xr:uid="{00000000-0005-0000-0000-00001E160000}"/>
    <cellStyle name="Calculation 4 2 6 3" xfId="33660" xr:uid="{00000000-0005-0000-0000-00001F160000}"/>
    <cellStyle name="Calculation 4 2 7" xfId="6780" xr:uid="{00000000-0005-0000-0000-000020160000}"/>
    <cellStyle name="Calculation 4 2 7 2" xfId="6781" xr:uid="{00000000-0005-0000-0000-000021160000}"/>
    <cellStyle name="Calculation 4 2 7 2 2" xfId="6782" xr:uid="{00000000-0005-0000-0000-000022160000}"/>
    <cellStyle name="Calculation 4 2 7 2 2 2" xfId="38092" xr:uid="{00000000-0005-0000-0000-000023160000}"/>
    <cellStyle name="Calculation 4 2 7 2 3" xfId="6783" xr:uid="{00000000-0005-0000-0000-000024160000}"/>
    <cellStyle name="Calculation 4 2 7 2 3 2" xfId="40632" xr:uid="{00000000-0005-0000-0000-000025160000}"/>
    <cellStyle name="Calculation 4 2 7 2 4" xfId="35539" xr:uid="{00000000-0005-0000-0000-000026160000}"/>
    <cellStyle name="Calculation 4 2 7 3" xfId="6784" xr:uid="{00000000-0005-0000-0000-000027160000}"/>
    <cellStyle name="Calculation 4 2 7 3 2" xfId="36818" xr:uid="{00000000-0005-0000-0000-000028160000}"/>
    <cellStyle name="Calculation 4 2 7 4" xfId="6785" xr:uid="{00000000-0005-0000-0000-000029160000}"/>
    <cellStyle name="Calculation 4 2 7 4 2" xfId="39362" xr:uid="{00000000-0005-0000-0000-00002A160000}"/>
    <cellStyle name="Calculation 4 2 7 5" xfId="34264" xr:uid="{00000000-0005-0000-0000-00002B160000}"/>
    <cellStyle name="Calculation 4 2 8" xfId="6723" xr:uid="{00000000-0005-0000-0000-00002C160000}"/>
    <cellStyle name="Calculation 4 3" xfId="1405" xr:uid="{00000000-0005-0000-0000-00002D160000}"/>
    <cellStyle name="Calculation 4 3 2" xfId="6787" xr:uid="{00000000-0005-0000-0000-00002E160000}"/>
    <cellStyle name="Calculation 4 3 2 2" xfId="6788" xr:uid="{00000000-0005-0000-0000-00002F160000}"/>
    <cellStyle name="Calculation 4 3 2 2 2" xfId="6789" xr:uid="{00000000-0005-0000-0000-000030160000}"/>
    <cellStyle name="Calculation 4 3 2 2 2 2" xfId="6790" xr:uid="{00000000-0005-0000-0000-000031160000}"/>
    <cellStyle name="Calculation 4 3 2 2 2 2 2" xfId="38824" xr:uid="{00000000-0005-0000-0000-000032160000}"/>
    <cellStyle name="Calculation 4 3 2 2 2 3" xfId="6791" xr:uid="{00000000-0005-0000-0000-000033160000}"/>
    <cellStyle name="Calculation 4 3 2 2 2 3 2" xfId="41364" xr:uid="{00000000-0005-0000-0000-000034160000}"/>
    <cellStyle name="Calculation 4 3 2 2 2 4" xfId="36271" xr:uid="{00000000-0005-0000-0000-000035160000}"/>
    <cellStyle name="Calculation 4 3 2 2 3" xfId="6792" xr:uid="{00000000-0005-0000-0000-000036160000}"/>
    <cellStyle name="Calculation 4 3 2 2 3 2" xfId="37552" xr:uid="{00000000-0005-0000-0000-000037160000}"/>
    <cellStyle name="Calculation 4 3 2 2 4" xfId="6793" xr:uid="{00000000-0005-0000-0000-000038160000}"/>
    <cellStyle name="Calculation 4 3 2 2 4 2" xfId="40094" xr:uid="{00000000-0005-0000-0000-000039160000}"/>
    <cellStyle name="Calculation 4 3 2 2 5" xfId="34992" xr:uid="{00000000-0005-0000-0000-00003A160000}"/>
    <cellStyle name="Calculation 4 3 2 3" xfId="33721" xr:uid="{00000000-0005-0000-0000-00003B160000}"/>
    <cellStyle name="Calculation 4 3 3" xfId="6794" xr:uid="{00000000-0005-0000-0000-00003C160000}"/>
    <cellStyle name="Calculation 4 3 3 2" xfId="6795" xr:uid="{00000000-0005-0000-0000-00003D160000}"/>
    <cellStyle name="Calculation 4 3 3 2 2" xfId="6796" xr:uid="{00000000-0005-0000-0000-00003E160000}"/>
    <cellStyle name="Calculation 4 3 3 2 2 2" xfId="38304" xr:uid="{00000000-0005-0000-0000-00003F160000}"/>
    <cellStyle name="Calculation 4 3 3 2 3" xfId="6797" xr:uid="{00000000-0005-0000-0000-000040160000}"/>
    <cellStyle name="Calculation 4 3 3 2 3 2" xfId="40844" xr:uid="{00000000-0005-0000-0000-000041160000}"/>
    <cellStyle name="Calculation 4 3 3 2 4" xfId="35751" xr:uid="{00000000-0005-0000-0000-000042160000}"/>
    <cellStyle name="Calculation 4 3 3 3" xfId="6798" xr:uid="{00000000-0005-0000-0000-000043160000}"/>
    <cellStyle name="Calculation 4 3 3 3 2" xfId="37030" xr:uid="{00000000-0005-0000-0000-000044160000}"/>
    <cellStyle name="Calculation 4 3 3 4" xfId="6799" xr:uid="{00000000-0005-0000-0000-000045160000}"/>
    <cellStyle name="Calculation 4 3 3 4 2" xfId="39574" xr:uid="{00000000-0005-0000-0000-000046160000}"/>
    <cellStyle name="Calculation 4 3 3 5" xfId="34477" xr:uid="{00000000-0005-0000-0000-000047160000}"/>
    <cellStyle name="Calculation 4 3 4" xfId="6800" xr:uid="{00000000-0005-0000-0000-000048160000}"/>
    <cellStyle name="Calculation 4 3 5" xfId="6786" xr:uid="{00000000-0005-0000-0000-000049160000}"/>
    <cellStyle name="Calculation 4 3 6" xfId="32524" xr:uid="{00000000-0005-0000-0000-00004A160000}"/>
    <cellStyle name="Calculation 4 4" xfId="1406" xr:uid="{00000000-0005-0000-0000-00004B160000}"/>
    <cellStyle name="Calculation 4 4 2" xfId="6802" xr:uid="{00000000-0005-0000-0000-00004C160000}"/>
    <cellStyle name="Calculation 4 4 2 2" xfId="6803" xr:uid="{00000000-0005-0000-0000-00004D160000}"/>
    <cellStyle name="Calculation 4 4 2 2 2" xfId="6804" xr:uid="{00000000-0005-0000-0000-00004E160000}"/>
    <cellStyle name="Calculation 4 4 2 2 2 2" xfId="6805" xr:uid="{00000000-0005-0000-0000-00004F160000}"/>
    <cellStyle name="Calculation 4 4 2 2 2 2 2" xfId="38975" xr:uid="{00000000-0005-0000-0000-000050160000}"/>
    <cellStyle name="Calculation 4 4 2 2 2 3" xfId="6806" xr:uid="{00000000-0005-0000-0000-000051160000}"/>
    <cellStyle name="Calculation 4 4 2 2 2 3 2" xfId="41515" xr:uid="{00000000-0005-0000-0000-000052160000}"/>
    <cellStyle name="Calculation 4 4 2 2 2 4" xfId="36422" xr:uid="{00000000-0005-0000-0000-000053160000}"/>
    <cellStyle name="Calculation 4 4 2 2 3" xfId="6807" xr:uid="{00000000-0005-0000-0000-000054160000}"/>
    <cellStyle name="Calculation 4 4 2 2 3 2" xfId="37703" xr:uid="{00000000-0005-0000-0000-000055160000}"/>
    <cellStyle name="Calculation 4 4 2 2 4" xfId="6808" xr:uid="{00000000-0005-0000-0000-000056160000}"/>
    <cellStyle name="Calculation 4 4 2 2 4 2" xfId="40245" xr:uid="{00000000-0005-0000-0000-000057160000}"/>
    <cellStyle name="Calculation 4 4 2 2 5" xfId="35143" xr:uid="{00000000-0005-0000-0000-000058160000}"/>
    <cellStyle name="Calculation 4 4 2 3" xfId="33872" xr:uid="{00000000-0005-0000-0000-000059160000}"/>
    <cellStyle name="Calculation 4 4 3" xfId="6809" xr:uid="{00000000-0005-0000-0000-00005A160000}"/>
    <cellStyle name="Calculation 4 4 3 2" xfId="6810" xr:uid="{00000000-0005-0000-0000-00005B160000}"/>
    <cellStyle name="Calculation 4 4 3 2 2" xfId="6811" xr:uid="{00000000-0005-0000-0000-00005C160000}"/>
    <cellStyle name="Calculation 4 4 3 2 2 2" xfId="38455" xr:uid="{00000000-0005-0000-0000-00005D160000}"/>
    <cellStyle name="Calculation 4 4 3 2 3" xfId="6812" xr:uid="{00000000-0005-0000-0000-00005E160000}"/>
    <cellStyle name="Calculation 4 4 3 2 3 2" xfId="40995" xr:uid="{00000000-0005-0000-0000-00005F160000}"/>
    <cellStyle name="Calculation 4 4 3 2 4" xfId="35902" xr:uid="{00000000-0005-0000-0000-000060160000}"/>
    <cellStyle name="Calculation 4 4 3 3" xfId="6813" xr:uid="{00000000-0005-0000-0000-000061160000}"/>
    <cellStyle name="Calculation 4 4 3 3 2" xfId="37181" xr:uid="{00000000-0005-0000-0000-000062160000}"/>
    <cellStyle name="Calculation 4 4 3 4" xfId="6814" xr:uid="{00000000-0005-0000-0000-000063160000}"/>
    <cellStyle name="Calculation 4 4 3 4 2" xfId="39725" xr:uid="{00000000-0005-0000-0000-000064160000}"/>
    <cellStyle name="Calculation 4 4 3 5" xfId="34624" xr:uid="{00000000-0005-0000-0000-000065160000}"/>
    <cellStyle name="Calculation 4 4 4" xfId="6815" xr:uid="{00000000-0005-0000-0000-000066160000}"/>
    <cellStyle name="Calculation 4 4 5" xfId="6801" xr:uid="{00000000-0005-0000-0000-000067160000}"/>
    <cellStyle name="Calculation 4 4 6" xfId="32671" xr:uid="{00000000-0005-0000-0000-000068160000}"/>
    <cellStyle name="Calculation 4 5" xfId="6816" xr:uid="{00000000-0005-0000-0000-000069160000}"/>
    <cellStyle name="Calculation 4 5 2" xfId="6817" xr:uid="{00000000-0005-0000-0000-00006A160000}"/>
    <cellStyle name="Calculation 4 5 2 2" xfId="6818" xr:uid="{00000000-0005-0000-0000-00006B160000}"/>
    <cellStyle name="Calculation 4 5 2 2 2" xfId="6819" xr:uid="{00000000-0005-0000-0000-00006C160000}"/>
    <cellStyle name="Calculation 4 5 2 2 2 2" xfId="6820" xr:uid="{00000000-0005-0000-0000-00006D160000}"/>
    <cellStyle name="Calculation 4 5 2 2 2 2 2" xfId="39134" xr:uid="{00000000-0005-0000-0000-00006E160000}"/>
    <cellStyle name="Calculation 4 5 2 2 2 3" xfId="6821" xr:uid="{00000000-0005-0000-0000-00006F160000}"/>
    <cellStyle name="Calculation 4 5 2 2 2 3 2" xfId="41674" xr:uid="{00000000-0005-0000-0000-000070160000}"/>
    <cellStyle name="Calculation 4 5 2 2 2 4" xfId="36581" xr:uid="{00000000-0005-0000-0000-000071160000}"/>
    <cellStyle name="Calculation 4 5 2 2 3" xfId="6822" xr:uid="{00000000-0005-0000-0000-000072160000}"/>
    <cellStyle name="Calculation 4 5 2 2 3 2" xfId="37864" xr:uid="{00000000-0005-0000-0000-000073160000}"/>
    <cellStyle name="Calculation 4 5 2 2 4" xfId="6823" xr:uid="{00000000-0005-0000-0000-000074160000}"/>
    <cellStyle name="Calculation 4 5 2 2 4 2" xfId="40404" xr:uid="{00000000-0005-0000-0000-000075160000}"/>
    <cellStyle name="Calculation 4 5 2 2 5" xfId="35304" xr:uid="{00000000-0005-0000-0000-000076160000}"/>
    <cellStyle name="Calculation 4 5 2 3" xfId="34032" xr:uid="{00000000-0005-0000-0000-000077160000}"/>
    <cellStyle name="Calculation 4 5 3" xfId="6824" xr:uid="{00000000-0005-0000-0000-000078160000}"/>
    <cellStyle name="Calculation 4 5 3 2" xfId="6825" xr:uid="{00000000-0005-0000-0000-000079160000}"/>
    <cellStyle name="Calculation 4 5 3 2 2" xfId="6826" xr:uid="{00000000-0005-0000-0000-00007A160000}"/>
    <cellStyle name="Calculation 4 5 3 2 2 2" xfId="38614" xr:uid="{00000000-0005-0000-0000-00007B160000}"/>
    <cellStyle name="Calculation 4 5 3 2 3" xfId="6827" xr:uid="{00000000-0005-0000-0000-00007C160000}"/>
    <cellStyle name="Calculation 4 5 3 2 3 2" xfId="41154" xr:uid="{00000000-0005-0000-0000-00007D160000}"/>
    <cellStyle name="Calculation 4 5 3 2 4" xfId="36061" xr:uid="{00000000-0005-0000-0000-00007E160000}"/>
    <cellStyle name="Calculation 4 5 3 3" xfId="6828" xr:uid="{00000000-0005-0000-0000-00007F160000}"/>
    <cellStyle name="Calculation 4 5 3 3 2" xfId="37342" xr:uid="{00000000-0005-0000-0000-000080160000}"/>
    <cellStyle name="Calculation 4 5 3 4" xfId="6829" xr:uid="{00000000-0005-0000-0000-000081160000}"/>
    <cellStyle name="Calculation 4 5 3 4 2" xfId="39884" xr:uid="{00000000-0005-0000-0000-000082160000}"/>
    <cellStyle name="Calculation 4 5 3 5" xfId="34781" xr:uid="{00000000-0005-0000-0000-000083160000}"/>
    <cellStyle name="Calculation 4 5 4" xfId="6830" xr:uid="{00000000-0005-0000-0000-000084160000}"/>
    <cellStyle name="Calculation 4 5 5" xfId="32845" xr:uid="{00000000-0005-0000-0000-000085160000}"/>
    <cellStyle name="Calculation 4 6" xfId="6831" xr:uid="{00000000-0005-0000-0000-000086160000}"/>
    <cellStyle name="Calculation 4 6 2" xfId="6832" xr:uid="{00000000-0005-0000-0000-000087160000}"/>
    <cellStyle name="Calculation 4 6 2 2" xfId="6833" xr:uid="{00000000-0005-0000-0000-000088160000}"/>
    <cellStyle name="Calculation 4 6 2 2 2" xfId="6834" xr:uid="{00000000-0005-0000-0000-000089160000}"/>
    <cellStyle name="Calculation 4 6 2 2 2 2" xfId="38168" xr:uid="{00000000-0005-0000-0000-00008A160000}"/>
    <cellStyle name="Calculation 4 6 2 2 3" xfId="6835" xr:uid="{00000000-0005-0000-0000-00008B160000}"/>
    <cellStyle name="Calculation 4 6 2 2 3 2" xfId="40708" xr:uid="{00000000-0005-0000-0000-00008C160000}"/>
    <cellStyle name="Calculation 4 6 2 2 4" xfId="35615" xr:uid="{00000000-0005-0000-0000-00008D160000}"/>
    <cellStyle name="Calculation 4 6 2 3" xfId="6836" xr:uid="{00000000-0005-0000-0000-00008E160000}"/>
    <cellStyle name="Calculation 4 6 2 3 2" xfId="36894" xr:uid="{00000000-0005-0000-0000-00008F160000}"/>
    <cellStyle name="Calculation 4 6 2 4" xfId="6837" xr:uid="{00000000-0005-0000-0000-000090160000}"/>
    <cellStyle name="Calculation 4 6 2 4 2" xfId="39438" xr:uid="{00000000-0005-0000-0000-000091160000}"/>
    <cellStyle name="Calculation 4 6 2 5" xfId="34340" xr:uid="{00000000-0005-0000-0000-000092160000}"/>
    <cellStyle name="Calculation 4 6 3" xfId="31741" xr:uid="{00000000-0005-0000-0000-000093160000}"/>
    <cellStyle name="Calculation 4 7" xfId="6838" xr:uid="{00000000-0005-0000-0000-000094160000}"/>
    <cellStyle name="Calculation 4 7 2" xfId="6839" xr:uid="{00000000-0005-0000-0000-000095160000}"/>
    <cellStyle name="Calculation 4 7 2 2" xfId="6840" xr:uid="{00000000-0005-0000-0000-000096160000}"/>
    <cellStyle name="Calculation 4 7 2 2 2" xfId="38016" xr:uid="{00000000-0005-0000-0000-000097160000}"/>
    <cellStyle name="Calculation 4 7 2 3" xfId="6841" xr:uid="{00000000-0005-0000-0000-000098160000}"/>
    <cellStyle name="Calculation 4 7 2 3 2" xfId="40556" xr:uid="{00000000-0005-0000-0000-000099160000}"/>
    <cellStyle name="Calculation 4 7 2 4" xfId="35463" xr:uid="{00000000-0005-0000-0000-00009A160000}"/>
    <cellStyle name="Calculation 4 7 3" xfId="6842" xr:uid="{00000000-0005-0000-0000-00009B160000}"/>
    <cellStyle name="Calculation 4 7 3 2" xfId="36742" xr:uid="{00000000-0005-0000-0000-00009C160000}"/>
    <cellStyle name="Calculation 4 7 4" xfId="6843" xr:uid="{00000000-0005-0000-0000-00009D160000}"/>
    <cellStyle name="Calculation 4 7 4 2" xfId="39286" xr:uid="{00000000-0005-0000-0000-00009E160000}"/>
    <cellStyle name="Calculation 4 7 5" xfId="34188" xr:uid="{00000000-0005-0000-0000-00009F160000}"/>
    <cellStyle name="Calculation 4 8" xfId="6844" xr:uid="{00000000-0005-0000-0000-0000A0160000}"/>
    <cellStyle name="Calculation 4 8 2" xfId="41849" xr:uid="{00000000-0005-0000-0000-0000A1160000}"/>
    <cellStyle name="Calculation 4 9" xfId="6722" xr:uid="{00000000-0005-0000-0000-0000A2160000}"/>
    <cellStyle name="Calculation 5" xfId="1407" xr:uid="{00000000-0005-0000-0000-0000A3160000}"/>
    <cellStyle name="Calculation 5 2" xfId="1408" xr:uid="{00000000-0005-0000-0000-0000A4160000}"/>
    <cellStyle name="Calculation 5 2 2" xfId="1409" xr:uid="{00000000-0005-0000-0000-0000A5160000}"/>
    <cellStyle name="Calculation 5 2 2 2" xfId="6848" xr:uid="{00000000-0005-0000-0000-0000A6160000}"/>
    <cellStyle name="Calculation 5 2 2 2 2" xfId="6849" xr:uid="{00000000-0005-0000-0000-0000A7160000}"/>
    <cellStyle name="Calculation 5 2 2 2 2 2" xfId="6850" xr:uid="{00000000-0005-0000-0000-0000A8160000}"/>
    <cellStyle name="Calculation 5 2 2 2 2 2 2" xfId="6851" xr:uid="{00000000-0005-0000-0000-0000A9160000}"/>
    <cellStyle name="Calculation 5 2 2 2 2 2 2 2" xfId="38900" xr:uid="{00000000-0005-0000-0000-0000AA160000}"/>
    <cellStyle name="Calculation 5 2 2 2 2 2 3" xfId="6852" xr:uid="{00000000-0005-0000-0000-0000AB160000}"/>
    <cellStyle name="Calculation 5 2 2 2 2 2 3 2" xfId="41440" xr:uid="{00000000-0005-0000-0000-0000AC160000}"/>
    <cellStyle name="Calculation 5 2 2 2 2 2 4" xfId="36347" xr:uid="{00000000-0005-0000-0000-0000AD160000}"/>
    <cellStyle name="Calculation 5 2 2 2 2 3" xfId="6853" xr:uid="{00000000-0005-0000-0000-0000AE160000}"/>
    <cellStyle name="Calculation 5 2 2 2 2 3 2" xfId="37628" xr:uid="{00000000-0005-0000-0000-0000AF160000}"/>
    <cellStyle name="Calculation 5 2 2 2 2 4" xfId="6854" xr:uid="{00000000-0005-0000-0000-0000B0160000}"/>
    <cellStyle name="Calculation 5 2 2 2 2 4 2" xfId="40170" xr:uid="{00000000-0005-0000-0000-0000B1160000}"/>
    <cellStyle name="Calculation 5 2 2 2 2 5" xfId="35068" xr:uid="{00000000-0005-0000-0000-0000B2160000}"/>
    <cellStyle name="Calculation 5 2 2 2 3" xfId="33797" xr:uid="{00000000-0005-0000-0000-0000B3160000}"/>
    <cellStyle name="Calculation 5 2 2 3" xfId="6855" xr:uid="{00000000-0005-0000-0000-0000B4160000}"/>
    <cellStyle name="Calculation 5 2 2 3 2" xfId="6856" xr:uid="{00000000-0005-0000-0000-0000B5160000}"/>
    <cellStyle name="Calculation 5 2 2 3 2 2" xfId="6857" xr:uid="{00000000-0005-0000-0000-0000B6160000}"/>
    <cellStyle name="Calculation 5 2 2 3 2 2 2" xfId="38380" xr:uid="{00000000-0005-0000-0000-0000B7160000}"/>
    <cellStyle name="Calculation 5 2 2 3 2 3" xfId="6858" xr:uid="{00000000-0005-0000-0000-0000B8160000}"/>
    <cellStyle name="Calculation 5 2 2 3 2 3 2" xfId="40920" xr:uid="{00000000-0005-0000-0000-0000B9160000}"/>
    <cellStyle name="Calculation 5 2 2 3 2 4" xfId="35827" xr:uid="{00000000-0005-0000-0000-0000BA160000}"/>
    <cellStyle name="Calculation 5 2 2 3 3" xfId="6859" xr:uid="{00000000-0005-0000-0000-0000BB160000}"/>
    <cellStyle name="Calculation 5 2 2 3 3 2" xfId="37106" xr:uid="{00000000-0005-0000-0000-0000BC160000}"/>
    <cellStyle name="Calculation 5 2 2 3 4" xfId="6860" xr:uid="{00000000-0005-0000-0000-0000BD160000}"/>
    <cellStyle name="Calculation 5 2 2 3 4 2" xfId="39650" xr:uid="{00000000-0005-0000-0000-0000BE160000}"/>
    <cellStyle name="Calculation 5 2 2 3 5" xfId="34549" xr:uid="{00000000-0005-0000-0000-0000BF160000}"/>
    <cellStyle name="Calculation 5 2 2 4" xfId="6861" xr:uid="{00000000-0005-0000-0000-0000C0160000}"/>
    <cellStyle name="Calculation 5 2 2 5" xfId="6847" xr:uid="{00000000-0005-0000-0000-0000C1160000}"/>
    <cellStyle name="Calculation 5 2 2 6" xfId="32593" xr:uid="{00000000-0005-0000-0000-0000C2160000}"/>
    <cellStyle name="Calculation 5 2 3" xfId="1410" xr:uid="{00000000-0005-0000-0000-0000C3160000}"/>
    <cellStyle name="Calculation 5 2 3 2" xfId="6863" xr:uid="{00000000-0005-0000-0000-0000C4160000}"/>
    <cellStyle name="Calculation 5 2 3 2 2" xfId="6864" xr:uid="{00000000-0005-0000-0000-0000C5160000}"/>
    <cellStyle name="Calculation 5 2 3 2 2 2" xfId="6865" xr:uid="{00000000-0005-0000-0000-0000C6160000}"/>
    <cellStyle name="Calculation 5 2 3 2 2 2 2" xfId="6866" xr:uid="{00000000-0005-0000-0000-0000C7160000}"/>
    <cellStyle name="Calculation 5 2 3 2 2 2 2 2" xfId="39052" xr:uid="{00000000-0005-0000-0000-0000C8160000}"/>
    <cellStyle name="Calculation 5 2 3 2 2 2 3" xfId="6867" xr:uid="{00000000-0005-0000-0000-0000C9160000}"/>
    <cellStyle name="Calculation 5 2 3 2 2 2 3 2" xfId="41592" xr:uid="{00000000-0005-0000-0000-0000CA160000}"/>
    <cellStyle name="Calculation 5 2 3 2 2 2 4" xfId="36499" xr:uid="{00000000-0005-0000-0000-0000CB160000}"/>
    <cellStyle name="Calculation 5 2 3 2 2 3" xfId="6868" xr:uid="{00000000-0005-0000-0000-0000CC160000}"/>
    <cellStyle name="Calculation 5 2 3 2 2 3 2" xfId="37780" xr:uid="{00000000-0005-0000-0000-0000CD160000}"/>
    <cellStyle name="Calculation 5 2 3 2 2 4" xfId="6869" xr:uid="{00000000-0005-0000-0000-0000CE160000}"/>
    <cellStyle name="Calculation 5 2 3 2 2 4 2" xfId="40322" xr:uid="{00000000-0005-0000-0000-0000CF160000}"/>
    <cellStyle name="Calculation 5 2 3 2 2 5" xfId="35220" xr:uid="{00000000-0005-0000-0000-0000D0160000}"/>
    <cellStyle name="Calculation 5 2 3 2 3" xfId="33948" xr:uid="{00000000-0005-0000-0000-0000D1160000}"/>
    <cellStyle name="Calculation 5 2 3 3" xfId="6870" xr:uid="{00000000-0005-0000-0000-0000D2160000}"/>
    <cellStyle name="Calculation 5 2 3 3 2" xfId="6871" xr:uid="{00000000-0005-0000-0000-0000D3160000}"/>
    <cellStyle name="Calculation 5 2 3 3 2 2" xfId="6872" xr:uid="{00000000-0005-0000-0000-0000D4160000}"/>
    <cellStyle name="Calculation 5 2 3 3 2 2 2" xfId="38532" xr:uid="{00000000-0005-0000-0000-0000D5160000}"/>
    <cellStyle name="Calculation 5 2 3 3 2 3" xfId="6873" xr:uid="{00000000-0005-0000-0000-0000D6160000}"/>
    <cellStyle name="Calculation 5 2 3 3 2 3 2" xfId="41072" xr:uid="{00000000-0005-0000-0000-0000D7160000}"/>
    <cellStyle name="Calculation 5 2 3 3 2 4" xfId="35979" xr:uid="{00000000-0005-0000-0000-0000D8160000}"/>
    <cellStyle name="Calculation 5 2 3 3 3" xfId="6874" xr:uid="{00000000-0005-0000-0000-0000D9160000}"/>
    <cellStyle name="Calculation 5 2 3 3 3 2" xfId="37258" xr:uid="{00000000-0005-0000-0000-0000DA160000}"/>
    <cellStyle name="Calculation 5 2 3 3 4" xfId="6875" xr:uid="{00000000-0005-0000-0000-0000DB160000}"/>
    <cellStyle name="Calculation 5 2 3 3 4 2" xfId="39802" xr:uid="{00000000-0005-0000-0000-0000DC160000}"/>
    <cellStyle name="Calculation 5 2 3 3 5" xfId="34697" xr:uid="{00000000-0005-0000-0000-0000DD160000}"/>
    <cellStyle name="Calculation 5 2 3 4" xfId="6862" xr:uid="{00000000-0005-0000-0000-0000DE160000}"/>
    <cellStyle name="Calculation 5 2 4" xfId="1411" xr:uid="{00000000-0005-0000-0000-0000DF160000}"/>
    <cellStyle name="Calculation 5 2 4 2" xfId="6877" xr:uid="{00000000-0005-0000-0000-0000E0160000}"/>
    <cellStyle name="Calculation 5 2 4 2 2" xfId="6878" xr:uid="{00000000-0005-0000-0000-0000E1160000}"/>
    <cellStyle name="Calculation 5 2 4 2 2 2" xfId="6879" xr:uid="{00000000-0005-0000-0000-0000E2160000}"/>
    <cellStyle name="Calculation 5 2 4 2 2 2 2" xfId="6880" xr:uid="{00000000-0005-0000-0000-0000E3160000}"/>
    <cellStyle name="Calculation 5 2 4 2 2 2 2 2" xfId="39211" xr:uid="{00000000-0005-0000-0000-0000E4160000}"/>
    <cellStyle name="Calculation 5 2 4 2 2 2 3" xfId="6881" xr:uid="{00000000-0005-0000-0000-0000E5160000}"/>
    <cellStyle name="Calculation 5 2 4 2 2 2 3 2" xfId="41751" xr:uid="{00000000-0005-0000-0000-0000E6160000}"/>
    <cellStyle name="Calculation 5 2 4 2 2 2 4" xfId="36658" xr:uid="{00000000-0005-0000-0000-0000E7160000}"/>
    <cellStyle name="Calculation 5 2 4 2 2 3" xfId="6882" xr:uid="{00000000-0005-0000-0000-0000E8160000}"/>
    <cellStyle name="Calculation 5 2 4 2 2 3 2" xfId="37941" xr:uid="{00000000-0005-0000-0000-0000E9160000}"/>
    <cellStyle name="Calculation 5 2 4 2 2 4" xfId="6883" xr:uid="{00000000-0005-0000-0000-0000EA160000}"/>
    <cellStyle name="Calculation 5 2 4 2 2 4 2" xfId="40481" xr:uid="{00000000-0005-0000-0000-0000EB160000}"/>
    <cellStyle name="Calculation 5 2 4 2 2 5" xfId="35381" xr:uid="{00000000-0005-0000-0000-0000EC160000}"/>
    <cellStyle name="Calculation 5 2 4 2 3" xfId="34109" xr:uid="{00000000-0005-0000-0000-0000ED160000}"/>
    <cellStyle name="Calculation 5 2 4 3" xfId="6884" xr:uid="{00000000-0005-0000-0000-0000EE160000}"/>
    <cellStyle name="Calculation 5 2 4 3 2" xfId="6885" xr:uid="{00000000-0005-0000-0000-0000EF160000}"/>
    <cellStyle name="Calculation 5 2 4 3 2 2" xfId="6886" xr:uid="{00000000-0005-0000-0000-0000F0160000}"/>
    <cellStyle name="Calculation 5 2 4 3 2 2 2" xfId="38691" xr:uid="{00000000-0005-0000-0000-0000F1160000}"/>
    <cellStyle name="Calculation 5 2 4 3 2 3" xfId="6887" xr:uid="{00000000-0005-0000-0000-0000F2160000}"/>
    <cellStyle name="Calculation 5 2 4 3 2 3 2" xfId="41231" xr:uid="{00000000-0005-0000-0000-0000F3160000}"/>
    <cellStyle name="Calculation 5 2 4 3 2 4" xfId="36138" xr:uid="{00000000-0005-0000-0000-0000F4160000}"/>
    <cellStyle name="Calculation 5 2 4 3 3" xfId="6888" xr:uid="{00000000-0005-0000-0000-0000F5160000}"/>
    <cellStyle name="Calculation 5 2 4 3 3 2" xfId="37419" xr:uid="{00000000-0005-0000-0000-0000F6160000}"/>
    <cellStyle name="Calculation 5 2 4 3 4" xfId="6889" xr:uid="{00000000-0005-0000-0000-0000F7160000}"/>
    <cellStyle name="Calculation 5 2 4 3 4 2" xfId="39961" xr:uid="{00000000-0005-0000-0000-0000F8160000}"/>
    <cellStyle name="Calculation 5 2 4 3 5" xfId="34858" xr:uid="{00000000-0005-0000-0000-0000F9160000}"/>
    <cellStyle name="Calculation 5 2 4 4" xfId="6890" xr:uid="{00000000-0005-0000-0000-0000FA160000}"/>
    <cellStyle name="Calculation 5 2 4 5" xfId="6876" xr:uid="{00000000-0005-0000-0000-0000FB160000}"/>
    <cellStyle name="Calculation 5 2 4 6" xfId="32923" xr:uid="{00000000-0005-0000-0000-0000FC160000}"/>
    <cellStyle name="Calculation 5 2 5" xfId="6891" xr:uid="{00000000-0005-0000-0000-0000FD160000}"/>
    <cellStyle name="Calculation 5 2 5 2" xfId="6892" xr:uid="{00000000-0005-0000-0000-0000FE160000}"/>
    <cellStyle name="Calculation 5 2 5 2 2" xfId="6893" xr:uid="{00000000-0005-0000-0000-0000FF160000}"/>
    <cellStyle name="Calculation 5 2 5 2 2 2" xfId="6894" xr:uid="{00000000-0005-0000-0000-000000170000}"/>
    <cellStyle name="Calculation 5 2 5 2 2 2 2" xfId="38235" xr:uid="{00000000-0005-0000-0000-000001170000}"/>
    <cellStyle name="Calculation 5 2 5 2 2 3" xfId="6895" xr:uid="{00000000-0005-0000-0000-000002170000}"/>
    <cellStyle name="Calculation 5 2 5 2 2 3 2" xfId="40775" xr:uid="{00000000-0005-0000-0000-000003170000}"/>
    <cellStyle name="Calculation 5 2 5 2 2 4" xfId="35682" xr:uid="{00000000-0005-0000-0000-000004170000}"/>
    <cellStyle name="Calculation 5 2 5 2 3" xfId="6896" xr:uid="{00000000-0005-0000-0000-000005170000}"/>
    <cellStyle name="Calculation 5 2 5 2 3 2" xfId="36961" xr:uid="{00000000-0005-0000-0000-000006170000}"/>
    <cellStyle name="Calculation 5 2 5 2 4" xfId="6897" xr:uid="{00000000-0005-0000-0000-000007170000}"/>
    <cellStyle name="Calculation 5 2 5 2 4 2" xfId="39505" xr:uid="{00000000-0005-0000-0000-000008170000}"/>
    <cellStyle name="Calculation 5 2 5 2 5" xfId="34407" xr:uid="{00000000-0005-0000-0000-000009170000}"/>
    <cellStyle name="Calculation 5 2 5 3" xfId="31809" xr:uid="{00000000-0005-0000-0000-00000A170000}"/>
    <cellStyle name="Calculation 5 2 6" xfId="6898" xr:uid="{00000000-0005-0000-0000-00000B170000}"/>
    <cellStyle name="Calculation 5 2 6 2" xfId="6899" xr:uid="{00000000-0005-0000-0000-00000C170000}"/>
    <cellStyle name="Calculation 5 2 6 2 2" xfId="6900" xr:uid="{00000000-0005-0000-0000-00000D170000}"/>
    <cellStyle name="Calculation 5 2 6 2 2 2" xfId="6901" xr:uid="{00000000-0005-0000-0000-00000E170000}"/>
    <cellStyle name="Calculation 5 2 6 2 2 2 2" xfId="38766" xr:uid="{00000000-0005-0000-0000-00000F170000}"/>
    <cellStyle name="Calculation 5 2 6 2 2 3" xfId="6902" xr:uid="{00000000-0005-0000-0000-000010170000}"/>
    <cellStyle name="Calculation 5 2 6 2 2 3 2" xfId="41306" xr:uid="{00000000-0005-0000-0000-000011170000}"/>
    <cellStyle name="Calculation 5 2 6 2 2 4" xfId="36213" xr:uid="{00000000-0005-0000-0000-000012170000}"/>
    <cellStyle name="Calculation 5 2 6 2 3" xfId="6903" xr:uid="{00000000-0005-0000-0000-000013170000}"/>
    <cellStyle name="Calculation 5 2 6 2 3 2" xfId="37494" xr:uid="{00000000-0005-0000-0000-000014170000}"/>
    <cellStyle name="Calculation 5 2 6 2 4" xfId="6904" xr:uid="{00000000-0005-0000-0000-000015170000}"/>
    <cellStyle name="Calculation 5 2 6 2 4 2" xfId="40036" xr:uid="{00000000-0005-0000-0000-000016170000}"/>
    <cellStyle name="Calculation 5 2 6 2 5" xfId="34934" xr:uid="{00000000-0005-0000-0000-000017170000}"/>
    <cellStyle name="Calculation 5 2 6 3" xfId="33661" xr:uid="{00000000-0005-0000-0000-000018170000}"/>
    <cellStyle name="Calculation 5 2 7" xfId="6905" xr:uid="{00000000-0005-0000-0000-000019170000}"/>
    <cellStyle name="Calculation 5 2 7 2" xfId="6906" xr:uid="{00000000-0005-0000-0000-00001A170000}"/>
    <cellStyle name="Calculation 5 2 7 2 2" xfId="6907" xr:uid="{00000000-0005-0000-0000-00001B170000}"/>
    <cellStyle name="Calculation 5 2 7 2 2 2" xfId="38093" xr:uid="{00000000-0005-0000-0000-00001C170000}"/>
    <cellStyle name="Calculation 5 2 7 2 3" xfId="6908" xr:uid="{00000000-0005-0000-0000-00001D170000}"/>
    <cellStyle name="Calculation 5 2 7 2 3 2" xfId="40633" xr:uid="{00000000-0005-0000-0000-00001E170000}"/>
    <cellStyle name="Calculation 5 2 7 2 4" xfId="35540" xr:uid="{00000000-0005-0000-0000-00001F170000}"/>
    <cellStyle name="Calculation 5 2 7 3" xfId="6909" xr:uid="{00000000-0005-0000-0000-000020170000}"/>
    <cellStyle name="Calculation 5 2 7 3 2" xfId="36819" xr:uid="{00000000-0005-0000-0000-000021170000}"/>
    <cellStyle name="Calculation 5 2 7 4" xfId="6910" xr:uid="{00000000-0005-0000-0000-000022170000}"/>
    <cellStyle name="Calculation 5 2 7 4 2" xfId="39363" xr:uid="{00000000-0005-0000-0000-000023170000}"/>
    <cellStyle name="Calculation 5 2 7 5" xfId="34265" xr:uid="{00000000-0005-0000-0000-000024170000}"/>
    <cellStyle name="Calculation 5 2 8" xfId="6846" xr:uid="{00000000-0005-0000-0000-000025170000}"/>
    <cellStyle name="Calculation 5 3" xfId="1412" xr:uid="{00000000-0005-0000-0000-000026170000}"/>
    <cellStyle name="Calculation 5 3 2" xfId="1413" xr:uid="{00000000-0005-0000-0000-000027170000}"/>
    <cellStyle name="Calculation 5 3 2 2" xfId="6913" xr:uid="{00000000-0005-0000-0000-000028170000}"/>
    <cellStyle name="Calculation 5 3 2 2 2" xfId="6914" xr:uid="{00000000-0005-0000-0000-000029170000}"/>
    <cellStyle name="Calculation 5 3 2 2 2 2" xfId="6915" xr:uid="{00000000-0005-0000-0000-00002A170000}"/>
    <cellStyle name="Calculation 5 3 2 2 2 2 2" xfId="38825" xr:uid="{00000000-0005-0000-0000-00002B170000}"/>
    <cellStyle name="Calculation 5 3 2 2 2 3" xfId="6916" xr:uid="{00000000-0005-0000-0000-00002C170000}"/>
    <cellStyle name="Calculation 5 3 2 2 2 3 2" xfId="41365" xr:uid="{00000000-0005-0000-0000-00002D170000}"/>
    <cellStyle name="Calculation 5 3 2 2 2 4" xfId="36272" xr:uid="{00000000-0005-0000-0000-00002E170000}"/>
    <cellStyle name="Calculation 5 3 2 2 3" xfId="6917" xr:uid="{00000000-0005-0000-0000-00002F170000}"/>
    <cellStyle name="Calculation 5 3 2 2 3 2" xfId="37553" xr:uid="{00000000-0005-0000-0000-000030170000}"/>
    <cellStyle name="Calculation 5 3 2 2 4" xfId="6918" xr:uid="{00000000-0005-0000-0000-000031170000}"/>
    <cellStyle name="Calculation 5 3 2 2 4 2" xfId="40095" xr:uid="{00000000-0005-0000-0000-000032170000}"/>
    <cellStyle name="Calculation 5 3 2 2 5" xfId="34993" xr:uid="{00000000-0005-0000-0000-000033170000}"/>
    <cellStyle name="Calculation 5 3 2 3" xfId="6919" xr:uid="{00000000-0005-0000-0000-000034170000}"/>
    <cellStyle name="Calculation 5 3 2 4" xfId="6912" xr:uid="{00000000-0005-0000-0000-000035170000}"/>
    <cellStyle name="Calculation 5 3 2 5" xfId="33722" xr:uid="{00000000-0005-0000-0000-000036170000}"/>
    <cellStyle name="Calculation 5 3 3" xfId="1414" xr:uid="{00000000-0005-0000-0000-000037170000}"/>
    <cellStyle name="Calculation 5 3 3 2" xfId="6921" xr:uid="{00000000-0005-0000-0000-000038170000}"/>
    <cellStyle name="Calculation 5 3 3 2 2" xfId="6922" xr:uid="{00000000-0005-0000-0000-000039170000}"/>
    <cellStyle name="Calculation 5 3 3 2 2 2" xfId="38305" xr:uid="{00000000-0005-0000-0000-00003A170000}"/>
    <cellStyle name="Calculation 5 3 3 2 3" xfId="6923" xr:uid="{00000000-0005-0000-0000-00003B170000}"/>
    <cellStyle name="Calculation 5 3 3 2 3 2" xfId="40845" xr:uid="{00000000-0005-0000-0000-00003C170000}"/>
    <cellStyle name="Calculation 5 3 3 2 4" xfId="35752" xr:uid="{00000000-0005-0000-0000-00003D170000}"/>
    <cellStyle name="Calculation 5 3 3 3" xfId="6924" xr:uid="{00000000-0005-0000-0000-00003E170000}"/>
    <cellStyle name="Calculation 5 3 3 3 2" xfId="37031" xr:uid="{00000000-0005-0000-0000-00003F170000}"/>
    <cellStyle name="Calculation 5 3 3 4" xfId="6925" xr:uid="{00000000-0005-0000-0000-000040170000}"/>
    <cellStyle name="Calculation 5 3 3 4 2" xfId="39575" xr:uid="{00000000-0005-0000-0000-000041170000}"/>
    <cellStyle name="Calculation 5 3 3 5" xfId="6920" xr:uid="{00000000-0005-0000-0000-000042170000}"/>
    <cellStyle name="Calculation 5 3 4" xfId="6926" xr:uid="{00000000-0005-0000-0000-000043170000}"/>
    <cellStyle name="Calculation 5 3 4 2" xfId="6927" xr:uid="{00000000-0005-0000-0000-000044170000}"/>
    <cellStyle name="Calculation 5 3 4 3" xfId="42548" xr:uid="{00000000-0005-0000-0000-000045170000}"/>
    <cellStyle name="Calculation 5 3 5" xfId="6911" xr:uid="{00000000-0005-0000-0000-000046170000}"/>
    <cellStyle name="Calculation 5 4" xfId="1415" xr:uid="{00000000-0005-0000-0000-000047170000}"/>
    <cellStyle name="Calculation 5 4 2" xfId="1416" xr:uid="{00000000-0005-0000-0000-000048170000}"/>
    <cellStyle name="Calculation 5 4 2 2" xfId="6930" xr:uid="{00000000-0005-0000-0000-000049170000}"/>
    <cellStyle name="Calculation 5 4 2 2 2" xfId="6931" xr:uid="{00000000-0005-0000-0000-00004A170000}"/>
    <cellStyle name="Calculation 5 4 2 2 2 2" xfId="6932" xr:uid="{00000000-0005-0000-0000-00004B170000}"/>
    <cellStyle name="Calculation 5 4 2 2 2 2 2" xfId="38976" xr:uid="{00000000-0005-0000-0000-00004C170000}"/>
    <cellStyle name="Calculation 5 4 2 2 2 3" xfId="6933" xr:uid="{00000000-0005-0000-0000-00004D170000}"/>
    <cellStyle name="Calculation 5 4 2 2 2 3 2" xfId="41516" xr:uid="{00000000-0005-0000-0000-00004E170000}"/>
    <cellStyle name="Calculation 5 4 2 2 2 4" xfId="36423" xr:uid="{00000000-0005-0000-0000-00004F170000}"/>
    <cellStyle name="Calculation 5 4 2 2 3" xfId="6934" xr:uid="{00000000-0005-0000-0000-000050170000}"/>
    <cellStyle name="Calculation 5 4 2 2 3 2" xfId="37704" xr:uid="{00000000-0005-0000-0000-000051170000}"/>
    <cellStyle name="Calculation 5 4 2 2 4" xfId="6935" xr:uid="{00000000-0005-0000-0000-000052170000}"/>
    <cellStyle name="Calculation 5 4 2 2 4 2" xfId="40246" xr:uid="{00000000-0005-0000-0000-000053170000}"/>
    <cellStyle name="Calculation 5 4 2 2 5" xfId="35144" xr:uid="{00000000-0005-0000-0000-000054170000}"/>
    <cellStyle name="Calculation 5 4 2 3" xfId="6936" xr:uid="{00000000-0005-0000-0000-000055170000}"/>
    <cellStyle name="Calculation 5 4 2 4" xfId="6929" xr:uid="{00000000-0005-0000-0000-000056170000}"/>
    <cellStyle name="Calculation 5 4 2 5" xfId="33873" xr:uid="{00000000-0005-0000-0000-000057170000}"/>
    <cellStyle name="Calculation 5 4 3" xfId="1417" xr:uid="{00000000-0005-0000-0000-000058170000}"/>
    <cellStyle name="Calculation 5 4 3 2" xfId="6938" xr:uid="{00000000-0005-0000-0000-000059170000}"/>
    <cellStyle name="Calculation 5 4 3 2 2" xfId="6939" xr:uid="{00000000-0005-0000-0000-00005A170000}"/>
    <cellStyle name="Calculation 5 4 3 2 2 2" xfId="38456" xr:uid="{00000000-0005-0000-0000-00005B170000}"/>
    <cellStyle name="Calculation 5 4 3 2 3" xfId="6940" xr:uid="{00000000-0005-0000-0000-00005C170000}"/>
    <cellStyle name="Calculation 5 4 3 2 3 2" xfId="40996" xr:uid="{00000000-0005-0000-0000-00005D170000}"/>
    <cellStyle name="Calculation 5 4 3 2 4" xfId="35903" xr:uid="{00000000-0005-0000-0000-00005E170000}"/>
    <cellStyle name="Calculation 5 4 3 3" xfId="6941" xr:uid="{00000000-0005-0000-0000-00005F170000}"/>
    <cellStyle name="Calculation 5 4 3 3 2" xfId="37182" xr:uid="{00000000-0005-0000-0000-000060170000}"/>
    <cellStyle name="Calculation 5 4 3 4" xfId="6942" xr:uid="{00000000-0005-0000-0000-000061170000}"/>
    <cellStyle name="Calculation 5 4 3 4 2" xfId="39726" xr:uid="{00000000-0005-0000-0000-000062170000}"/>
    <cellStyle name="Calculation 5 4 3 5" xfId="6937" xr:uid="{00000000-0005-0000-0000-000063170000}"/>
    <cellStyle name="Calculation 5 4 4" xfId="6943" xr:uid="{00000000-0005-0000-0000-000064170000}"/>
    <cellStyle name="Calculation 5 4 4 2" xfId="6944" xr:uid="{00000000-0005-0000-0000-000065170000}"/>
    <cellStyle name="Calculation 5 4 4 3" xfId="42549" xr:uid="{00000000-0005-0000-0000-000066170000}"/>
    <cellStyle name="Calculation 5 4 5" xfId="6928" xr:uid="{00000000-0005-0000-0000-000067170000}"/>
    <cellStyle name="Calculation 5 5" xfId="6945" xr:uid="{00000000-0005-0000-0000-000068170000}"/>
    <cellStyle name="Calculation 5 5 2" xfId="6946" xr:uid="{00000000-0005-0000-0000-000069170000}"/>
    <cellStyle name="Calculation 5 5 2 2" xfId="6947" xr:uid="{00000000-0005-0000-0000-00006A170000}"/>
    <cellStyle name="Calculation 5 5 2 2 2" xfId="6948" xr:uid="{00000000-0005-0000-0000-00006B170000}"/>
    <cellStyle name="Calculation 5 5 2 2 2 2" xfId="6949" xr:uid="{00000000-0005-0000-0000-00006C170000}"/>
    <cellStyle name="Calculation 5 5 2 2 2 2 2" xfId="39135" xr:uid="{00000000-0005-0000-0000-00006D170000}"/>
    <cellStyle name="Calculation 5 5 2 2 2 3" xfId="6950" xr:uid="{00000000-0005-0000-0000-00006E170000}"/>
    <cellStyle name="Calculation 5 5 2 2 2 3 2" xfId="41675" xr:uid="{00000000-0005-0000-0000-00006F170000}"/>
    <cellStyle name="Calculation 5 5 2 2 2 4" xfId="36582" xr:uid="{00000000-0005-0000-0000-000070170000}"/>
    <cellStyle name="Calculation 5 5 2 2 3" xfId="6951" xr:uid="{00000000-0005-0000-0000-000071170000}"/>
    <cellStyle name="Calculation 5 5 2 2 3 2" xfId="37865" xr:uid="{00000000-0005-0000-0000-000072170000}"/>
    <cellStyle name="Calculation 5 5 2 2 4" xfId="6952" xr:uid="{00000000-0005-0000-0000-000073170000}"/>
    <cellStyle name="Calculation 5 5 2 2 4 2" xfId="40405" xr:uid="{00000000-0005-0000-0000-000074170000}"/>
    <cellStyle name="Calculation 5 5 2 2 5" xfId="35305" xr:uid="{00000000-0005-0000-0000-000075170000}"/>
    <cellStyle name="Calculation 5 5 2 3" xfId="34033" xr:uid="{00000000-0005-0000-0000-000076170000}"/>
    <cellStyle name="Calculation 5 5 3" xfId="6953" xr:uid="{00000000-0005-0000-0000-000077170000}"/>
    <cellStyle name="Calculation 5 5 3 2" xfId="6954" xr:uid="{00000000-0005-0000-0000-000078170000}"/>
    <cellStyle name="Calculation 5 5 3 2 2" xfId="6955" xr:uid="{00000000-0005-0000-0000-000079170000}"/>
    <cellStyle name="Calculation 5 5 3 2 2 2" xfId="38615" xr:uid="{00000000-0005-0000-0000-00007A170000}"/>
    <cellStyle name="Calculation 5 5 3 2 3" xfId="6956" xr:uid="{00000000-0005-0000-0000-00007B170000}"/>
    <cellStyle name="Calculation 5 5 3 2 3 2" xfId="41155" xr:uid="{00000000-0005-0000-0000-00007C170000}"/>
    <cellStyle name="Calculation 5 5 3 2 4" xfId="36062" xr:uid="{00000000-0005-0000-0000-00007D170000}"/>
    <cellStyle name="Calculation 5 5 3 3" xfId="6957" xr:uid="{00000000-0005-0000-0000-00007E170000}"/>
    <cellStyle name="Calculation 5 5 3 3 2" xfId="37343" xr:uid="{00000000-0005-0000-0000-00007F170000}"/>
    <cellStyle name="Calculation 5 5 3 4" xfId="6958" xr:uid="{00000000-0005-0000-0000-000080170000}"/>
    <cellStyle name="Calculation 5 5 3 4 2" xfId="39885" xr:uid="{00000000-0005-0000-0000-000081170000}"/>
    <cellStyle name="Calculation 5 5 3 5" xfId="34782" xr:uid="{00000000-0005-0000-0000-000082170000}"/>
    <cellStyle name="Calculation 5 5 4" xfId="32846" xr:uid="{00000000-0005-0000-0000-000083170000}"/>
    <cellStyle name="Calculation 5 6" xfId="6959" xr:uid="{00000000-0005-0000-0000-000084170000}"/>
    <cellStyle name="Calculation 5 6 2" xfId="6960" xr:uid="{00000000-0005-0000-0000-000085170000}"/>
    <cellStyle name="Calculation 5 6 2 2" xfId="6961" xr:uid="{00000000-0005-0000-0000-000086170000}"/>
    <cellStyle name="Calculation 5 6 2 2 2" xfId="6962" xr:uid="{00000000-0005-0000-0000-000087170000}"/>
    <cellStyle name="Calculation 5 6 2 2 2 2" xfId="38169" xr:uid="{00000000-0005-0000-0000-000088170000}"/>
    <cellStyle name="Calculation 5 6 2 2 3" xfId="6963" xr:uid="{00000000-0005-0000-0000-000089170000}"/>
    <cellStyle name="Calculation 5 6 2 2 3 2" xfId="40709" xr:uid="{00000000-0005-0000-0000-00008A170000}"/>
    <cellStyle name="Calculation 5 6 2 2 4" xfId="35616" xr:uid="{00000000-0005-0000-0000-00008B170000}"/>
    <cellStyle name="Calculation 5 6 2 3" xfId="6964" xr:uid="{00000000-0005-0000-0000-00008C170000}"/>
    <cellStyle name="Calculation 5 6 2 3 2" xfId="36895" xr:uid="{00000000-0005-0000-0000-00008D170000}"/>
    <cellStyle name="Calculation 5 6 2 4" xfId="6965" xr:uid="{00000000-0005-0000-0000-00008E170000}"/>
    <cellStyle name="Calculation 5 6 2 4 2" xfId="39439" xr:uid="{00000000-0005-0000-0000-00008F170000}"/>
    <cellStyle name="Calculation 5 6 2 5" xfId="34341" xr:uid="{00000000-0005-0000-0000-000090170000}"/>
    <cellStyle name="Calculation 5 6 3" xfId="31742" xr:uid="{00000000-0005-0000-0000-000091170000}"/>
    <cellStyle name="Calculation 5 7" xfId="6966" xr:uid="{00000000-0005-0000-0000-000092170000}"/>
    <cellStyle name="Calculation 5 7 2" xfId="6967" xr:uid="{00000000-0005-0000-0000-000093170000}"/>
    <cellStyle name="Calculation 5 7 2 2" xfId="6968" xr:uid="{00000000-0005-0000-0000-000094170000}"/>
    <cellStyle name="Calculation 5 7 2 2 2" xfId="38017" xr:uid="{00000000-0005-0000-0000-000095170000}"/>
    <cellStyle name="Calculation 5 7 2 3" xfId="6969" xr:uid="{00000000-0005-0000-0000-000096170000}"/>
    <cellStyle name="Calculation 5 7 2 3 2" xfId="40557" xr:uid="{00000000-0005-0000-0000-000097170000}"/>
    <cellStyle name="Calculation 5 7 2 4" xfId="35464" xr:uid="{00000000-0005-0000-0000-000098170000}"/>
    <cellStyle name="Calculation 5 7 3" xfId="6970" xr:uid="{00000000-0005-0000-0000-000099170000}"/>
    <cellStyle name="Calculation 5 7 3 2" xfId="36743" xr:uid="{00000000-0005-0000-0000-00009A170000}"/>
    <cellStyle name="Calculation 5 7 4" xfId="6971" xr:uid="{00000000-0005-0000-0000-00009B170000}"/>
    <cellStyle name="Calculation 5 7 4 2" xfId="39287" xr:uid="{00000000-0005-0000-0000-00009C170000}"/>
    <cellStyle name="Calculation 5 7 5" xfId="34189" xr:uid="{00000000-0005-0000-0000-00009D170000}"/>
    <cellStyle name="Calculation 5 8" xfId="6972" xr:uid="{00000000-0005-0000-0000-00009E170000}"/>
    <cellStyle name="Calculation 5 8 2" xfId="41850" xr:uid="{00000000-0005-0000-0000-00009F170000}"/>
    <cellStyle name="Calculation 5 9" xfId="6845" xr:uid="{00000000-0005-0000-0000-0000A0170000}"/>
    <cellStyle name="Calculation 6" xfId="1418" xr:uid="{00000000-0005-0000-0000-0000A1170000}"/>
    <cellStyle name="Calculation 6 2" xfId="1419" xr:uid="{00000000-0005-0000-0000-0000A2170000}"/>
    <cellStyle name="Calculation 6 2 2" xfId="6975" xr:uid="{00000000-0005-0000-0000-0000A3170000}"/>
    <cellStyle name="Calculation 6 2 2 2" xfId="6976" xr:uid="{00000000-0005-0000-0000-0000A4170000}"/>
    <cellStyle name="Calculation 6 2 2 2 2" xfId="6977" xr:uid="{00000000-0005-0000-0000-0000A5170000}"/>
    <cellStyle name="Calculation 6 2 2 2 2 2" xfId="6978" xr:uid="{00000000-0005-0000-0000-0000A6170000}"/>
    <cellStyle name="Calculation 6 2 2 2 2 2 2" xfId="6979" xr:uid="{00000000-0005-0000-0000-0000A7170000}"/>
    <cellStyle name="Calculation 6 2 2 2 2 2 2 2" xfId="38901" xr:uid="{00000000-0005-0000-0000-0000A8170000}"/>
    <cellStyle name="Calculation 6 2 2 2 2 2 3" xfId="6980" xr:uid="{00000000-0005-0000-0000-0000A9170000}"/>
    <cellStyle name="Calculation 6 2 2 2 2 2 3 2" xfId="41441" xr:uid="{00000000-0005-0000-0000-0000AA170000}"/>
    <cellStyle name="Calculation 6 2 2 2 2 2 4" xfId="36348" xr:uid="{00000000-0005-0000-0000-0000AB170000}"/>
    <cellStyle name="Calculation 6 2 2 2 2 3" xfId="6981" xr:uid="{00000000-0005-0000-0000-0000AC170000}"/>
    <cellStyle name="Calculation 6 2 2 2 2 3 2" xfId="37629" xr:uid="{00000000-0005-0000-0000-0000AD170000}"/>
    <cellStyle name="Calculation 6 2 2 2 2 4" xfId="6982" xr:uid="{00000000-0005-0000-0000-0000AE170000}"/>
    <cellStyle name="Calculation 6 2 2 2 2 4 2" xfId="40171" xr:uid="{00000000-0005-0000-0000-0000AF170000}"/>
    <cellStyle name="Calculation 6 2 2 2 2 5" xfId="35069" xr:uid="{00000000-0005-0000-0000-0000B0170000}"/>
    <cellStyle name="Calculation 6 2 2 2 3" xfId="33798" xr:uid="{00000000-0005-0000-0000-0000B1170000}"/>
    <cellStyle name="Calculation 6 2 2 3" xfId="6983" xr:uid="{00000000-0005-0000-0000-0000B2170000}"/>
    <cellStyle name="Calculation 6 2 2 3 2" xfId="6984" xr:uid="{00000000-0005-0000-0000-0000B3170000}"/>
    <cellStyle name="Calculation 6 2 2 3 2 2" xfId="6985" xr:uid="{00000000-0005-0000-0000-0000B4170000}"/>
    <cellStyle name="Calculation 6 2 2 3 2 2 2" xfId="38381" xr:uid="{00000000-0005-0000-0000-0000B5170000}"/>
    <cellStyle name="Calculation 6 2 2 3 2 3" xfId="6986" xr:uid="{00000000-0005-0000-0000-0000B6170000}"/>
    <cellStyle name="Calculation 6 2 2 3 2 3 2" xfId="40921" xr:uid="{00000000-0005-0000-0000-0000B7170000}"/>
    <cellStyle name="Calculation 6 2 2 3 2 4" xfId="35828" xr:uid="{00000000-0005-0000-0000-0000B8170000}"/>
    <cellStyle name="Calculation 6 2 2 3 3" xfId="6987" xr:uid="{00000000-0005-0000-0000-0000B9170000}"/>
    <cellStyle name="Calculation 6 2 2 3 3 2" xfId="37107" xr:uid="{00000000-0005-0000-0000-0000BA170000}"/>
    <cellStyle name="Calculation 6 2 2 3 4" xfId="6988" xr:uid="{00000000-0005-0000-0000-0000BB170000}"/>
    <cellStyle name="Calculation 6 2 2 3 4 2" xfId="39651" xr:uid="{00000000-0005-0000-0000-0000BC170000}"/>
    <cellStyle name="Calculation 6 2 2 3 5" xfId="34550" xr:uid="{00000000-0005-0000-0000-0000BD170000}"/>
    <cellStyle name="Calculation 6 2 2 4" xfId="32594" xr:uid="{00000000-0005-0000-0000-0000BE170000}"/>
    <cellStyle name="Calculation 6 2 3" xfId="6989" xr:uid="{00000000-0005-0000-0000-0000BF170000}"/>
    <cellStyle name="Calculation 6 2 3 2" xfId="6990" xr:uid="{00000000-0005-0000-0000-0000C0170000}"/>
    <cellStyle name="Calculation 6 2 3 2 2" xfId="6991" xr:uid="{00000000-0005-0000-0000-0000C1170000}"/>
    <cellStyle name="Calculation 6 2 3 2 2 2" xfId="6992" xr:uid="{00000000-0005-0000-0000-0000C2170000}"/>
    <cellStyle name="Calculation 6 2 3 2 2 2 2" xfId="6993" xr:uid="{00000000-0005-0000-0000-0000C3170000}"/>
    <cellStyle name="Calculation 6 2 3 2 2 2 2 2" xfId="39053" xr:uid="{00000000-0005-0000-0000-0000C4170000}"/>
    <cellStyle name="Calculation 6 2 3 2 2 2 3" xfId="6994" xr:uid="{00000000-0005-0000-0000-0000C5170000}"/>
    <cellStyle name="Calculation 6 2 3 2 2 2 3 2" xfId="41593" xr:uid="{00000000-0005-0000-0000-0000C6170000}"/>
    <cellStyle name="Calculation 6 2 3 2 2 2 4" xfId="36500" xr:uid="{00000000-0005-0000-0000-0000C7170000}"/>
    <cellStyle name="Calculation 6 2 3 2 2 3" xfId="6995" xr:uid="{00000000-0005-0000-0000-0000C8170000}"/>
    <cellStyle name="Calculation 6 2 3 2 2 3 2" xfId="37781" xr:uid="{00000000-0005-0000-0000-0000C9170000}"/>
    <cellStyle name="Calculation 6 2 3 2 2 4" xfId="6996" xr:uid="{00000000-0005-0000-0000-0000CA170000}"/>
    <cellStyle name="Calculation 6 2 3 2 2 4 2" xfId="40323" xr:uid="{00000000-0005-0000-0000-0000CB170000}"/>
    <cellStyle name="Calculation 6 2 3 2 2 5" xfId="35221" xr:uid="{00000000-0005-0000-0000-0000CC170000}"/>
    <cellStyle name="Calculation 6 2 3 2 3" xfId="33949" xr:uid="{00000000-0005-0000-0000-0000CD170000}"/>
    <cellStyle name="Calculation 6 2 3 3" xfId="6997" xr:uid="{00000000-0005-0000-0000-0000CE170000}"/>
    <cellStyle name="Calculation 6 2 3 3 2" xfId="6998" xr:uid="{00000000-0005-0000-0000-0000CF170000}"/>
    <cellStyle name="Calculation 6 2 3 3 2 2" xfId="6999" xr:uid="{00000000-0005-0000-0000-0000D0170000}"/>
    <cellStyle name="Calculation 6 2 3 3 2 2 2" xfId="38533" xr:uid="{00000000-0005-0000-0000-0000D1170000}"/>
    <cellStyle name="Calculation 6 2 3 3 2 3" xfId="7000" xr:uid="{00000000-0005-0000-0000-0000D2170000}"/>
    <cellStyle name="Calculation 6 2 3 3 2 3 2" xfId="41073" xr:uid="{00000000-0005-0000-0000-0000D3170000}"/>
    <cellStyle name="Calculation 6 2 3 3 2 4" xfId="35980" xr:uid="{00000000-0005-0000-0000-0000D4170000}"/>
    <cellStyle name="Calculation 6 2 3 3 3" xfId="7001" xr:uid="{00000000-0005-0000-0000-0000D5170000}"/>
    <cellStyle name="Calculation 6 2 3 3 3 2" xfId="37259" xr:uid="{00000000-0005-0000-0000-0000D6170000}"/>
    <cellStyle name="Calculation 6 2 3 3 4" xfId="7002" xr:uid="{00000000-0005-0000-0000-0000D7170000}"/>
    <cellStyle name="Calculation 6 2 3 3 4 2" xfId="39803" xr:uid="{00000000-0005-0000-0000-0000D8170000}"/>
    <cellStyle name="Calculation 6 2 3 3 5" xfId="34698" xr:uid="{00000000-0005-0000-0000-0000D9170000}"/>
    <cellStyle name="Calculation 6 2 3 4" xfId="32744" xr:uid="{00000000-0005-0000-0000-0000DA170000}"/>
    <cellStyle name="Calculation 6 2 4" xfId="7003" xr:uid="{00000000-0005-0000-0000-0000DB170000}"/>
    <cellStyle name="Calculation 6 2 4 2" xfId="7004" xr:uid="{00000000-0005-0000-0000-0000DC170000}"/>
    <cellStyle name="Calculation 6 2 4 2 2" xfId="7005" xr:uid="{00000000-0005-0000-0000-0000DD170000}"/>
    <cellStyle name="Calculation 6 2 4 2 2 2" xfId="7006" xr:uid="{00000000-0005-0000-0000-0000DE170000}"/>
    <cellStyle name="Calculation 6 2 4 2 2 2 2" xfId="7007" xr:uid="{00000000-0005-0000-0000-0000DF170000}"/>
    <cellStyle name="Calculation 6 2 4 2 2 2 2 2" xfId="39212" xr:uid="{00000000-0005-0000-0000-0000E0170000}"/>
    <cellStyle name="Calculation 6 2 4 2 2 2 3" xfId="7008" xr:uid="{00000000-0005-0000-0000-0000E1170000}"/>
    <cellStyle name="Calculation 6 2 4 2 2 2 3 2" xfId="41752" xr:uid="{00000000-0005-0000-0000-0000E2170000}"/>
    <cellStyle name="Calculation 6 2 4 2 2 2 4" xfId="36659" xr:uid="{00000000-0005-0000-0000-0000E3170000}"/>
    <cellStyle name="Calculation 6 2 4 2 2 3" xfId="7009" xr:uid="{00000000-0005-0000-0000-0000E4170000}"/>
    <cellStyle name="Calculation 6 2 4 2 2 3 2" xfId="37942" xr:uid="{00000000-0005-0000-0000-0000E5170000}"/>
    <cellStyle name="Calculation 6 2 4 2 2 4" xfId="7010" xr:uid="{00000000-0005-0000-0000-0000E6170000}"/>
    <cellStyle name="Calculation 6 2 4 2 2 4 2" xfId="40482" xr:uid="{00000000-0005-0000-0000-0000E7170000}"/>
    <cellStyle name="Calculation 6 2 4 2 2 5" xfId="35382" xr:uid="{00000000-0005-0000-0000-0000E8170000}"/>
    <cellStyle name="Calculation 6 2 4 2 3" xfId="34110" xr:uid="{00000000-0005-0000-0000-0000E9170000}"/>
    <cellStyle name="Calculation 6 2 4 3" xfId="7011" xr:uid="{00000000-0005-0000-0000-0000EA170000}"/>
    <cellStyle name="Calculation 6 2 4 3 2" xfId="7012" xr:uid="{00000000-0005-0000-0000-0000EB170000}"/>
    <cellStyle name="Calculation 6 2 4 3 2 2" xfId="7013" xr:uid="{00000000-0005-0000-0000-0000EC170000}"/>
    <cellStyle name="Calculation 6 2 4 3 2 2 2" xfId="38692" xr:uid="{00000000-0005-0000-0000-0000ED170000}"/>
    <cellStyle name="Calculation 6 2 4 3 2 3" xfId="7014" xr:uid="{00000000-0005-0000-0000-0000EE170000}"/>
    <cellStyle name="Calculation 6 2 4 3 2 3 2" xfId="41232" xr:uid="{00000000-0005-0000-0000-0000EF170000}"/>
    <cellStyle name="Calculation 6 2 4 3 2 4" xfId="36139" xr:uid="{00000000-0005-0000-0000-0000F0170000}"/>
    <cellStyle name="Calculation 6 2 4 3 3" xfId="7015" xr:uid="{00000000-0005-0000-0000-0000F1170000}"/>
    <cellStyle name="Calculation 6 2 4 3 3 2" xfId="37420" xr:uid="{00000000-0005-0000-0000-0000F2170000}"/>
    <cellStyle name="Calculation 6 2 4 3 4" xfId="7016" xr:uid="{00000000-0005-0000-0000-0000F3170000}"/>
    <cellStyle name="Calculation 6 2 4 3 4 2" xfId="39962" xr:uid="{00000000-0005-0000-0000-0000F4170000}"/>
    <cellStyle name="Calculation 6 2 4 3 5" xfId="34859" xr:uid="{00000000-0005-0000-0000-0000F5170000}"/>
    <cellStyle name="Calculation 6 2 4 4" xfId="32924" xr:uid="{00000000-0005-0000-0000-0000F6170000}"/>
    <cellStyle name="Calculation 6 2 5" xfId="7017" xr:uid="{00000000-0005-0000-0000-0000F7170000}"/>
    <cellStyle name="Calculation 6 2 5 2" xfId="7018" xr:uid="{00000000-0005-0000-0000-0000F8170000}"/>
    <cellStyle name="Calculation 6 2 5 2 2" xfId="7019" xr:uid="{00000000-0005-0000-0000-0000F9170000}"/>
    <cellStyle name="Calculation 6 2 5 2 2 2" xfId="7020" xr:uid="{00000000-0005-0000-0000-0000FA170000}"/>
    <cellStyle name="Calculation 6 2 5 2 2 2 2" xfId="38236" xr:uid="{00000000-0005-0000-0000-0000FB170000}"/>
    <cellStyle name="Calculation 6 2 5 2 2 3" xfId="7021" xr:uid="{00000000-0005-0000-0000-0000FC170000}"/>
    <cellStyle name="Calculation 6 2 5 2 2 3 2" xfId="40776" xr:uid="{00000000-0005-0000-0000-0000FD170000}"/>
    <cellStyle name="Calculation 6 2 5 2 2 4" xfId="35683" xr:uid="{00000000-0005-0000-0000-0000FE170000}"/>
    <cellStyle name="Calculation 6 2 5 2 3" xfId="7022" xr:uid="{00000000-0005-0000-0000-0000FF170000}"/>
    <cellStyle name="Calculation 6 2 5 2 3 2" xfId="36962" xr:uid="{00000000-0005-0000-0000-000000180000}"/>
    <cellStyle name="Calculation 6 2 5 2 4" xfId="7023" xr:uid="{00000000-0005-0000-0000-000001180000}"/>
    <cellStyle name="Calculation 6 2 5 2 4 2" xfId="39506" xr:uid="{00000000-0005-0000-0000-000002180000}"/>
    <cellStyle name="Calculation 6 2 5 2 5" xfId="34408" xr:uid="{00000000-0005-0000-0000-000003180000}"/>
    <cellStyle name="Calculation 6 2 5 3" xfId="31810" xr:uid="{00000000-0005-0000-0000-000004180000}"/>
    <cellStyle name="Calculation 6 2 6" xfId="7024" xr:uid="{00000000-0005-0000-0000-000005180000}"/>
    <cellStyle name="Calculation 6 2 6 2" xfId="7025" xr:uid="{00000000-0005-0000-0000-000006180000}"/>
    <cellStyle name="Calculation 6 2 6 2 2" xfId="7026" xr:uid="{00000000-0005-0000-0000-000007180000}"/>
    <cellStyle name="Calculation 6 2 6 2 2 2" xfId="7027" xr:uid="{00000000-0005-0000-0000-000008180000}"/>
    <cellStyle name="Calculation 6 2 6 2 2 2 2" xfId="38767" xr:uid="{00000000-0005-0000-0000-000009180000}"/>
    <cellStyle name="Calculation 6 2 6 2 2 3" xfId="7028" xr:uid="{00000000-0005-0000-0000-00000A180000}"/>
    <cellStyle name="Calculation 6 2 6 2 2 3 2" xfId="41307" xr:uid="{00000000-0005-0000-0000-00000B180000}"/>
    <cellStyle name="Calculation 6 2 6 2 2 4" xfId="36214" xr:uid="{00000000-0005-0000-0000-00000C180000}"/>
    <cellStyle name="Calculation 6 2 6 2 3" xfId="7029" xr:uid="{00000000-0005-0000-0000-00000D180000}"/>
    <cellStyle name="Calculation 6 2 6 2 3 2" xfId="37495" xr:uid="{00000000-0005-0000-0000-00000E180000}"/>
    <cellStyle name="Calculation 6 2 6 2 4" xfId="7030" xr:uid="{00000000-0005-0000-0000-00000F180000}"/>
    <cellStyle name="Calculation 6 2 6 2 4 2" xfId="40037" xr:uid="{00000000-0005-0000-0000-000010180000}"/>
    <cellStyle name="Calculation 6 2 6 2 5" xfId="34935" xr:uid="{00000000-0005-0000-0000-000011180000}"/>
    <cellStyle name="Calculation 6 2 6 3" xfId="33662" xr:uid="{00000000-0005-0000-0000-000012180000}"/>
    <cellStyle name="Calculation 6 2 7" xfId="7031" xr:uid="{00000000-0005-0000-0000-000013180000}"/>
    <cellStyle name="Calculation 6 2 7 2" xfId="7032" xr:uid="{00000000-0005-0000-0000-000014180000}"/>
    <cellStyle name="Calculation 6 2 7 2 2" xfId="7033" xr:uid="{00000000-0005-0000-0000-000015180000}"/>
    <cellStyle name="Calculation 6 2 7 2 2 2" xfId="38094" xr:uid="{00000000-0005-0000-0000-000016180000}"/>
    <cellStyle name="Calculation 6 2 7 2 3" xfId="7034" xr:uid="{00000000-0005-0000-0000-000017180000}"/>
    <cellStyle name="Calculation 6 2 7 2 3 2" xfId="40634" xr:uid="{00000000-0005-0000-0000-000018180000}"/>
    <cellStyle name="Calculation 6 2 7 2 4" xfId="35541" xr:uid="{00000000-0005-0000-0000-000019180000}"/>
    <cellStyle name="Calculation 6 2 7 3" xfId="7035" xr:uid="{00000000-0005-0000-0000-00001A180000}"/>
    <cellStyle name="Calculation 6 2 7 3 2" xfId="36820" xr:uid="{00000000-0005-0000-0000-00001B180000}"/>
    <cellStyle name="Calculation 6 2 7 4" xfId="7036" xr:uid="{00000000-0005-0000-0000-00001C180000}"/>
    <cellStyle name="Calculation 6 2 7 4 2" xfId="39364" xr:uid="{00000000-0005-0000-0000-00001D180000}"/>
    <cellStyle name="Calculation 6 2 7 5" xfId="34266" xr:uid="{00000000-0005-0000-0000-00001E180000}"/>
    <cellStyle name="Calculation 6 2 8" xfId="6974" xr:uid="{00000000-0005-0000-0000-00001F180000}"/>
    <cellStyle name="Calculation 6 3" xfId="1420" xr:uid="{00000000-0005-0000-0000-000020180000}"/>
    <cellStyle name="Calculation 6 3 2" xfId="7038" xr:uid="{00000000-0005-0000-0000-000021180000}"/>
    <cellStyle name="Calculation 6 3 2 2" xfId="7039" xr:uid="{00000000-0005-0000-0000-000022180000}"/>
    <cellStyle name="Calculation 6 3 2 2 2" xfId="7040" xr:uid="{00000000-0005-0000-0000-000023180000}"/>
    <cellStyle name="Calculation 6 3 2 2 2 2" xfId="7041" xr:uid="{00000000-0005-0000-0000-000024180000}"/>
    <cellStyle name="Calculation 6 3 2 2 2 2 2" xfId="38826" xr:uid="{00000000-0005-0000-0000-000025180000}"/>
    <cellStyle name="Calculation 6 3 2 2 2 3" xfId="7042" xr:uid="{00000000-0005-0000-0000-000026180000}"/>
    <cellStyle name="Calculation 6 3 2 2 2 3 2" xfId="41366" xr:uid="{00000000-0005-0000-0000-000027180000}"/>
    <cellStyle name="Calculation 6 3 2 2 2 4" xfId="36273" xr:uid="{00000000-0005-0000-0000-000028180000}"/>
    <cellStyle name="Calculation 6 3 2 2 3" xfId="7043" xr:uid="{00000000-0005-0000-0000-000029180000}"/>
    <cellStyle name="Calculation 6 3 2 2 3 2" xfId="37554" xr:uid="{00000000-0005-0000-0000-00002A180000}"/>
    <cellStyle name="Calculation 6 3 2 2 4" xfId="7044" xr:uid="{00000000-0005-0000-0000-00002B180000}"/>
    <cellStyle name="Calculation 6 3 2 2 4 2" xfId="40096" xr:uid="{00000000-0005-0000-0000-00002C180000}"/>
    <cellStyle name="Calculation 6 3 2 2 5" xfId="34994" xr:uid="{00000000-0005-0000-0000-00002D180000}"/>
    <cellStyle name="Calculation 6 3 2 3" xfId="33723" xr:uid="{00000000-0005-0000-0000-00002E180000}"/>
    <cellStyle name="Calculation 6 3 3" xfId="7045" xr:uid="{00000000-0005-0000-0000-00002F180000}"/>
    <cellStyle name="Calculation 6 3 3 2" xfId="7046" xr:uid="{00000000-0005-0000-0000-000030180000}"/>
    <cellStyle name="Calculation 6 3 3 2 2" xfId="7047" xr:uid="{00000000-0005-0000-0000-000031180000}"/>
    <cellStyle name="Calculation 6 3 3 2 2 2" xfId="38306" xr:uid="{00000000-0005-0000-0000-000032180000}"/>
    <cellStyle name="Calculation 6 3 3 2 3" xfId="7048" xr:uid="{00000000-0005-0000-0000-000033180000}"/>
    <cellStyle name="Calculation 6 3 3 2 3 2" xfId="40846" xr:uid="{00000000-0005-0000-0000-000034180000}"/>
    <cellStyle name="Calculation 6 3 3 2 4" xfId="35753" xr:uid="{00000000-0005-0000-0000-000035180000}"/>
    <cellStyle name="Calculation 6 3 3 3" xfId="7049" xr:uid="{00000000-0005-0000-0000-000036180000}"/>
    <cellStyle name="Calculation 6 3 3 3 2" xfId="37032" xr:uid="{00000000-0005-0000-0000-000037180000}"/>
    <cellStyle name="Calculation 6 3 3 4" xfId="7050" xr:uid="{00000000-0005-0000-0000-000038180000}"/>
    <cellStyle name="Calculation 6 3 3 4 2" xfId="39576" xr:uid="{00000000-0005-0000-0000-000039180000}"/>
    <cellStyle name="Calculation 6 3 3 5" xfId="34478" xr:uid="{00000000-0005-0000-0000-00003A180000}"/>
    <cellStyle name="Calculation 6 3 4" xfId="7051" xr:uid="{00000000-0005-0000-0000-00003B180000}"/>
    <cellStyle name="Calculation 6 3 5" xfId="7037" xr:uid="{00000000-0005-0000-0000-00003C180000}"/>
    <cellStyle name="Calculation 6 3 6" xfId="32525" xr:uid="{00000000-0005-0000-0000-00003D180000}"/>
    <cellStyle name="Calculation 6 4" xfId="7052" xr:uid="{00000000-0005-0000-0000-00003E180000}"/>
    <cellStyle name="Calculation 6 4 2" xfId="7053" xr:uid="{00000000-0005-0000-0000-00003F180000}"/>
    <cellStyle name="Calculation 6 4 2 2" xfId="7054" xr:uid="{00000000-0005-0000-0000-000040180000}"/>
    <cellStyle name="Calculation 6 4 2 2 2" xfId="7055" xr:uid="{00000000-0005-0000-0000-000041180000}"/>
    <cellStyle name="Calculation 6 4 2 2 2 2" xfId="7056" xr:uid="{00000000-0005-0000-0000-000042180000}"/>
    <cellStyle name="Calculation 6 4 2 2 2 2 2" xfId="38977" xr:uid="{00000000-0005-0000-0000-000043180000}"/>
    <cellStyle name="Calculation 6 4 2 2 2 3" xfId="7057" xr:uid="{00000000-0005-0000-0000-000044180000}"/>
    <cellStyle name="Calculation 6 4 2 2 2 3 2" xfId="41517" xr:uid="{00000000-0005-0000-0000-000045180000}"/>
    <cellStyle name="Calculation 6 4 2 2 2 4" xfId="36424" xr:uid="{00000000-0005-0000-0000-000046180000}"/>
    <cellStyle name="Calculation 6 4 2 2 3" xfId="7058" xr:uid="{00000000-0005-0000-0000-000047180000}"/>
    <cellStyle name="Calculation 6 4 2 2 3 2" xfId="37705" xr:uid="{00000000-0005-0000-0000-000048180000}"/>
    <cellStyle name="Calculation 6 4 2 2 4" xfId="7059" xr:uid="{00000000-0005-0000-0000-000049180000}"/>
    <cellStyle name="Calculation 6 4 2 2 4 2" xfId="40247" xr:uid="{00000000-0005-0000-0000-00004A180000}"/>
    <cellStyle name="Calculation 6 4 2 2 5" xfId="35145" xr:uid="{00000000-0005-0000-0000-00004B180000}"/>
    <cellStyle name="Calculation 6 4 2 3" xfId="33874" xr:uid="{00000000-0005-0000-0000-00004C180000}"/>
    <cellStyle name="Calculation 6 4 3" xfId="7060" xr:uid="{00000000-0005-0000-0000-00004D180000}"/>
    <cellStyle name="Calculation 6 4 3 2" xfId="7061" xr:uid="{00000000-0005-0000-0000-00004E180000}"/>
    <cellStyle name="Calculation 6 4 3 2 2" xfId="7062" xr:uid="{00000000-0005-0000-0000-00004F180000}"/>
    <cellStyle name="Calculation 6 4 3 2 2 2" xfId="38457" xr:uid="{00000000-0005-0000-0000-000050180000}"/>
    <cellStyle name="Calculation 6 4 3 2 3" xfId="7063" xr:uid="{00000000-0005-0000-0000-000051180000}"/>
    <cellStyle name="Calculation 6 4 3 2 3 2" xfId="40997" xr:uid="{00000000-0005-0000-0000-000052180000}"/>
    <cellStyle name="Calculation 6 4 3 2 4" xfId="35904" xr:uid="{00000000-0005-0000-0000-000053180000}"/>
    <cellStyle name="Calculation 6 4 3 3" xfId="7064" xr:uid="{00000000-0005-0000-0000-000054180000}"/>
    <cellStyle name="Calculation 6 4 3 3 2" xfId="37183" xr:uid="{00000000-0005-0000-0000-000055180000}"/>
    <cellStyle name="Calculation 6 4 3 4" xfId="7065" xr:uid="{00000000-0005-0000-0000-000056180000}"/>
    <cellStyle name="Calculation 6 4 3 4 2" xfId="39727" xr:uid="{00000000-0005-0000-0000-000057180000}"/>
    <cellStyle name="Calculation 6 4 3 5" xfId="34625" xr:uid="{00000000-0005-0000-0000-000058180000}"/>
    <cellStyle name="Calculation 6 4 4" xfId="7066" xr:uid="{00000000-0005-0000-0000-000059180000}"/>
    <cellStyle name="Calculation 6 4 5" xfId="32672" xr:uid="{00000000-0005-0000-0000-00005A180000}"/>
    <cellStyle name="Calculation 6 5" xfId="7067" xr:uid="{00000000-0005-0000-0000-00005B180000}"/>
    <cellStyle name="Calculation 6 5 2" xfId="7068" xr:uid="{00000000-0005-0000-0000-00005C180000}"/>
    <cellStyle name="Calculation 6 5 2 2" xfId="7069" xr:uid="{00000000-0005-0000-0000-00005D180000}"/>
    <cellStyle name="Calculation 6 5 2 2 2" xfId="7070" xr:uid="{00000000-0005-0000-0000-00005E180000}"/>
    <cellStyle name="Calculation 6 5 2 2 2 2" xfId="7071" xr:uid="{00000000-0005-0000-0000-00005F180000}"/>
    <cellStyle name="Calculation 6 5 2 2 2 2 2" xfId="39136" xr:uid="{00000000-0005-0000-0000-000060180000}"/>
    <cellStyle name="Calculation 6 5 2 2 2 3" xfId="7072" xr:uid="{00000000-0005-0000-0000-000061180000}"/>
    <cellStyle name="Calculation 6 5 2 2 2 3 2" xfId="41676" xr:uid="{00000000-0005-0000-0000-000062180000}"/>
    <cellStyle name="Calculation 6 5 2 2 2 4" xfId="36583" xr:uid="{00000000-0005-0000-0000-000063180000}"/>
    <cellStyle name="Calculation 6 5 2 2 3" xfId="7073" xr:uid="{00000000-0005-0000-0000-000064180000}"/>
    <cellStyle name="Calculation 6 5 2 2 3 2" xfId="37866" xr:uid="{00000000-0005-0000-0000-000065180000}"/>
    <cellStyle name="Calculation 6 5 2 2 4" xfId="7074" xr:uid="{00000000-0005-0000-0000-000066180000}"/>
    <cellStyle name="Calculation 6 5 2 2 4 2" xfId="40406" xr:uid="{00000000-0005-0000-0000-000067180000}"/>
    <cellStyle name="Calculation 6 5 2 2 5" xfId="35306" xr:uid="{00000000-0005-0000-0000-000068180000}"/>
    <cellStyle name="Calculation 6 5 2 3" xfId="34034" xr:uid="{00000000-0005-0000-0000-000069180000}"/>
    <cellStyle name="Calculation 6 5 3" xfId="7075" xr:uid="{00000000-0005-0000-0000-00006A180000}"/>
    <cellStyle name="Calculation 6 5 3 2" xfId="7076" xr:uid="{00000000-0005-0000-0000-00006B180000}"/>
    <cellStyle name="Calculation 6 5 3 2 2" xfId="7077" xr:uid="{00000000-0005-0000-0000-00006C180000}"/>
    <cellStyle name="Calculation 6 5 3 2 2 2" xfId="38616" xr:uid="{00000000-0005-0000-0000-00006D180000}"/>
    <cellStyle name="Calculation 6 5 3 2 3" xfId="7078" xr:uid="{00000000-0005-0000-0000-00006E180000}"/>
    <cellStyle name="Calculation 6 5 3 2 3 2" xfId="41156" xr:uid="{00000000-0005-0000-0000-00006F180000}"/>
    <cellStyle name="Calculation 6 5 3 2 4" xfId="36063" xr:uid="{00000000-0005-0000-0000-000070180000}"/>
    <cellStyle name="Calculation 6 5 3 3" xfId="7079" xr:uid="{00000000-0005-0000-0000-000071180000}"/>
    <cellStyle name="Calculation 6 5 3 3 2" xfId="37344" xr:uid="{00000000-0005-0000-0000-000072180000}"/>
    <cellStyle name="Calculation 6 5 3 4" xfId="7080" xr:uid="{00000000-0005-0000-0000-000073180000}"/>
    <cellStyle name="Calculation 6 5 3 4 2" xfId="39886" xr:uid="{00000000-0005-0000-0000-000074180000}"/>
    <cellStyle name="Calculation 6 5 3 5" xfId="34783" xr:uid="{00000000-0005-0000-0000-000075180000}"/>
    <cellStyle name="Calculation 6 5 4" xfId="32847" xr:uid="{00000000-0005-0000-0000-000076180000}"/>
    <cellStyle name="Calculation 6 6" xfId="7081" xr:uid="{00000000-0005-0000-0000-000077180000}"/>
    <cellStyle name="Calculation 6 6 2" xfId="7082" xr:uid="{00000000-0005-0000-0000-000078180000}"/>
    <cellStyle name="Calculation 6 6 2 2" xfId="7083" xr:uid="{00000000-0005-0000-0000-000079180000}"/>
    <cellStyle name="Calculation 6 6 2 2 2" xfId="7084" xr:uid="{00000000-0005-0000-0000-00007A180000}"/>
    <cellStyle name="Calculation 6 6 2 2 2 2" xfId="38170" xr:uid="{00000000-0005-0000-0000-00007B180000}"/>
    <cellStyle name="Calculation 6 6 2 2 3" xfId="7085" xr:uid="{00000000-0005-0000-0000-00007C180000}"/>
    <cellStyle name="Calculation 6 6 2 2 3 2" xfId="40710" xr:uid="{00000000-0005-0000-0000-00007D180000}"/>
    <cellStyle name="Calculation 6 6 2 2 4" xfId="35617" xr:uid="{00000000-0005-0000-0000-00007E180000}"/>
    <cellStyle name="Calculation 6 6 2 3" xfId="7086" xr:uid="{00000000-0005-0000-0000-00007F180000}"/>
    <cellStyle name="Calculation 6 6 2 3 2" xfId="36896" xr:uid="{00000000-0005-0000-0000-000080180000}"/>
    <cellStyle name="Calculation 6 6 2 4" xfId="7087" xr:uid="{00000000-0005-0000-0000-000081180000}"/>
    <cellStyle name="Calculation 6 6 2 4 2" xfId="39440" xr:uid="{00000000-0005-0000-0000-000082180000}"/>
    <cellStyle name="Calculation 6 6 2 5" xfId="34342" xr:uid="{00000000-0005-0000-0000-000083180000}"/>
    <cellStyle name="Calculation 6 6 3" xfId="31743" xr:uid="{00000000-0005-0000-0000-000084180000}"/>
    <cellStyle name="Calculation 6 7" xfId="7088" xr:uid="{00000000-0005-0000-0000-000085180000}"/>
    <cellStyle name="Calculation 6 7 2" xfId="7089" xr:uid="{00000000-0005-0000-0000-000086180000}"/>
    <cellStyle name="Calculation 6 7 2 2" xfId="7090" xr:uid="{00000000-0005-0000-0000-000087180000}"/>
    <cellStyle name="Calculation 6 7 2 2 2" xfId="38018" xr:uid="{00000000-0005-0000-0000-000088180000}"/>
    <cellStyle name="Calculation 6 7 2 3" xfId="7091" xr:uid="{00000000-0005-0000-0000-000089180000}"/>
    <cellStyle name="Calculation 6 7 2 3 2" xfId="40558" xr:uid="{00000000-0005-0000-0000-00008A180000}"/>
    <cellStyle name="Calculation 6 7 2 4" xfId="35465" xr:uid="{00000000-0005-0000-0000-00008B180000}"/>
    <cellStyle name="Calculation 6 7 3" xfId="7092" xr:uid="{00000000-0005-0000-0000-00008C180000}"/>
    <cellStyle name="Calculation 6 7 3 2" xfId="36744" xr:uid="{00000000-0005-0000-0000-00008D180000}"/>
    <cellStyle name="Calculation 6 7 4" xfId="7093" xr:uid="{00000000-0005-0000-0000-00008E180000}"/>
    <cellStyle name="Calculation 6 7 4 2" xfId="39288" xr:uid="{00000000-0005-0000-0000-00008F180000}"/>
    <cellStyle name="Calculation 6 7 5" xfId="34190" xr:uid="{00000000-0005-0000-0000-000090180000}"/>
    <cellStyle name="Calculation 6 8" xfId="7094" xr:uid="{00000000-0005-0000-0000-000091180000}"/>
    <cellStyle name="Calculation 6 8 2" xfId="41851" xr:uid="{00000000-0005-0000-0000-000092180000}"/>
    <cellStyle name="Calculation 6 9" xfId="6973" xr:uid="{00000000-0005-0000-0000-000093180000}"/>
    <cellStyle name="Calculation 7" xfId="1421" xr:uid="{00000000-0005-0000-0000-000094180000}"/>
    <cellStyle name="Calculation 7 2" xfId="1422" xr:uid="{00000000-0005-0000-0000-000095180000}"/>
    <cellStyle name="Calculation 7 2 2" xfId="7097" xr:uid="{00000000-0005-0000-0000-000096180000}"/>
    <cellStyle name="Calculation 7 2 2 2" xfId="7098" xr:uid="{00000000-0005-0000-0000-000097180000}"/>
    <cellStyle name="Calculation 7 2 2 2 2" xfId="7099" xr:uid="{00000000-0005-0000-0000-000098180000}"/>
    <cellStyle name="Calculation 7 2 2 2 2 2" xfId="7100" xr:uid="{00000000-0005-0000-0000-000099180000}"/>
    <cellStyle name="Calculation 7 2 2 2 2 2 2" xfId="7101" xr:uid="{00000000-0005-0000-0000-00009A180000}"/>
    <cellStyle name="Calculation 7 2 2 2 2 2 2 2" xfId="38902" xr:uid="{00000000-0005-0000-0000-00009B180000}"/>
    <cellStyle name="Calculation 7 2 2 2 2 2 3" xfId="7102" xr:uid="{00000000-0005-0000-0000-00009C180000}"/>
    <cellStyle name="Calculation 7 2 2 2 2 2 3 2" xfId="41442" xr:uid="{00000000-0005-0000-0000-00009D180000}"/>
    <cellStyle name="Calculation 7 2 2 2 2 2 4" xfId="36349" xr:uid="{00000000-0005-0000-0000-00009E180000}"/>
    <cellStyle name="Calculation 7 2 2 2 2 3" xfId="7103" xr:uid="{00000000-0005-0000-0000-00009F180000}"/>
    <cellStyle name="Calculation 7 2 2 2 2 3 2" xfId="37630" xr:uid="{00000000-0005-0000-0000-0000A0180000}"/>
    <cellStyle name="Calculation 7 2 2 2 2 4" xfId="7104" xr:uid="{00000000-0005-0000-0000-0000A1180000}"/>
    <cellStyle name="Calculation 7 2 2 2 2 4 2" xfId="40172" xr:uid="{00000000-0005-0000-0000-0000A2180000}"/>
    <cellStyle name="Calculation 7 2 2 2 2 5" xfId="35070" xr:uid="{00000000-0005-0000-0000-0000A3180000}"/>
    <cellStyle name="Calculation 7 2 2 2 3" xfId="33799" xr:uid="{00000000-0005-0000-0000-0000A4180000}"/>
    <cellStyle name="Calculation 7 2 2 3" xfId="7105" xr:uid="{00000000-0005-0000-0000-0000A5180000}"/>
    <cellStyle name="Calculation 7 2 2 3 2" xfId="7106" xr:uid="{00000000-0005-0000-0000-0000A6180000}"/>
    <cellStyle name="Calculation 7 2 2 3 2 2" xfId="7107" xr:uid="{00000000-0005-0000-0000-0000A7180000}"/>
    <cellStyle name="Calculation 7 2 2 3 2 2 2" xfId="38382" xr:uid="{00000000-0005-0000-0000-0000A8180000}"/>
    <cellStyle name="Calculation 7 2 2 3 2 3" xfId="7108" xr:uid="{00000000-0005-0000-0000-0000A9180000}"/>
    <cellStyle name="Calculation 7 2 2 3 2 3 2" xfId="40922" xr:uid="{00000000-0005-0000-0000-0000AA180000}"/>
    <cellStyle name="Calculation 7 2 2 3 2 4" xfId="35829" xr:uid="{00000000-0005-0000-0000-0000AB180000}"/>
    <cellStyle name="Calculation 7 2 2 3 3" xfId="7109" xr:uid="{00000000-0005-0000-0000-0000AC180000}"/>
    <cellStyle name="Calculation 7 2 2 3 3 2" xfId="37108" xr:uid="{00000000-0005-0000-0000-0000AD180000}"/>
    <cellStyle name="Calculation 7 2 2 3 4" xfId="7110" xr:uid="{00000000-0005-0000-0000-0000AE180000}"/>
    <cellStyle name="Calculation 7 2 2 3 4 2" xfId="39652" xr:uid="{00000000-0005-0000-0000-0000AF180000}"/>
    <cellStyle name="Calculation 7 2 2 3 5" xfId="34551" xr:uid="{00000000-0005-0000-0000-0000B0180000}"/>
    <cellStyle name="Calculation 7 2 2 4" xfId="32595" xr:uid="{00000000-0005-0000-0000-0000B1180000}"/>
    <cellStyle name="Calculation 7 2 3" xfId="7111" xr:uid="{00000000-0005-0000-0000-0000B2180000}"/>
    <cellStyle name="Calculation 7 2 3 2" xfId="7112" xr:uid="{00000000-0005-0000-0000-0000B3180000}"/>
    <cellStyle name="Calculation 7 2 3 2 2" xfId="7113" xr:uid="{00000000-0005-0000-0000-0000B4180000}"/>
    <cellStyle name="Calculation 7 2 3 2 2 2" xfId="7114" xr:uid="{00000000-0005-0000-0000-0000B5180000}"/>
    <cellStyle name="Calculation 7 2 3 2 2 2 2" xfId="7115" xr:uid="{00000000-0005-0000-0000-0000B6180000}"/>
    <cellStyle name="Calculation 7 2 3 2 2 2 2 2" xfId="39054" xr:uid="{00000000-0005-0000-0000-0000B7180000}"/>
    <cellStyle name="Calculation 7 2 3 2 2 2 3" xfId="7116" xr:uid="{00000000-0005-0000-0000-0000B8180000}"/>
    <cellStyle name="Calculation 7 2 3 2 2 2 3 2" xfId="41594" xr:uid="{00000000-0005-0000-0000-0000B9180000}"/>
    <cellStyle name="Calculation 7 2 3 2 2 2 4" xfId="36501" xr:uid="{00000000-0005-0000-0000-0000BA180000}"/>
    <cellStyle name="Calculation 7 2 3 2 2 3" xfId="7117" xr:uid="{00000000-0005-0000-0000-0000BB180000}"/>
    <cellStyle name="Calculation 7 2 3 2 2 3 2" xfId="37782" xr:uid="{00000000-0005-0000-0000-0000BC180000}"/>
    <cellStyle name="Calculation 7 2 3 2 2 4" xfId="7118" xr:uid="{00000000-0005-0000-0000-0000BD180000}"/>
    <cellStyle name="Calculation 7 2 3 2 2 4 2" xfId="40324" xr:uid="{00000000-0005-0000-0000-0000BE180000}"/>
    <cellStyle name="Calculation 7 2 3 2 2 5" xfId="35222" xr:uid="{00000000-0005-0000-0000-0000BF180000}"/>
    <cellStyle name="Calculation 7 2 3 2 3" xfId="33950" xr:uid="{00000000-0005-0000-0000-0000C0180000}"/>
    <cellStyle name="Calculation 7 2 3 3" xfId="7119" xr:uid="{00000000-0005-0000-0000-0000C1180000}"/>
    <cellStyle name="Calculation 7 2 3 3 2" xfId="7120" xr:uid="{00000000-0005-0000-0000-0000C2180000}"/>
    <cellStyle name="Calculation 7 2 3 3 2 2" xfId="7121" xr:uid="{00000000-0005-0000-0000-0000C3180000}"/>
    <cellStyle name="Calculation 7 2 3 3 2 2 2" xfId="38534" xr:uid="{00000000-0005-0000-0000-0000C4180000}"/>
    <cellStyle name="Calculation 7 2 3 3 2 3" xfId="7122" xr:uid="{00000000-0005-0000-0000-0000C5180000}"/>
    <cellStyle name="Calculation 7 2 3 3 2 3 2" xfId="41074" xr:uid="{00000000-0005-0000-0000-0000C6180000}"/>
    <cellStyle name="Calculation 7 2 3 3 2 4" xfId="35981" xr:uid="{00000000-0005-0000-0000-0000C7180000}"/>
    <cellStyle name="Calculation 7 2 3 3 3" xfId="7123" xr:uid="{00000000-0005-0000-0000-0000C8180000}"/>
    <cellStyle name="Calculation 7 2 3 3 3 2" xfId="37260" xr:uid="{00000000-0005-0000-0000-0000C9180000}"/>
    <cellStyle name="Calculation 7 2 3 3 4" xfId="7124" xr:uid="{00000000-0005-0000-0000-0000CA180000}"/>
    <cellStyle name="Calculation 7 2 3 3 4 2" xfId="39804" xr:uid="{00000000-0005-0000-0000-0000CB180000}"/>
    <cellStyle name="Calculation 7 2 3 3 5" xfId="34699" xr:uid="{00000000-0005-0000-0000-0000CC180000}"/>
    <cellStyle name="Calculation 7 2 3 4" xfId="32745" xr:uid="{00000000-0005-0000-0000-0000CD180000}"/>
    <cellStyle name="Calculation 7 2 4" xfId="7125" xr:uid="{00000000-0005-0000-0000-0000CE180000}"/>
    <cellStyle name="Calculation 7 2 4 2" xfId="7126" xr:uid="{00000000-0005-0000-0000-0000CF180000}"/>
    <cellStyle name="Calculation 7 2 4 2 2" xfId="7127" xr:uid="{00000000-0005-0000-0000-0000D0180000}"/>
    <cellStyle name="Calculation 7 2 4 2 2 2" xfId="7128" xr:uid="{00000000-0005-0000-0000-0000D1180000}"/>
    <cellStyle name="Calculation 7 2 4 2 2 2 2" xfId="7129" xr:uid="{00000000-0005-0000-0000-0000D2180000}"/>
    <cellStyle name="Calculation 7 2 4 2 2 2 2 2" xfId="39213" xr:uid="{00000000-0005-0000-0000-0000D3180000}"/>
    <cellStyle name="Calculation 7 2 4 2 2 2 3" xfId="7130" xr:uid="{00000000-0005-0000-0000-0000D4180000}"/>
    <cellStyle name="Calculation 7 2 4 2 2 2 3 2" xfId="41753" xr:uid="{00000000-0005-0000-0000-0000D5180000}"/>
    <cellStyle name="Calculation 7 2 4 2 2 2 4" xfId="36660" xr:uid="{00000000-0005-0000-0000-0000D6180000}"/>
    <cellStyle name="Calculation 7 2 4 2 2 3" xfId="7131" xr:uid="{00000000-0005-0000-0000-0000D7180000}"/>
    <cellStyle name="Calculation 7 2 4 2 2 3 2" xfId="37943" xr:uid="{00000000-0005-0000-0000-0000D8180000}"/>
    <cellStyle name="Calculation 7 2 4 2 2 4" xfId="7132" xr:uid="{00000000-0005-0000-0000-0000D9180000}"/>
    <cellStyle name="Calculation 7 2 4 2 2 4 2" xfId="40483" xr:uid="{00000000-0005-0000-0000-0000DA180000}"/>
    <cellStyle name="Calculation 7 2 4 2 2 5" xfId="35383" xr:uid="{00000000-0005-0000-0000-0000DB180000}"/>
    <cellStyle name="Calculation 7 2 4 2 3" xfId="34111" xr:uid="{00000000-0005-0000-0000-0000DC180000}"/>
    <cellStyle name="Calculation 7 2 4 3" xfId="7133" xr:uid="{00000000-0005-0000-0000-0000DD180000}"/>
    <cellStyle name="Calculation 7 2 4 3 2" xfId="7134" xr:uid="{00000000-0005-0000-0000-0000DE180000}"/>
    <cellStyle name="Calculation 7 2 4 3 2 2" xfId="7135" xr:uid="{00000000-0005-0000-0000-0000DF180000}"/>
    <cellStyle name="Calculation 7 2 4 3 2 2 2" xfId="38693" xr:uid="{00000000-0005-0000-0000-0000E0180000}"/>
    <cellStyle name="Calculation 7 2 4 3 2 3" xfId="7136" xr:uid="{00000000-0005-0000-0000-0000E1180000}"/>
    <cellStyle name="Calculation 7 2 4 3 2 3 2" xfId="41233" xr:uid="{00000000-0005-0000-0000-0000E2180000}"/>
    <cellStyle name="Calculation 7 2 4 3 2 4" xfId="36140" xr:uid="{00000000-0005-0000-0000-0000E3180000}"/>
    <cellStyle name="Calculation 7 2 4 3 3" xfId="7137" xr:uid="{00000000-0005-0000-0000-0000E4180000}"/>
    <cellStyle name="Calculation 7 2 4 3 3 2" xfId="37421" xr:uid="{00000000-0005-0000-0000-0000E5180000}"/>
    <cellStyle name="Calculation 7 2 4 3 4" xfId="7138" xr:uid="{00000000-0005-0000-0000-0000E6180000}"/>
    <cellStyle name="Calculation 7 2 4 3 4 2" xfId="39963" xr:uid="{00000000-0005-0000-0000-0000E7180000}"/>
    <cellStyle name="Calculation 7 2 4 3 5" xfId="34860" xr:uid="{00000000-0005-0000-0000-0000E8180000}"/>
    <cellStyle name="Calculation 7 2 4 4" xfId="32925" xr:uid="{00000000-0005-0000-0000-0000E9180000}"/>
    <cellStyle name="Calculation 7 2 5" xfId="7139" xr:uid="{00000000-0005-0000-0000-0000EA180000}"/>
    <cellStyle name="Calculation 7 2 5 2" xfId="7140" xr:uid="{00000000-0005-0000-0000-0000EB180000}"/>
    <cellStyle name="Calculation 7 2 5 2 2" xfId="7141" xr:uid="{00000000-0005-0000-0000-0000EC180000}"/>
    <cellStyle name="Calculation 7 2 5 2 2 2" xfId="7142" xr:uid="{00000000-0005-0000-0000-0000ED180000}"/>
    <cellStyle name="Calculation 7 2 5 2 2 2 2" xfId="38237" xr:uid="{00000000-0005-0000-0000-0000EE180000}"/>
    <cellStyle name="Calculation 7 2 5 2 2 3" xfId="7143" xr:uid="{00000000-0005-0000-0000-0000EF180000}"/>
    <cellStyle name="Calculation 7 2 5 2 2 3 2" xfId="40777" xr:uid="{00000000-0005-0000-0000-0000F0180000}"/>
    <cellStyle name="Calculation 7 2 5 2 2 4" xfId="35684" xr:uid="{00000000-0005-0000-0000-0000F1180000}"/>
    <cellStyle name="Calculation 7 2 5 2 3" xfId="7144" xr:uid="{00000000-0005-0000-0000-0000F2180000}"/>
    <cellStyle name="Calculation 7 2 5 2 3 2" xfId="36963" xr:uid="{00000000-0005-0000-0000-0000F3180000}"/>
    <cellStyle name="Calculation 7 2 5 2 4" xfId="7145" xr:uid="{00000000-0005-0000-0000-0000F4180000}"/>
    <cellStyle name="Calculation 7 2 5 2 4 2" xfId="39507" xr:uid="{00000000-0005-0000-0000-0000F5180000}"/>
    <cellStyle name="Calculation 7 2 5 2 5" xfId="34409" xr:uid="{00000000-0005-0000-0000-0000F6180000}"/>
    <cellStyle name="Calculation 7 2 5 3" xfId="31811" xr:uid="{00000000-0005-0000-0000-0000F7180000}"/>
    <cellStyle name="Calculation 7 2 6" xfId="7146" xr:uid="{00000000-0005-0000-0000-0000F8180000}"/>
    <cellStyle name="Calculation 7 2 6 2" xfId="7147" xr:uid="{00000000-0005-0000-0000-0000F9180000}"/>
    <cellStyle name="Calculation 7 2 6 2 2" xfId="7148" xr:uid="{00000000-0005-0000-0000-0000FA180000}"/>
    <cellStyle name="Calculation 7 2 6 2 2 2" xfId="7149" xr:uid="{00000000-0005-0000-0000-0000FB180000}"/>
    <cellStyle name="Calculation 7 2 6 2 2 2 2" xfId="38768" xr:uid="{00000000-0005-0000-0000-0000FC180000}"/>
    <cellStyle name="Calculation 7 2 6 2 2 3" xfId="7150" xr:uid="{00000000-0005-0000-0000-0000FD180000}"/>
    <cellStyle name="Calculation 7 2 6 2 2 3 2" xfId="41308" xr:uid="{00000000-0005-0000-0000-0000FE180000}"/>
    <cellStyle name="Calculation 7 2 6 2 2 4" xfId="36215" xr:uid="{00000000-0005-0000-0000-0000FF180000}"/>
    <cellStyle name="Calculation 7 2 6 2 3" xfId="7151" xr:uid="{00000000-0005-0000-0000-000000190000}"/>
    <cellStyle name="Calculation 7 2 6 2 3 2" xfId="37496" xr:uid="{00000000-0005-0000-0000-000001190000}"/>
    <cellStyle name="Calculation 7 2 6 2 4" xfId="7152" xr:uid="{00000000-0005-0000-0000-000002190000}"/>
    <cellStyle name="Calculation 7 2 6 2 4 2" xfId="40038" xr:uid="{00000000-0005-0000-0000-000003190000}"/>
    <cellStyle name="Calculation 7 2 6 2 5" xfId="34936" xr:uid="{00000000-0005-0000-0000-000004190000}"/>
    <cellStyle name="Calculation 7 2 6 3" xfId="33663" xr:uid="{00000000-0005-0000-0000-000005190000}"/>
    <cellStyle name="Calculation 7 2 7" xfId="7153" xr:uid="{00000000-0005-0000-0000-000006190000}"/>
    <cellStyle name="Calculation 7 2 7 2" xfId="7154" xr:uid="{00000000-0005-0000-0000-000007190000}"/>
    <cellStyle name="Calculation 7 2 7 2 2" xfId="7155" xr:uid="{00000000-0005-0000-0000-000008190000}"/>
    <cellStyle name="Calculation 7 2 7 2 2 2" xfId="38095" xr:uid="{00000000-0005-0000-0000-000009190000}"/>
    <cellStyle name="Calculation 7 2 7 2 3" xfId="7156" xr:uid="{00000000-0005-0000-0000-00000A190000}"/>
    <cellStyle name="Calculation 7 2 7 2 3 2" xfId="40635" xr:uid="{00000000-0005-0000-0000-00000B190000}"/>
    <cellStyle name="Calculation 7 2 7 2 4" xfId="35542" xr:uid="{00000000-0005-0000-0000-00000C190000}"/>
    <cellStyle name="Calculation 7 2 7 3" xfId="7157" xr:uid="{00000000-0005-0000-0000-00000D190000}"/>
    <cellStyle name="Calculation 7 2 7 3 2" xfId="36821" xr:uid="{00000000-0005-0000-0000-00000E190000}"/>
    <cellStyle name="Calculation 7 2 7 4" xfId="7158" xr:uid="{00000000-0005-0000-0000-00000F190000}"/>
    <cellStyle name="Calculation 7 2 7 4 2" xfId="39365" xr:uid="{00000000-0005-0000-0000-000010190000}"/>
    <cellStyle name="Calculation 7 2 7 5" xfId="34267" xr:uid="{00000000-0005-0000-0000-000011190000}"/>
    <cellStyle name="Calculation 7 2 8" xfId="7096" xr:uid="{00000000-0005-0000-0000-000012190000}"/>
    <cellStyle name="Calculation 7 3" xfId="7159" xr:uid="{00000000-0005-0000-0000-000013190000}"/>
    <cellStyle name="Calculation 7 3 2" xfId="7160" xr:uid="{00000000-0005-0000-0000-000014190000}"/>
    <cellStyle name="Calculation 7 3 2 2" xfId="7161" xr:uid="{00000000-0005-0000-0000-000015190000}"/>
    <cellStyle name="Calculation 7 3 2 2 2" xfId="7162" xr:uid="{00000000-0005-0000-0000-000016190000}"/>
    <cellStyle name="Calculation 7 3 2 2 2 2" xfId="7163" xr:uid="{00000000-0005-0000-0000-000017190000}"/>
    <cellStyle name="Calculation 7 3 2 2 2 2 2" xfId="38827" xr:uid="{00000000-0005-0000-0000-000018190000}"/>
    <cellStyle name="Calculation 7 3 2 2 2 3" xfId="7164" xr:uid="{00000000-0005-0000-0000-000019190000}"/>
    <cellStyle name="Calculation 7 3 2 2 2 3 2" xfId="41367" xr:uid="{00000000-0005-0000-0000-00001A190000}"/>
    <cellStyle name="Calculation 7 3 2 2 2 4" xfId="36274" xr:uid="{00000000-0005-0000-0000-00001B190000}"/>
    <cellStyle name="Calculation 7 3 2 2 3" xfId="7165" xr:uid="{00000000-0005-0000-0000-00001C190000}"/>
    <cellStyle name="Calculation 7 3 2 2 3 2" xfId="37555" xr:uid="{00000000-0005-0000-0000-00001D190000}"/>
    <cellStyle name="Calculation 7 3 2 2 4" xfId="7166" xr:uid="{00000000-0005-0000-0000-00001E190000}"/>
    <cellStyle name="Calculation 7 3 2 2 4 2" xfId="40097" xr:uid="{00000000-0005-0000-0000-00001F190000}"/>
    <cellStyle name="Calculation 7 3 2 2 5" xfId="34995" xr:uid="{00000000-0005-0000-0000-000020190000}"/>
    <cellStyle name="Calculation 7 3 2 3" xfId="33724" xr:uid="{00000000-0005-0000-0000-000021190000}"/>
    <cellStyle name="Calculation 7 3 3" xfId="7167" xr:uid="{00000000-0005-0000-0000-000022190000}"/>
    <cellStyle name="Calculation 7 3 3 2" xfId="7168" xr:uid="{00000000-0005-0000-0000-000023190000}"/>
    <cellStyle name="Calculation 7 3 3 2 2" xfId="7169" xr:uid="{00000000-0005-0000-0000-000024190000}"/>
    <cellStyle name="Calculation 7 3 3 2 2 2" xfId="38307" xr:uid="{00000000-0005-0000-0000-000025190000}"/>
    <cellStyle name="Calculation 7 3 3 2 3" xfId="7170" xr:uid="{00000000-0005-0000-0000-000026190000}"/>
    <cellStyle name="Calculation 7 3 3 2 3 2" xfId="40847" xr:uid="{00000000-0005-0000-0000-000027190000}"/>
    <cellStyle name="Calculation 7 3 3 2 4" xfId="35754" xr:uid="{00000000-0005-0000-0000-000028190000}"/>
    <cellStyle name="Calculation 7 3 3 3" xfId="7171" xr:uid="{00000000-0005-0000-0000-000029190000}"/>
    <cellStyle name="Calculation 7 3 3 3 2" xfId="37033" xr:uid="{00000000-0005-0000-0000-00002A190000}"/>
    <cellStyle name="Calculation 7 3 3 4" xfId="7172" xr:uid="{00000000-0005-0000-0000-00002B190000}"/>
    <cellStyle name="Calculation 7 3 3 4 2" xfId="39577" xr:uid="{00000000-0005-0000-0000-00002C190000}"/>
    <cellStyle name="Calculation 7 3 3 5" xfId="34479" xr:uid="{00000000-0005-0000-0000-00002D190000}"/>
    <cellStyle name="Calculation 7 3 4" xfId="32526" xr:uid="{00000000-0005-0000-0000-00002E190000}"/>
    <cellStyle name="Calculation 7 4" xfId="7173" xr:uid="{00000000-0005-0000-0000-00002F190000}"/>
    <cellStyle name="Calculation 7 4 2" xfId="7174" xr:uid="{00000000-0005-0000-0000-000030190000}"/>
    <cellStyle name="Calculation 7 4 2 2" xfId="7175" xr:uid="{00000000-0005-0000-0000-000031190000}"/>
    <cellStyle name="Calculation 7 4 2 2 2" xfId="7176" xr:uid="{00000000-0005-0000-0000-000032190000}"/>
    <cellStyle name="Calculation 7 4 2 2 2 2" xfId="7177" xr:uid="{00000000-0005-0000-0000-000033190000}"/>
    <cellStyle name="Calculation 7 4 2 2 2 2 2" xfId="38978" xr:uid="{00000000-0005-0000-0000-000034190000}"/>
    <cellStyle name="Calculation 7 4 2 2 2 3" xfId="7178" xr:uid="{00000000-0005-0000-0000-000035190000}"/>
    <cellStyle name="Calculation 7 4 2 2 2 3 2" xfId="41518" xr:uid="{00000000-0005-0000-0000-000036190000}"/>
    <cellStyle name="Calculation 7 4 2 2 2 4" xfId="36425" xr:uid="{00000000-0005-0000-0000-000037190000}"/>
    <cellStyle name="Calculation 7 4 2 2 3" xfId="7179" xr:uid="{00000000-0005-0000-0000-000038190000}"/>
    <cellStyle name="Calculation 7 4 2 2 3 2" xfId="37706" xr:uid="{00000000-0005-0000-0000-000039190000}"/>
    <cellStyle name="Calculation 7 4 2 2 4" xfId="7180" xr:uid="{00000000-0005-0000-0000-00003A190000}"/>
    <cellStyle name="Calculation 7 4 2 2 4 2" xfId="40248" xr:uid="{00000000-0005-0000-0000-00003B190000}"/>
    <cellStyle name="Calculation 7 4 2 2 5" xfId="35146" xr:uid="{00000000-0005-0000-0000-00003C190000}"/>
    <cellStyle name="Calculation 7 4 2 3" xfId="33875" xr:uid="{00000000-0005-0000-0000-00003D190000}"/>
    <cellStyle name="Calculation 7 4 3" xfId="7181" xr:uid="{00000000-0005-0000-0000-00003E190000}"/>
    <cellStyle name="Calculation 7 4 3 2" xfId="7182" xr:uid="{00000000-0005-0000-0000-00003F190000}"/>
    <cellStyle name="Calculation 7 4 3 2 2" xfId="7183" xr:uid="{00000000-0005-0000-0000-000040190000}"/>
    <cellStyle name="Calculation 7 4 3 2 2 2" xfId="38458" xr:uid="{00000000-0005-0000-0000-000041190000}"/>
    <cellStyle name="Calculation 7 4 3 2 3" xfId="7184" xr:uid="{00000000-0005-0000-0000-000042190000}"/>
    <cellStyle name="Calculation 7 4 3 2 3 2" xfId="40998" xr:uid="{00000000-0005-0000-0000-000043190000}"/>
    <cellStyle name="Calculation 7 4 3 2 4" xfId="35905" xr:uid="{00000000-0005-0000-0000-000044190000}"/>
    <cellStyle name="Calculation 7 4 3 3" xfId="7185" xr:uid="{00000000-0005-0000-0000-000045190000}"/>
    <cellStyle name="Calculation 7 4 3 3 2" xfId="37184" xr:uid="{00000000-0005-0000-0000-000046190000}"/>
    <cellStyle name="Calculation 7 4 3 4" xfId="7186" xr:uid="{00000000-0005-0000-0000-000047190000}"/>
    <cellStyle name="Calculation 7 4 3 4 2" xfId="39728" xr:uid="{00000000-0005-0000-0000-000048190000}"/>
    <cellStyle name="Calculation 7 4 3 5" xfId="34626" xr:uid="{00000000-0005-0000-0000-000049190000}"/>
    <cellStyle name="Calculation 7 4 4" xfId="32673" xr:uid="{00000000-0005-0000-0000-00004A190000}"/>
    <cellStyle name="Calculation 7 5" xfId="7187" xr:uid="{00000000-0005-0000-0000-00004B190000}"/>
    <cellStyle name="Calculation 7 5 2" xfId="7188" xr:uid="{00000000-0005-0000-0000-00004C190000}"/>
    <cellStyle name="Calculation 7 5 2 2" xfId="7189" xr:uid="{00000000-0005-0000-0000-00004D190000}"/>
    <cellStyle name="Calculation 7 5 2 2 2" xfId="7190" xr:uid="{00000000-0005-0000-0000-00004E190000}"/>
    <cellStyle name="Calculation 7 5 2 2 2 2" xfId="7191" xr:uid="{00000000-0005-0000-0000-00004F190000}"/>
    <cellStyle name="Calculation 7 5 2 2 2 2 2" xfId="39137" xr:uid="{00000000-0005-0000-0000-000050190000}"/>
    <cellStyle name="Calculation 7 5 2 2 2 3" xfId="7192" xr:uid="{00000000-0005-0000-0000-000051190000}"/>
    <cellStyle name="Calculation 7 5 2 2 2 3 2" xfId="41677" xr:uid="{00000000-0005-0000-0000-000052190000}"/>
    <cellStyle name="Calculation 7 5 2 2 2 4" xfId="36584" xr:uid="{00000000-0005-0000-0000-000053190000}"/>
    <cellStyle name="Calculation 7 5 2 2 3" xfId="7193" xr:uid="{00000000-0005-0000-0000-000054190000}"/>
    <cellStyle name="Calculation 7 5 2 2 3 2" xfId="37867" xr:uid="{00000000-0005-0000-0000-000055190000}"/>
    <cellStyle name="Calculation 7 5 2 2 4" xfId="7194" xr:uid="{00000000-0005-0000-0000-000056190000}"/>
    <cellStyle name="Calculation 7 5 2 2 4 2" xfId="40407" xr:uid="{00000000-0005-0000-0000-000057190000}"/>
    <cellStyle name="Calculation 7 5 2 2 5" xfId="35307" xr:uid="{00000000-0005-0000-0000-000058190000}"/>
    <cellStyle name="Calculation 7 5 2 3" xfId="34035" xr:uid="{00000000-0005-0000-0000-000059190000}"/>
    <cellStyle name="Calculation 7 5 3" xfId="7195" xr:uid="{00000000-0005-0000-0000-00005A190000}"/>
    <cellStyle name="Calculation 7 5 3 2" xfId="7196" xr:uid="{00000000-0005-0000-0000-00005B190000}"/>
    <cellStyle name="Calculation 7 5 3 2 2" xfId="7197" xr:uid="{00000000-0005-0000-0000-00005C190000}"/>
    <cellStyle name="Calculation 7 5 3 2 2 2" xfId="38617" xr:uid="{00000000-0005-0000-0000-00005D190000}"/>
    <cellStyle name="Calculation 7 5 3 2 3" xfId="7198" xr:uid="{00000000-0005-0000-0000-00005E190000}"/>
    <cellStyle name="Calculation 7 5 3 2 3 2" xfId="41157" xr:uid="{00000000-0005-0000-0000-00005F190000}"/>
    <cellStyle name="Calculation 7 5 3 2 4" xfId="36064" xr:uid="{00000000-0005-0000-0000-000060190000}"/>
    <cellStyle name="Calculation 7 5 3 3" xfId="7199" xr:uid="{00000000-0005-0000-0000-000061190000}"/>
    <cellStyle name="Calculation 7 5 3 3 2" xfId="37345" xr:uid="{00000000-0005-0000-0000-000062190000}"/>
    <cellStyle name="Calculation 7 5 3 4" xfId="7200" xr:uid="{00000000-0005-0000-0000-000063190000}"/>
    <cellStyle name="Calculation 7 5 3 4 2" xfId="39887" xr:uid="{00000000-0005-0000-0000-000064190000}"/>
    <cellStyle name="Calculation 7 5 3 5" xfId="34784" xr:uid="{00000000-0005-0000-0000-000065190000}"/>
    <cellStyle name="Calculation 7 5 4" xfId="32848" xr:uid="{00000000-0005-0000-0000-000066190000}"/>
    <cellStyle name="Calculation 7 6" xfId="7201" xr:uid="{00000000-0005-0000-0000-000067190000}"/>
    <cellStyle name="Calculation 7 6 2" xfId="7202" xr:uid="{00000000-0005-0000-0000-000068190000}"/>
    <cellStyle name="Calculation 7 6 2 2" xfId="7203" xr:uid="{00000000-0005-0000-0000-000069190000}"/>
    <cellStyle name="Calculation 7 6 2 2 2" xfId="7204" xr:uid="{00000000-0005-0000-0000-00006A190000}"/>
    <cellStyle name="Calculation 7 6 2 2 2 2" xfId="38171" xr:uid="{00000000-0005-0000-0000-00006B190000}"/>
    <cellStyle name="Calculation 7 6 2 2 3" xfId="7205" xr:uid="{00000000-0005-0000-0000-00006C190000}"/>
    <cellStyle name="Calculation 7 6 2 2 3 2" xfId="40711" xr:uid="{00000000-0005-0000-0000-00006D190000}"/>
    <cellStyle name="Calculation 7 6 2 2 4" xfId="35618" xr:uid="{00000000-0005-0000-0000-00006E190000}"/>
    <cellStyle name="Calculation 7 6 2 3" xfId="7206" xr:uid="{00000000-0005-0000-0000-00006F190000}"/>
    <cellStyle name="Calculation 7 6 2 3 2" xfId="36897" xr:uid="{00000000-0005-0000-0000-000070190000}"/>
    <cellStyle name="Calculation 7 6 2 4" xfId="7207" xr:uid="{00000000-0005-0000-0000-000071190000}"/>
    <cellStyle name="Calculation 7 6 2 4 2" xfId="39441" xr:uid="{00000000-0005-0000-0000-000072190000}"/>
    <cellStyle name="Calculation 7 6 2 5" xfId="34343" xr:uid="{00000000-0005-0000-0000-000073190000}"/>
    <cellStyle name="Calculation 7 6 3" xfId="31744" xr:uid="{00000000-0005-0000-0000-000074190000}"/>
    <cellStyle name="Calculation 7 7" xfId="7208" xr:uid="{00000000-0005-0000-0000-000075190000}"/>
    <cellStyle name="Calculation 7 7 2" xfId="7209" xr:uid="{00000000-0005-0000-0000-000076190000}"/>
    <cellStyle name="Calculation 7 7 2 2" xfId="7210" xr:uid="{00000000-0005-0000-0000-000077190000}"/>
    <cellStyle name="Calculation 7 7 2 2 2" xfId="38019" xr:uid="{00000000-0005-0000-0000-000078190000}"/>
    <cellStyle name="Calculation 7 7 2 3" xfId="7211" xr:uid="{00000000-0005-0000-0000-000079190000}"/>
    <cellStyle name="Calculation 7 7 2 3 2" xfId="40559" xr:uid="{00000000-0005-0000-0000-00007A190000}"/>
    <cellStyle name="Calculation 7 7 2 4" xfId="35466" xr:uid="{00000000-0005-0000-0000-00007B190000}"/>
    <cellStyle name="Calculation 7 7 3" xfId="7212" xr:uid="{00000000-0005-0000-0000-00007C190000}"/>
    <cellStyle name="Calculation 7 7 3 2" xfId="36745" xr:uid="{00000000-0005-0000-0000-00007D190000}"/>
    <cellStyle name="Calculation 7 7 4" xfId="7213" xr:uid="{00000000-0005-0000-0000-00007E190000}"/>
    <cellStyle name="Calculation 7 7 4 2" xfId="39289" xr:uid="{00000000-0005-0000-0000-00007F190000}"/>
    <cellStyle name="Calculation 7 7 5" xfId="34191" xr:uid="{00000000-0005-0000-0000-000080190000}"/>
    <cellStyle name="Calculation 7 8" xfId="7214" xr:uid="{00000000-0005-0000-0000-000081190000}"/>
    <cellStyle name="Calculation 7 8 2" xfId="41852" xr:uid="{00000000-0005-0000-0000-000082190000}"/>
    <cellStyle name="Calculation 7 9" xfId="7095" xr:uid="{00000000-0005-0000-0000-000083190000}"/>
    <cellStyle name="Calculation 8" xfId="1423" xr:uid="{00000000-0005-0000-0000-000084190000}"/>
    <cellStyle name="Calculation 8 10" xfId="7215" xr:uid="{00000000-0005-0000-0000-000085190000}"/>
    <cellStyle name="Calculation 8 11" xfId="30261" xr:uid="{00000000-0005-0000-0000-000086190000}"/>
    <cellStyle name="Calculation 8 2" xfId="7216" xr:uid="{00000000-0005-0000-0000-000087190000}"/>
    <cellStyle name="Calculation 8 2 2" xfId="7217" xr:uid="{00000000-0005-0000-0000-000088190000}"/>
    <cellStyle name="Calculation 8 2 2 2" xfId="7218" xr:uid="{00000000-0005-0000-0000-000089190000}"/>
    <cellStyle name="Calculation 8 2 2 2 2" xfId="7219" xr:uid="{00000000-0005-0000-0000-00008A190000}"/>
    <cellStyle name="Calculation 8 2 2 2 2 2" xfId="7220" xr:uid="{00000000-0005-0000-0000-00008B190000}"/>
    <cellStyle name="Calculation 8 2 2 2 2 2 2" xfId="7221" xr:uid="{00000000-0005-0000-0000-00008C190000}"/>
    <cellStyle name="Calculation 8 2 2 2 2 2 2 2" xfId="38903" xr:uid="{00000000-0005-0000-0000-00008D190000}"/>
    <cellStyle name="Calculation 8 2 2 2 2 2 3" xfId="7222" xr:uid="{00000000-0005-0000-0000-00008E190000}"/>
    <cellStyle name="Calculation 8 2 2 2 2 2 3 2" xfId="41443" xr:uid="{00000000-0005-0000-0000-00008F190000}"/>
    <cellStyle name="Calculation 8 2 2 2 2 2 4" xfId="36350" xr:uid="{00000000-0005-0000-0000-000090190000}"/>
    <cellStyle name="Calculation 8 2 2 2 2 3" xfId="7223" xr:uid="{00000000-0005-0000-0000-000091190000}"/>
    <cellStyle name="Calculation 8 2 2 2 2 3 2" xfId="37631" xr:uid="{00000000-0005-0000-0000-000092190000}"/>
    <cellStyle name="Calculation 8 2 2 2 2 4" xfId="7224" xr:uid="{00000000-0005-0000-0000-000093190000}"/>
    <cellStyle name="Calculation 8 2 2 2 2 4 2" xfId="40173" xr:uid="{00000000-0005-0000-0000-000094190000}"/>
    <cellStyle name="Calculation 8 2 2 2 2 5" xfId="35071" xr:uid="{00000000-0005-0000-0000-000095190000}"/>
    <cellStyle name="Calculation 8 2 2 2 3" xfId="33800" xr:uid="{00000000-0005-0000-0000-000096190000}"/>
    <cellStyle name="Calculation 8 2 2 3" xfId="7225" xr:uid="{00000000-0005-0000-0000-000097190000}"/>
    <cellStyle name="Calculation 8 2 2 3 2" xfId="7226" xr:uid="{00000000-0005-0000-0000-000098190000}"/>
    <cellStyle name="Calculation 8 2 2 3 2 2" xfId="7227" xr:uid="{00000000-0005-0000-0000-000099190000}"/>
    <cellStyle name="Calculation 8 2 2 3 2 2 2" xfId="38383" xr:uid="{00000000-0005-0000-0000-00009A190000}"/>
    <cellStyle name="Calculation 8 2 2 3 2 3" xfId="7228" xr:uid="{00000000-0005-0000-0000-00009B190000}"/>
    <cellStyle name="Calculation 8 2 2 3 2 3 2" xfId="40923" xr:uid="{00000000-0005-0000-0000-00009C190000}"/>
    <cellStyle name="Calculation 8 2 2 3 2 4" xfId="35830" xr:uid="{00000000-0005-0000-0000-00009D190000}"/>
    <cellStyle name="Calculation 8 2 2 3 3" xfId="7229" xr:uid="{00000000-0005-0000-0000-00009E190000}"/>
    <cellStyle name="Calculation 8 2 2 3 3 2" xfId="37109" xr:uid="{00000000-0005-0000-0000-00009F190000}"/>
    <cellStyle name="Calculation 8 2 2 3 4" xfId="7230" xr:uid="{00000000-0005-0000-0000-0000A0190000}"/>
    <cellStyle name="Calculation 8 2 2 3 4 2" xfId="39653" xr:uid="{00000000-0005-0000-0000-0000A1190000}"/>
    <cellStyle name="Calculation 8 2 2 3 5" xfId="34552" xr:uid="{00000000-0005-0000-0000-0000A2190000}"/>
    <cellStyle name="Calculation 8 2 2 4" xfId="32596" xr:uid="{00000000-0005-0000-0000-0000A3190000}"/>
    <cellStyle name="Calculation 8 2 3" xfId="7231" xr:uid="{00000000-0005-0000-0000-0000A4190000}"/>
    <cellStyle name="Calculation 8 2 3 2" xfId="7232" xr:uid="{00000000-0005-0000-0000-0000A5190000}"/>
    <cellStyle name="Calculation 8 2 3 2 2" xfId="7233" xr:uid="{00000000-0005-0000-0000-0000A6190000}"/>
    <cellStyle name="Calculation 8 2 3 2 2 2" xfId="7234" xr:uid="{00000000-0005-0000-0000-0000A7190000}"/>
    <cellStyle name="Calculation 8 2 3 2 2 2 2" xfId="7235" xr:uid="{00000000-0005-0000-0000-0000A8190000}"/>
    <cellStyle name="Calculation 8 2 3 2 2 2 2 2" xfId="39055" xr:uid="{00000000-0005-0000-0000-0000A9190000}"/>
    <cellStyle name="Calculation 8 2 3 2 2 2 3" xfId="7236" xr:uid="{00000000-0005-0000-0000-0000AA190000}"/>
    <cellStyle name="Calculation 8 2 3 2 2 2 3 2" xfId="41595" xr:uid="{00000000-0005-0000-0000-0000AB190000}"/>
    <cellStyle name="Calculation 8 2 3 2 2 2 4" xfId="36502" xr:uid="{00000000-0005-0000-0000-0000AC190000}"/>
    <cellStyle name="Calculation 8 2 3 2 2 3" xfId="7237" xr:uid="{00000000-0005-0000-0000-0000AD190000}"/>
    <cellStyle name="Calculation 8 2 3 2 2 3 2" xfId="37783" xr:uid="{00000000-0005-0000-0000-0000AE190000}"/>
    <cellStyle name="Calculation 8 2 3 2 2 4" xfId="7238" xr:uid="{00000000-0005-0000-0000-0000AF190000}"/>
    <cellStyle name="Calculation 8 2 3 2 2 4 2" xfId="40325" xr:uid="{00000000-0005-0000-0000-0000B0190000}"/>
    <cellStyle name="Calculation 8 2 3 2 2 5" xfId="35223" xr:uid="{00000000-0005-0000-0000-0000B1190000}"/>
    <cellStyle name="Calculation 8 2 3 2 3" xfId="33951" xr:uid="{00000000-0005-0000-0000-0000B2190000}"/>
    <cellStyle name="Calculation 8 2 3 3" xfId="7239" xr:uid="{00000000-0005-0000-0000-0000B3190000}"/>
    <cellStyle name="Calculation 8 2 3 3 2" xfId="7240" xr:uid="{00000000-0005-0000-0000-0000B4190000}"/>
    <cellStyle name="Calculation 8 2 3 3 2 2" xfId="7241" xr:uid="{00000000-0005-0000-0000-0000B5190000}"/>
    <cellStyle name="Calculation 8 2 3 3 2 2 2" xfId="38535" xr:uid="{00000000-0005-0000-0000-0000B6190000}"/>
    <cellStyle name="Calculation 8 2 3 3 2 3" xfId="7242" xr:uid="{00000000-0005-0000-0000-0000B7190000}"/>
    <cellStyle name="Calculation 8 2 3 3 2 3 2" xfId="41075" xr:uid="{00000000-0005-0000-0000-0000B8190000}"/>
    <cellStyle name="Calculation 8 2 3 3 2 4" xfId="35982" xr:uid="{00000000-0005-0000-0000-0000B9190000}"/>
    <cellStyle name="Calculation 8 2 3 3 3" xfId="7243" xr:uid="{00000000-0005-0000-0000-0000BA190000}"/>
    <cellStyle name="Calculation 8 2 3 3 3 2" xfId="37261" xr:uid="{00000000-0005-0000-0000-0000BB190000}"/>
    <cellStyle name="Calculation 8 2 3 3 4" xfId="7244" xr:uid="{00000000-0005-0000-0000-0000BC190000}"/>
    <cellStyle name="Calculation 8 2 3 3 4 2" xfId="39805" xr:uid="{00000000-0005-0000-0000-0000BD190000}"/>
    <cellStyle name="Calculation 8 2 3 3 5" xfId="34700" xr:uid="{00000000-0005-0000-0000-0000BE190000}"/>
    <cellStyle name="Calculation 8 2 3 4" xfId="32746" xr:uid="{00000000-0005-0000-0000-0000BF190000}"/>
    <cellStyle name="Calculation 8 2 4" xfId="7245" xr:uid="{00000000-0005-0000-0000-0000C0190000}"/>
    <cellStyle name="Calculation 8 2 4 2" xfId="7246" xr:uid="{00000000-0005-0000-0000-0000C1190000}"/>
    <cellStyle name="Calculation 8 2 4 2 2" xfId="7247" xr:uid="{00000000-0005-0000-0000-0000C2190000}"/>
    <cellStyle name="Calculation 8 2 4 2 2 2" xfId="7248" xr:uid="{00000000-0005-0000-0000-0000C3190000}"/>
    <cellStyle name="Calculation 8 2 4 2 2 2 2" xfId="7249" xr:uid="{00000000-0005-0000-0000-0000C4190000}"/>
    <cellStyle name="Calculation 8 2 4 2 2 2 2 2" xfId="39214" xr:uid="{00000000-0005-0000-0000-0000C5190000}"/>
    <cellStyle name="Calculation 8 2 4 2 2 2 3" xfId="7250" xr:uid="{00000000-0005-0000-0000-0000C6190000}"/>
    <cellStyle name="Calculation 8 2 4 2 2 2 3 2" xfId="41754" xr:uid="{00000000-0005-0000-0000-0000C7190000}"/>
    <cellStyle name="Calculation 8 2 4 2 2 2 4" xfId="36661" xr:uid="{00000000-0005-0000-0000-0000C8190000}"/>
    <cellStyle name="Calculation 8 2 4 2 2 3" xfId="7251" xr:uid="{00000000-0005-0000-0000-0000C9190000}"/>
    <cellStyle name="Calculation 8 2 4 2 2 3 2" xfId="37944" xr:uid="{00000000-0005-0000-0000-0000CA190000}"/>
    <cellStyle name="Calculation 8 2 4 2 2 4" xfId="7252" xr:uid="{00000000-0005-0000-0000-0000CB190000}"/>
    <cellStyle name="Calculation 8 2 4 2 2 4 2" xfId="40484" xr:uid="{00000000-0005-0000-0000-0000CC190000}"/>
    <cellStyle name="Calculation 8 2 4 2 2 5" xfId="35384" xr:uid="{00000000-0005-0000-0000-0000CD190000}"/>
    <cellStyle name="Calculation 8 2 4 2 3" xfId="34112" xr:uid="{00000000-0005-0000-0000-0000CE190000}"/>
    <cellStyle name="Calculation 8 2 4 3" xfId="7253" xr:uid="{00000000-0005-0000-0000-0000CF190000}"/>
    <cellStyle name="Calculation 8 2 4 3 2" xfId="7254" xr:uid="{00000000-0005-0000-0000-0000D0190000}"/>
    <cellStyle name="Calculation 8 2 4 3 2 2" xfId="7255" xr:uid="{00000000-0005-0000-0000-0000D1190000}"/>
    <cellStyle name="Calculation 8 2 4 3 2 2 2" xfId="38694" xr:uid="{00000000-0005-0000-0000-0000D2190000}"/>
    <cellStyle name="Calculation 8 2 4 3 2 3" xfId="7256" xr:uid="{00000000-0005-0000-0000-0000D3190000}"/>
    <cellStyle name="Calculation 8 2 4 3 2 3 2" xfId="41234" xr:uid="{00000000-0005-0000-0000-0000D4190000}"/>
    <cellStyle name="Calculation 8 2 4 3 2 4" xfId="36141" xr:uid="{00000000-0005-0000-0000-0000D5190000}"/>
    <cellStyle name="Calculation 8 2 4 3 3" xfId="7257" xr:uid="{00000000-0005-0000-0000-0000D6190000}"/>
    <cellStyle name="Calculation 8 2 4 3 3 2" xfId="37422" xr:uid="{00000000-0005-0000-0000-0000D7190000}"/>
    <cellStyle name="Calculation 8 2 4 3 4" xfId="7258" xr:uid="{00000000-0005-0000-0000-0000D8190000}"/>
    <cellStyle name="Calculation 8 2 4 3 4 2" xfId="39964" xr:uid="{00000000-0005-0000-0000-0000D9190000}"/>
    <cellStyle name="Calculation 8 2 4 3 5" xfId="34861" xr:uid="{00000000-0005-0000-0000-0000DA190000}"/>
    <cellStyle name="Calculation 8 2 4 4" xfId="32926" xr:uid="{00000000-0005-0000-0000-0000DB190000}"/>
    <cellStyle name="Calculation 8 2 5" xfId="7259" xr:uid="{00000000-0005-0000-0000-0000DC190000}"/>
    <cellStyle name="Calculation 8 2 5 2" xfId="7260" xr:uid="{00000000-0005-0000-0000-0000DD190000}"/>
    <cellStyle name="Calculation 8 2 5 2 2" xfId="7261" xr:uid="{00000000-0005-0000-0000-0000DE190000}"/>
    <cellStyle name="Calculation 8 2 5 2 2 2" xfId="7262" xr:uid="{00000000-0005-0000-0000-0000DF190000}"/>
    <cellStyle name="Calculation 8 2 5 2 2 2 2" xfId="38238" xr:uid="{00000000-0005-0000-0000-0000E0190000}"/>
    <cellStyle name="Calculation 8 2 5 2 2 3" xfId="7263" xr:uid="{00000000-0005-0000-0000-0000E1190000}"/>
    <cellStyle name="Calculation 8 2 5 2 2 3 2" xfId="40778" xr:uid="{00000000-0005-0000-0000-0000E2190000}"/>
    <cellStyle name="Calculation 8 2 5 2 2 4" xfId="35685" xr:uid="{00000000-0005-0000-0000-0000E3190000}"/>
    <cellStyle name="Calculation 8 2 5 2 3" xfId="7264" xr:uid="{00000000-0005-0000-0000-0000E4190000}"/>
    <cellStyle name="Calculation 8 2 5 2 3 2" xfId="36964" xr:uid="{00000000-0005-0000-0000-0000E5190000}"/>
    <cellStyle name="Calculation 8 2 5 2 4" xfId="7265" xr:uid="{00000000-0005-0000-0000-0000E6190000}"/>
    <cellStyle name="Calculation 8 2 5 2 4 2" xfId="39508" xr:uid="{00000000-0005-0000-0000-0000E7190000}"/>
    <cellStyle name="Calculation 8 2 5 2 5" xfId="34410" xr:uid="{00000000-0005-0000-0000-0000E8190000}"/>
    <cellStyle name="Calculation 8 2 5 3" xfId="31812" xr:uid="{00000000-0005-0000-0000-0000E9190000}"/>
    <cellStyle name="Calculation 8 2 6" xfId="7266" xr:uid="{00000000-0005-0000-0000-0000EA190000}"/>
    <cellStyle name="Calculation 8 2 6 2" xfId="7267" xr:uid="{00000000-0005-0000-0000-0000EB190000}"/>
    <cellStyle name="Calculation 8 2 6 2 2" xfId="7268" xr:uid="{00000000-0005-0000-0000-0000EC190000}"/>
    <cellStyle name="Calculation 8 2 6 2 2 2" xfId="7269" xr:uid="{00000000-0005-0000-0000-0000ED190000}"/>
    <cellStyle name="Calculation 8 2 6 2 2 2 2" xfId="38769" xr:uid="{00000000-0005-0000-0000-0000EE190000}"/>
    <cellStyle name="Calculation 8 2 6 2 2 3" xfId="7270" xr:uid="{00000000-0005-0000-0000-0000EF190000}"/>
    <cellStyle name="Calculation 8 2 6 2 2 3 2" xfId="41309" xr:uid="{00000000-0005-0000-0000-0000F0190000}"/>
    <cellStyle name="Calculation 8 2 6 2 2 4" xfId="36216" xr:uid="{00000000-0005-0000-0000-0000F1190000}"/>
    <cellStyle name="Calculation 8 2 6 2 3" xfId="7271" xr:uid="{00000000-0005-0000-0000-0000F2190000}"/>
    <cellStyle name="Calculation 8 2 6 2 3 2" xfId="37497" xr:uid="{00000000-0005-0000-0000-0000F3190000}"/>
    <cellStyle name="Calculation 8 2 6 2 4" xfId="7272" xr:uid="{00000000-0005-0000-0000-0000F4190000}"/>
    <cellStyle name="Calculation 8 2 6 2 4 2" xfId="40039" xr:uid="{00000000-0005-0000-0000-0000F5190000}"/>
    <cellStyle name="Calculation 8 2 6 2 5" xfId="34937" xr:uid="{00000000-0005-0000-0000-0000F6190000}"/>
    <cellStyle name="Calculation 8 2 6 3" xfId="33664" xr:uid="{00000000-0005-0000-0000-0000F7190000}"/>
    <cellStyle name="Calculation 8 2 7" xfId="7273" xr:uid="{00000000-0005-0000-0000-0000F8190000}"/>
    <cellStyle name="Calculation 8 2 7 2" xfId="7274" xr:uid="{00000000-0005-0000-0000-0000F9190000}"/>
    <cellStyle name="Calculation 8 2 7 2 2" xfId="7275" xr:uid="{00000000-0005-0000-0000-0000FA190000}"/>
    <cellStyle name="Calculation 8 2 7 2 2 2" xfId="38096" xr:uid="{00000000-0005-0000-0000-0000FB190000}"/>
    <cellStyle name="Calculation 8 2 7 2 3" xfId="7276" xr:uid="{00000000-0005-0000-0000-0000FC190000}"/>
    <cellStyle name="Calculation 8 2 7 2 3 2" xfId="40636" xr:uid="{00000000-0005-0000-0000-0000FD190000}"/>
    <cellStyle name="Calculation 8 2 7 2 4" xfId="35543" xr:uid="{00000000-0005-0000-0000-0000FE190000}"/>
    <cellStyle name="Calculation 8 2 7 3" xfId="7277" xr:uid="{00000000-0005-0000-0000-0000FF190000}"/>
    <cellStyle name="Calculation 8 2 7 3 2" xfId="36822" xr:uid="{00000000-0005-0000-0000-0000001A0000}"/>
    <cellStyle name="Calculation 8 2 7 4" xfId="7278" xr:uid="{00000000-0005-0000-0000-0000011A0000}"/>
    <cellStyle name="Calculation 8 2 7 4 2" xfId="39366" xr:uid="{00000000-0005-0000-0000-0000021A0000}"/>
    <cellStyle name="Calculation 8 2 7 5" xfId="34268" xr:uid="{00000000-0005-0000-0000-0000031A0000}"/>
    <cellStyle name="Calculation 8 2 8" xfId="31080" xr:uid="{00000000-0005-0000-0000-0000041A0000}"/>
    <cellStyle name="Calculation 8 3" xfId="7279" xr:uid="{00000000-0005-0000-0000-0000051A0000}"/>
    <cellStyle name="Calculation 8 3 2" xfId="7280" xr:uid="{00000000-0005-0000-0000-0000061A0000}"/>
    <cellStyle name="Calculation 8 3 2 2" xfId="7281" xr:uid="{00000000-0005-0000-0000-0000071A0000}"/>
    <cellStyle name="Calculation 8 3 2 2 2" xfId="7282" xr:uid="{00000000-0005-0000-0000-0000081A0000}"/>
    <cellStyle name="Calculation 8 3 2 2 2 2" xfId="7283" xr:uid="{00000000-0005-0000-0000-0000091A0000}"/>
    <cellStyle name="Calculation 8 3 2 2 2 2 2" xfId="38828" xr:uid="{00000000-0005-0000-0000-00000A1A0000}"/>
    <cellStyle name="Calculation 8 3 2 2 2 3" xfId="7284" xr:uid="{00000000-0005-0000-0000-00000B1A0000}"/>
    <cellStyle name="Calculation 8 3 2 2 2 3 2" xfId="41368" xr:uid="{00000000-0005-0000-0000-00000C1A0000}"/>
    <cellStyle name="Calculation 8 3 2 2 2 4" xfId="36275" xr:uid="{00000000-0005-0000-0000-00000D1A0000}"/>
    <cellStyle name="Calculation 8 3 2 2 3" xfId="7285" xr:uid="{00000000-0005-0000-0000-00000E1A0000}"/>
    <cellStyle name="Calculation 8 3 2 2 3 2" xfId="37556" xr:uid="{00000000-0005-0000-0000-00000F1A0000}"/>
    <cellStyle name="Calculation 8 3 2 2 4" xfId="7286" xr:uid="{00000000-0005-0000-0000-0000101A0000}"/>
    <cellStyle name="Calculation 8 3 2 2 4 2" xfId="40098" xr:uid="{00000000-0005-0000-0000-0000111A0000}"/>
    <cellStyle name="Calculation 8 3 2 2 5" xfId="34996" xr:uid="{00000000-0005-0000-0000-0000121A0000}"/>
    <cellStyle name="Calculation 8 3 2 3" xfId="33725" xr:uid="{00000000-0005-0000-0000-0000131A0000}"/>
    <cellStyle name="Calculation 8 3 3" xfId="7287" xr:uid="{00000000-0005-0000-0000-0000141A0000}"/>
    <cellStyle name="Calculation 8 3 3 2" xfId="7288" xr:uid="{00000000-0005-0000-0000-0000151A0000}"/>
    <cellStyle name="Calculation 8 3 3 2 2" xfId="7289" xr:uid="{00000000-0005-0000-0000-0000161A0000}"/>
    <cellStyle name="Calculation 8 3 3 2 2 2" xfId="38308" xr:uid="{00000000-0005-0000-0000-0000171A0000}"/>
    <cellStyle name="Calculation 8 3 3 2 3" xfId="7290" xr:uid="{00000000-0005-0000-0000-0000181A0000}"/>
    <cellStyle name="Calculation 8 3 3 2 3 2" xfId="40848" xr:uid="{00000000-0005-0000-0000-0000191A0000}"/>
    <cellStyle name="Calculation 8 3 3 2 4" xfId="35755" xr:uid="{00000000-0005-0000-0000-00001A1A0000}"/>
    <cellStyle name="Calculation 8 3 3 3" xfId="7291" xr:uid="{00000000-0005-0000-0000-00001B1A0000}"/>
    <cellStyle name="Calculation 8 3 3 3 2" xfId="37034" xr:uid="{00000000-0005-0000-0000-00001C1A0000}"/>
    <cellStyle name="Calculation 8 3 3 4" xfId="7292" xr:uid="{00000000-0005-0000-0000-00001D1A0000}"/>
    <cellStyle name="Calculation 8 3 3 4 2" xfId="39578" xr:uid="{00000000-0005-0000-0000-00001E1A0000}"/>
    <cellStyle name="Calculation 8 3 3 5" xfId="34480" xr:uid="{00000000-0005-0000-0000-00001F1A0000}"/>
    <cellStyle name="Calculation 8 3 4" xfId="32527" xr:uid="{00000000-0005-0000-0000-0000201A0000}"/>
    <cellStyle name="Calculation 8 4" xfId="7293" xr:uid="{00000000-0005-0000-0000-0000211A0000}"/>
    <cellStyle name="Calculation 8 4 2" xfId="7294" xr:uid="{00000000-0005-0000-0000-0000221A0000}"/>
    <cellStyle name="Calculation 8 4 2 2" xfId="7295" xr:uid="{00000000-0005-0000-0000-0000231A0000}"/>
    <cellStyle name="Calculation 8 4 2 2 2" xfId="7296" xr:uid="{00000000-0005-0000-0000-0000241A0000}"/>
    <cellStyle name="Calculation 8 4 2 2 2 2" xfId="7297" xr:uid="{00000000-0005-0000-0000-0000251A0000}"/>
    <cellStyle name="Calculation 8 4 2 2 2 2 2" xfId="38979" xr:uid="{00000000-0005-0000-0000-0000261A0000}"/>
    <cellStyle name="Calculation 8 4 2 2 2 3" xfId="7298" xr:uid="{00000000-0005-0000-0000-0000271A0000}"/>
    <cellStyle name="Calculation 8 4 2 2 2 3 2" xfId="41519" xr:uid="{00000000-0005-0000-0000-0000281A0000}"/>
    <cellStyle name="Calculation 8 4 2 2 2 4" xfId="36426" xr:uid="{00000000-0005-0000-0000-0000291A0000}"/>
    <cellStyle name="Calculation 8 4 2 2 3" xfId="7299" xr:uid="{00000000-0005-0000-0000-00002A1A0000}"/>
    <cellStyle name="Calculation 8 4 2 2 3 2" xfId="37707" xr:uid="{00000000-0005-0000-0000-00002B1A0000}"/>
    <cellStyle name="Calculation 8 4 2 2 4" xfId="7300" xr:uid="{00000000-0005-0000-0000-00002C1A0000}"/>
    <cellStyle name="Calculation 8 4 2 2 4 2" xfId="40249" xr:uid="{00000000-0005-0000-0000-00002D1A0000}"/>
    <cellStyle name="Calculation 8 4 2 2 5" xfId="35147" xr:uid="{00000000-0005-0000-0000-00002E1A0000}"/>
    <cellStyle name="Calculation 8 4 2 3" xfId="33876" xr:uid="{00000000-0005-0000-0000-00002F1A0000}"/>
    <cellStyle name="Calculation 8 4 3" xfId="7301" xr:uid="{00000000-0005-0000-0000-0000301A0000}"/>
    <cellStyle name="Calculation 8 4 3 2" xfId="7302" xr:uid="{00000000-0005-0000-0000-0000311A0000}"/>
    <cellStyle name="Calculation 8 4 3 2 2" xfId="7303" xr:uid="{00000000-0005-0000-0000-0000321A0000}"/>
    <cellStyle name="Calculation 8 4 3 2 2 2" xfId="38459" xr:uid="{00000000-0005-0000-0000-0000331A0000}"/>
    <cellStyle name="Calculation 8 4 3 2 3" xfId="7304" xr:uid="{00000000-0005-0000-0000-0000341A0000}"/>
    <cellStyle name="Calculation 8 4 3 2 3 2" xfId="40999" xr:uid="{00000000-0005-0000-0000-0000351A0000}"/>
    <cellStyle name="Calculation 8 4 3 2 4" xfId="35906" xr:uid="{00000000-0005-0000-0000-0000361A0000}"/>
    <cellStyle name="Calculation 8 4 3 3" xfId="7305" xr:uid="{00000000-0005-0000-0000-0000371A0000}"/>
    <cellStyle name="Calculation 8 4 3 3 2" xfId="37185" xr:uid="{00000000-0005-0000-0000-0000381A0000}"/>
    <cellStyle name="Calculation 8 4 3 4" xfId="7306" xr:uid="{00000000-0005-0000-0000-0000391A0000}"/>
    <cellStyle name="Calculation 8 4 3 4 2" xfId="39729" xr:uid="{00000000-0005-0000-0000-00003A1A0000}"/>
    <cellStyle name="Calculation 8 4 3 5" xfId="34627" xr:uid="{00000000-0005-0000-0000-00003B1A0000}"/>
    <cellStyle name="Calculation 8 4 4" xfId="32674" xr:uid="{00000000-0005-0000-0000-00003C1A0000}"/>
    <cellStyle name="Calculation 8 5" xfId="7307" xr:uid="{00000000-0005-0000-0000-00003D1A0000}"/>
    <cellStyle name="Calculation 8 5 2" xfId="7308" xr:uid="{00000000-0005-0000-0000-00003E1A0000}"/>
    <cellStyle name="Calculation 8 5 2 2" xfId="7309" xr:uid="{00000000-0005-0000-0000-00003F1A0000}"/>
    <cellStyle name="Calculation 8 5 2 2 2" xfId="7310" xr:uid="{00000000-0005-0000-0000-0000401A0000}"/>
    <cellStyle name="Calculation 8 5 2 2 2 2" xfId="7311" xr:uid="{00000000-0005-0000-0000-0000411A0000}"/>
    <cellStyle name="Calculation 8 5 2 2 2 2 2" xfId="39138" xr:uid="{00000000-0005-0000-0000-0000421A0000}"/>
    <cellStyle name="Calculation 8 5 2 2 2 3" xfId="7312" xr:uid="{00000000-0005-0000-0000-0000431A0000}"/>
    <cellStyle name="Calculation 8 5 2 2 2 3 2" xfId="41678" xr:uid="{00000000-0005-0000-0000-0000441A0000}"/>
    <cellStyle name="Calculation 8 5 2 2 2 4" xfId="36585" xr:uid="{00000000-0005-0000-0000-0000451A0000}"/>
    <cellStyle name="Calculation 8 5 2 2 3" xfId="7313" xr:uid="{00000000-0005-0000-0000-0000461A0000}"/>
    <cellStyle name="Calculation 8 5 2 2 3 2" xfId="37868" xr:uid="{00000000-0005-0000-0000-0000471A0000}"/>
    <cellStyle name="Calculation 8 5 2 2 4" xfId="7314" xr:uid="{00000000-0005-0000-0000-0000481A0000}"/>
    <cellStyle name="Calculation 8 5 2 2 4 2" xfId="40408" xr:uid="{00000000-0005-0000-0000-0000491A0000}"/>
    <cellStyle name="Calculation 8 5 2 2 5" xfId="35308" xr:uid="{00000000-0005-0000-0000-00004A1A0000}"/>
    <cellStyle name="Calculation 8 5 2 3" xfId="34036" xr:uid="{00000000-0005-0000-0000-00004B1A0000}"/>
    <cellStyle name="Calculation 8 5 3" xfId="7315" xr:uid="{00000000-0005-0000-0000-00004C1A0000}"/>
    <cellStyle name="Calculation 8 5 3 2" xfId="7316" xr:uid="{00000000-0005-0000-0000-00004D1A0000}"/>
    <cellStyle name="Calculation 8 5 3 2 2" xfId="7317" xr:uid="{00000000-0005-0000-0000-00004E1A0000}"/>
    <cellStyle name="Calculation 8 5 3 2 2 2" xfId="38618" xr:uid="{00000000-0005-0000-0000-00004F1A0000}"/>
    <cellStyle name="Calculation 8 5 3 2 3" xfId="7318" xr:uid="{00000000-0005-0000-0000-0000501A0000}"/>
    <cellStyle name="Calculation 8 5 3 2 3 2" xfId="41158" xr:uid="{00000000-0005-0000-0000-0000511A0000}"/>
    <cellStyle name="Calculation 8 5 3 2 4" xfId="36065" xr:uid="{00000000-0005-0000-0000-0000521A0000}"/>
    <cellStyle name="Calculation 8 5 3 3" xfId="7319" xr:uid="{00000000-0005-0000-0000-0000531A0000}"/>
    <cellStyle name="Calculation 8 5 3 3 2" xfId="37346" xr:uid="{00000000-0005-0000-0000-0000541A0000}"/>
    <cellStyle name="Calculation 8 5 3 4" xfId="7320" xr:uid="{00000000-0005-0000-0000-0000551A0000}"/>
    <cellStyle name="Calculation 8 5 3 4 2" xfId="39888" xr:uid="{00000000-0005-0000-0000-0000561A0000}"/>
    <cellStyle name="Calculation 8 5 3 5" xfId="34785" xr:uid="{00000000-0005-0000-0000-0000571A0000}"/>
    <cellStyle name="Calculation 8 5 4" xfId="32849" xr:uid="{00000000-0005-0000-0000-0000581A0000}"/>
    <cellStyle name="Calculation 8 6" xfId="7321" xr:uid="{00000000-0005-0000-0000-0000591A0000}"/>
    <cellStyle name="Calculation 8 6 2" xfId="7322" xr:uid="{00000000-0005-0000-0000-00005A1A0000}"/>
    <cellStyle name="Calculation 8 6 2 2" xfId="7323" xr:uid="{00000000-0005-0000-0000-00005B1A0000}"/>
    <cellStyle name="Calculation 8 6 2 2 2" xfId="7324" xr:uid="{00000000-0005-0000-0000-00005C1A0000}"/>
    <cellStyle name="Calculation 8 6 2 2 2 2" xfId="38172" xr:uid="{00000000-0005-0000-0000-00005D1A0000}"/>
    <cellStyle name="Calculation 8 6 2 2 3" xfId="7325" xr:uid="{00000000-0005-0000-0000-00005E1A0000}"/>
    <cellStyle name="Calculation 8 6 2 2 3 2" xfId="40712" xr:uid="{00000000-0005-0000-0000-00005F1A0000}"/>
    <cellStyle name="Calculation 8 6 2 2 4" xfId="35619" xr:uid="{00000000-0005-0000-0000-0000601A0000}"/>
    <cellStyle name="Calculation 8 6 2 3" xfId="7326" xr:uid="{00000000-0005-0000-0000-0000611A0000}"/>
    <cellStyle name="Calculation 8 6 2 3 2" xfId="36898" xr:uid="{00000000-0005-0000-0000-0000621A0000}"/>
    <cellStyle name="Calculation 8 6 2 4" xfId="7327" xr:uid="{00000000-0005-0000-0000-0000631A0000}"/>
    <cellStyle name="Calculation 8 6 2 4 2" xfId="39442" xr:uid="{00000000-0005-0000-0000-0000641A0000}"/>
    <cellStyle name="Calculation 8 6 2 5" xfId="34344" xr:uid="{00000000-0005-0000-0000-0000651A0000}"/>
    <cellStyle name="Calculation 8 6 3" xfId="31745" xr:uid="{00000000-0005-0000-0000-0000661A0000}"/>
    <cellStyle name="Calculation 8 7" xfId="7328" xr:uid="{00000000-0005-0000-0000-0000671A0000}"/>
    <cellStyle name="Calculation 8 7 2" xfId="7329" xr:uid="{00000000-0005-0000-0000-0000681A0000}"/>
    <cellStyle name="Calculation 8 7 2 2" xfId="7330" xr:uid="{00000000-0005-0000-0000-0000691A0000}"/>
    <cellStyle name="Calculation 8 7 2 2 2" xfId="38020" xr:uid="{00000000-0005-0000-0000-00006A1A0000}"/>
    <cellStyle name="Calculation 8 7 2 3" xfId="7331" xr:uid="{00000000-0005-0000-0000-00006B1A0000}"/>
    <cellStyle name="Calculation 8 7 2 3 2" xfId="40560" xr:uid="{00000000-0005-0000-0000-00006C1A0000}"/>
    <cellStyle name="Calculation 8 7 2 4" xfId="35467" xr:uid="{00000000-0005-0000-0000-00006D1A0000}"/>
    <cellStyle name="Calculation 8 7 3" xfId="7332" xr:uid="{00000000-0005-0000-0000-00006E1A0000}"/>
    <cellStyle name="Calculation 8 7 3 2" xfId="36746" xr:uid="{00000000-0005-0000-0000-00006F1A0000}"/>
    <cellStyle name="Calculation 8 7 4" xfId="7333" xr:uid="{00000000-0005-0000-0000-0000701A0000}"/>
    <cellStyle name="Calculation 8 7 4 2" xfId="39290" xr:uid="{00000000-0005-0000-0000-0000711A0000}"/>
    <cellStyle name="Calculation 8 7 5" xfId="34192" xr:uid="{00000000-0005-0000-0000-0000721A0000}"/>
    <cellStyle name="Calculation 8 8" xfId="7334" xr:uid="{00000000-0005-0000-0000-0000731A0000}"/>
    <cellStyle name="Calculation 8 8 2" xfId="41853" xr:uid="{00000000-0005-0000-0000-0000741A0000}"/>
    <cellStyle name="Calculation 8 9" xfId="7335" xr:uid="{00000000-0005-0000-0000-0000751A0000}"/>
    <cellStyle name="Calculation 9" xfId="1424" xr:uid="{00000000-0005-0000-0000-0000761A0000}"/>
    <cellStyle name="Calculation 9 2" xfId="1425" xr:uid="{00000000-0005-0000-0000-0000771A0000}"/>
    <cellStyle name="Calculation 9 2 2" xfId="7338" xr:uid="{00000000-0005-0000-0000-0000781A0000}"/>
    <cellStyle name="Calculation 9 2 2 2" xfId="7339" xr:uid="{00000000-0005-0000-0000-0000791A0000}"/>
    <cellStyle name="Calculation 9 2 2 2 2" xfId="7340" xr:uid="{00000000-0005-0000-0000-00007A1A0000}"/>
    <cellStyle name="Calculation 9 2 2 2 2 2" xfId="7341" xr:uid="{00000000-0005-0000-0000-00007B1A0000}"/>
    <cellStyle name="Calculation 9 2 2 2 2 2 2" xfId="7342" xr:uid="{00000000-0005-0000-0000-00007C1A0000}"/>
    <cellStyle name="Calculation 9 2 2 2 2 2 2 2" xfId="38904" xr:uid="{00000000-0005-0000-0000-00007D1A0000}"/>
    <cellStyle name="Calculation 9 2 2 2 2 2 3" xfId="7343" xr:uid="{00000000-0005-0000-0000-00007E1A0000}"/>
    <cellStyle name="Calculation 9 2 2 2 2 2 3 2" xfId="41444" xr:uid="{00000000-0005-0000-0000-00007F1A0000}"/>
    <cellStyle name="Calculation 9 2 2 2 2 2 4" xfId="36351" xr:uid="{00000000-0005-0000-0000-0000801A0000}"/>
    <cellStyle name="Calculation 9 2 2 2 2 3" xfId="7344" xr:uid="{00000000-0005-0000-0000-0000811A0000}"/>
    <cellStyle name="Calculation 9 2 2 2 2 3 2" xfId="37632" xr:uid="{00000000-0005-0000-0000-0000821A0000}"/>
    <cellStyle name="Calculation 9 2 2 2 2 4" xfId="7345" xr:uid="{00000000-0005-0000-0000-0000831A0000}"/>
    <cellStyle name="Calculation 9 2 2 2 2 4 2" xfId="40174" xr:uid="{00000000-0005-0000-0000-0000841A0000}"/>
    <cellStyle name="Calculation 9 2 2 2 2 5" xfId="35072" xr:uid="{00000000-0005-0000-0000-0000851A0000}"/>
    <cellStyle name="Calculation 9 2 2 2 3" xfId="33801" xr:uid="{00000000-0005-0000-0000-0000861A0000}"/>
    <cellStyle name="Calculation 9 2 2 3" xfId="7346" xr:uid="{00000000-0005-0000-0000-0000871A0000}"/>
    <cellStyle name="Calculation 9 2 2 3 2" xfId="7347" xr:uid="{00000000-0005-0000-0000-0000881A0000}"/>
    <cellStyle name="Calculation 9 2 2 3 2 2" xfId="7348" xr:uid="{00000000-0005-0000-0000-0000891A0000}"/>
    <cellStyle name="Calculation 9 2 2 3 2 2 2" xfId="38384" xr:uid="{00000000-0005-0000-0000-00008A1A0000}"/>
    <cellStyle name="Calculation 9 2 2 3 2 3" xfId="7349" xr:uid="{00000000-0005-0000-0000-00008B1A0000}"/>
    <cellStyle name="Calculation 9 2 2 3 2 3 2" xfId="40924" xr:uid="{00000000-0005-0000-0000-00008C1A0000}"/>
    <cellStyle name="Calculation 9 2 2 3 2 4" xfId="35831" xr:uid="{00000000-0005-0000-0000-00008D1A0000}"/>
    <cellStyle name="Calculation 9 2 2 3 3" xfId="7350" xr:uid="{00000000-0005-0000-0000-00008E1A0000}"/>
    <cellStyle name="Calculation 9 2 2 3 3 2" xfId="37110" xr:uid="{00000000-0005-0000-0000-00008F1A0000}"/>
    <cellStyle name="Calculation 9 2 2 3 4" xfId="7351" xr:uid="{00000000-0005-0000-0000-0000901A0000}"/>
    <cellStyle name="Calculation 9 2 2 3 4 2" xfId="39654" xr:uid="{00000000-0005-0000-0000-0000911A0000}"/>
    <cellStyle name="Calculation 9 2 2 3 5" xfId="34553" xr:uid="{00000000-0005-0000-0000-0000921A0000}"/>
    <cellStyle name="Calculation 9 2 2 4" xfId="32597" xr:uid="{00000000-0005-0000-0000-0000931A0000}"/>
    <cellStyle name="Calculation 9 2 3" xfId="7352" xr:uid="{00000000-0005-0000-0000-0000941A0000}"/>
    <cellStyle name="Calculation 9 2 3 2" xfId="7353" xr:uid="{00000000-0005-0000-0000-0000951A0000}"/>
    <cellStyle name="Calculation 9 2 3 2 2" xfId="7354" xr:uid="{00000000-0005-0000-0000-0000961A0000}"/>
    <cellStyle name="Calculation 9 2 3 2 2 2" xfId="7355" xr:uid="{00000000-0005-0000-0000-0000971A0000}"/>
    <cellStyle name="Calculation 9 2 3 2 2 2 2" xfId="7356" xr:uid="{00000000-0005-0000-0000-0000981A0000}"/>
    <cellStyle name="Calculation 9 2 3 2 2 2 2 2" xfId="39056" xr:uid="{00000000-0005-0000-0000-0000991A0000}"/>
    <cellStyle name="Calculation 9 2 3 2 2 2 3" xfId="7357" xr:uid="{00000000-0005-0000-0000-00009A1A0000}"/>
    <cellStyle name="Calculation 9 2 3 2 2 2 3 2" xfId="41596" xr:uid="{00000000-0005-0000-0000-00009B1A0000}"/>
    <cellStyle name="Calculation 9 2 3 2 2 2 4" xfId="36503" xr:uid="{00000000-0005-0000-0000-00009C1A0000}"/>
    <cellStyle name="Calculation 9 2 3 2 2 3" xfId="7358" xr:uid="{00000000-0005-0000-0000-00009D1A0000}"/>
    <cellStyle name="Calculation 9 2 3 2 2 3 2" xfId="37784" xr:uid="{00000000-0005-0000-0000-00009E1A0000}"/>
    <cellStyle name="Calculation 9 2 3 2 2 4" xfId="7359" xr:uid="{00000000-0005-0000-0000-00009F1A0000}"/>
    <cellStyle name="Calculation 9 2 3 2 2 4 2" xfId="40326" xr:uid="{00000000-0005-0000-0000-0000A01A0000}"/>
    <cellStyle name="Calculation 9 2 3 2 2 5" xfId="35224" xr:uid="{00000000-0005-0000-0000-0000A11A0000}"/>
    <cellStyle name="Calculation 9 2 3 2 3" xfId="33952" xr:uid="{00000000-0005-0000-0000-0000A21A0000}"/>
    <cellStyle name="Calculation 9 2 3 3" xfId="7360" xr:uid="{00000000-0005-0000-0000-0000A31A0000}"/>
    <cellStyle name="Calculation 9 2 3 3 2" xfId="7361" xr:uid="{00000000-0005-0000-0000-0000A41A0000}"/>
    <cellStyle name="Calculation 9 2 3 3 2 2" xfId="7362" xr:uid="{00000000-0005-0000-0000-0000A51A0000}"/>
    <cellStyle name="Calculation 9 2 3 3 2 2 2" xfId="38536" xr:uid="{00000000-0005-0000-0000-0000A61A0000}"/>
    <cellStyle name="Calculation 9 2 3 3 2 3" xfId="7363" xr:uid="{00000000-0005-0000-0000-0000A71A0000}"/>
    <cellStyle name="Calculation 9 2 3 3 2 3 2" xfId="41076" xr:uid="{00000000-0005-0000-0000-0000A81A0000}"/>
    <cellStyle name="Calculation 9 2 3 3 2 4" xfId="35983" xr:uid="{00000000-0005-0000-0000-0000A91A0000}"/>
    <cellStyle name="Calculation 9 2 3 3 3" xfId="7364" xr:uid="{00000000-0005-0000-0000-0000AA1A0000}"/>
    <cellStyle name="Calculation 9 2 3 3 3 2" xfId="37262" xr:uid="{00000000-0005-0000-0000-0000AB1A0000}"/>
    <cellStyle name="Calculation 9 2 3 3 4" xfId="7365" xr:uid="{00000000-0005-0000-0000-0000AC1A0000}"/>
    <cellStyle name="Calculation 9 2 3 3 4 2" xfId="39806" xr:uid="{00000000-0005-0000-0000-0000AD1A0000}"/>
    <cellStyle name="Calculation 9 2 3 3 5" xfId="34701" xr:uid="{00000000-0005-0000-0000-0000AE1A0000}"/>
    <cellStyle name="Calculation 9 2 3 4" xfId="32747" xr:uid="{00000000-0005-0000-0000-0000AF1A0000}"/>
    <cellStyle name="Calculation 9 2 4" xfId="7366" xr:uid="{00000000-0005-0000-0000-0000B01A0000}"/>
    <cellStyle name="Calculation 9 2 4 2" xfId="7367" xr:uid="{00000000-0005-0000-0000-0000B11A0000}"/>
    <cellStyle name="Calculation 9 2 4 2 2" xfId="7368" xr:uid="{00000000-0005-0000-0000-0000B21A0000}"/>
    <cellStyle name="Calculation 9 2 4 2 2 2" xfId="7369" xr:uid="{00000000-0005-0000-0000-0000B31A0000}"/>
    <cellStyle name="Calculation 9 2 4 2 2 2 2" xfId="7370" xr:uid="{00000000-0005-0000-0000-0000B41A0000}"/>
    <cellStyle name="Calculation 9 2 4 2 2 2 2 2" xfId="39215" xr:uid="{00000000-0005-0000-0000-0000B51A0000}"/>
    <cellStyle name="Calculation 9 2 4 2 2 2 3" xfId="7371" xr:uid="{00000000-0005-0000-0000-0000B61A0000}"/>
    <cellStyle name="Calculation 9 2 4 2 2 2 3 2" xfId="41755" xr:uid="{00000000-0005-0000-0000-0000B71A0000}"/>
    <cellStyle name="Calculation 9 2 4 2 2 2 4" xfId="36662" xr:uid="{00000000-0005-0000-0000-0000B81A0000}"/>
    <cellStyle name="Calculation 9 2 4 2 2 3" xfId="7372" xr:uid="{00000000-0005-0000-0000-0000B91A0000}"/>
    <cellStyle name="Calculation 9 2 4 2 2 3 2" xfId="37945" xr:uid="{00000000-0005-0000-0000-0000BA1A0000}"/>
    <cellStyle name="Calculation 9 2 4 2 2 4" xfId="7373" xr:uid="{00000000-0005-0000-0000-0000BB1A0000}"/>
    <cellStyle name="Calculation 9 2 4 2 2 4 2" xfId="40485" xr:uid="{00000000-0005-0000-0000-0000BC1A0000}"/>
    <cellStyle name="Calculation 9 2 4 2 2 5" xfId="35385" xr:uid="{00000000-0005-0000-0000-0000BD1A0000}"/>
    <cellStyle name="Calculation 9 2 4 2 3" xfId="34113" xr:uid="{00000000-0005-0000-0000-0000BE1A0000}"/>
    <cellStyle name="Calculation 9 2 4 3" xfId="7374" xr:uid="{00000000-0005-0000-0000-0000BF1A0000}"/>
    <cellStyle name="Calculation 9 2 4 3 2" xfId="7375" xr:uid="{00000000-0005-0000-0000-0000C01A0000}"/>
    <cellStyle name="Calculation 9 2 4 3 2 2" xfId="7376" xr:uid="{00000000-0005-0000-0000-0000C11A0000}"/>
    <cellStyle name="Calculation 9 2 4 3 2 2 2" xfId="38695" xr:uid="{00000000-0005-0000-0000-0000C21A0000}"/>
    <cellStyle name="Calculation 9 2 4 3 2 3" xfId="7377" xr:uid="{00000000-0005-0000-0000-0000C31A0000}"/>
    <cellStyle name="Calculation 9 2 4 3 2 3 2" xfId="41235" xr:uid="{00000000-0005-0000-0000-0000C41A0000}"/>
    <cellStyle name="Calculation 9 2 4 3 2 4" xfId="36142" xr:uid="{00000000-0005-0000-0000-0000C51A0000}"/>
    <cellStyle name="Calculation 9 2 4 3 3" xfId="7378" xr:uid="{00000000-0005-0000-0000-0000C61A0000}"/>
    <cellStyle name="Calculation 9 2 4 3 3 2" xfId="37423" xr:uid="{00000000-0005-0000-0000-0000C71A0000}"/>
    <cellStyle name="Calculation 9 2 4 3 4" xfId="7379" xr:uid="{00000000-0005-0000-0000-0000C81A0000}"/>
    <cellStyle name="Calculation 9 2 4 3 4 2" xfId="39965" xr:uid="{00000000-0005-0000-0000-0000C91A0000}"/>
    <cellStyle name="Calculation 9 2 4 3 5" xfId="34862" xr:uid="{00000000-0005-0000-0000-0000CA1A0000}"/>
    <cellStyle name="Calculation 9 2 4 4" xfId="32927" xr:uid="{00000000-0005-0000-0000-0000CB1A0000}"/>
    <cellStyle name="Calculation 9 2 5" xfId="7380" xr:uid="{00000000-0005-0000-0000-0000CC1A0000}"/>
    <cellStyle name="Calculation 9 2 5 2" xfId="7381" xr:uid="{00000000-0005-0000-0000-0000CD1A0000}"/>
    <cellStyle name="Calculation 9 2 5 2 2" xfId="7382" xr:uid="{00000000-0005-0000-0000-0000CE1A0000}"/>
    <cellStyle name="Calculation 9 2 5 2 2 2" xfId="7383" xr:uid="{00000000-0005-0000-0000-0000CF1A0000}"/>
    <cellStyle name="Calculation 9 2 5 2 2 2 2" xfId="38239" xr:uid="{00000000-0005-0000-0000-0000D01A0000}"/>
    <cellStyle name="Calculation 9 2 5 2 2 3" xfId="7384" xr:uid="{00000000-0005-0000-0000-0000D11A0000}"/>
    <cellStyle name="Calculation 9 2 5 2 2 3 2" xfId="40779" xr:uid="{00000000-0005-0000-0000-0000D21A0000}"/>
    <cellStyle name="Calculation 9 2 5 2 2 4" xfId="35686" xr:uid="{00000000-0005-0000-0000-0000D31A0000}"/>
    <cellStyle name="Calculation 9 2 5 2 3" xfId="7385" xr:uid="{00000000-0005-0000-0000-0000D41A0000}"/>
    <cellStyle name="Calculation 9 2 5 2 3 2" xfId="36965" xr:uid="{00000000-0005-0000-0000-0000D51A0000}"/>
    <cellStyle name="Calculation 9 2 5 2 4" xfId="7386" xr:uid="{00000000-0005-0000-0000-0000D61A0000}"/>
    <cellStyle name="Calculation 9 2 5 2 4 2" xfId="39509" xr:uid="{00000000-0005-0000-0000-0000D71A0000}"/>
    <cellStyle name="Calculation 9 2 5 2 5" xfId="34411" xr:uid="{00000000-0005-0000-0000-0000D81A0000}"/>
    <cellStyle name="Calculation 9 2 5 3" xfId="31813" xr:uid="{00000000-0005-0000-0000-0000D91A0000}"/>
    <cellStyle name="Calculation 9 2 6" xfId="7387" xr:uid="{00000000-0005-0000-0000-0000DA1A0000}"/>
    <cellStyle name="Calculation 9 2 6 2" xfId="7388" xr:uid="{00000000-0005-0000-0000-0000DB1A0000}"/>
    <cellStyle name="Calculation 9 2 6 2 2" xfId="7389" xr:uid="{00000000-0005-0000-0000-0000DC1A0000}"/>
    <cellStyle name="Calculation 9 2 6 2 2 2" xfId="38097" xr:uid="{00000000-0005-0000-0000-0000DD1A0000}"/>
    <cellStyle name="Calculation 9 2 6 2 3" xfId="7390" xr:uid="{00000000-0005-0000-0000-0000DE1A0000}"/>
    <cellStyle name="Calculation 9 2 6 2 3 2" xfId="40637" xr:uid="{00000000-0005-0000-0000-0000DF1A0000}"/>
    <cellStyle name="Calculation 9 2 6 2 4" xfId="35544" xr:uid="{00000000-0005-0000-0000-0000E01A0000}"/>
    <cellStyle name="Calculation 9 2 6 3" xfId="7391" xr:uid="{00000000-0005-0000-0000-0000E11A0000}"/>
    <cellStyle name="Calculation 9 2 6 3 2" xfId="36823" xr:uid="{00000000-0005-0000-0000-0000E21A0000}"/>
    <cellStyle name="Calculation 9 2 6 4" xfId="7392" xr:uid="{00000000-0005-0000-0000-0000E31A0000}"/>
    <cellStyle name="Calculation 9 2 6 4 2" xfId="39367" xr:uid="{00000000-0005-0000-0000-0000E41A0000}"/>
    <cellStyle name="Calculation 9 2 6 5" xfId="34269" xr:uid="{00000000-0005-0000-0000-0000E51A0000}"/>
    <cellStyle name="Calculation 9 2 7" xfId="7393" xr:uid="{00000000-0005-0000-0000-0000E61A0000}"/>
    <cellStyle name="Calculation 9 2 8" xfId="7337" xr:uid="{00000000-0005-0000-0000-0000E71A0000}"/>
    <cellStyle name="Calculation 9 2 9" xfId="31081" xr:uid="{00000000-0005-0000-0000-0000E81A0000}"/>
    <cellStyle name="Calculation 9 3" xfId="1426" xr:uid="{00000000-0005-0000-0000-0000E91A0000}"/>
    <cellStyle name="Calculation 9 3 2" xfId="7395" xr:uid="{00000000-0005-0000-0000-0000EA1A0000}"/>
    <cellStyle name="Calculation 9 3 2 2" xfId="7396" xr:uid="{00000000-0005-0000-0000-0000EB1A0000}"/>
    <cellStyle name="Calculation 9 3 2 2 2" xfId="7397" xr:uid="{00000000-0005-0000-0000-0000EC1A0000}"/>
    <cellStyle name="Calculation 9 3 2 2 2 2" xfId="7398" xr:uid="{00000000-0005-0000-0000-0000ED1A0000}"/>
    <cellStyle name="Calculation 9 3 2 2 2 2 2" xfId="38829" xr:uid="{00000000-0005-0000-0000-0000EE1A0000}"/>
    <cellStyle name="Calculation 9 3 2 2 2 3" xfId="7399" xr:uid="{00000000-0005-0000-0000-0000EF1A0000}"/>
    <cellStyle name="Calculation 9 3 2 2 2 3 2" xfId="41369" xr:uid="{00000000-0005-0000-0000-0000F01A0000}"/>
    <cellStyle name="Calculation 9 3 2 2 2 4" xfId="36276" xr:uid="{00000000-0005-0000-0000-0000F11A0000}"/>
    <cellStyle name="Calculation 9 3 2 2 3" xfId="7400" xr:uid="{00000000-0005-0000-0000-0000F21A0000}"/>
    <cellStyle name="Calculation 9 3 2 2 3 2" xfId="37557" xr:uid="{00000000-0005-0000-0000-0000F31A0000}"/>
    <cellStyle name="Calculation 9 3 2 2 4" xfId="7401" xr:uid="{00000000-0005-0000-0000-0000F41A0000}"/>
    <cellStyle name="Calculation 9 3 2 2 4 2" xfId="40099" xr:uid="{00000000-0005-0000-0000-0000F51A0000}"/>
    <cellStyle name="Calculation 9 3 2 2 5" xfId="34997" xr:uid="{00000000-0005-0000-0000-0000F61A0000}"/>
    <cellStyle name="Calculation 9 3 2 3" xfId="33726" xr:uid="{00000000-0005-0000-0000-0000F71A0000}"/>
    <cellStyle name="Calculation 9 3 3" xfId="7402" xr:uid="{00000000-0005-0000-0000-0000F81A0000}"/>
    <cellStyle name="Calculation 9 3 3 2" xfId="7403" xr:uid="{00000000-0005-0000-0000-0000F91A0000}"/>
    <cellStyle name="Calculation 9 3 3 2 2" xfId="7404" xr:uid="{00000000-0005-0000-0000-0000FA1A0000}"/>
    <cellStyle name="Calculation 9 3 3 2 2 2" xfId="38309" xr:uid="{00000000-0005-0000-0000-0000FB1A0000}"/>
    <cellStyle name="Calculation 9 3 3 2 3" xfId="7405" xr:uid="{00000000-0005-0000-0000-0000FC1A0000}"/>
    <cellStyle name="Calculation 9 3 3 2 3 2" xfId="40849" xr:uid="{00000000-0005-0000-0000-0000FD1A0000}"/>
    <cellStyle name="Calculation 9 3 3 2 4" xfId="35756" xr:uid="{00000000-0005-0000-0000-0000FE1A0000}"/>
    <cellStyle name="Calculation 9 3 3 3" xfId="7406" xr:uid="{00000000-0005-0000-0000-0000FF1A0000}"/>
    <cellStyle name="Calculation 9 3 3 3 2" xfId="37035" xr:uid="{00000000-0005-0000-0000-0000001B0000}"/>
    <cellStyle name="Calculation 9 3 3 4" xfId="7407" xr:uid="{00000000-0005-0000-0000-0000011B0000}"/>
    <cellStyle name="Calculation 9 3 3 4 2" xfId="39579" xr:uid="{00000000-0005-0000-0000-0000021B0000}"/>
    <cellStyle name="Calculation 9 3 3 5" xfId="34481" xr:uid="{00000000-0005-0000-0000-0000031B0000}"/>
    <cellStyle name="Calculation 9 3 4" xfId="7394" xr:uid="{00000000-0005-0000-0000-0000041B0000}"/>
    <cellStyle name="Calculation 9 4" xfId="7408" xr:uid="{00000000-0005-0000-0000-0000051B0000}"/>
    <cellStyle name="Calculation 9 4 2" xfId="7409" xr:uid="{00000000-0005-0000-0000-0000061B0000}"/>
    <cellStyle name="Calculation 9 4 2 2" xfId="7410" xr:uid="{00000000-0005-0000-0000-0000071B0000}"/>
    <cellStyle name="Calculation 9 4 2 2 2" xfId="7411" xr:uid="{00000000-0005-0000-0000-0000081B0000}"/>
    <cellStyle name="Calculation 9 4 2 2 2 2" xfId="7412" xr:uid="{00000000-0005-0000-0000-0000091B0000}"/>
    <cellStyle name="Calculation 9 4 2 2 2 2 2" xfId="38980" xr:uid="{00000000-0005-0000-0000-00000A1B0000}"/>
    <cellStyle name="Calculation 9 4 2 2 2 3" xfId="7413" xr:uid="{00000000-0005-0000-0000-00000B1B0000}"/>
    <cellStyle name="Calculation 9 4 2 2 2 3 2" xfId="41520" xr:uid="{00000000-0005-0000-0000-00000C1B0000}"/>
    <cellStyle name="Calculation 9 4 2 2 2 4" xfId="36427" xr:uid="{00000000-0005-0000-0000-00000D1B0000}"/>
    <cellStyle name="Calculation 9 4 2 2 3" xfId="7414" xr:uid="{00000000-0005-0000-0000-00000E1B0000}"/>
    <cellStyle name="Calculation 9 4 2 2 3 2" xfId="37708" xr:uid="{00000000-0005-0000-0000-00000F1B0000}"/>
    <cellStyle name="Calculation 9 4 2 2 4" xfId="7415" xr:uid="{00000000-0005-0000-0000-0000101B0000}"/>
    <cellStyle name="Calculation 9 4 2 2 4 2" xfId="40250" xr:uid="{00000000-0005-0000-0000-0000111B0000}"/>
    <cellStyle name="Calculation 9 4 2 2 5" xfId="35148" xr:uid="{00000000-0005-0000-0000-0000121B0000}"/>
    <cellStyle name="Calculation 9 4 2 3" xfId="33877" xr:uid="{00000000-0005-0000-0000-0000131B0000}"/>
    <cellStyle name="Calculation 9 4 3" xfId="7416" xr:uid="{00000000-0005-0000-0000-0000141B0000}"/>
    <cellStyle name="Calculation 9 4 3 2" xfId="7417" xr:uid="{00000000-0005-0000-0000-0000151B0000}"/>
    <cellStyle name="Calculation 9 4 3 2 2" xfId="7418" xr:uid="{00000000-0005-0000-0000-0000161B0000}"/>
    <cellStyle name="Calculation 9 4 3 2 2 2" xfId="38460" xr:uid="{00000000-0005-0000-0000-0000171B0000}"/>
    <cellStyle name="Calculation 9 4 3 2 3" xfId="7419" xr:uid="{00000000-0005-0000-0000-0000181B0000}"/>
    <cellStyle name="Calculation 9 4 3 2 3 2" xfId="41000" xr:uid="{00000000-0005-0000-0000-0000191B0000}"/>
    <cellStyle name="Calculation 9 4 3 2 4" xfId="35907" xr:uid="{00000000-0005-0000-0000-00001A1B0000}"/>
    <cellStyle name="Calculation 9 4 3 3" xfId="7420" xr:uid="{00000000-0005-0000-0000-00001B1B0000}"/>
    <cellStyle name="Calculation 9 4 3 3 2" xfId="37186" xr:uid="{00000000-0005-0000-0000-00001C1B0000}"/>
    <cellStyle name="Calculation 9 4 3 4" xfId="7421" xr:uid="{00000000-0005-0000-0000-00001D1B0000}"/>
    <cellStyle name="Calculation 9 4 3 4 2" xfId="39730" xr:uid="{00000000-0005-0000-0000-00001E1B0000}"/>
    <cellStyle name="Calculation 9 4 3 5" xfId="34628" xr:uid="{00000000-0005-0000-0000-00001F1B0000}"/>
    <cellStyle name="Calculation 9 4 4" xfId="32675" xr:uid="{00000000-0005-0000-0000-0000201B0000}"/>
    <cellStyle name="Calculation 9 5" xfId="7422" xr:uid="{00000000-0005-0000-0000-0000211B0000}"/>
    <cellStyle name="Calculation 9 5 2" xfId="7423" xr:uid="{00000000-0005-0000-0000-0000221B0000}"/>
    <cellStyle name="Calculation 9 5 2 2" xfId="7424" xr:uid="{00000000-0005-0000-0000-0000231B0000}"/>
    <cellStyle name="Calculation 9 5 2 2 2" xfId="7425" xr:uid="{00000000-0005-0000-0000-0000241B0000}"/>
    <cellStyle name="Calculation 9 5 2 2 2 2" xfId="7426" xr:uid="{00000000-0005-0000-0000-0000251B0000}"/>
    <cellStyle name="Calculation 9 5 2 2 2 2 2" xfId="39139" xr:uid="{00000000-0005-0000-0000-0000261B0000}"/>
    <cellStyle name="Calculation 9 5 2 2 2 3" xfId="7427" xr:uid="{00000000-0005-0000-0000-0000271B0000}"/>
    <cellStyle name="Calculation 9 5 2 2 2 3 2" xfId="41679" xr:uid="{00000000-0005-0000-0000-0000281B0000}"/>
    <cellStyle name="Calculation 9 5 2 2 2 4" xfId="36586" xr:uid="{00000000-0005-0000-0000-0000291B0000}"/>
    <cellStyle name="Calculation 9 5 2 2 3" xfId="7428" xr:uid="{00000000-0005-0000-0000-00002A1B0000}"/>
    <cellStyle name="Calculation 9 5 2 2 3 2" xfId="37869" xr:uid="{00000000-0005-0000-0000-00002B1B0000}"/>
    <cellStyle name="Calculation 9 5 2 2 4" xfId="7429" xr:uid="{00000000-0005-0000-0000-00002C1B0000}"/>
    <cellStyle name="Calculation 9 5 2 2 4 2" xfId="40409" xr:uid="{00000000-0005-0000-0000-00002D1B0000}"/>
    <cellStyle name="Calculation 9 5 2 2 5" xfId="35309" xr:uid="{00000000-0005-0000-0000-00002E1B0000}"/>
    <cellStyle name="Calculation 9 5 2 3" xfId="34037" xr:uid="{00000000-0005-0000-0000-00002F1B0000}"/>
    <cellStyle name="Calculation 9 5 3" xfId="7430" xr:uid="{00000000-0005-0000-0000-0000301B0000}"/>
    <cellStyle name="Calculation 9 5 3 2" xfId="7431" xr:uid="{00000000-0005-0000-0000-0000311B0000}"/>
    <cellStyle name="Calculation 9 5 3 2 2" xfId="7432" xr:uid="{00000000-0005-0000-0000-0000321B0000}"/>
    <cellStyle name="Calculation 9 5 3 2 2 2" xfId="38619" xr:uid="{00000000-0005-0000-0000-0000331B0000}"/>
    <cellStyle name="Calculation 9 5 3 2 3" xfId="7433" xr:uid="{00000000-0005-0000-0000-0000341B0000}"/>
    <cellStyle name="Calculation 9 5 3 2 3 2" xfId="41159" xr:uid="{00000000-0005-0000-0000-0000351B0000}"/>
    <cellStyle name="Calculation 9 5 3 2 4" xfId="36066" xr:uid="{00000000-0005-0000-0000-0000361B0000}"/>
    <cellStyle name="Calculation 9 5 3 3" xfId="7434" xr:uid="{00000000-0005-0000-0000-0000371B0000}"/>
    <cellStyle name="Calculation 9 5 3 3 2" xfId="37347" xr:uid="{00000000-0005-0000-0000-0000381B0000}"/>
    <cellStyle name="Calculation 9 5 3 4" xfId="7435" xr:uid="{00000000-0005-0000-0000-0000391B0000}"/>
    <cellStyle name="Calculation 9 5 3 4 2" xfId="39889" xr:uid="{00000000-0005-0000-0000-00003A1B0000}"/>
    <cellStyle name="Calculation 9 5 3 5" xfId="34786" xr:uid="{00000000-0005-0000-0000-00003B1B0000}"/>
    <cellStyle name="Calculation 9 5 4" xfId="32850" xr:uid="{00000000-0005-0000-0000-00003C1B0000}"/>
    <cellStyle name="Calculation 9 6" xfId="7436" xr:uid="{00000000-0005-0000-0000-00003D1B0000}"/>
    <cellStyle name="Calculation 9 6 2" xfId="7437" xr:uid="{00000000-0005-0000-0000-00003E1B0000}"/>
    <cellStyle name="Calculation 9 6 2 2" xfId="7438" xr:uid="{00000000-0005-0000-0000-00003F1B0000}"/>
    <cellStyle name="Calculation 9 6 2 2 2" xfId="7439" xr:uid="{00000000-0005-0000-0000-0000401B0000}"/>
    <cellStyle name="Calculation 9 6 2 2 2 2" xfId="38173" xr:uid="{00000000-0005-0000-0000-0000411B0000}"/>
    <cellStyle name="Calculation 9 6 2 2 3" xfId="7440" xr:uid="{00000000-0005-0000-0000-0000421B0000}"/>
    <cellStyle name="Calculation 9 6 2 2 3 2" xfId="40713" xr:uid="{00000000-0005-0000-0000-0000431B0000}"/>
    <cellStyle name="Calculation 9 6 2 2 4" xfId="35620" xr:uid="{00000000-0005-0000-0000-0000441B0000}"/>
    <cellStyle name="Calculation 9 6 2 3" xfId="7441" xr:uid="{00000000-0005-0000-0000-0000451B0000}"/>
    <cellStyle name="Calculation 9 6 2 3 2" xfId="36899" xr:uid="{00000000-0005-0000-0000-0000461B0000}"/>
    <cellStyle name="Calculation 9 6 2 4" xfId="7442" xr:uid="{00000000-0005-0000-0000-0000471B0000}"/>
    <cellStyle name="Calculation 9 6 2 4 2" xfId="39443" xr:uid="{00000000-0005-0000-0000-0000481B0000}"/>
    <cellStyle name="Calculation 9 6 2 5" xfId="34345" xr:uid="{00000000-0005-0000-0000-0000491B0000}"/>
    <cellStyle name="Calculation 9 6 3" xfId="31746" xr:uid="{00000000-0005-0000-0000-00004A1B0000}"/>
    <cellStyle name="Calculation 9 7" xfId="7443" xr:uid="{00000000-0005-0000-0000-00004B1B0000}"/>
    <cellStyle name="Calculation 9 7 2" xfId="7444" xr:uid="{00000000-0005-0000-0000-00004C1B0000}"/>
    <cellStyle name="Calculation 9 7 2 2" xfId="7445" xr:uid="{00000000-0005-0000-0000-00004D1B0000}"/>
    <cellStyle name="Calculation 9 7 2 2 2" xfId="38021" xr:uid="{00000000-0005-0000-0000-00004E1B0000}"/>
    <cellStyle name="Calculation 9 7 2 3" xfId="7446" xr:uid="{00000000-0005-0000-0000-00004F1B0000}"/>
    <cellStyle name="Calculation 9 7 2 3 2" xfId="40561" xr:uid="{00000000-0005-0000-0000-0000501B0000}"/>
    <cellStyle name="Calculation 9 7 2 4" xfId="35468" xr:uid="{00000000-0005-0000-0000-0000511B0000}"/>
    <cellStyle name="Calculation 9 7 3" xfId="7447" xr:uid="{00000000-0005-0000-0000-0000521B0000}"/>
    <cellStyle name="Calculation 9 7 3 2" xfId="36747" xr:uid="{00000000-0005-0000-0000-0000531B0000}"/>
    <cellStyle name="Calculation 9 7 4" xfId="7448" xr:uid="{00000000-0005-0000-0000-0000541B0000}"/>
    <cellStyle name="Calculation 9 7 4 2" xfId="39291" xr:uid="{00000000-0005-0000-0000-0000551B0000}"/>
    <cellStyle name="Calculation 9 7 5" xfId="34193" xr:uid="{00000000-0005-0000-0000-0000561B0000}"/>
    <cellStyle name="Calculation 9 8" xfId="7449" xr:uid="{00000000-0005-0000-0000-0000571B0000}"/>
    <cellStyle name="Calculation 9 8 2" xfId="42550" xr:uid="{00000000-0005-0000-0000-0000581B0000}"/>
    <cellStyle name="Calculation 9 9" xfId="7336" xr:uid="{00000000-0005-0000-0000-0000591B0000}"/>
    <cellStyle name="Check Cell" xfId="1427" builtinId="23" customBuiltin="1"/>
    <cellStyle name="Check Cell 10" xfId="1428" xr:uid="{00000000-0005-0000-0000-00005B1B0000}"/>
    <cellStyle name="Check Cell 10 2" xfId="1429" xr:uid="{00000000-0005-0000-0000-00005C1B0000}"/>
    <cellStyle name="Check Cell 10 2 2" xfId="7453" xr:uid="{00000000-0005-0000-0000-00005D1B0000}"/>
    <cellStyle name="Check Cell 10 2 2 2" xfId="32929" xr:uid="{00000000-0005-0000-0000-00005E1B0000}"/>
    <cellStyle name="Check Cell 10 2 3" xfId="7454" xr:uid="{00000000-0005-0000-0000-00005F1B0000}"/>
    <cellStyle name="Check Cell 10 2 3 2" xfId="31815" xr:uid="{00000000-0005-0000-0000-0000601B0000}"/>
    <cellStyle name="Check Cell 10 2 4" xfId="7455" xr:uid="{00000000-0005-0000-0000-0000611B0000}"/>
    <cellStyle name="Check Cell 10 2 5" xfId="7452" xr:uid="{00000000-0005-0000-0000-0000621B0000}"/>
    <cellStyle name="Check Cell 10 2 6" xfId="31083" xr:uid="{00000000-0005-0000-0000-0000631B0000}"/>
    <cellStyle name="Check Cell 10 3" xfId="1430" xr:uid="{00000000-0005-0000-0000-0000641B0000}"/>
    <cellStyle name="Check Cell 10 3 2" xfId="7457" xr:uid="{00000000-0005-0000-0000-0000651B0000}"/>
    <cellStyle name="Check Cell 10 3 3" xfId="7456" xr:uid="{00000000-0005-0000-0000-0000661B0000}"/>
    <cellStyle name="Check Cell 10 3 4" xfId="41854" xr:uid="{00000000-0005-0000-0000-0000671B0000}"/>
    <cellStyle name="Check Cell 10 4" xfId="7458" xr:uid="{00000000-0005-0000-0000-0000681B0000}"/>
    <cellStyle name="Check Cell 10 5" xfId="7451" xr:uid="{00000000-0005-0000-0000-0000691B0000}"/>
    <cellStyle name="Check Cell 11" xfId="1431" xr:uid="{00000000-0005-0000-0000-00006A1B0000}"/>
    <cellStyle name="Check Cell 11 2" xfId="7460" xr:uid="{00000000-0005-0000-0000-00006B1B0000}"/>
    <cellStyle name="Check Cell 11 2 2" xfId="7461" xr:uid="{00000000-0005-0000-0000-00006C1B0000}"/>
    <cellStyle name="Check Cell 11 2 2 2" xfId="32930" xr:uid="{00000000-0005-0000-0000-00006D1B0000}"/>
    <cellStyle name="Check Cell 11 2 3" xfId="7462" xr:uid="{00000000-0005-0000-0000-00006E1B0000}"/>
    <cellStyle name="Check Cell 11 2 3 2" xfId="31816" xr:uid="{00000000-0005-0000-0000-00006F1B0000}"/>
    <cellStyle name="Check Cell 11 2 4" xfId="31084" xr:uid="{00000000-0005-0000-0000-0000701B0000}"/>
    <cellStyle name="Check Cell 11 3" xfId="7463" xr:uid="{00000000-0005-0000-0000-0000711B0000}"/>
    <cellStyle name="Check Cell 11 3 2" xfId="7464" xr:uid="{00000000-0005-0000-0000-0000721B0000}"/>
    <cellStyle name="Check Cell 11 3 3" xfId="41855" xr:uid="{00000000-0005-0000-0000-0000731B0000}"/>
    <cellStyle name="Check Cell 11 4" xfId="7465" xr:uid="{00000000-0005-0000-0000-0000741B0000}"/>
    <cellStyle name="Check Cell 11 5" xfId="7459" xr:uid="{00000000-0005-0000-0000-0000751B0000}"/>
    <cellStyle name="Check Cell 11 6" xfId="30263" xr:uid="{00000000-0005-0000-0000-0000761B0000}"/>
    <cellStyle name="Check Cell 12" xfId="1432" xr:uid="{00000000-0005-0000-0000-0000771B0000}"/>
    <cellStyle name="Check Cell 12 2" xfId="7467" xr:uid="{00000000-0005-0000-0000-0000781B0000}"/>
    <cellStyle name="Check Cell 12 2 2" xfId="7468" xr:uid="{00000000-0005-0000-0000-0000791B0000}"/>
    <cellStyle name="Check Cell 12 2 2 2" xfId="32931" xr:uid="{00000000-0005-0000-0000-00007A1B0000}"/>
    <cellStyle name="Check Cell 12 2 3" xfId="7469" xr:uid="{00000000-0005-0000-0000-00007B1B0000}"/>
    <cellStyle name="Check Cell 12 2 3 2" xfId="31817" xr:uid="{00000000-0005-0000-0000-00007C1B0000}"/>
    <cellStyle name="Check Cell 12 2 4" xfId="31085" xr:uid="{00000000-0005-0000-0000-00007D1B0000}"/>
    <cellStyle name="Check Cell 12 3" xfId="7470" xr:uid="{00000000-0005-0000-0000-00007E1B0000}"/>
    <cellStyle name="Check Cell 12 3 2" xfId="41856" xr:uid="{00000000-0005-0000-0000-00007F1B0000}"/>
    <cellStyle name="Check Cell 12 4" xfId="7471" xr:uid="{00000000-0005-0000-0000-0000801B0000}"/>
    <cellStyle name="Check Cell 12 5" xfId="7466" xr:uid="{00000000-0005-0000-0000-0000811B0000}"/>
    <cellStyle name="Check Cell 12 6" xfId="30262" xr:uid="{00000000-0005-0000-0000-0000821B0000}"/>
    <cellStyle name="Check Cell 13" xfId="1433" xr:uid="{00000000-0005-0000-0000-0000831B0000}"/>
    <cellStyle name="Check Cell 13 2" xfId="7473" xr:uid="{00000000-0005-0000-0000-0000841B0000}"/>
    <cellStyle name="Check Cell 13 3" xfId="7472" xr:uid="{00000000-0005-0000-0000-0000851B0000}"/>
    <cellStyle name="Check Cell 13 4" xfId="31069" xr:uid="{00000000-0005-0000-0000-0000861B0000}"/>
    <cellStyle name="Check Cell 14" xfId="1434" xr:uid="{00000000-0005-0000-0000-0000871B0000}"/>
    <cellStyle name="Check Cell 14 2" xfId="7475" xr:uid="{00000000-0005-0000-0000-0000881B0000}"/>
    <cellStyle name="Check Cell 14 2 2" xfId="32928" xr:uid="{00000000-0005-0000-0000-0000891B0000}"/>
    <cellStyle name="Check Cell 14 3" xfId="7476" xr:uid="{00000000-0005-0000-0000-00008A1B0000}"/>
    <cellStyle name="Check Cell 14 3 2" xfId="31814" xr:uid="{00000000-0005-0000-0000-00008B1B0000}"/>
    <cellStyle name="Check Cell 14 4" xfId="7477" xr:uid="{00000000-0005-0000-0000-00008C1B0000}"/>
    <cellStyle name="Check Cell 14 5" xfId="7474" xr:uid="{00000000-0005-0000-0000-00008D1B0000}"/>
    <cellStyle name="Check Cell 14 6" xfId="31082" xr:uid="{00000000-0005-0000-0000-00008E1B0000}"/>
    <cellStyle name="Check Cell 15" xfId="7478" xr:uid="{00000000-0005-0000-0000-00008F1B0000}"/>
    <cellStyle name="Check Cell 15 2" xfId="32811" xr:uid="{00000000-0005-0000-0000-0000901B0000}"/>
    <cellStyle name="Check Cell 16" xfId="7479" xr:uid="{00000000-0005-0000-0000-0000911B0000}"/>
    <cellStyle name="Check Cell 16 2" xfId="41830" xr:uid="{00000000-0005-0000-0000-0000921B0000}"/>
    <cellStyle name="Check Cell 17" xfId="7480" xr:uid="{00000000-0005-0000-0000-0000931B0000}"/>
    <cellStyle name="Check Cell 17 2" xfId="42497" xr:uid="{00000000-0005-0000-0000-0000941B0000}"/>
    <cellStyle name="Check Cell 18" xfId="7450" xr:uid="{00000000-0005-0000-0000-0000951B0000}"/>
    <cellStyle name="Check Cell 19" xfId="42705" xr:uid="{00000000-0005-0000-0000-0000961B0000}"/>
    <cellStyle name="Check Cell 2" xfId="1435" xr:uid="{00000000-0005-0000-0000-0000971B0000}"/>
    <cellStyle name="Check Cell 2 2" xfId="1436" xr:uid="{00000000-0005-0000-0000-0000981B0000}"/>
    <cellStyle name="Check Cell 2 2 2" xfId="1437" xr:uid="{00000000-0005-0000-0000-0000991B0000}"/>
    <cellStyle name="Check Cell 2 2 2 2" xfId="7484" xr:uid="{00000000-0005-0000-0000-00009A1B0000}"/>
    <cellStyle name="Check Cell 2 2 2 3" xfId="7485" xr:uid="{00000000-0005-0000-0000-00009B1B0000}"/>
    <cellStyle name="Check Cell 2 2 2 4" xfId="7483" xr:uid="{00000000-0005-0000-0000-00009C1B0000}"/>
    <cellStyle name="Check Cell 2 2 3" xfId="1438" xr:uid="{00000000-0005-0000-0000-00009D1B0000}"/>
    <cellStyle name="Check Cell 2 2 3 2" xfId="7486" xr:uid="{00000000-0005-0000-0000-00009E1B0000}"/>
    <cellStyle name="Check Cell 2 2 4" xfId="1439" xr:uid="{00000000-0005-0000-0000-00009F1B0000}"/>
    <cellStyle name="Check Cell 2 2 4 2" xfId="7487" xr:uid="{00000000-0005-0000-0000-0000A01B0000}"/>
    <cellStyle name="Check Cell 2 2 5" xfId="1440" xr:uid="{00000000-0005-0000-0000-0000A11B0000}"/>
    <cellStyle name="Check Cell 2 2 5 2" xfId="7488" xr:uid="{00000000-0005-0000-0000-0000A21B0000}"/>
    <cellStyle name="Check Cell 2 2 6" xfId="7482" xr:uid="{00000000-0005-0000-0000-0000A31B0000}"/>
    <cellStyle name="Check Cell 2 3" xfId="1441" xr:uid="{00000000-0005-0000-0000-0000A41B0000}"/>
    <cellStyle name="Check Cell 2 3 2" xfId="1442" xr:uid="{00000000-0005-0000-0000-0000A51B0000}"/>
    <cellStyle name="Check Cell 2 3 2 2" xfId="7491" xr:uid="{00000000-0005-0000-0000-0000A61B0000}"/>
    <cellStyle name="Check Cell 2 3 2 3" xfId="7492" xr:uid="{00000000-0005-0000-0000-0000A71B0000}"/>
    <cellStyle name="Check Cell 2 3 2 4" xfId="7493" xr:uid="{00000000-0005-0000-0000-0000A81B0000}"/>
    <cellStyle name="Check Cell 2 3 2 5" xfId="7490" xr:uid="{00000000-0005-0000-0000-0000A91B0000}"/>
    <cellStyle name="Check Cell 2 3 2 6" xfId="32932" xr:uid="{00000000-0005-0000-0000-0000AA1B0000}"/>
    <cellStyle name="Check Cell 2 3 3" xfId="1443" xr:uid="{00000000-0005-0000-0000-0000AB1B0000}"/>
    <cellStyle name="Check Cell 2 3 3 2" xfId="7494" xr:uid="{00000000-0005-0000-0000-0000AC1B0000}"/>
    <cellStyle name="Check Cell 2 3 4" xfId="7495" xr:uid="{00000000-0005-0000-0000-0000AD1B0000}"/>
    <cellStyle name="Check Cell 2 3 4 2" xfId="7496" xr:uid="{00000000-0005-0000-0000-0000AE1B0000}"/>
    <cellStyle name="Check Cell 2 3 4 3" xfId="42551" xr:uid="{00000000-0005-0000-0000-0000AF1B0000}"/>
    <cellStyle name="Check Cell 2 3 5" xfId="7489" xr:uid="{00000000-0005-0000-0000-0000B01B0000}"/>
    <cellStyle name="Check Cell 2 4" xfId="1444" xr:uid="{00000000-0005-0000-0000-0000B11B0000}"/>
    <cellStyle name="Check Cell 2 4 2" xfId="7498" xr:uid="{00000000-0005-0000-0000-0000B21B0000}"/>
    <cellStyle name="Check Cell 2 4 2 2" xfId="7499" xr:uid="{00000000-0005-0000-0000-0000B31B0000}"/>
    <cellStyle name="Check Cell 2 4 2 3" xfId="7500" xr:uid="{00000000-0005-0000-0000-0000B41B0000}"/>
    <cellStyle name="Check Cell 2 4 2 4" xfId="42552" xr:uid="{00000000-0005-0000-0000-0000B51B0000}"/>
    <cellStyle name="Check Cell 2 4 3" xfId="7501" xr:uid="{00000000-0005-0000-0000-0000B61B0000}"/>
    <cellStyle name="Check Cell 2 4 4" xfId="7497" xr:uid="{00000000-0005-0000-0000-0000B71B0000}"/>
    <cellStyle name="Check Cell 2 4 5" xfId="32812" xr:uid="{00000000-0005-0000-0000-0000B81B0000}"/>
    <cellStyle name="Check Cell 2 5" xfId="1445" xr:uid="{00000000-0005-0000-0000-0000B91B0000}"/>
    <cellStyle name="Check Cell 2 5 2" xfId="7503" xr:uid="{00000000-0005-0000-0000-0000BA1B0000}"/>
    <cellStyle name="Check Cell 2 5 2 2" xfId="7504" xr:uid="{00000000-0005-0000-0000-0000BB1B0000}"/>
    <cellStyle name="Check Cell 2 5 2 3" xfId="7505" xr:uid="{00000000-0005-0000-0000-0000BC1B0000}"/>
    <cellStyle name="Check Cell 2 5 3" xfId="7502" xr:uid="{00000000-0005-0000-0000-0000BD1B0000}"/>
    <cellStyle name="Check Cell 2 6" xfId="7506" xr:uid="{00000000-0005-0000-0000-0000BE1B0000}"/>
    <cellStyle name="Check Cell 2 6 2" xfId="7507" xr:uid="{00000000-0005-0000-0000-0000BF1B0000}"/>
    <cellStyle name="Check Cell 2 6 2 2" xfId="7508" xr:uid="{00000000-0005-0000-0000-0000C01B0000}"/>
    <cellStyle name="Check Cell 2 6 2 3" xfId="7509" xr:uid="{00000000-0005-0000-0000-0000C11B0000}"/>
    <cellStyle name="Check Cell 2 7" xfId="7510" xr:uid="{00000000-0005-0000-0000-0000C21B0000}"/>
    <cellStyle name="Check Cell 2 7 2" xfId="7511" xr:uid="{00000000-0005-0000-0000-0000C31B0000}"/>
    <cellStyle name="Check Cell 2 7 3" xfId="7512" xr:uid="{00000000-0005-0000-0000-0000C41B0000}"/>
    <cellStyle name="Check Cell 2 8" xfId="7481" xr:uid="{00000000-0005-0000-0000-0000C51B0000}"/>
    <cellStyle name="Check Cell 3" xfId="1446" xr:uid="{00000000-0005-0000-0000-0000C61B0000}"/>
    <cellStyle name="Check Cell 3 2" xfId="1447" xr:uid="{00000000-0005-0000-0000-0000C71B0000}"/>
    <cellStyle name="Check Cell 3 2 2" xfId="7515" xr:uid="{00000000-0005-0000-0000-0000C81B0000}"/>
    <cellStyle name="Check Cell 3 2 3" xfId="7516" xr:uid="{00000000-0005-0000-0000-0000C91B0000}"/>
    <cellStyle name="Check Cell 3 2 4" xfId="7514" xr:uid="{00000000-0005-0000-0000-0000CA1B0000}"/>
    <cellStyle name="Check Cell 3 3" xfId="1448" xr:uid="{00000000-0005-0000-0000-0000CB1B0000}"/>
    <cellStyle name="Check Cell 3 3 2" xfId="7518" xr:uid="{00000000-0005-0000-0000-0000CC1B0000}"/>
    <cellStyle name="Check Cell 3 3 2 2" xfId="32933" xr:uid="{00000000-0005-0000-0000-0000CD1B0000}"/>
    <cellStyle name="Check Cell 3 3 3" xfId="7519" xr:uid="{00000000-0005-0000-0000-0000CE1B0000}"/>
    <cellStyle name="Check Cell 3 3 3 2" xfId="31818" xr:uid="{00000000-0005-0000-0000-0000CF1B0000}"/>
    <cellStyle name="Check Cell 3 3 4" xfId="7520" xr:uid="{00000000-0005-0000-0000-0000D01B0000}"/>
    <cellStyle name="Check Cell 3 3 5" xfId="7517" xr:uid="{00000000-0005-0000-0000-0000D11B0000}"/>
    <cellStyle name="Check Cell 3 3 6" xfId="31086" xr:uid="{00000000-0005-0000-0000-0000D21B0000}"/>
    <cellStyle name="Check Cell 3 4" xfId="1449" xr:uid="{00000000-0005-0000-0000-0000D31B0000}"/>
    <cellStyle name="Check Cell 3 4 2" xfId="7521" xr:uid="{00000000-0005-0000-0000-0000D41B0000}"/>
    <cellStyle name="Check Cell 3 5" xfId="7522" xr:uid="{00000000-0005-0000-0000-0000D51B0000}"/>
    <cellStyle name="Check Cell 3 6" xfId="7513" xr:uid="{00000000-0005-0000-0000-0000D61B0000}"/>
    <cellStyle name="Check Cell 4" xfId="1450" xr:uid="{00000000-0005-0000-0000-0000D71B0000}"/>
    <cellStyle name="Check Cell 4 2" xfId="1451" xr:uid="{00000000-0005-0000-0000-0000D81B0000}"/>
    <cellStyle name="Check Cell 4 2 2" xfId="7525" xr:uid="{00000000-0005-0000-0000-0000D91B0000}"/>
    <cellStyle name="Check Cell 4 2 2 2" xfId="32934" xr:uid="{00000000-0005-0000-0000-0000DA1B0000}"/>
    <cellStyle name="Check Cell 4 2 3" xfId="7526" xr:uid="{00000000-0005-0000-0000-0000DB1B0000}"/>
    <cellStyle name="Check Cell 4 2 3 2" xfId="31819" xr:uid="{00000000-0005-0000-0000-0000DC1B0000}"/>
    <cellStyle name="Check Cell 4 2 4" xfId="7524" xr:uid="{00000000-0005-0000-0000-0000DD1B0000}"/>
    <cellStyle name="Check Cell 4 3" xfId="1452" xr:uid="{00000000-0005-0000-0000-0000DE1B0000}"/>
    <cellStyle name="Check Cell 4 3 2" xfId="7527" xr:uid="{00000000-0005-0000-0000-0000DF1B0000}"/>
    <cellStyle name="Check Cell 4 4" xfId="1453" xr:uid="{00000000-0005-0000-0000-0000E01B0000}"/>
    <cellStyle name="Check Cell 4 4 2" xfId="7528" xr:uid="{00000000-0005-0000-0000-0000E11B0000}"/>
    <cellStyle name="Check Cell 4 5" xfId="7529" xr:uid="{00000000-0005-0000-0000-0000E21B0000}"/>
    <cellStyle name="Check Cell 4 6" xfId="7523" xr:uid="{00000000-0005-0000-0000-0000E31B0000}"/>
    <cellStyle name="Check Cell 5" xfId="1454" xr:uid="{00000000-0005-0000-0000-0000E41B0000}"/>
    <cellStyle name="Check Cell 5 2" xfId="1455" xr:uid="{00000000-0005-0000-0000-0000E51B0000}"/>
    <cellStyle name="Check Cell 5 2 2" xfId="1456" xr:uid="{00000000-0005-0000-0000-0000E61B0000}"/>
    <cellStyle name="Check Cell 5 2 2 2" xfId="7533" xr:uid="{00000000-0005-0000-0000-0000E71B0000}"/>
    <cellStyle name="Check Cell 5 2 2 3" xfId="7534" xr:uid="{00000000-0005-0000-0000-0000E81B0000}"/>
    <cellStyle name="Check Cell 5 2 2 4" xfId="7535" xr:uid="{00000000-0005-0000-0000-0000E91B0000}"/>
    <cellStyle name="Check Cell 5 2 2 5" xfId="7532" xr:uid="{00000000-0005-0000-0000-0000EA1B0000}"/>
    <cellStyle name="Check Cell 5 2 2 6" xfId="32935" xr:uid="{00000000-0005-0000-0000-0000EB1B0000}"/>
    <cellStyle name="Check Cell 5 2 3" xfId="1457" xr:uid="{00000000-0005-0000-0000-0000EC1B0000}"/>
    <cellStyle name="Check Cell 5 2 3 2" xfId="7536" xr:uid="{00000000-0005-0000-0000-0000ED1B0000}"/>
    <cellStyle name="Check Cell 5 2 4" xfId="1458" xr:uid="{00000000-0005-0000-0000-0000EE1B0000}"/>
    <cellStyle name="Check Cell 5 2 4 2" xfId="7537" xr:uid="{00000000-0005-0000-0000-0000EF1B0000}"/>
    <cellStyle name="Check Cell 5 2 5" xfId="7531" xr:uid="{00000000-0005-0000-0000-0000F01B0000}"/>
    <cellStyle name="Check Cell 5 3" xfId="1459" xr:uid="{00000000-0005-0000-0000-0000F11B0000}"/>
    <cellStyle name="Check Cell 5 3 2" xfId="1460" xr:uid="{00000000-0005-0000-0000-0000F21B0000}"/>
    <cellStyle name="Check Cell 5 3 2 2" xfId="7540" xr:uid="{00000000-0005-0000-0000-0000F31B0000}"/>
    <cellStyle name="Check Cell 5 3 2 3" xfId="7541" xr:uid="{00000000-0005-0000-0000-0000F41B0000}"/>
    <cellStyle name="Check Cell 5 3 2 4" xfId="7539" xr:uid="{00000000-0005-0000-0000-0000F51B0000}"/>
    <cellStyle name="Check Cell 5 3 3" xfId="1461" xr:uid="{00000000-0005-0000-0000-0000F61B0000}"/>
    <cellStyle name="Check Cell 5 3 3 2" xfId="7542" xr:uid="{00000000-0005-0000-0000-0000F71B0000}"/>
    <cellStyle name="Check Cell 5 3 4" xfId="7543" xr:uid="{00000000-0005-0000-0000-0000F81B0000}"/>
    <cellStyle name="Check Cell 5 3 5" xfId="7538" xr:uid="{00000000-0005-0000-0000-0000F91B0000}"/>
    <cellStyle name="Check Cell 5 4" xfId="1462" xr:uid="{00000000-0005-0000-0000-0000FA1B0000}"/>
    <cellStyle name="Check Cell 5 4 2" xfId="1463" xr:uid="{00000000-0005-0000-0000-0000FB1B0000}"/>
    <cellStyle name="Check Cell 5 4 2 2" xfId="7546" xr:uid="{00000000-0005-0000-0000-0000FC1B0000}"/>
    <cellStyle name="Check Cell 5 4 2 3" xfId="7547" xr:uid="{00000000-0005-0000-0000-0000FD1B0000}"/>
    <cellStyle name="Check Cell 5 4 2 4" xfId="7545" xr:uid="{00000000-0005-0000-0000-0000FE1B0000}"/>
    <cellStyle name="Check Cell 5 4 3" xfId="1464" xr:uid="{00000000-0005-0000-0000-0000FF1B0000}"/>
    <cellStyle name="Check Cell 5 4 3 2" xfId="7548" xr:uid="{00000000-0005-0000-0000-0000001C0000}"/>
    <cellStyle name="Check Cell 5 4 4" xfId="7549" xr:uid="{00000000-0005-0000-0000-0000011C0000}"/>
    <cellStyle name="Check Cell 5 4 5" xfId="7544" xr:uid="{00000000-0005-0000-0000-0000021C0000}"/>
    <cellStyle name="Check Cell 5 5" xfId="7550" xr:uid="{00000000-0005-0000-0000-0000031C0000}"/>
    <cellStyle name="Check Cell 5 5 2" xfId="7551" xr:uid="{00000000-0005-0000-0000-0000041C0000}"/>
    <cellStyle name="Check Cell 5 5 3" xfId="7552" xr:uid="{00000000-0005-0000-0000-0000051C0000}"/>
    <cellStyle name="Check Cell 5 6" xfId="7530" xr:uid="{00000000-0005-0000-0000-0000061C0000}"/>
    <cellStyle name="Check Cell 6" xfId="1465" xr:uid="{00000000-0005-0000-0000-0000071C0000}"/>
    <cellStyle name="Check Cell 6 2" xfId="1466" xr:uid="{00000000-0005-0000-0000-0000081C0000}"/>
    <cellStyle name="Check Cell 6 2 2" xfId="7555" xr:uid="{00000000-0005-0000-0000-0000091C0000}"/>
    <cellStyle name="Check Cell 6 2 2 2" xfId="32936" xr:uid="{00000000-0005-0000-0000-00000A1C0000}"/>
    <cellStyle name="Check Cell 6 2 3" xfId="7556" xr:uid="{00000000-0005-0000-0000-00000B1C0000}"/>
    <cellStyle name="Check Cell 6 2 3 2" xfId="31820" xr:uid="{00000000-0005-0000-0000-00000C1C0000}"/>
    <cellStyle name="Check Cell 6 2 4" xfId="7554" xr:uid="{00000000-0005-0000-0000-00000D1C0000}"/>
    <cellStyle name="Check Cell 6 3" xfId="1467" xr:uid="{00000000-0005-0000-0000-00000E1C0000}"/>
    <cellStyle name="Check Cell 6 3 2" xfId="7557" xr:uid="{00000000-0005-0000-0000-00000F1C0000}"/>
    <cellStyle name="Check Cell 6 4" xfId="7558" xr:uid="{00000000-0005-0000-0000-0000101C0000}"/>
    <cellStyle name="Check Cell 6 5" xfId="7553" xr:uid="{00000000-0005-0000-0000-0000111C0000}"/>
    <cellStyle name="Check Cell 7" xfId="1468" xr:uid="{00000000-0005-0000-0000-0000121C0000}"/>
    <cellStyle name="Check Cell 7 2" xfId="1469" xr:uid="{00000000-0005-0000-0000-0000131C0000}"/>
    <cellStyle name="Check Cell 7 2 2" xfId="7561" xr:uid="{00000000-0005-0000-0000-0000141C0000}"/>
    <cellStyle name="Check Cell 7 2 2 2" xfId="7562" xr:uid="{00000000-0005-0000-0000-0000151C0000}"/>
    <cellStyle name="Check Cell 7 2 2 3" xfId="32937" xr:uid="{00000000-0005-0000-0000-0000161C0000}"/>
    <cellStyle name="Check Cell 7 2 3" xfId="7563" xr:uid="{00000000-0005-0000-0000-0000171C0000}"/>
    <cellStyle name="Check Cell 7 2 3 2" xfId="7564" xr:uid="{00000000-0005-0000-0000-0000181C0000}"/>
    <cellStyle name="Check Cell 7 2 3 3" xfId="31821" xr:uid="{00000000-0005-0000-0000-0000191C0000}"/>
    <cellStyle name="Check Cell 7 2 4" xfId="7565" xr:uid="{00000000-0005-0000-0000-00001A1C0000}"/>
    <cellStyle name="Check Cell 7 2 5" xfId="7560" xr:uid="{00000000-0005-0000-0000-00001B1C0000}"/>
    <cellStyle name="Check Cell 7 3" xfId="7566" xr:uid="{00000000-0005-0000-0000-00001C1C0000}"/>
    <cellStyle name="Check Cell 7 3 2" xfId="41857" xr:uid="{00000000-0005-0000-0000-00001D1C0000}"/>
    <cellStyle name="Check Cell 7 4" xfId="7559" xr:uid="{00000000-0005-0000-0000-00001E1C0000}"/>
    <cellStyle name="Check Cell 8" xfId="1470" xr:uid="{00000000-0005-0000-0000-00001F1C0000}"/>
    <cellStyle name="Check Cell 8 2" xfId="7568" xr:uid="{00000000-0005-0000-0000-0000201C0000}"/>
    <cellStyle name="Check Cell 8 2 2" xfId="7569" xr:uid="{00000000-0005-0000-0000-0000211C0000}"/>
    <cellStyle name="Check Cell 8 2 2 2" xfId="7570" xr:uid="{00000000-0005-0000-0000-0000221C0000}"/>
    <cellStyle name="Check Cell 8 2 2 3" xfId="32938" xr:uid="{00000000-0005-0000-0000-0000231C0000}"/>
    <cellStyle name="Check Cell 8 2 3" xfId="7571" xr:uid="{00000000-0005-0000-0000-0000241C0000}"/>
    <cellStyle name="Check Cell 8 2 3 2" xfId="7572" xr:uid="{00000000-0005-0000-0000-0000251C0000}"/>
    <cellStyle name="Check Cell 8 2 3 3" xfId="31822" xr:uid="{00000000-0005-0000-0000-0000261C0000}"/>
    <cellStyle name="Check Cell 8 2 4" xfId="7573" xr:uid="{00000000-0005-0000-0000-0000271C0000}"/>
    <cellStyle name="Check Cell 8 2 5" xfId="31087" xr:uid="{00000000-0005-0000-0000-0000281C0000}"/>
    <cellStyle name="Check Cell 8 3" xfId="7574" xr:uid="{00000000-0005-0000-0000-0000291C0000}"/>
    <cellStyle name="Check Cell 8 3 2" xfId="41858" xr:uid="{00000000-0005-0000-0000-00002A1C0000}"/>
    <cellStyle name="Check Cell 8 4" xfId="7575" xr:uid="{00000000-0005-0000-0000-00002B1C0000}"/>
    <cellStyle name="Check Cell 8 5" xfId="7567" xr:uid="{00000000-0005-0000-0000-00002C1C0000}"/>
    <cellStyle name="Check Cell 8 6" xfId="30264" xr:uid="{00000000-0005-0000-0000-00002D1C0000}"/>
    <cellStyle name="Check Cell 9" xfId="1471" xr:uid="{00000000-0005-0000-0000-00002E1C0000}"/>
    <cellStyle name="Check Cell 9 2" xfId="1472" xr:uid="{00000000-0005-0000-0000-00002F1C0000}"/>
    <cellStyle name="Check Cell 9 2 2" xfId="7578" xr:uid="{00000000-0005-0000-0000-0000301C0000}"/>
    <cellStyle name="Check Cell 9 2 3" xfId="7579" xr:uid="{00000000-0005-0000-0000-0000311C0000}"/>
    <cellStyle name="Check Cell 9 2 4" xfId="7577" xr:uid="{00000000-0005-0000-0000-0000321C0000}"/>
    <cellStyle name="Check Cell 9 3" xfId="1473" xr:uid="{00000000-0005-0000-0000-0000331C0000}"/>
    <cellStyle name="Check Cell 9 3 2" xfId="7580" xr:uid="{00000000-0005-0000-0000-0000341C0000}"/>
    <cellStyle name="Check Cell 9 4" xfId="7581" xr:uid="{00000000-0005-0000-0000-0000351C0000}"/>
    <cellStyle name="Check Cell 9 5" xfId="7576" xr:uid="{00000000-0005-0000-0000-0000361C0000}"/>
    <cellStyle name="column field" xfId="7582" xr:uid="{00000000-0005-0000-0000-0000371C0000}"/>
    <cellStyle name="column field 2" xfId="42767" xr:uid="{00000000-0005-0000-0000-0000381C0000}"/>
    <cellStyle name="Comma" xfId="1474" builtinId="3"/>
    <cellStyle name="Comma 10" xfId="1475" xr:uid="{00000000-0005-0000-0000-00003A1C0000}"/>
    <cellStyle name="Comma 10 2" xfId="7584" xr:uid="{00000000-0005-0000-0000-00003B1C0000}"/>
    <cellStyle name="Comma 10 2 2" xfId="31004" xr:uid="{00000000-0005-0000-0000-00003C1C0000}"/>
    <cellStyle name="Comma 10 3" xfId="7585" xr:uid="{00000000-0005-0000-0000-00003D1C0000}"/>
    <cellStyle name="Comma 10 4" xfId="7586" xr:uid="{00000000-0005-0000-0000-00003E1C0000}"/>
    <cellStyle name="Comma 10 5" xfId="7587" xr:uid="{00000000-0005-0000-0000-00003F1C0000}"/>
    <cellStyle name="Comma 10 6" xfId="7583" xr:uid="{00000000-0005-0000-0000-0000401C0000}"/>
    <cellStyle name="Comma 11" xfId="1476" xr:uid="{00000000-0005-0000-0000-0000411C0000}"/>
    <cellStyle name="Comma 11 2" xfId="7589" xr:uid="{00000000-0005-0000-0000-0000421C0000}"/>
    <cellStyle name="Comma 11 2 2" xfId="31005" xr:uid="{00000000-0005-0000-0000-0000431C0000}"/>
    <cellStyle name="Comma 11 3" xfId="7588" xr:uid="{00000000-0005-0000-0000-0000441C0000}"/>
    <cellStyle name="Comma 12" xfId="1477" xr:uid="{00000000-0005-0000-0000-0000451C0000}"/>
    <cellStyle name="Comma 12 2" xfId="7591" xr:uid="{00000000-0005-0000-0000-0000461C0000}"/>
    <cellStyle name="Comma 12 2 2" xfId="31006" xr:uid="{00000000-0005-0000-0000-0000471C0000}"/>
    <cellStyle name="Comma 12 3" xfId="7590" xr:uid="{00000000-0005-0000-0000-0000481C0000}"/>
    <cellStyle name="Comma 13" xfId="1478" xr:uid="{00000000-0005-0000-0000-0000491C0000}"/>
    <cellStyle name="Comma 13 2" xfId="7593" xr:uid="{00000000-0005-0000-0000-00004A1C0000}"/>
    <cellStyle name="Comma 13 2 2" xfId="31007" xr:uid="{00000000-0005-0000-0000-00004B1C0000}"/>
    <cellStyle name="Comma 13 3" xfId="7592" xr:uid="{00000000-0005-0000-0000-00004C1C0000}"/>
    <cellStyle name="Comma 14" xfId="1479" xr:uid="{00000000-0005-0000-0000-00004D1C0000}"/>
    <cellStyle name="Comma 14 2" xfId="7595" xr:uid="{00000000-0005-0000-0000-00004E1C0000}"/>
    <cellStyle name="Comma 14 2 2" xfId="31003" xr:uid="{00000000-0005-0000-0000-00004F1C0000}"/>
    <cellStyle name="Comma 14 3" xfId="7594" xr:uid="{00000000-0005-0000-0000-0000501C0000}"/>
    <cellStyle name="Comma 15" xfId="1480" xr:uid="{00000000-0005-0000-0000-0000511C0000}"/>
    <cellStyle name="Comma 15 2" xfId="7597" xr:uid="{00000000-0005-0000-0000-0000521C0000}"/>
    <cellStyle name="Comma 15 2 2" xfId="42519" xr:uid="{00000000-0005-0000-0000-0000531C0000}"/>
    <cellStyle name="Comma 15 3" xfId="7598" xr:uid="{00000000-0005-0000-0000-0000541C0000}"/>
    <cellStyle name="Comma 15 3 2" xfId="42529" xr:uid="{00000000-0005-0000-0000-0000551C0000}"/>
    <cellStyle name="Comma 15 4" xfId="7599" xr:uid="{00000000-0005-0000-0000-0000561C0000}"/>
    <cellStyle name="Comma 15 4 2" xfId="7600" xr:uid="{00000000-0005-0000-0000-0000571C0000}"/>
    <cellStyle name="Comma 15 4 2 2" xfId="42614" xr:uid="{00000000-0005-0000-0000-0000581C0000}"/>
    <cellStyle name="Comma 15 4 3" xfId="42543" xr:uid="{00000000-0005-0000-0000-0000591C0000}"/>
    <cellStyle name="Comma 15 5" xfId="7601" xr:uid="{00000000-0005-0000-0000-00005A1C0000}"/>
    <cellStyle name="Comma 15 5 2" xfId="7602" xr:uid="{00000000-0005-0000-0000-00005B1C0000}"/>
    <cellStyle name="Comma 15 5 2 2" xfId="42798" xr:uid="{00000000-0005-0000-0000-00005C1C0000}"/>
    <cellStyle name="Comma 15 5 3" xfId="42792" xr:uid="{00000000-0005-0000-0000-00005D1C0000}"/>
    <cellStyle name="Comma 15 6" xfId="7596" xr:uid="{00000000-0005-0000-0000-00005E1C0000}"/>
    <cellStyle name="Comma 16" xfId="1481" xr:uid="{00000000-0005-0000-0000-00005F1C0000}"/>
    <cellStyle name="Comma 16 2" xfId="7604" xr:uid="{00000000-0005-0000-0000-0000601C0000}"/>
    <cellStyle name="Comma 16 3" xfId="7603" xr:uid="{00000000-0005-0000-0000-0000611C0000}"/>
    <cellStyle name="Comma 17" xfId="7605" xr:uid="{00000000-0005-0000-0000-0000621C0000}"/>
    <cellStyle name="Comma 18" xfId="7606" xr:uid="{00000000-0005-0000-0000-0000631C0000}"/>
    <cellStyle name="Comma 19" xfId="30258" xr:uid="{00000000-0005-0000-0000-0000641C0000}"/>
    <cellStyle name="Comma 2" xfId="1482" xr:uid="{00000000-0005-0000-0000-0000651C0000}"/>
    <cellStyle name="Comma 2 2" xfId="1483" xr:uid="{00000000-0005-0000-0000-0000661C0000}"/>
    <cellStyle name="Comma 2 2 2" xfId="7609" xr:uid="{00000000-0005-0000-0000-0000671C0000}"/>
    <cellStyle name="Comma 2 2 2 2" xfId="7610" xr:uid="{00000000-0005-0000-0000-0000681C0000}"/>
    <cellStyle name="Comma 2 2 2 2 2" xfId="42684" xr:uid="{00000000-0005-0000-0000-0000691C0000}"/>
    <cellStyle name="Comma 2 2 2 3" xfId="7611" xr:uid="{00000000-0005-0000-0000-00006A1C0000}"/>
    <cellStyle name="Comma 2 2 2 3 2" xfId="42642" xr:uid="{00000000-0005-0000-0000-00006B1C0000}"/>
    <cellStyle name="Comma 2 2 2 4" xfId="31009" xr:uid="{00000000-0005-0000-0000-00006C1C0000}"/>
    <cellStyle name="Comma 2 2 3" xfId="7612" xr:uid="{00000000-0005-0000-0000-00006D1C0000}"/>
    <cellStyle name="Comma 2 2 3 2" xfId="42653" xr:uid="{00000000-0005-0000-0000-00006E1C0000}"/>
    <cellStyle name="Comma 2 2 4" xfId="7613" xr:uid="{00000000-0005-0000-0000-00006F1C0000}"/>
    <cellStyle name="Comma 2 2 4 2" xfId="42632" xr:uid="{00000000-0005-0000-0000-0000701C0000}"/>
    <cellStyle name="Comma 2 2 5" xfId="7614" xr:uid="{00000000-0005-0000-0000-0000711C0000}"/>
    <cellStyle name="Comma 2 2 5 2" xfId="42659" xr:uid="{00000000-0005-0000-0000-0000721C0000}"/>
    <cellStyle name="Comma 2 2 6" xfId="7615" xr:uid="{00000000-0005-0000-0000-0000731C0000}"/>
    <cellStyle name="Comma 2 2 6 2" xfId="42625" xr:uid="{00000000-0005-0000-0000-0000741C0000}"/>
    <cellStyle name="Comma 2 2 7" xfId="7608" xr:uid="{00000000-0005-0000-0000-0000751C0000}"/>
    <cellStyle name="Comma 2 3" xfId="7616" xr:uid="{00000000-0005-0000-0000-0000761C0000}"/>
    <cellStyle name="Comma 2 3 2" xfId="7617" xr:uid="{00000000-0005-0000-0000-0000771C0000}"/>
    <cellStyle name="Comma 2 3 2 2" xfId="42683" xr:uid="{00000000-0005-0000-0000-0000781C0000}"/>
    <cellStyle name="Comma 2 3 3" xfId="7618" xr:uid="{00000000-0005-0000-0000-0000791C0000}"/>
    <cellStyle name="Comma 2 3 3 2" xfId="42638" xr:uid="{00000000-0005-0000-0000-00007A1C0000}"/>
    <cellStyle name="Comma 2 3 4" xfId="31008" xr:uid="{00000000-0005-0000-0000-00007B1C0000}"/>
    <cellStyle name="Comma 2 4" xfId="7619" xr:uid="{00000000-0005-0000-0000-00007C1C0000}"/>
    <cellStyle name="Comma 2 4 2" xfId="7620" xr:uid="{00000000-0005-0000-0000-00007D1C0000}"/>
    <cellStyle name="Comma 2 4 2 2" xfId="42693" xr:uid="{00000000-0005-0000-0000-00007E1C0000}"/>
    <cellStyle name="Comma 2 4 3" xfId="7621" xr:uid="{00000000-0005-0000-0000-00007F1C0000}"/>
    <cellStyle name="Comma 2 4 3 2" xfId="42649" xr:uid="{00000000-0005-0000-0000-0000801C0000}"/>
    <cellStyle name="Comma 2 4 4" xfId="42510" xr:uid="{00000000-0005-0000-0000-0000811C0000}"/>
    <cellStyle name="Comma 2 5" xfId="7622" xr:uid="{00000000-0005-0000-0000-0000821C0000}"/>
    <cellStyle name="Comma 2 5 2" xfId="42628" xr:uid="{00000000-0005-0000-0000-0000831C0000}"/>
    <cellStyle name="Comma 2 6" xfId="7623" xr:uid="{00000000-0005-0000-0000-0000841C0000}"/>
    <cellStyle name="Comma 2 6 2" xfId="42658" xr:uid="{00000000-0005-0000-0000-0000851C0000}"/>
    <cellStyle name="Comma 2 7" xfId="7624" xr:uid="{00000000-0005-0000-0000-0000861C0000}"/>
    <cellStyle name="Comma 2 7 2" xfId="42618" xr:uid="{00000000-0005-0000-0000-0000871C0000}"/>
    <cellStyle name="Comma 2 8" xfId="7607" xr:uid="{00000000-0005-0000-0000-0000881C0000}"/>
    <cellStyle name="Comma 3" xfId="1484" xr:uid="{00000000-0005-0000-0000-0000891C0000}"/>
    <cellStyle name="Comma 3 2" xfId="1485" xr:uid="{00000000-0005-0000-0000-00008A1C0000}"/>
    <cellStyle name="Comma 3 2 2" xfId="7626" xr:uid="{00000000-0005-0000-0000-00008B1C0000}"/>
    <cellStyle name="Comma 3 3" xfId="7627" xr:uid="{00000000-0005-0000-0000-00008C1C0000}"/>
    <cellStyle name="Comma 3 3 2" xfId="42660" xr:uid="{00000000-0005-0000-0000-00008D1C0000}"/>
    <cellStyle name="Comma 3 4" xfId="7628" xr:uid="{00000000-0005-0000-0000-00008E1C0000}"/>
    <cellStyle name="Comma 3 4 2" xfId="42622" xr:uid="{00000000-0005-0000-0000-00008F1C0000}"/>
    <cellStyle name="Comma 3 5" xfId="7625" xr:uid="{00000000-0005-0000-0000-0000901C0000}"/>
    <cellStyle name="Comma 4" xfId="1486" xr:uid="{00000000-0005-0000-0000-0000911C0000}"/>
    <cellStyle name="Comma 4 2" xfId="7630" xr:uid="{00000000-0005-0000-0000-0000921C0000}"/>
    <cellStyle name="Comma 4 2 2" xfId="7631" xr:uid="{00000000-0005-0000-0000-0000931C0000}"/>
    <cellStyle name="Comma 4 2 2 2" xfId="42685" xr:uid="{00000000-0005-0000-0000-0000941C0000}"/>
    <cellStyle name="Comma 4 2 3" xfId="7632" xr:uid="{00000000-0005-0000-0000-0000951C0000}"/>
    <cellStyle name="Comma 4 2 3 2" xfId="42640" xr:uid="{00000000-0005-0000-0000-0000961C0000}"/>
    <cellStyle name="Comma 4 2 4" xfId="31010" xr:uid="{00000000-0005-0000-0000-0000971C0000}"/>
    <cellStyle name="Comma 4 3" xfId="7633" xr:uid="{00000000-0005-0000-0000-0000981C0000}"/>
    <cellStyle name="Comma 4 3 2" xfId="42651" xr:uid="{00000000-0005-0000-0000-0000991C0000}"/>
    <cellStyle name="Comma 4 4" xfId="7634" xr:uid="{00000000-0005-0000-0000-00009A1C0000}"/>
    <cellStyle name="Comma 4 4 2" xfId="42630" xr:uid="{00000000-0005-0000-0000-00009B1C0000}"/>
    <cellStyle name="Comma 4 5" xfId="7635" xr:uid="{00000000-0005-0000-0000-00009C1C0000}"/>
    <cellStyle name="Comma 4 5 2" xfId="42661" xr:uid="{00000000-0005-0000-0000-00009D1C0000}"/>
    <cellStyle name="Comma 4 6" xfId="7636" xr:uid="{00000000-0005-0000-0000-00009E1C0000}"/>
    <cellStyle name="Comma 4 6 2" xfId="42621" xr:uid="{00000000-0005-0000-0000-00009F1C0000}"/>
    <cellStyle name="Comma 4 7" xfId="7629" xr:uid="{00000000-0005-0000-0000-0000A01C0000}"/>
    <cellStyle name="Comma 5" xfId="1487" xr:uid="{00000000-0005-0000-0000-0000A11C0000}"/>
    <cellStyle name="Comma 5 2" xfId="1488" xr:uid="{00000000-0005-0000-0000-0000A21C0000}"/>
    <cellStyle name="Comma 5 2 2" xfId="7639" xr:uid="{00000000-0005-0000-0000-0000A31C0000}"/>
    <cellStyle name="Comma 5 2 2 2" xfId="41859" xr:uid="{00000000-0005-0000-0000-0000A41C0000}"/>
    <cellStyle name="Comma 5 2 3" xfId="7640" xr:uid="{00000000-0005-0000-0000-0000A51C0000}"/>
    <cellStyle name="Comma 5 2 4" xfId="7638" xr:uid="{00000000-0005-0000-0000-0000A61C0000}"/>
    <cellStyle name="Comma 5 2 5" xfId="30950" xr:uid="{00000000-0005-0000-0000-0000A71C0000}"/>
    <cellStyle name="Comma 5 3" xfId="1489" xr:uid="{00000000-0005-0000-0000-0000A81C0000}"/>
    <cellStyle name="Comma 5 3 2" xfId="7642" xr:uid="{00000000-0005-0000-0000-0000A91C0000}"/>
    <cellStyle name="Comma 5 3 3" xfId="7641" xr:uid="{00000000-0005-0000-0000-0000AA1C0000}"/>
    <cellStyle name="Comma 5 3 4" xfId="41826" xr:uid="{00000000-0005-0000-0000-0000AB1C0000}"/>
    <cellStyle name="Comma 5 4" xfId="7643" xr:uid="{00000000-0005-0000-0000-0000AC1C0000}"/>
    <cellStyle name="Comma 5 5" xfId="7637" xr:uid="{00000000-0005-0000-0000-0000AD1C0000}"/>
    <cellStyle name="Comma 6" xfId="1490" xr:uid="{00000000-0005-0000-0000-0000AE1C0000}"/>
    <cellStyle name="Comma 6 10" xfId="1491" xr:uid="{00000000-0005-0000-0000-0000AF1C0000}"/>
    <cellStyle name="Comma 6 10 2" xfId="7646" xr:uid="{00000000-0005-0000-0000-0000B01C0000}"/>
    <cellStyle name="Comma 6 10 3" xfId="7645" xr:uid="{00000000-0005-0000-0000-0000B11C0000}"/>
    <cellStyle name="Comma 6 10 4" xfId="42553" xr:uid="{00000000-0005-0000-0000-0000B21C0000}"/>
    <cellStyle name="Comma 6 11" xfId="7647" xr:uid="{00000000-0005-0000-0000-0000B31C0000}"/>
    <cellStyle name="Comma 6 11 2" xfId="7648" xr:uid="{00000000-0005-0000-0000-0000B41C0000}"/>
    <cellStyle name="Comma 6 11 3" xfId="42662" xr:uid="{00000000-0005-0000-0000-0000B51C0000}"/>
    <cellStyle name="Comma 6 12" xfId="7644" xr:uid="{00000000-0005-0000-0000-0000B61C0000}"/>
    <cellStyle name="Comma 6 13" xfId="30265" xr:uid="{00000000-0005-0000-0000-0000B71C0000}"/>
    <cellStyle name="Comma 6 2" xfId="1492" xr:uid="{00000000-0005-0000-0000-0000B81C0000}"/>
    <cellStyle name="Comma 6 2 10" xfId="7650" xr:uid="{00000000-0005-0000-0000-0000B91C0000}"/>
    <cellStyle name="Comma 6 2 11" xfId="7649" xr:uid="{00000000-0005-0000-0000-0000BA1C0000}"/>
    <cellStyle name="Comma 6 2 12" xfId="30266" xr:uid="{00000000-0005-0000-0000-0000BB1C0000}"/>
    <cellStyle name="Comma 6 2 2" xfId="1493" xr:uid="{00000000-0005-0000-0000-0000BC1C0000}"/>
    <cellStyle name="Comma 6 2 2 10" xfId="30267" xr:uid="{00000000-0005-0000-0000-0000BD1C0000}"/>
    <cellStyle name="Comma 6 2 2 2" xfId="1494" xr:uid="{00000000-0005-0000-0000-0000BE1C0000}"/>
    <cellStyle name="Comma 6 2 2 2 2" xfId="1495" xr:uid="{00000000-0005-0000-0000-0000BF1C0000}"/>
    <cellStyle name="Comma 6 2 2 2 2 2" xfId="1496" xr:uid="{00000000-0005-0000-0000-0000C01C0000}"/>
    <cellStyle name="Comma 6 2 2 2 2 2 2" xfId="7655" xr:uid="{00000000-0005-0000-0000-0000C11C0000}"/>
    <cellStyle name="Comma 6 2 2 2 2 2 3" xfId="7654" xr:uid="{00000000-0005-0000-0000-0000C21C0000}"/>
    <cellStyle name="Comma 6 2 2 2 2 2 4" xfId="30270" xr:uid="{00000000-0005-0000-0000-0000C31C0000}"/>
    <cellStyle name="Comma 6 2 2 2 2 3" xfId="7656" xr:uid="{00000000-0005-0000-0000-0000C41C0000}"/>
    <cellStyle name="Comma 6 2 2 2 2 3 2" xfId="30980" xr:uid="{00000000-0005-0000-0000-0000C51C0000}"/>
    <cellStyle name="Comma 6 2 2 2 2 4" xfId="7657" xr:uid="{00000000-0005-0000-0000-0000C61C0000}"/>
    <cellStyle name="Comma 6 2 2 2 2 5" xfId="7653" xr:uid="{00000000-0005-0000-0000-0000C71C0000}"/>
    <cellStyle name="Comma 6 2 2 2 2 6" xfId="30269" xr:uid="{00000000-0005-0000-0000-0000C81C0000}"/>
    <cellStyle name="Comma 6 2 2 2 3" xfId="1497" xr:uid="{00000000-0005-0000-0000-0000C91C0000}"/>
    <cellStyle name="Comma 6 2 2 2 3 2" xfId="1498" xr:uid="{00000000-0005-0000-0000-0000CA1C0000}"/>
    <cellStyle name="Comma 6 2 2 2 3 2 2" xfId="7660" xr:uid="{00000000-0005-0000-0000-0000CB1C0000}"/>
    <cellStyle name="Comma 6 2 2 2 3 2 3" xfId="7659" xr:uid="{00000000-0005-0000-0000-0000CC1C0000}"/>
    <cellStyle name="Comma 6 2 2 2 3 2 4" xfId="30272" xr:uid="{00000000-0005-0000-0000-0000CD1C0000}"/>
    <cellStyle name="Comma 6 2 2 2 3 3" xfId="7661" xr:uid="{00000000-0005-0000-0000-0000CE1C0000}"/>
    <cellStyle name="Comma 6 2 2 2 3 3 2" xfId="30997" xr:uid="{00000000-0005-0000-0000-0000CF1C0000}"/>
    <cellStyle name="Comma 6 2 2 2 3 4" xfId="7662" xr:uid="{00000000-0005-0000-0000-0000D01C0000}"/>
    <cellStyle name="Comma 6 2 2 2 3 5" xfId="7658" xr:uid="{00000000-0005-0000-0000-0000D11C0000}"/>
    <cellStyle name="Comma 6 2 2 2 3 6" xfId="30271" xr:uid="{00000000-0005-0000-0000-0000D21C0000}"/>
    <cellStyle name="Comma 6 2 2 2 4" xfId="1499" xr:uid="{00000000-0005-0000-0000-0000D31C0000}"/>
    <cellStyle name="Comma 6 2 2 2 4 2" xfId="7664" xr:uid="{00000000-0005-0000-0000-0000D41C0000}"/>
    <cellStyle name="Comma 6 2 2 2 4 3" xfId="7663" xr:uid="{00000000-0005-0000-0000-0000D51C0000}"/>
    <cellStyle name="Comma 6 2 2 2 4 4" xfId="30273" xr:uid="{00000000-0005-0000-0000-0000D61C0000}"/>
    <cellStyle name="Comma 6 2 2 2 5" xfId="7665" xr:uid="{00000000-0005-0000-0000-0000D71C0000}"/>
    <cellStyle name="Comma 6 2 2 2 5 2" xfId="30968" xr:uid="{00000000-0005-0000-0000-0000D81C0000}"/>
    <cellStyle name="Comma 6 2 2 2 6" xfId="7666" xr:uid="{00000000-0005-0000-0000-0000D91C0000}"/>
    <cellStyle name="Comma 6 2 2 2 7" xfId="7652" xr:uid="{00000000-0005-0000-0000-0000DA1C0000}"/>
    <cellStyle name="Comma 6 2 2 2 8" xfId="30268" xr:uid="{00000000-0005-0000-0000-0000DB1C0000}"/>
    <cellStyle name="Comma 6 2 2 3" xfId="1500" xr:uid="{00000000-0005-0000-0000-0000DC1C0000}"/>
    <cellStyle name="Comma 6 2 2 3 2" xfId="1501" xr:uid="{00000000-0005-0000-0000-0000DD1C0000}"/>
    <cellStyle name="Comma 6 2 2 3 2 2" xfId="1502" xr:uid="{00000000-0005-0000-0000-0000DE1C0000}"/>
    <cellStyle name="Comma 6 2 2 3 2 2 2" xfId="7670" xr:uid="{00000000-0005-0000-0000-0000DF1C0000}"/>
    <cellStyle name="Comma 6 2 2 3 2 2 3" xfId="7669" xr:uid="{00000000-0005-0000-0000-0000E01C0000}"/>
    <cellStyle name="Comma 6 2 2 3 2 2 4" xfId="30276" xr:uid="{00000000-0005-0000-0000-0000E11C0000}"/>
    <cellStyle name="Comma 6 2 2 3 2 3" xfId="7671" xr:uid="{00000000-0005-0000-0000-0000E21C0000}"/>
    <cellStyle name="Comma 6 2 2 3 2 3 2" xfId="30985" xr:uid="{00000000-0005-0000-0000-0000E31C0000}"/>
    <cellStyle name="Comma 6 2 2 3 2 4" xfId="7672" xr:uid="{00000000-0005-0000-0000-0000E41C0000}"/>
    <cellStyle name="Comma 6 2 2 3 2 5" xfId="7668" xr:uid="{00000000-0005-0000-0000-0000E51C0000}"/>
    <cellStyle name="Comma 6 2 2 3 2 6" xfId="30275" xr:uid="{00000000-0005-0000-0000-0000E61C0000}"/>
    <cellStyle name="Comma 6 2 2 3 3" xfId="1503" xr:uid="{00000000-0005-0000-0000-0000E71C0000}"/>
    <cellStyle name="Comma 6 2 2 3 3 2" xfId="7674" xr:uid="{00000000-0005-0000-0000-0000E81C0000}"/>
    <cellStyle name="Comma 6 2 2 3 3 3" xfId="7673" xr:uid="{00000000-0005-0000-0000-0000E91C0000}"/>
    <cellStyle name="Comma 6 2 2 3 3 4" xfId="30277" xr:uid="{00000000-0005-0000-0000-0000EA1C0000}"/>
    <cellStyle name="Comma 6 2 2 3 4" xfId="7675" xr:uid="{00000000-0005-0000-0000-0000EB1C0000}"/>
    <cellStyle name="Comma 6 2 2 3 4 2" xfId="30962" xr:uid="{00000000-0005-0000-0000-0000EC1C0000}"/>
    <cellStyle name="Comma 6 2 2 3 5" xfId="7676" xr:uid="{00000000-0005-0000-0000-0000ED1C0000}"/>
    <cellStyle name="Comma 6 2 2 3 6" xfId="7667" xr:uid="{00000000-0005-0000-0000-0000EE1C0000}"/>
    <cellStyle name="Comma 6 2 2 3 7" xfId="30274" xr:uid="{00000000-0005-0000-0000-0000EF1C0000}"/>
    <cellStyle name="Comma 6 2 2 4" xfId="1504" xr:uid="{00000000-0005-0000-0000-0000F01C0000}"/>
    <cellStyle name="Comma 6 2 2 4 2" xfId="1505" xr:uid="{00000000-0005-0000-0000-0000F11C0000}"/>
    <cellStyle name="Comma 6 2 2 4 2 2" xfId="7679" xr:uid="{00000000-0005-0000-0000-0000F21C0000}"/>
    <cellStyle name="Comma 6 2 2 4 2 3" xfId="7678" xr:uid="{00000000-0005-0000-0000-0000F31C0000}"/>
    <cellStyle name="Comma 6 2 2 4 2 4" xfId="30279" xr:uid="{00000000-0005-0000-0000-0000F41C0000}"/>
    <cellStyle name="Comma 6 2 2 4 3" xfId="7680" xr:uid="{00000000-0005-0000-0000-0000F51C0000}"/>
    <cellStyle name="Comma 6 2 2 4 3 2" xfId="30974" xr:uid="{00000000-0005-0000-0000-0000F61C0000}"/>
    <cellStyle name="Comma 6 2 2 4 4" xfId="7681" xr:uid="{00000000-0005-0000-0000-0000F71C0000}"/>
    <cellStyle name="Comma 6 2 2 4 5" xfId="7677" xr:uid="{00000000-0005-0000-0000-0000F81C0000}"/>
    <cellStyle name="Comma 6 2 2 4 6" xfId="30278" xr:uid="{00000000-0005-0000-0000-0000F91C0000}"/>
    <cellStyle name="Comma 6 2 2 5" xfId="1506" xr:uid="{00000000-0005-0000-0000-0000FA1C0000}"/>
    <cellStyle name="Comma 6 2 2 5 2" xfId="1507" xr:uid="{00000000-0005-0000-0000-0000FB1C0000}"/>
    <cellStyle name="Comma 6 2 2 5 2 2" xfId="7684" xr:uid="{00000000-0005-0000-0000-0000FC1C0000}"/>
    <cellStyle name="Comma 6 2 2 5 2 3" xfId="7683" xr:uid="{00000000-0005-0000-0000-0000FD1C0000}"/>
    <cellStyle name="Comma 6 2 2 5 2 4" xfId="30281" xr:uid="{00000000-0005-0000-0000-0000FE1C0000}"/>
    <cellStyle name="Comma 6 2 2 5 3" xfId="7685" xr:uid="{00000000-0005-0000-0000-0000FF1C0000}"/>
    <cellStyle name="Comma 6 2 2 5 3 2" xfId="30991" xr:uid="{00000000-0005-0000-0000-0000001D0000}"/>
    <cellStyle name="Comma 6 2 2 5 4" xfId="7686" xr:uid="{00000000-0005-0000-0000-0000011D0000}"/>
    <cellStyle name="Comma 6 2 2 5 5" xfId="7682" xr:uid="{00000000-0005-0000-0000-0000021D0000}"/>
    <cellStyle name="Comma 6 2 2 5 6" xfId="30280" xr:uid="{00000000-0005-0000-0000-0000031D0000}"/>
    <cellStyle name="Comma 6 2 2 6" xfId="1508" xr:uid="{00000000-0005-0000-0000-0000041D0000}"/>
    <cellStyle name="Comma 6 2 2 6 2" xfId="7688" xr:uid="{00000000-0005-0000-0000-0000051D0000}"/>
    <cellStyle name="Comma 6 2 2 6 3" xfId="7687" xr:uid="{00000000-0005-0000-0000-0000061D0000}"/>
    <cellStyle name="Comma 6 2 2 6 4" xfId="30282" xr:uid="{00000000-0005-0000-0000-0000071D0000}"/>
    <cellStyle name="Comma 6 2 2 7" xfId="7689" xr:uid="{00000000-0005-0000-0000-0000081D0000}"/>
    <cellStyle name="Comma 6 2 2 7 2" xfId="30956" xr:uid="{00000000-0005-0000-0000-0000091D0000}"/>
    <cellStyle name="Comma 6 2 2 8" xfId="7690" xr:uid="{00000000-0005-0000-0000-00000A1D0000}"/>
    <cellStyle name="Comma 6 2 2 9" xfId="7651" xr:uid="{00000000-0005-0000-0000-00000B1D0000}"/>
    <cellStyle name="Comma 6 2 3" xfId="1509" xr:uid="{00000000-0005-0000-0000-00000C1D0000}"/>
    <cellStyle name="Comma 6 2 3 10" xfId="30283" xr:uid="{00000000-0005-0000-0000-00000D1D0000}"/>
    <cellStyle name="Comma 6 2 3 2" xfId="1510" xr:uid="{00000000-0005-0000-0000-00000E1D0000}"/>
    <cellStyle name="Comma 6 2 3 2 2" xfId="1511" xr:uid="{00000000-0005-0000-0000-00000F1D0000}"/>
    <cellStyle name="Comma 6 2 3 2 2 2" xfId="1512" xr:uid="{00000000-0005-0000-0000-0000101D0000}"/>
    <cellStyle name="Comma 6 2 3 2 2 2 2" xfId="7695" xr:uid="{00000000-0005-0000-0000-0000111D0000}"/>
    <cellStyle name="Comma 6 2 3 2 2 2 3" xfId="7694" xr:uid="{00000000-0005-0000-0000-0000121D0000}"/>
    <cellStyle name="Comma 6 2 3 2 2 2 4" xfId="30286" xr:uid="{00000000-0005-0000-0000-0000131D0000}"/>
    <cellStyle name="Comma 6 2 3 2 2 3" xfId="7696" xr:uid="{00000000-0005-0000-0000-0000141D0000}"/>
    <cellStyle name="Comma 6 2 3 2 2 3 2" xfId="30982" xr:uid="{00000000-0005-0000-0000-0000151D0000}"/>
    <cellStyle name="Comma 6 2 3 2 2 4" xfId="7697" xr:uid="{00000000-0005-0000-0000-0000161D0000}"/>
    <cellStyle name="Comma 6 2 3 2 2 5" xfId="7693" xr:uid="{00000000-0005-0000-0000-0000171D0000}"/>
    <cellStyle name="Comma 6 2 3 2 2 6" xfId="30285" xr:uid="{00000000-0005-0000-0000-0000181D0000}"/>
    <cellStyle name="Comma 6 2 3 2 3" xfId="1513" xr:uid="{00000000-0005-0000-0000-0000191D0000}"/>
    <cellStyle name="Comma 6 2 3 2 3 2" xfId="1514" xr:uid="{00000000-0005-0000-0000-00001A1D0000}"/>
    <cellStyle name="Comma 6 2 3 2 3 2 2" xfId="7700" xr:uid="{00000000-0005-0000-0000-00001B1D0000}"/>
    <cellStyle name="Comma 6 2 3 2 3 2 3" xfId="7699" xr:uid="{00000000-0005-0000-0000-00001C1D0000}"/>
    <cellStyle name="Comma 6 2 3 2 3 2 4" xfId="30288" xr:uid="{00000000-0005-0000-0000-00001D1D0000}"/>
    <cellStyle name="Comma 6 2 3 2 3 3" xfId="7701" xr:uid="{00000000-0005-0000-0000-00001E1D0000}"/>
    <cellStyle name="Comma 6 2 3 2 3 3 2" xfId="30999" xr:uid="{00000000-0005-0000-0000-00001F1D0000}"/>
    <cellStyle name="Comma 6 2 3 2 3 4" xfId="7702" xr:uid="{00000000-0005-0000-0000-0000201D0000}"/>
    <cellStyle name="Comma 6 2 3 2 3 5" xfId="7698" xr:uid="{00000000-0005-0000-0000-0000211D0000}"/>
    <cellStyle name="Comma 6 2 3 2 3 6" xfId="30287" xr:uid="{00000000-0005-0000-0000-0000221D0000}"/>
    <cellStyle name="Comma 6 2 3 2 4" xfId="1515" xr:uid="{00000000-0005-0000-0000-0000231D0000}"/>
    <cellStyle name="Comma 6 2 3 2 4 2" xfId="7704" xr:uid="{00000000-0005-0000-0000-0000241D0000}"/>
    <cellStyle name="Comma 6 2 3 2 4 3" xfId="7703" xr:uid="{00000000-0005-0000-0000-0000251D0000}"/>
    <cellStyle name="Comma 6 2 3 2 4 4" xfId="30289" xr:uid="{00000000-0005-0000-0000-0000261D0000}"/>
    <cellStyle name="Comma 6 2 3 2 5" xfId="7705" xr:uid="{00000000-0005-0000-0000-0000271D0000}"/>
    <cellStyle name="Comma 6 2 3 2 5 2" xfId="30970" xr:uid="{00000000-0005-0000-0000-0000281D0000}"/>
    <cellStyle name="Comma 6 2 3 2 6" xfId="7706" xr:uid="{00000000-0005-0000-0000-0000291D0000}"/>
    <cellStyle name="Comma 6 2 3 2 7" xfId="7692" xr:uid="{00000000-0005-0000-0000-00002A1D0000}"/>
    <cellStyle name="Comma 6 2 3 2 8" xfId="30284" xr:uid="{00000000-0005-0000-0000-00002B1D0000}"/>
    <cellStyle name="Comma 6 2 3 3" xfId="1516" xr:uid="{00000000-0005-0000-0000-00002C1D0000}"/>
    <cellStyle name="Comma 6 2 3 3 2" xfId="1517" xr:uid="{00000000-0005-0000-0000-00002D1D0000}"/>
    <cellStyle name="Comma 6 2 3 3 2 2" xfId="1518" xr:uid="{00000000-0005-0000-0000-00002E1D0000}"/>
    <cellStyle name="Comma 6 2 3 3 2 2 2" xfId="7710" xr:uid="{00000000-0005-0000-0000-00002F1D0000}"/>
    <cellStyle name="Comma 6 2 3 3 2 2 3" xfId="7709" xr:uid="{00000000-0005-0000-0000-0000301D0000}"/>
    <cellStyle name="Comma 6 2 3 3 2 2 4" xfId="30292" xr:uid="{00000000-0005-0000-0000-0000311D0000}"/>
    <cellStyle name="Comma 6 2 3 3 2 3" xfId="7711" xr:uid="{00000000-0005-0000-0000-0000321D0000}"/>
    <cellStyle name="Comma 6 2 3 3 2 3 2" xfId="30987" xr:uid="{00000000-0005-0000-0000-0000331D0000}"/>
    <cellStyle name="Comma 6 2 3 3 2 4" xfId="7712" xr:uid="{00000000-0005-0000-0000-0000341D0000}"/>
    <cellStyle name="Comma 6 2 3 3 2 5" xfId="7708" xr:uid="{00000000-0005-0000-0000-0000351D0000}"/>
    <cellStyle name="Comma 6 2 3 3 2 6" xfId="30291" xr:uid="{00000000-0005-0000-0000-0000361D0000}"/>
    <cellStyle name="Comma 6 2 3 3 3" xfId="1519" xr:uid="{00000000-0005-0000-0000-0000371D0000}"/>
    <cellStyle name="Comma 6 2 3 3 3 2" xfId="7714" xr:uid="{00000000-0005-0000-0000-0000381D0000}"/>
    <cellStyle name="Comma 6 2 3 3 3 3" xfId="7713" xr:uid="{00000000-0005-0000-0000-0000391D0000}"/>
    <cellStyle name="Comma 6 2 3 3 3 4" xfId="30293" xr:uid="{00000000-0005-0000-0000-00003A1D0000}"/>
    <cellStyle name="Comma 6 2 3 3 4" xfId="7715" xr:uid="{00000000-0005-0000-0000-00003B1D0000}"/>
    <cellStyle name="Comma 6 2 3 3 4 2" xfId="30964" xr:uid="{00000000-0005-0000-0000-00003C1D0000}"/>
    <cellStyle name="Comma 6 2 3 3 5" xfId="7716" xr:uid="{00000000-0005-0000-0000-00003D1D0000}"/>
    <cellStyle name="Comma 6 2 3 3 6" xfId="7707" xr:uid="{00000000-0005-0000-0000-00003E1D0000}"/>
    <cellStyle name="Comma 6 2 3 3 7" xfId="30290" xr:uid="{00000000-0005-0000-0000-00003F1D0000}"/>
    <cellStyle name="Comma 6 2 3 4" xfId="1520" xr:uid="{00000000-0005-0000-0000-0000401D0000}"/>
    <cellStyle name="Comma 6 2 3 4 2" xfId="1521" xr:uid="{00000000-0005-0000-0000-0000411D0000}"/>
    <cellStyle name="Comma 6 2 3 4 2 2" xfId="7719" xr:uid="{00000000-0005-0000-0000-0000421D0000}"/>
    <cellStyle name="Comma 6 2 3 4 2 3" xfId="7718" xr:uid="{00000000-0005-0000-0000-0000431D0000}"/>
    <cellStyle name="Comma 6 2 3 4 2 4" xfId="30295" xr:uid="{00000000-0005-0000-0000-0000441D0000}"/>
    <cellStyle name="Comma 6 2 3 4 3" xfId="7720" xr:uid="{00000000-0005-0000-0000-0000451D0000}"/>
    <cellStyle name="Comma 6 2 3 4 3 2" xfId="30976" xr:uid="{00000000-0005-0000-0000-0000461D0000}"/>
    <cellStyle name="Comma 6 2 3 4 4" xfId="7721" xr:uid="{00000000-0005-0000-0000-0000471D0000}"/>
    <cellStyle name="Comma 6 2 3 4 5" xfId="7717" xr:uid="{00000000-0005-0000-0000-0000481D0000}"/>
    <cellStyle name="Comma 6 2 3 4 6" xfId="30294" xr:uid="{00000000-0005-0000-0000-0000491D0000}"/>
    <cellStyle name="Comma 6 2 3 5" xfId="1522" xr:uid="{00000000-0005-0000-0000-00004A1D0000}"/>
    <cellStyle name="Comma 6 2 3 5 2" xfId="1523" xr:uid="{00000000-0005-0000-0000-00004B1D0000}"/>
    <cellStyle name="Comma 6 2 3 5 2 2" xfId="7724" xr:uid="{00000000-0005-0000-0000-00004C1D0000}"/>
    <cellStyle name="Comma 6 2 3 5 2 3" xfId="7723" xr:uid="{00000000-0005-0000-0000-00004D1D0000}"/>
    <cellStyle name="Comma 6 2 3 5 2 4" xfId="30297" xr:uid="{00000000-0005-0000-0000-00004E1D0000}"/>
    <cellStyle name="Comma 6 2 3 5 3" xfId="7725" xr:uid="{00000000-0005-0000-0000-00004F1D0000}"/>
    <cellStyle name="Comma 6 2 3 5 3 2" xfId="30993" xr:uid="{00000000-0005-0000-0000-0000501D0000}"/>
    <cellStyle name="Comma 6 2 3 5 4" xfId="7726" xr:uid="{00000000-0005-0000-0000-0000511D0000}"/>
    <cellStyle name="Comma 6 2 3 5 5" xfId="7722" xr:uid="{00000000-0005-0000-0000-0000521D0000}"/>
    <cellStyle name="Comma 6 2 3 5 6" xfId="30296" xr:uid="{00000000-0005-0000-0000-0000531D0000}"/>
    <cellStyle name="Comma 6 2 3 6" xfId="1524" xr:uid="{00000000-0005-0000-0000-0000541D0000}"/>
    <cellStyle name="Comma 6 2 3 6 2" xfId="7728" xr:uid="{00000000-0005-0000-0000-0000551D0000}"/>
    <cellStyle name="Comma 6 2 3 6 3" xfId="7727" xr:uid="{00000000-0005-0000-0000-0000561D0000}"/>
    <cellStyle name="Comma 6 2 3 6 4" xfId="30298" xr:uid="{00000000-0005-0000-0000-0000571D0000}"/>
    <cellStyle name="Comma 6 2 3 7" xfId="7729" xr:uid="{00000000-0005-0000-0000-0000581D0000}"/>
    <cellStyle name="Comma 6 2 3 7 2" xfId="30958" xr:uid="{00000000-0005-0000-0000-0000591D0000}"/>
    <cellStyle name="Comma 6 2 3 8" xfId="7730" xr:uid="{00000000-0005-0000-0000-00005A1D0000}"/>
    <cellStyle name="Comma 6 2 3 9" xfId="7691" xr:uid="{00000000-0005-0000-0000-00005B1D0000}"/>
    <cellStyle name="Comma 6 2 4" xfId="1525" xr:uid="{00000000-0005-0000-0000-00005C1D0000}"/>
    <cellStyle name="Comma 6 2 4 2" xfId="1526" xr:uid="{00000000-0005-0000-0000-00005D1D0000}"/>
    <cellStyle name="Comma 6 2 4 2 2" xfId="1527" xr:uid="{00000000-0005-0000-0000-00005E1D0000}"/>
    <cellStyle name="Comma 6 2 4 2 2 2" xfId="7734" xr:uid="{00000000-0005-0000-0000-00005F1D0000}"/>
    <cellStyle name="Comma 6 2 4 2 2 3" xfId="7733" xr:uid="{00000000-0005-0000-0000-0000601D0000}"/>
    <cellStyle name="Comma 6 2 4 2 2 4" xfId="30301" xr:uid="{00000000-0005-0000-0000-0000611D0000}"/>
    <cellStyle name="Comma 6 2 4 2 3" xfId="7735" xr:uid="{00000000-0005-0000-0000-0000621D0000}"/>
    <cellStyle name="Comma 6 2 4 2 3 2" xfId="30978" xr:uid="{00000000-0005-0000-0000-0000631D0000}"/>
    <cellStyle name="Comma 6 2 4 2 4" xfId="7736" xr:uid="{00000000-0005-0000-0000-0000641D0000}"/>
    <cellStyle name="Comma 6 2 4 2 5" xfId="7732" xr:uid="{00000000-0005-0000-0000-0000651D0000}"/>
    <cellStyle name="Comma 6 2 4 2 6" xfId="30300" xr:uid="{00000000-0005-0000-0000-0000661D0000}"/>
    <cellStyle name="Comma 6 2 4 3" xfId="1528" xr:uid="{00000000-0005-0000-0000-0000671D0000}"/>
    <cellStyle name="Comma 6 2 4 3 2" xfId="1529" xr:uid="{00000000-0005-0000-0000-0000681D0000}"/>
    <cellStyle name="Comma 6 2 4 3 2 2" xfId="7739" xr:uid="{00000000-0005-0000-0000-0000691D0000}"/>
    <cellStyle name="Comma 6 2 4 3 2 3" xfId="7738" xr:uid="{00000000-0005-0000-0000-00006A1D0000}"/>
    <cellStyle name="Comma 6 2 4 3 2 4" xfId="30303" xr:uid="{00000000-0005-0000-0000-00006B1D0000}"/>
    <cellStyle name="Comma 6 2 4 3 3" xfId="7740" xr:uid="{00000000-0005-0000-0000-00006C1D0000}"/>
    <cellStyle name="Comma 6 2 4 3 3 2" xfId="30995" xr:uid="{00000000-0005-0000-0000-00006D1D0000}"/>
    <cellStyle name="Comma 6 2 4 3 4" xfId="7741" xr:uid="{00000000-0005-0000-0000-00006E1D0000}"/>
    <cellStyle name="Comma 6 2 4 3 5" xfId="7737" xr:uid="{00000000-0005-0000-0000-00006F1D0000}"/>
    <cellStyle name="Comma 6 2 4 3 6" xfId="30302" xr:uid="{00000000-0005-0000-0000-0000701D0000}"/>
    <cellStyle name="Comma 6 2 4 4" xfId="1530" xr:uid="{00000000-0005-0000-0000-0000711D0000}"/>
    <cellStyle name="Comma 6 2 4 4 2" xfId="7743" xr:uid="{00000000-0005-0000-0000-0000721D0000}"/>
    <cellStyle name="Comma 6 2 4 4 3" xfId="7742" xr:uid="{00000000-0005-0000-0000-0000731D0000}"/>
    <cellStyle name="Comma 6 2 4 4 4" xfId="30304" xr:uid="{00000000-0005-0000-0000-0000741D0000}"/>
    <cellStyle name="Comma 6 2 4 5" xfId="7744" xr:uid="{00000000-0005-0000-0000-0000751D0000}"/>
    <cellStyle name="Comma 6 2 4 5 2" xfId="30966" xr:uid="{00000000-0005-0000-0000-0000761D0000}"/>
    <cellStyle name="Comma 6 2 4 6" xfId="7745" xr:uid="{00000000-0005-0000-0000-0000771D0000}"/>
    <cellStyle name="Comma 6 2 4 7" xfId="7731" xr:uid="{00000000-0005-0000-0000-0000781D0000}"/>
    <cellStyle name="Comma 6 2 4 8" xfId="30299" xr:uid="{00000000-0005-0000-0000-0000791D0000}"/>
    <cellStyle name="Comma 6 2 5" xfId="1531" xr:uid="{00000000-0005-0000-0000-00007A1D0000}"/>
    <cellStyle name="Comma 6 2 5 2" xfId="1532" xr:uid="{00000000-0005-0000-0000-00007B1D0000}"/>
    <cellStyle name="Comma 6 2 5 2 2" xfId="1533" xr:uid="{00000000-0005-0000-0000-00007C1D0000}"/>
    <cellStyle name="Comma 6 2 5 2 2 2" xfId="7749" xr:uid="{00000000-0005-0000-0000-00007D1D0000}"/>
    <cellStyle name="Comma 6 2 5 2 2 3" xfId="7748" xr:uid="{00000000-0005-0000-0000-00007E1D0000}"/>
    <cellStyle name="Comma 6 2 5 2 2 4" xfId="30307" xr:uid="{00000000-0005-0000-0000-00007F1D0000}"/>
    <cellStyle name="Comma 6 2 5 2 3" xfId="7750" xr:uid="{00000000-0005-0000-0000-0000801D0000}"/>
    <cellStyle name="Comma 6 2 5 2 3 2" xfId="30983" xr:uid="{00000000-0005-0000-0000-0000811D0000}"/>
    <cellStyle name="Comma 6 2 5 2 4" xfId="7751" xr:uid="{00000000-0005-0000-0000-0000821D0000}"/>
    <cellStyle name="Comma 6 2 5 2 5" xfId="7747" xr:uid="{00000000-0005-0000-0000-0000831D0000}"/>
    <cellStyle name="Comma 6 2 5 2 6" xfId="30306" xr:uid="{00000000-0005-0000-0000-0000841D0000}"/>
    <cellStyle name="Comma 6 2 5 3" xfId="1534" xr:uid="{00000000-0005-0000-0000-0000851D0000}"/>
    <cellStyle name="Comma 6 2 5 3 2" xfId="7753" xr:uid="{00000000-0005-0000-0000-0000861D0000}"/>
    <cellStyle name="Comma 6 2 5 3 3" xfId="7752" xr:uid="{00000000-0005-0000-0000-0000871D0000}"/>
    <cellStyle name="Comma 6 2 5 3 4" xfId="30308" xr:uid="{00000000-0005-0000-0000-0000881D0000}"/>
    <cellStyle name="Comma 6 2 5 4" xfId="7754" xr:uid="{00000000-0005-0000-0000-0000891D0000}"/>
    <cellStyle name="Comma 6 2 5 4 2" xfId="30960" xr:uid="{00000000-0005-0000-0000-00008A1D0000}"/>
    <cellStyle name="Comma 6 2 5 5" xfId="7755" xr:uid="{00000000-0005-0000-0000-00008B1D0000}"/>
    <cellStyle name="Comma 6 2 5 6" xfId="7746" xr:uid="{00000000-0005-0000-0000-00008C1D0000}"/>
    <cellStyle name="Comma 6 2 5 7" xfId="30305" xr:uid="{00000000-0005-0000-0000-00008D1D0000}"/>
    <cellStyle name="Comma 6 2 6" xfId="1535" xr:uid="{00000000-0005-0000-0000-00008E1D0000}"/>
    <cellStyle name="Comma 6 2 6 2" xfId="1536" xr:uid="{00000000-0005-0000-0000-00008F1D0000}"/>
    <cellStyle name="Comma 6 2 6 2 2" xfId="7758" xr:uid="{00000000-0005-0000-0000-0000901D0000}"/>
    <cellStyle name="Comma 6 2 6 2 3" xfId="7757" xr:uid="{00000000-0005-0000-0000-0000911D0000}"/>
    <cellStyle name="Comma 6 2 6 2 4" xfId="30310" xr:uid="{00000000-0005-0000-0000-0000921D0000}"/>
    <cellStyle name="Comma 6 2 6 3" xfId="7759" xr:uid="{00000000-0005-0000-0000-0000931D0000}"/>
    <cellStyle name="Comma 6 2 6 3 2" xfId="30972" xr:uid="{00000000-0005-0000-0000-0000941D0000}"/>
    <cellStyle name="Comma 6 2 6 4" xfId="7760" xr:uid="{00000000-0005-0000-0000-0000951D0000}"/>
    <cellStyle name="Comma 6 2 6 5" xfId="7756" xr:uid="{00000000-0005-0000-0000-0000961D0000}"/>
    <cellStyle name="Comma 6 2 6 6" xfId="30309" xr:uid="{00000000-0005-0000-0000-0000971D0000}"/>
    <cellStyle name="Comma 6 2 7" xfId="1537" xr:uid="{00000000-0005-0000-0000-0000981D0000}"/>
    <cellStyle name="Comma 6 2 7 2" xfId="1538" xr:uid="{00000000-0005-0000-0000-0000991D0000}"/>
    <cellStyle name="Comma 6 2 7 2 2" xfId="7763" xr:uid="{00000000-0005-0000-0000-00009A1D0000}"/>
    <cellStyle name="Comma 6 2 7 2 3" xfId="7762" xr:uid="{00000000-0005-0000-0000-00009B1D0000}"/>
    <cellStyle name="Comma 6 2 7 2 4" xfId="30312" xr:uid="{00000000-0005-0000-0000-00009C1D0000}"/>
    <cellStyle name="Comma 6 2 7 3" xfId="7764" xr:uid="{00000000-0005-0000-0000-00009D1D0000}"/>
    <cellStyle name="Comma 6 2 7 3 2" xfId="30989" xr:uid="{00000000-0005-0000-0000-00009E1D0000}"/>
    <cellStyle name="Comma 6 2 7 4" xfId="7765" xr:uid="{00000000-0005-0000-0000-00009F1D0000}"/>
    <cellStyle name="Comma 6 2 7 5" xfId="7761" xr:uid="{00000000-0005-0000-0000-0000A01D0000}"/>
    <cellStyle name="Comma 6 2 7 6" xfId="30311" xr:uid="{00000000-0005-0000-0000-0000A11D0000}"/>
    <cellStyle name="Comma 6 2 8" xfId="1539" xr:uid="{00000000-0005-0000-0000-0000A21D0000}"/>
    <cellStyle name="Comma 6 2 8 2" xfId="7767" xr:uid="{00000000-0005-0000-0000-0000A31D0000}"/>
    <cellStyle name="Comma 6 2 8 3" xfId="7766" xr:uid="{00000000-0005-0000-0000-0000A41D0000}"/>
    <cellStyle name="Comma 6 2 8 4" xfId="30313" xr:uid="{00000000-0005-0000-0000-0000A51D0000}"/>
    <cellStyle name="Comma 6 2 9" xfId="7768" xr:uid="{00000000-0005-0000-0000-0000A61D0000}"/>
    <cellStyle name="Comma 6 2 9 2" xfId="30952" xr:uid="{00000000-0005-0000-0000-0000A71D0000}"/>
    <cellStyle name="Comma 6 3" xfId="1540" xr:uid="{00000000-0005-0000-0000-0000A81D0000}"/>
    <cellStyle name="Comma 6 3 2" xfId="7770" xr:uid="{00000000-0005-0000-0000-0000A91D0000}"/>
    <cellStyle name="Comma 6 3 2 2" xfId="30953" xr:uid="{00000000-0005-0000-0000-0000AA1D0000}"/>
    <cellStyle name="Comma 6 3 3" xfId="7769" xr:uid="{00000000-0005-0000-0000-0000AB1D0000}"/>
    <cellStyle name="Comma 6 4" xfId="1541" xr:uid="{00000000-0005-0000-0000-0000AC1D0000}"/>
    <cellStyle name="Comma 6 4 10" xfId="30314" xr:uid="{00000000-0005-0000-0000-0000AD1D0000}"/>
    <cellStyle name="Comma 6 4 2" xfId="1542" xr:uid="{00000000-0005-0000-0000-0000AE1D0000}"/>
    <cellStyle name="Comma 6 4 2 2" xfId="1543" xr:uid="{00000000-0005-0000-0000-0000AF1D0000}"/>
    <cellStyle name="Comma 6 4 2 2 2" xfId="1544" xr:uid="{00000000-0005-0000-0000-0000B01D0000}"/>
    <cellStyle name="Comma 6 4 2 2 2 2" xfId="7775" xr:uid="{00000000-0005-0000-0000-0000B11D0000}"/>
    <cellStyle name="Comma 6 4 2 2 2 3" xfId="7774" xr:uid="{00000000-0005-0000-0000-0000B21D0000}"/>
    <cellStyle name="Comma 6 4 2 2 2 4" xfId="30317" xr:uid="{00000000-0005-0000-0000-0000B31D0000}"/>
    <cellStyle name="Comma 6 4 2 2 3" xfId="7776" xr:uid="{00000000-0005-0000-0000-0000B41D0000}"/>
    <cellStyle name="Comma 6 4 2 2 3 2" xfId="30979" xr:uid="{00000000-0005-0000-0000-0000B51D0000}"/>
    <cellStyle name="Comma 6 4 2 2 4" xfId="7777" xr:uid="{00000000-0005-0000-0000-0000B61D0000}"/>
    <cellStyle name="Comma 6 4 2 2 5" xfId="7773" xr:uid="{00000000-0005-0000-0000-0000B71D0000}"/>
    <cellStyle name="Comma 6 4 2 2 6" xfId="30316" xr:uid="{00000000-0005-0000-0000-0000B81D0000}"/>
    <cellStyle name="Comma 6 4 2 3" xfId="1545" xr:uid="{00000000-0005-0000-0000-0000B91D0000}"/>
    <cellStyle name="Comma 6 4 2 3 2" xfId="1546" xr:uid="{00000000-0005-0000-0000-0000BA1D0000}"/>
    <cellStyle name="Comma 6 4 2 3 2 2" xfId="7780" xr:uid="{00000000-0005-0000-0000-0000BB1D0000}"/>
    <cellStyle name="Comma 6 4 2 3 2 3" xfId="7779" xr:uid="{00000000-0005-0000-0000-0000BC1D0000}"/>
    <cellStyle name="Comma 6 4 2 3 2 4" xfId="30319" xr:uid="{00000000-0005-0000-0000-0000BD1D0000}"/>
    <cellStyle name="Comma 6 4 2 3 3" xfId="7781" xr:uid="{00000000-0005-0000-0000-0000BE1D0000}"/>
    <cellStyle name="Comma 6 4 2 3 3 2" xfId="30996" xr:uid="{00000000-0005-0000-0000-0000BF1D0000}"/>
    <cellStyle name="Comma 6 4 2 3 4" xfId="7782" xr:uid="{00000000-0005-0000-0000-0000C01D0000}"/>
    <cellStyle name="Comma 6 4 2 3 5" xfId="7778" xr:uid="{00000000-0005-0000-0000-0000C11D0000}"/>
    <cellStyle name="Comma 6 4 2 3 6" xfId="30318" xr:uid="{00000000-0005-0000-0000-0000C21D0000}"/>
    <cellStyle name="Comma 6 4 2 4" xfId="1547" xr:uid="{00000000-0005-0000-0000-0000C31D0000}"/>
    <cellStyle name="Comma 6 4 2 4 2" xfId="7784" xr:uid="{00000000-0005-0000-0000-0000C41D0000}"/>
    <cellStyle name="Comma 6 4 2 4 3" xfId="7783" xr:uid="{00000000-0005-0000-0000-0000C51D0000}"/>
    <cellStyle name="Comma 6 4 2 4 4" xfId="30320" xr:uid="{00000000-0005-0000-0000-0000C61D0000}"/>
    <cellStyle name="Comma 6 4 2 5" xfId="7785" xr:uid="{00000000-0005-0000-0000-0000C71D0000}"/>
    <cellStyle name="Comma 6 4 2 5 2" xfId="30967" xr:uid="{00000000-0005-0000-0000-0000C81D0000}"/>
    <cellStyle name="Comma 6 4 2 6" xfId="7786" xr:uid="{00000000-0005-0000-0000-0000C91D0000}"/>
    <cellStyle name="Comma 6 4 2 7" xfId="7772" xr:uid="{00000000-0005-0000-0000-0000CA1D0000}"/>
    <cellStyle name="Comma 6 4 2 8" xfId="30315" xr:uid="{00000000-0005-0000-0000-0000CB1D0000}"/>
    <cellStyle name="Comma 6 4 3" xfId="1548" xr:uid="{00000000-0005-0000-0000-0000CC1D0000}"/>
    <cellStyle name="Comma 6 4 3 2" xfId="1549" xr:uid="{00000000-0005-0000-0000-0000CD1D0000}"/>
    <cellStyle name="Comma 6 4 3 2 2" xfId="1550" xr:uid="{00000000-0005-0000-0000-0000CE1D0000}"/>
    <cellStyle name="Comma 6 4 3 2 2 2" xfId="7790" xr:uid="{00000000-0005-0000-0000-0000CF1D0000}"/>
    <cellStyle name="Comma 6 4 3 2 2 3" xfId="7789" xr:uid="{00000000-0005-0000-0000-0000D01D0000}"/>
    <cellStyle name="Comma 6 4 3 2 2 4" xfId="30323" xr:uid="{00000000-0005-0000-0000-0000D11D0000}"/>
    <cellStyle name="Comma 6 4 3 2 3" xfId="7791" xr:uid="{00000000-0005-0000-0000-0000D21D0000}"/>
    <cellStyle name="Comma 6 4 3 2 3 2" xfId="30984" xr:uid="{00000000-0005-0000-0000-0000D31D0000}"/>
    <cellStyle name="Comma 6 4 3 2 4" xfId="7792" xr:uid="{00000000-0005-0000-0000-0000D41D0000}"/>
    <cellStyle name="Comma 6 4 3 2 5" xfId="7788" xr:uid="{00000000-0005-0000-0000-0000D51D0000}"/>
    <cellStyle name="Comma 6 4 3 2 6" xfId="30322" xr:uid="{00000000-0005-0000-0000-0000D61D0000}"/>
    <cellStyle name="Comma 6 4 3 3" xfId="1551" xr:uid="{00000000-0005-0000-0000-0000D71D0000}"/>
    <cellStyle name="Comma 6 4 3 3 2" xfId="7794" xr:uid="{00000000-0005-0000-0000-0000D81D0000}"/>
    <cellStyle name="Comma 6 4 3 3 3" xfId="7793" xr:uid="{00000000-0005-0000-0000-0000D91D0000}"/>
    <cellStyle name="Comma 6 4 3 3 4" xfId="30324" xr:uid="{00000000-0005-0000-0000-0000DA1D0000}"/>
    <cellStyle name="Comma 6 4 3 4" xfId="7795" xr:uid="{00000000-0005-0000-0000-0000DB1D0000}"/>
    <cellStyle name="Comma 6 4 3 4 2" xfId="30961" xr:uid="{00000000-0005-0000-0000-0000DC1D0000}"/>
    <cellStyle name="Comma 6 4 3 5" xfId="7796" xr:uid="{00000000-0005-0000-0000-0000DD1D0000}"/>
    <cellStyle name="Comma 6 4 3 6" xfId="7787" xr:uid="{00000000-0005-0000-0000-0000DE1D0000}"/>
    <cellStyle name="Comma 6 4 3 7" xfId="30321" xr:uid="{00000000-0005-0000-0000-0000DF1D0000}"/>
    <cellStyle name="Comma 6 4 4" xfId="1552" xr:uid="{00000000-0005-0000-0000-0000E01D0000}"/>
    <cellStyle name="Comma 6 4 4 2" xfId="1553" xr:uid="{00000000-0005-0000-0000-0000E11D0000}"/>
    <cellStyle name="Comma 6 4 4 2 2" xfId="7799" xr:uid="{00000000-0005-0000-0000-0000E21D0000}"/>
    <cellStyle name="Comma 6 4 4 2 3" xfId="7798" xr:uid="{00000000-0005-0000-0000-0000E31D0000}"/>
    <cellStyle name="Comma 6 4 4 2 4" xfId="30326" xr:uid="{00000000-0005-0000-0000-0000E41D0000}"/>
    <cellStyle name="Comma 6 4 4 3" xfId="7800" xr:uid="{00000000-0005-0000-0000-0000E51D0000}"/>
    <cellStyle name="Comma 6 4 4 3 2" xfId="30973" xr:uid="{00000000-0005-0000-0000-0000E61D0000}"/>
    <cellStyle name="Comma 6 4 4 4" xfId="7801" xr:uid="{00000000-0005-0000-0000-0000E71D0000}"/>
    <cellStyle name="Comma 6 4 4 5" xfId="7797" xr:uid="{00000000-0005-0000-0000-0000E81D0000}"/>
    <cellStyle name="Comma 6 4 4 6" xfId="30325" xr:uid="{00000000-0005-0000-0000-0000E91D0000}"/>
    <cellStyle name="Comma 6 4 5" xfId="1554" xr:uid="{00000000-0005-0000-0000-0000EA1D0000}"/>
    <cellStyle name="Comma 6 4 5 2" xfId="1555" xr:uid="{00000000-0005-0000-0000-0000EB1D0000}"/>
    <cellStyle name="Comma 6 4 5 2 2" xfId="7804" xr:uid="{00000000-0005-0000-0000-0000EC1D0000}"/>
    <cellStyle name="Comma 6 4 5 2 3" xfId="7803" xr:uid="{00000000-0005-0000-0000-0000ED1D0000}"/>
    <cellStyle name="Comma 6 4 5 2 4" xfId="30328" xr:uid="{00000000-0005-0000-0000-0000EE1D0000}"/>
    <cellStyle name="Comma 6 4 5 3" xfId="7805" xr:uid="{00000000-0005-0000-0000-0000EF1D0000}"/>
    <cellStyle name="Comma 6 4 5 3 2" xfId="30990" xr:uid="{00000000-0005-0000-0000-0000F01D0000}"/>
    <cellStyle name="Comma 6 4 5 4" xfId="7806" xr:uid="{00000000-0005-0000-0000-0000F11D0000}"/>
    <cellStyle name="Comma 6 4 5 5" xfId="7802" xr:uid="{00000000-0005-0000-0000-0000F21D0000}"/>
    <cellStyle name="Comma 6 4 5 6" xfId="30327" xr:uid="{00000000-0005-0000-0000-0000F31D0000}"/>
    <cellStyle name="Comma 6 4 6" xfId="1556" xr:uid="{00000000-0005-0000-0000-0000F41D0000}"/>
    <cellStyle name="Comma 6 4 6 2" xfId="7808" xr:uid="{00000000-0005-0000-0000-0000F51D0000}"/>
    <cellStyle name="Comma 6 4 6 3" xfId="7807" xr:uid="{00000000-0005-0000-0000-0000F61D0000}"/>
    <cellStyle name="Comma 6 4 6 4" xfId="30329" xr:uid="{00000000-0005-0000-0000-0000F71D0000}"/>
    <cellStyle name="Comma 6 4 7" xfId="7809" xr:uid="{00000000-0005-0000-0000-0000F81D0000}"/>
    <cellStyle name="Comma 6 4 7 2" xfId="30955" xr:uid="{00000000-0005-0000-0000-0000F91D0000}"/>
    <cellStyle name="Comma 6 4 8" xfId="7810" xr:uid="{00000000-0005-0000-0000-0000FA1D0000}"/>
    <cellStyle name="Comma 6 4 9" xfId="7771" xr:uid="{00000000-0005-0000-0000-0000FB1D0000}"/>
    <cellStyle name="Comma 6 5" xfId="1557" xr:uid="{00000000-0005-0000-0000-0000FC1D0000}"/>
    <cellStyle name="Comma 6 5 10" xfId="30330" xr:uid="{00000000-0005-0000-0000-0000FD1D0000}"/>
    <cellStyle name="Comma 6 5 2" xfId="1558" xr:uid="{00000000-0005-0000-0000-0000FE1D0000}"/>
    <cellStyle name="Comma 6 5 2 2" xfId="1559" xr:uid="{00000000-0005-0000-0000-0000FF1D0000}"/>
    <cellStyle name="Comma 6 5 2 2 2" xfId="1560" xr:uid="{00000000-0005-0000-0000-0000001E0000}"/>
    <cellStyle name="Comma 6 5 2 2 2 2" xfId="7815" xr:uid="{00000000-0005-0000-0000-0000011E0000}"/>
    <cellStyle name="Comma 6 5 2 2 2 3" xfId="7814" xr:uid="{00000000-0005-0000-0000-0000021E0000}"/>
    <cellStyle name="Comma 6 5 2 2 2 4" xfId="30333" xr:uid="{00000000-0005-0000-0000-0000031E0000}"/>
    <cellStyle name="Comma 6 5 2 2 3" xfId="7816" xr:uid="{00000000-0005-0000-0000-0000041E0000}"/>
    <cellStyle name="Comma 6 5 2 2 3 2" xfId="30981" xr:uid="{00000000-0005-0000-0000-0000051E0000}"/>
    <cellStyle name="Comma 6 5 2 2 4" xfId="7817" xr:uid="{00000000-0005-0000-0000-0000061E0000}"/>
    <cellStyle name="Comma 6 5 2 2 5" xfId="7813" xr:uid="{00000000-0005-0000-0000-0000071E0000}"/>
    <cellStyle name="Comma 6 5 2 2 6" xfId="30332" xr:uid="{00000000-0005-0000-0000-0000081E0000}"/>
    <cellStyle name="Comma 6 5 2 3" xfId="1561" xr:uid="{00000000-0005-0000-0000-0000091E0000}"/>
    <cellStyle name="Comma 6 5 2 3 2" xfId="1562" xr:uid="{00000000-0005-0000-0000-00000A1E0000}"/>
    <cellStyle name="Comma 6 5 2 3 2 2" xfId="7820" xr:uid="{00000000-0005-0000-0000-00000B1E0000}"/>
    <cellStyle name="Comma 6 5 2 3 2 3" xfId="7819" xr:uid="{00000000-0005-0000-0000-00000C1E0000}"/>
    <cellStyle name="Comma 6 5 2 3 2 4" xfId="30335" xr:uid="{00000000-0005-0000-0000-00000D1E0000}"/>
    <cellStyle name="Comma 6 5 2 3 3" xfId="7821" xr:uid="{00000000-0005-0000-0000-00000E1E0000}"/>
    <cellStyle name="Comma 6 5 2 3 3 2" xfId="30998" xr:uid="{00000000-0005-0000-0000-00000F1E0000}"/>
    <cellStyle name="Comma 6 5 2 3 4" xfId="7822" xr:uid="{00000000-0005-0000-0000-0000101E0000}"/>
    <cellStyle name="Comma 6 5 2 3 5" xfId="7818" xr:uid="{00000000-0005-0000-0000-0000111E0000}"/>
    <cellStyle name="Comma 6 5 2 3 6" xfId="30334" xr:uid="{00000000-0005-0000-0000-0000121E0000}"/>
    <cellStyle name="Comma 6 5 2 4" xfId="1563" xr:uid="{00000000-0005-0000-0000-0000131E0000}"/>
    <cellStyle name="Comma 6 5 2 4 2" xfId="7824" xr:uid="{00000000-0005-0000-0000-0000141E0000}"/>
    <cellStyle name="Comma 6 5 2 4 3" xfId="7823" xr:uid="{00000000-0005-0000-0000-0000151E0000}"/>
    <cellStyle name="Comma 6 5 2 4 4" xfId="30336" xr:uid="{00000000-0005-0000-0000-0000161E0000}"/>
    <cellStyle name="Comma 6 5 2 5" xfId="7825" xr:uid="{00000000-0005-0000-0000-0000171E0000}"/>
    <cellStyle name="Comma 6 5 2 5 2" xfId="30969" xr:uid="{00000000-0005-0000-0000-0000181E0000}"/>
    <cellStyle name="Comma 6 5 2 6" xfId="7826" xr:uid="{00000000-0005-0000-0000-0000191E0000}"/>
    <cellStyle name="Comma 6 5 2 7" xfId="7812" xr:uid="{00000000-0005-0000-0000-00001A1E0000}"/>
    <cellStyle name="Comma 6 5 2 8" xfId="30331" xr:uid="{00000000-0005-0000-0000-00001B1E0000}"/>
    <cellStyle name="Comma 6 5 3" xfId="1564" xr:uid="{00000000-0005-0000-0000-00001C1E0000}"/>
    <cellStyle name="Comma 6 5 3 2" xfId="1565" xr:uid="{00000000-0005-0000-0000-00001D1E0000}"/>
    <cellStyle name="Comma 6 5 3 2 2" xfId="1566" xr:uid="{00000000-0005-0000-0000-00001E1E0000}"/>
    <cellStyle name="Comma 6 5 3 2 2 2" xfId="7830" xr:uid="{00000000-0005-0000-0000-00001F1E0000}"/>
    <cellStyle name="Comma 6 5 3 2 2 3" xfId="7829" xr:uid="{00000000-0005-0000-0000-0000201E0000}"/>
    <cellStyle name="Comma 6 5 3 2 2 4" xfId="30339" xr:uid="{00000000-0005-0000-0000-0000211E0000}"/>
    <cellStyle name="Comma 6 5 3 2 3" xfId="7831" xr:uid="{00000000-0005-0000-0000-0000221E0000}"/>
    <cellStyle name="Comma 6 5 3 2 3 2" xfId="30986" xr:uid="{00000000-0005-0000-0000-0000231E0000}"/>
    <cellStyle name="Comma 6 5 3 2 4" xfId="7832" xr:uid="{00000000-0005-0000-0000-0000241E0000}"/>
    <cellStyle name="Comma 6 5 3 2 5" xfId="7828" xr:uid="{00000000-0005-0000-0000-0000251E0000}"/>
    <cellStyle name="Comma 6 5 3 2 6" xfId="30338" xr:uid="{00000000-0005-0000-0000-0000261E0000}"/>
    <cellStyle name="Comma 6 5 3 3" xfId="1567" xr:uid="{00000000-0005-0000-0000-0000271E0000}"/>
    <cellStyle name="Comma 6 5 3 3 2" xfId="7834" xr:uid="{00000000-0005-0000-0000-0000281E0000}"/>
    <cellStyle name="Comma 6 5 3 3 3" xfId="7833" xr:uid="{00000000-0005-0000-0000-0000291E0000}"/>
    <cellStyle name="Comma 6 5 3 3 4" xfId="30340" xr:uid="{00000000-0005-0000-0000-00002A1E0000}"/>
    <cellStyle name="Comma 6 5 3 4" xfId="7835" xr:uid="{00000000-0005-0000-0000-00002B1E0000}"/>
    <cellStyle name="Comma 6 5 3 4 2" xfId="30963" xr:uid="{00000000-0005-0000-0000-00002C1E0000}"/>
    <cellStyle name="Comma 6 5 3 5" xfId="7836" xr:uid="{00000000-0005-0000-0000-00002D1E0000}"/>
    <cellStyle name="Comma 6 5 3 6" xfId="7827" xr:uid="{00000000-0005-0000-0000-00002E1E0000}"/>
    <cellStyle name="Comma 6 5 3 7" xfId="30337" xr:uid="{00000000-0005-0000-0000-00002F1E0000}"/>
    <cellStyle name="Comma 6 5 4" xfId="1568" xr:uid="{00000000-0005-0000-0000-0000301E0000}"/>
    <cellStyle name="Comma 6 5 4 2" xfId="1569" xr:uid="{00000000-0005-0000-0000-0000311E0000}"/>
    <cellStyle name="Comma 6 5 4 2 2" xfId="7839" xr:uid="{00000000-0005-0000-0000-0000321E0000}"/>
    <cellStyle name="Comma 6 5 4 2 3" xfId="7838" xr:uid="{00000000-0005-0000-0000-0000331E0000}"/>
    <cellStyle name="Comma 6 5 4 2 4" xfId="30342" xr:uid="{00000000-0005-0000-0000-0000341E0000}"/>
    <cellStyle name="Comma 6 5 4 3" xfId="7840" xr:uid="{00000000-0005-0000-0000-0000351E0000}"/>
    <cellStyle name="Comma 6 5 4 3 2" xfId="30975" xr:uid="{00000000-0005-0000-0000-0000361E0000}"/>
    <cellStyle name="Comma 6 5 4 4" xfId="7841" xr:uid="{00000000-0005-0000-0000-0000371E0000}"/>
    <cellStyle name="Comma 6 5 4 5" xfId="7837" xr:uid="{00000000-0005-0000-0000-0000381E0000}"/>
    <cellStyle name="Comma 6 5 4 6" xfId="30341" xr:uid="{00000000-0005-0000-0000-0000391E0000}"/>
    <cellStyle name="Comma 6 5 5" xfId="1570" xr:uid="{00000000-0005-0000-0000-00003A1E0000}"/>
    <cellStyle name="Comma 6 5 5 2" xfId="1571" xr:uid="{00000000-0005-0000-0000-00003B1E0000}"/>
    <cellStyle name="Comma 6 5 5 2 2" xfId="7844" xr:uid="{00000000-0005-0000-0000-00003C1E0000}"/>
    <cellStyle name="Comma 6 5 5 2 3" xfId="7843" xr:uid="{00000000-0005-0000-0000-00003D1E0000}"/>
    <cellStyle name="Comma 6 5 5 2 4" xfId="30344" xr:uid="{00000000-0005-0000-0000-00003E1E0000}"/>
    <cellStyle name="Comma 6 5 5 3" xfId="7845" xr:uid="{00000000-0005-0000-0000-00003F1E0000}"/>
    <cellStyle name="Comma 6 5 5 3 2" xfId="30992" xr:uid="{00000000-0005-0000-0000-0000401E0000}"/>
    <cellStyle name="Comma 6 5 5 4" xfId="7846" xr:uid="{00000000-0005-0000-0000-0000411E0000}"/>
    <cellStyle name="Comma 6 5 5 5" xfId="7842" xr:uid="{00000000-0005-0000-0000-0000421E0000}"/>
    <cellStyle name="Comma 6 5 5 6" xfId="30343" xr:uid="{00000000-0005-0000-0000-0000431E0000}"/>
    <cellStyle name="Comma 6 5 6" xfId="1572" xr:uid="{00000000-0005-0000-0000-0000441E0000}"/>
    <cellStyle name="Comma 6 5 6 2" xfId="7848" xr:uid="{00000000-0005-0000-0000-0000451E0000}"/>
    <cellStyle name="Comma 6 5 6 3" xfId="7847" xr:uid="{00000000-0005-0000-0000-0000461E0000}"/>
    <cellStyle name="Comma 6 5 6 4" xfId="30345" xr:uid="{00000000-0005-0000-0000-0000471E0000}"/>
    <cellStyle name="Comma 6 5 7" xfId="7849" xr:uid="{00000000-0005-0000-0000-0000481E0000}"/>
    <cellStyle name="Comma 6 5 7 2" xfId="30957" xr:uid="{00000000-0005-0000-0000-0000491E0000}"/>
    <cellStyle name="Comma 6 5 8" xfId="7850" xr:uid="{00000000-0005-0000-0000-00004A1E0000}"/>
    <cellStyle name="Comma 6 5 9" xfId="7811" xr:uid="{00000000-0005-0000-0000-00004B1E0000}"/>
    <cellStyle name="Comma 6 6" xfId="1573" xr:uid="{00000000-0005-0000-0000-00004C1E0000}"/>
    <cellStyle name="Comma 6 6 2" xfId="1574" xr:uid="{00000000-0005-0000-0000-00004D1E0000}"/>
    <cellStyle name="Comma 6 6 2 2" xfId="1575" xr:uid="{00000000-0005-0000-0000-00004E1E0000}"/>
    <cellStyle name="Comma 6 6 2 2 2" xfId="7854" xr:uid="{00000000-0005-0000-0000-00004F1E0000}"/>
    <cellStyle name="Comma 6 6 2 2 3" xfId="7853" xr:uid="{00000000-0005-0000-0000-0000501E0000}"/>
    <cellStyle name="Comma 6 6 2 2 4" xfId="30348" xr:uid="{00000000-0005-0000-0000-0000511E0000}"/>
    <cellStyle name="Comma 6 6 2 3" xfId="7855" xr:uid="{00000000-0005-0000-0000-0000521E0000}"/>
    <cellStyle name="Comma 6 6 2 3 2" xfId="30971" xr:uid="{00000000-0005-0000-0000-0000531E0000}"/>
    <cellStyle name="Comma 6 6 2 4" xfId="7856" xr:uid="{00000000-0005-0000-0000-0000541E0000}"/>
    <cellStyle name="Comma 6 6 2 5" xfId="7852" xr:uid="{00000000-0005-0000-0000-0000551E0000}"/>
    <cellStyle name="Comma 6 6 2 6" xfId="30347" xr:uid="{00000000-0005-0000-0000-0000561E0000}"/>
    <cellStyle name="Comma 6 6 3" xfId="1576" xr:uid="{00000000-0005-0000-0000-0000571E0000}"/>
    <cellStyle name="Comma 6 6 3 2" xfId="1577" xr:uid="{00000000-0005-0000-0000-0000581E0000}"/>
    <cellStyle name="Comma 6 6 3 2 2" xfId="7859" xr:uid="{00000000-0005-0000-0000-0000591E0000}"/>
    <cellStyle name="Comma 6 6 3 2 3" xfId="7858" xr:uid="{00000000-0005-0000-0000-00005A1E0000}"/>
    <cellStyle name="Comma 6 6 3 2 4" xfId="30350" xr:uid="{00000000-0005-0000-0000-00005B1E0000}"/>
    <cellStyle name="Comma 6 6 3 3" xfId="7860" xr:uid="{00000000-0005-0000-0000-00005C1E0000}"/>
    <cellStyle name="Comma 6 6 3 3 2" xfId="30988" xr:uid="{00000000-0005-0000-0000-00005D1E0000}"/>
    <cellStyle name="Comma 6 6 3 4" xfId="7861" xr:uid="{00000000-0005-0000-0000-00005E1E0000}"/>
    <cellStyle name="Comma 6 6 3 5" xfId="7857" xr:uid="{00000000-0005-0000-0000-00005F1E0000}"/>
    <cellStyle name="Comma 6 6 3 6" xfId="30349" xr:uid="{00000000-0005-0000-0000-0000601E0000}"/>
    <cellStyle name="Comma 6 6 4" xfId="1578" xr:uid="{00000000-0005-0000-0000-0000611E0000}"/>
    <cellStyle name="Comma 6 6 4 2" xfId="7863" xr:uid="{00000000-0005-0000-0000-0000621E0000}"/>
    <cellStyle name="Comma 6 6 4 3" xfId="7862" xr:uid="{00000000-0005-0000-0000-0000631E0000}"/>
    <cellStyle name="Comma 6 6 4 4" xfId="30351" xr:uid="{00000000-0005-0000-0000-0000641E0000}"/>
    <cellStyle name="Comma 6 6 5" xfId="7864" xr:uid="{00000000-0005-0000-0000-0000651E0000}"/>
    <cellStyle name="Comma 6 6 5 2" xfId="30959" xr:uid="{00000000-0005-0000-0000-0000661E0000}"/>
    <cellStyle name="Comma 6 6 6" xfId="7865" xr:uid="{00000000-0005-0000-0000-0000671E0000}"/>
    <cellStyle name="Comma 6 6 7" xfId="7851" xr:uid="{00000000-0005-0000-0000-0000681E0000}"/>
    <cellStyle name="Comma 6 6 8" xfId="30346" xr:uid="{00000000-0005-0000-0000-0000691E0000}"/>
    <cellStyle name="Comma 6 7" xfId="1579" xr:uid="{00000000-0005-0000-0000-00006A1E0000}"/>
    <cellStyle name="Comma 6 7 2" xfId="1580" xr:uid="{00000000-0005-0000-0000-00006B1E0000}"/>
    <cellStyle name="Comma 6 7 2 2" xfId="1581" xr:uid="{00000000-0005-0000-0000-00006C1E0000}"/>
    <cellStyle name="Comma 6 7 2 2 2" xfId="7869" xr:uid="{00000000-0005-0000-0000-00006D1E0000}"/>
    <cellStyle name="Comma 6 7 2 2 3" xfId="7868" xr:uid="{00000000-0005-0000-0000-00006E1E0000}"/>
    <cellStyle name="Comma 6 7 2 2 4" xfId="30354" xr:uid="{00000000-0005-0000-0000-00006F1E0000}"/>
    <cellStyle name="Comma 6 7 2 3" xfId="7870" xr:uid="{00000000-0005-0000-0000-0000701E0000}"/>
    <cellStyle name="Comma 6 7 2 3 2" xfId="30977" xr:uid="{00000000-0005-0000-0000-0000711E0000}"/>
    <cellStyle name="Comma 6 7 2 4" xfId="7871" xr:uid="{00000000-0005-0000-0000-0000721E0000}"/>
    <cellStyle name="Comma 6 7 2 5" xfId="7867" xr:uid="{00000000-0005-0000-0000-0000731E0000}"/>
    <cellStyle name="Comma 6 7 2 6" xfId="30353" xr:uid="{00000000-0005-0000-0000-0000741E0000}"/>
    <cellStyle name="Comma 6 7 3" xfId="1582" xr:uid="{00000000-0005-0000-0000-0000751E0000}"/>
    <cellStyle name="Comma 6 7 3 2" xfId="1583" xr:uid="{00000000-0005-0000-0000-0000761E0000}"/>
    <cellStyle name="Comma 6 7 3 2 2" xfId="7874" xr:uid="{00000000-0005-0000-0000-0000771E0000}"/>
    <cellStyle name="Comma 6 7 3 2 3" xfId="7873" xr:uid="{00000000-0005-0000-0000-0000781E0000}"/>
    <cellStyle name="Comma 6 7 3 2 4" xfId="30356" xr:uid="{00000000-0005-0000-0000-0000791E0000}"/>
    <cellStyle name="Comma 6 7 3 3" xfId="7875" xr:uid="{00000000-0005-0000-0000-00007A1E0000}"/>
    <cellStyle name="Comma 6 7 3 3 2" xfId="30994" xr:uid="{00000000-0005-0000-0000-00007B1E0000}"/>
    <cellStyle name="Comma 6 7 3 4" xfId="7876" xr:uid="{00000000-0005-0000-0000-00007C1E0000}"/>
    <cellStyle name="Comma 6 7 3 5" xfId="7872" xr:uid="{00000000-0005-0000-0000-00007D1E0000}"/>
    <cellStyle name="Comma 6 7 3 6" xfId="30355" xr:uid="{00000000-0005-0000-0000-00007E1E0000}"/>
    <cellStyle name="Comma 6 7 4" xfId="1584" xr:uid="{00000000-0005-0000-0000-00007F1E0000}"/>
    <cellStyle name="Comma 6 7 4 2" xfId="7878" xr:uid="{00000000-0005-0000-0000-0000801E0000}"/>
    <cellStyle name="Comma 6 7 4 3" xfId="7877" xr:uid="{00000000-0005-0000-0000-0000811E0000}"/>
    <cellStyle name="Comma 6 7 4 4" xfId="30357" xr:uid="{00000000-0005-0000-0000-0000821E0000}"/>
    <cellStyle name="Comma 6 7 5" xfId="7879" xr:uid="{00000000-0005-0000-0000-0000831E0000}"/>
    <cellStyle name="Comma 6 7 5 2" xfId="30965" xr:uid="{00000000-0005-0000-0000-0000841E0000}"/>
    <cellStyle name="Comma 6 7 6" xfId="7880" xr:uid="{00000000-0005-0000-0000-0000851E0000}"/>
    <cellStyle name="Comma 6 7 7" xfId="7866" xr:uid="{00000000-0005-0000-0000-0000861E0000}"/>
    <cellStyle name="Comma 6 7 8" xfId="30352" xr:uid="{00000000-0005-0000-0000-0000871E0000}"/>
    <cellStyle name="Comma 6 8" xfId="1585" xr:uid="{00000000-0005-0000-0000-0000881E0000}"/>
    <cellStyle name="Comma 6 8 2" xfId="7882" xr:uid="{00000000-0005-0000-0000-0000891E0000}"/>
    <cellStyle name="Comma 6 8 3" xfId="7881" xr:uid="{00000000-0005-0000-0000-00008A1E0000}"/>
    <cellStyle name="Comma 6 8 4" xfId="30358" xr:uid="{00000000-0005-0000-0000-00008B1E0000}"/>
    <cellStyle name="Comma 6 9" xfId="1586" xr:uid="{00000000-0005-0000-0000-00008C1E0000}"/>
    <cellStyle name="Comma 6 9 2" xfId="7884" xr:uid="{00000000-0005-0000-0000-00008D1E0000}"/>
    <cellStyle name="Comma 6 9 3" xfId="7883" xr:uid="{00000000-0005-0000-0000-00008E1E0000}"/>
    <cellStyle name="Comma 6 9 4" xfId="30951" xr:uid="{00000000-0005-0000-0000-00008F1E0000}"/>
    <cellStyle name="Comma 7" xfId="1587" xr:uid="{00000000-0005-0000-0000-0000901E0000}"/>
    <cellStyle name="Comma 7 2" xfId="1588" xr:uid="{00000000-0005-0000-0000-0000911E0000}"/>
    <cellStyle name="Comma 7 2 2" xfId="7887" xr:uid="{00000000-0005-0000-0000-0000921E0000}"/>
    <cellStyle name="Comma 7 2 2 2" xfId="30954" xr:uid="{00000000-0005-0000-0000-0000931E0000}"/>
    <cellStyle name="Comma 7 2 3" xfId="7886" xr:uid="{00000000-0005-0000-0000-0000941E0000}"/>
    <cellStyle name="Comma 7 3" xfId="1589" xr:uid="{00000000-0005-0000-0000-0000951E0000}"/>
    <cellStyle name="Comma 7 3 2" xfId="7889" xr:uid="{00000000-0005-0000-0000-0000961E0000}"/>
    <cellStyle name="Comma 7 3 2 2" xfId="31012" xr:uid="{00000000-0005-0000-0000-0000971E0000}"/>
    <cellStyle name="Comma 7 3 3" xfId="7888" xr:uid="{00000000-0005-0000-0000-0000981E0000}"/>
    <cellStyle name="Comma 7 4" xfId="7890" xr:uid="{00000000-0005-0000-0000-0000991E0000}"/>
    <cellStyle name="Comma 7 4 2" xfId="31011" xr:uid="{00000000-0005-0000-0000-00009A1E0000}"/>
    <cellStyle name="Comma 7 5" xfId="7891" xr:uid="{00000000-0005-0000-0000-00009B1E0000}"/>
    <cellStyle name="Comma 7 5 2" xfId="42663" xr:uid="{00000000-0005-0000-0000-00009C1E0000}"/>
    <cellStyle name="Comma 7 6" xfId="7892" xr:uid="{00000000-0005-0000-0000-00009D1E0000}"/>
    <cellStyle name="Comma 7 6 2" xfId="42646" xr:uid="{00000000-0005-0000-0000-00009E1E0000}"/>
    <cellStyle name="Comma 7 7" xfId="7885" xr:uid="{00000000-0005-0000-0000-00009F1E0000}"/>
    <cellStyle name="Comma 8" xfId="1590" xr:uid="{00000000-0005-0000-0000-0000A01E0000}"/>
    <cellStyle name="Comma 8 2" xfId="7894" xr:uid="{00000000-0005-0000-0000-0000A11E0000}"/>
    <cellStyle name="Comma 8 2 2" xfId="31013" xr:uid="{00000000-0005-0000-0000-0000A21E0000}"/>
    <cellStyle name="Comma 8 3" xfId="7895" xr:uid="{00000000-0005-0000-0000-0000A31E0000}"/>
    <cellStyle name="Comma 8 3 2" xfId="42664" xr:uid="{00000000-0005-0000-0000-0000A41E0000}"/>
    <cellStyle name="Comma 8 4" xfId="7896" xr:uid="{00000000-0005-0000-0000-0000A51E0000}"/>
    <cellStyle name="Comma 8 4 2" xfId="42655" xr:uid="{00000000-0005-0000-0000-0000A61E0000}"/>
    <cellStyle name="Comma 8 5" xfId="7893" xr:uid="{00000000-0005-0000-0000-0000A71E0000}"/>
    <cellStyle name="Comma 9" xfId="1591" xr:uid="{00000000-0005-0000-0000-0000A81E0000}"/>
    <cellStyle name="Comma 9 2" xfId="7898" xr:uid="{00000000-0005-0000-0000-0000A91E0000}"/>
    <cellStyle name="Comma 9 2 2" xfId="31014" xr:uid="{00000000-0005-0000-0000-0000AA1E0000}"/>
    <cellStyle name="Comma 9 3" xfId="7897" xr:uid="{00000000-0005-0000-0000-0000AB1E0000}"/>
    <cellStyle name="Currency 10" xfId="1592" xr:uid="{00000000-0005-0000-0000-0000AC1E0000}"/>
    <cellStyle name="Currency 10 2" xfId="7900" xr:uid="{00000000-0005-0000-0000-0000AD1E0000}"/>
    <cellStyle name="Currency 10 2 2" xfId="31016" xr:uid="{00000000-0005-0000-0000-0000AE1E0000}"/>
    <cellStyle name="Currency 10 3" xfId="7899" xr:uid="{00000000-0005-0000-0000-0000AF1E0000}"/>
    <cellStyle name="Currency 11" xfId="1593" xr:uid="{00000000-0005-0000-0000-0000B01E0000}"/>
    <cellStyle name="Currency 11 2" xfId="7902" xr:uid="{00000000-0005-0000-0000-0000B11E0000}"/>
    <cellStyle name="Currency 11 2 2" xfId="31017" xr:uid="{00000000-0005-0000-0000-0000B21E0000}"/>
    <cellStyle name="Currency 11 3" xfId="7901" xr:uid="{00000000-0005-0000-0000-0000B31E0000}"/>
    <cellStyle name="Currency 12" xfId="1594" xr:uid="{00000000-0005-0000-0000-0000B41E0000}"/>
    <cellStyle name="Currency 12 2" xfId="7904" xr:uid="{00000000-0005-0000-0000-0000B51E0000}"/>
    <cellStyle name="Currency 12 2 2" xfId="31015" xr:uid="{00000000-0005-0000-0000-0000B61E0000}"/>
    <cellStyle name="Currency 12 3" xfId="7903" xr:uid="{00000000-0005-0000-0000-0000B71E0000}"/>
    <cellStyle name="Currency 13" xfId="1595" xr:uid="{00000000-0005-0000-0000-0000B81E0000}"/>
    <cellStyle name="Currency 13 2" xfId="7905" xr:uid="{00000000-0005-0000-0000-0000B91E0000}"/>
    <cellStyle name="Currency 14" xfId="1596" xr:uid="{00000000-0005-0000-0000-0000BA1E0000}"/>
    <cellStyle name="Currency 14 2" xfId="7906" xr:uid="{00000000-0005-0000-0000-0000BB1E0000}"/>
    <cellStyle name="Currency 2" xfId="1597" xr:uid="{00000000-0005-0000-0000-0000BC1E0000}"/>
    <cellStyle name="Currency 2 2" xfId="1598" xr:uid="{00000000-0005-0000-0000-0000BD1E0000}"/>
    <cellStyle name="Currency 2 2 2" xfId="7909" xr:uid="{00000000-0005-0000-0000-0000BE1E0000}"/>
    <cellStyle name="Currency 2 2 2 2" xfId="31019" xr:uid="{00000000-0005-0000-0000-0000BF1E0000}"/>
    <cellStyle name="Currency 2 2 3" xfId="7908" xr:uid="{00000000-0005-0000-0000-0000C01E0000}"/>
    <cellStyle name="Currency 2 3" xfId="7910" xr:uid="{00000000-0005-0000-0000-0000C11E0000}"/>
    <cellStyle name="Currency 2 3 2" xfId="31018" xr:uid="{00000000-0005-0000-0000-0000C21E0000}"/>
    <cellStyle name="Currency 2 4" xfId="7911" xr:uid="{00000000-0005-0000-0000-0000C31E0000}"/>
    <cellStyle name="Currency 2 4 2" xfId="42665" xr:uid="{00000000-0005-0000-0000-0000C41E0000}"/>
    <cellStyle name="Currency 2 5" xfId="7912" xr:uid="{00000000-0005-0000-0000-0000C51E0000}"/>
    <cellStyle name="Currency 2 5 2" xfId="42656" xr:uid="{00000000-0005-0000-0000-0000C61E0000}"/>
    <cellStyle name="Currency 2 6" xfId="7907" xr:uid="{00000000-0005-0000-0000-0000C71E0000}"/>
    <cellStyle name="Currency 3" xfId="1599" xr:uid="{00000000-0005-0000-0000-0000C81E0000}"/>
    <cellStyle name="Currency 3 2" xfId="1600" xr:uid="{00000000-0005-0000-0000-0000C91E0000}"/>
    <cellStyle name="Currency 3 2 2" xfId="7914" xr:uid="{00000000-0005-0000-0000-0000CA1E0000}"/>
    <cellStyle name="Currency 3 3" xfId="7913" xr:uid="{00000000-0005-0000-0000-0000CB1E0000}"/>
    <cellStyle name="Currency 4" xfId="1601" xr:uid="{00000000-0005-0000-0000-0000CC1E0000}"/>
    <cellStyle name="Currency 4 2" xfId="7916" xr:uid="{00000000-0005-0000-0000-0000CD1E0000}"/>
    <cellStyle name="Currency 4 2 2" xfId="31020" xr:uid="{00000000-0005-0000-0000-0000CE1E0000}"/>
    <cellStyle name="Currency 4 3" xfId="7915" xr:uid="{00000000-0005-0000-0000-0000CF1E0000}"/>
    <cellStyle name="Currency 5" xfId="1602" xr:uid="{00000000-0005-0000-0000-0000D01E0000}"/>
    <cellStyle name="Currency 5 2" xfId="7918" xr:uid="{00000000-0005-0000-0000-0000D11E0000}"/>
    <cellStyle name="Currency 5 2 2" xfId="31021" xr:uid="{00000000-0005-0000-0000-0000D21E0000}"/>
    <cellStyle name="Currency 5 3" xfId="7917" xr:uid="{00000000-0005-0000-0000-0000D31E0000}"/>
    <cellStyle name="Currency 6" xfId="1603" xr:uid="{00000000-0005-0000-0000-0000D41E0000}"/>
    <cellStyle name="Currency 6 2" xfId="7920" xr:uid="{00000000-0005-0000-0000-0000D51E0000}"/>
    <cellStyle name="Currency 6 2 2" xfId="31022" xr:uid="{00000000-0005-0000-0000-0000D61E0000}"/>
    <cellStyle name="Currency 6 3" xfId="7919" xr:uid="{00000000-0005-0000-0000-0000D71E0000}"/>
    <cellStyle name="Currency 7" xfId="1604" xr:uid="{00000000-0005-0000-0000-0000D81E0000}"/>
    <cellStyle name="Currency 7 2" xfId="7922" xr:uid="{00000000-0005-0000-0000-0000D91E0000}"/>
    <cellStyle name="Currency 7 2 2" xfId="31023" xr:uid="{00000000-0005-0000-0000-0000DA1E0000}"/>
    <cellStyle name="Currency 7 3" xfId="7921" xr:uid="{00000000-0005-0000-0000-0000DB1E0000}"/>
    <cellStyle name="Currency 8" xfId="1605" xr:uid="{00000000-0005-0000-0000-0000DC1E0000}"/>
    <cellStyle name="Currency 8 2" xfId="7924" xr:uid="{00000000-0005-0000-0000-0000DD1E0000}"/>
    <cellStyle name="Currency 8 2 2" xfId="31024" xr:uid="{00000000-0005-0000-0000-0000DE1E0000}"/>
    <cellStyle name="Currency 8 3" xfId="7923" xr:uid="{00000000-0005-0000-0000-0000DF1E0000}"/>
    <cellStyle name="Currency 9" xfId="1606" xr:uid="{00000000-0005-0000-0000-0000E01E0000}"/>
    <cellStyle name="Currency 9 2" xfId="7926" xr:uid="{00000000-0005-0000-0000-0000E11E0000}"/>
    <cellStyle name="Currency 9 2 2" xfId="31025" xr:uid="{00000000-0005-0000-0000-0000E21E0000}"/>
    <cellStyle name="Currency 9 3" xfId="7925" xr:uid="{00000000-0005-0000-0000-0000E31E0000}"/>
    <cellStyle name="Explanatory Text" xfId="1607" builtinId="53" customBuiltin="1"/>
    <cellStyle name="Explanatory Text 10" xfId="1608" xr:uid="{00000000-0005-0000-0000-0000E51E0000}"/>
    <cellStyle name="Explanatory Text 10 2" xfId="1609" xr:uid="{00000000-0005-0000-0000-0000E61E0000}"/>
    <cellStyle name="Explanatory Text 10 2 2" xfId="7930" xr:uid="{00000000-0005-0000-0000-0000E71E0000}"/>
    <cellStyle name="Explanatory Text 10 2 2 2" xfId="32940" xr:uid="{00000000-0005-0000-0000-0000E81E0000}"/>
    <cellStyle name="Explanatory Text 10 2 3" xfId="7931" xr:uid="{00000000-0005-0000-0000-0000E91E0000}"/>
    <cellStyle name="Explanatory Text 10 2 3 2" xfId="31824" xr:uid="{00000000-0005-0000-0000-0000EA1E0000}"/>
    <cellStyle name="Explanatory Text 10 2 4" xfId="7932" xr:uid="{00000000-0005-0000-0000-0000EB1E0000}"/>
    <cellStyle name="Explanatory Text 10 2 5" xfId="7929" xr:uid="{00000000-0005-0000-0000-0000EC1E0000}"/>
    <cellStyle name="Explanatory Text 10 2 6" xfId="31089" xr:uid="{00000000-0005-0000-0000-0000ED1E0000}"/>
    <cellStyle name="Explanatory Text 10 3" xfId="1610" xr:uid="{00000000-0005-0000-0000-0000EE1E0000}"/>
    <cellStyle name="Explanatory Text 10 3 2" xfId="7934" xr:uid="{00000000-0005-0000-0000-0000EF1E0000}"/>
    <cellStyle name="Explanatory Text 10 3 3" xfId="7933" xr:uid="{00000000-0005-0000-0000-0000F01E0000}"/>
    <cellStyle name="Explanatory Text 10 3 4" xfId="41860" xr:uid="{00000000-0005-0000-0000-0000F11E0000}"/>
    <cellStyle name="Explanatory Text 10 4" xfId="7935" xr:uid="{00000000-0005-0000-0000-0000F21E0000}"/>
    <cellStyle name="Explanatory Text 10 5" xfId="7928" xr:uid="{00000000-0005-0000-0000-0000F31E0000}"/>
    <cellStyle name="Explanatory Text 11" xfId="1611" xr:uid="{00000000-0005-0000-0000-0000F41E0000}"/>
    <cellStyle name="Explanatory Text 11 2" xfId="7937" xr:uid="{00000000-0005-0000-0000-0000F51E0000}"/>
    <cellStyle name="Explanatory Text 11 2 2" xfId="7938" xr:uid="{00000000-0005-0000-0000-0000F61E0000}"/>
    <cellStyle name="Explanatory Text 11 2 2 2" xfId="32941" xr:uid="{00000000-0005-0000-0000-0000F71E0000}"/>
    <cellStyle name="Explanatory Text 11 2 3" xfId="7939" xr:uid="{00000000-0005-0000-0000-0000F81E0000}"/>
    <cellStyle name="Explanatory Text 11 2 3 2" xfId="31825" xr:uid="{00000000-0005-0000-0000-0000F91E0000}"/>
    <cellStyle name="Explanatory Text 11 2 4" xfId="31090" xr:uid="{00000000-0005-0000-0000-0000FA1E0000}"/>
    <cellStyle name="Explanatory Text 11 3" xfId="7940" xr:uid="{00000000-0005-0000-0000-0000FB1E0000}"/>
    <cellStyle name="Explanatory Text 11 3 2" xfId="41861" xr:uid="{00000000-0005-0000-0000-0000FC1E0000}"/>
    <cellStyle name="Explanatory Text 11 4" xfId="7941" xr:uid="{00000000-0005-0000-0000-0000FD1E0000}"/>
    <cellStyle name="Explanatory Text 11 5" xfId="7936" xr:uid="{00000000-0005-0000-0000-0000FE1E0000}"/>
    <cellStyle name="Explanatory Text 11 6" xfId="30360" xr:uid="{00000000-0005-0000-0000-0000FF1E0000}"/>
    <cellStyle name="Explanatory Text 12" xfId="1612" xr:uid="{00000000-0005-0000-0000-0000001F0000}"/>
    <cellStyle name="Explanatory Text 12 2" xfId="7943" xr:uid="{00000000-0005-0000-0000-0000011F0000}"/>
    <cellStyle name="Explanatory Text 12 2 2" xfId="7944" xr:uid="{00000000-0005-0000-0000-0000021F0000}"/>
    <cellStyle name="Explanatory Text 12 2 2 2" xfId="32942" xr:uid="{00000000-0005-0000-0000-0000031F0000}"/>
    <cellStyle name="Explanatory Text 12 2 3" xfId="7945" xr:uid="{00000000-0005-0000-0000-0000041F0000}"/>
    <cellStyle name="Explanatory Text 12 2 3 2" xfId="31826" xr:uid="{00000000-0005-0000-0000-0000051F0000}"/>
    <cellStyle name="Explanatory Text 12 2 4" xfId="31091" xr:uid="{00000000-0005-0000-0000-0000061F0000}"/>
    <cellStyle name="Explanatory Text 12 3" xfId="7946" xr:uid="{00000000-0005-0000-0000-0000071F0000}"/>
    <cellStyle name="Explanatory Text 12 3 2" xfId="41862" xr:uid="{00000000-0005-0000-0000-0000081F0000}"/>
    <cellStyle name="Explanatory Text 12 4" xfId="7947" xr:uid="{00000000-0005-0000-0000-0000091F0000}"/>
    <cellStyle name="Explanatory Text 12 5" xfId="7942" xr:uid="{00000000-0005-0000-0000-00000A1F0000}"/>
    <cellStyle name="Explanatory Text 12 6" xfId="30359" xr:uid="{00000000-0005-0000-0000-00000B1F0000}"/>
    <cellStyle name="Explanatory Text 13" xfId="1613" xr:uid="{00000000-0005-0000-0000-00000C1F0000}"/>
    <cellStyle name="Explanatory Text 13 2" xfId="7949" xr:uid="{00000000-0005-0000-0000-00000D1F0000}"/>
    <cellStyle name="Explanatory Text 13 3" xfId="7948" xr:uid="{00000000-0005-0000-0000-00000E1F0000}"/>
    <cellStyle name="Explanatory Text 13 4" xfId="31068" xr:uid="{00000000-0005-0000-0000-00000F1F0000}"/>
    <cellStyle name="Explanatory Text 14" xfId="1614" xr:uid="{00000000-0005-0000-0000-0000101F0000}"/>
    <cellStyle name="Explanatory Text 14 2" xfId="7951" xr:uid="{00000000-0005-0000-0000-0000111F0000}"/>
    <cellStyle name="Explanatory Text 14 2 2" xfId="32939" xr:uid="{00000000-0005-0000-0000-0000121F0000}"/>
    <cellStyle name="Explanatory Text 14 3" xfId="7952" xr:uid="{00000000-0005-0000-0000-0000131F0000}"/>
    <cellStyle name="Explanatory Text 14 3 2" xfId="31823" xr:uid="{00000000-0005-0000-0000-0000141F0000}"/>
    <cellStyle name="Explanatory Text 14 4" xfId="7953" xr:uid="{00000000-0005-0000-0000-0000151F0000}"/>
    <cellStyle name="Explanatory Text 14 5" xfId="7950" xr:uid="{00000000-0005-0000-0000-0000161F0000}"/>
    <cellStyle name="Explanatory Text 14 6" xfId="31088" xr:uid="{00000000-0005-0000-0000-0000171F0000}"/>
    <cellStyle name="Explanatory Text 15" xfId="7954" xr:uid="{00000000-0005-0000-0000-0000181F0000}"/>
    <cellStyle name="Explanatory Text 15 2" xfId="32813" xr:uid="{00000000-0005-0000-0000-0000191F0000}"/>
    <cellStyle name="Explanatory Text 16" xfId="7955" xr:uid="{00000000-0005-0000-0000-00001A1F0000}"/>
    <cellStyle name="Explanatory Text 16 2" xfId="41831" xr:uid="{00000000-0005-0000-0000-00001B1F0000}"/>
    <cellStyle name="Explanatory Text 17" xfId="7956" xr:uid="{00000000-0005-0000-0000-00001C1F0000}"/>
    <cellStyle name="Explanatory Text 17 2" xfId="42504" xr:uid="{00000000-0005-0000-0000-00001D1F0000}"/>
    <cellStyle name="Explanatory Text 18" xfId="7927" xr:uid="{00000000-0005-0000-0000-00001E1F0000}"/>
    <cellStyle name="Explanatory Text 19" xfId="42707" xr:uid="{00000000-0005-0000-0000-00001F1F0000}"/>
    <cellStyle name="Explanatory Text 2" xfId="1615" xr:uid="{00000000-0005-0000-0000-0000201F0000}"/>
    <cellStyle name="Explanatory Text 2 2" xfId="1616" xr:uid="{00000000-0005-0000-0000-0000211F0000}"/>
    <cellStyle name="Explanatory Text 2 2 2" xfId="1617" xr:uid="{00000000-0005-0000-0000-0000221F0000}"/>
    <cellStyle name="Explanatory Text 2 2 2 2" xfId="7959" xr:uid="{00000000-0005-0000-0000-0000231F0000}"/>
    <cellStyle name="Explanatory Text 2 2 3" xfId="1618" xr:uid="{00000000-0005-0000-0000-0000241F0000}"/>
    <cellStyle name="Explanatory Text 2 2 3 2" xfId="7960" xr:uid="{00000000-0005-0000-0000-0000251F0000}"/>
    <cellStyle name="Explanatory Text 2 2 4" xfId="1619" xr:uid="{00000000-0005-0000-0000-0000261F0000}"/>
    <cellStyle name="Explanatory Text 2 2 4 2" xfId="7961" xr:uid="{00000000-0005-0000-0000-0000271F0000}"/>
    <cellStyle name="Explanatory Text 2 2 5" xfId="1620" xr:uid="{00000000-0005-0000-0000-0000281F0000}"/>
    <cellStyle name="Explanatory Text 2 2 5 2" xfId="7962" xr:uid="{00000000-0005-0000-0000-0000291F0000}"/>
    <cellStyle name="Explanatory Text 2 2 6" xfId="7958" xr:uid="{00000000-0005-0000-0000-00002A1F0000}"/>
    <cellStyle name="Explanatory Text 2 3" xfId="1621" xr:uid="{00000000-0005-0000-0000-00002B1F0000}"/>
    <cellStyle name="Explanatory Text 2 3 2" xfId="1622" xr:uid="{00000000-0005-0000-0000-00002C1F0000}"/>
    <cellStyle name="Explanatory Text 2 3 2 2" xfId="7965" xr:uid="{00000000-0005-0000-0000-00002D1F0000}"/>
    <cellStyle name="Explanatory Text 2 3 2 3" xfId="7964" xr:uid="{00000000-0005-0000-0000-00002E1F0000}"/>
    <cellStyle name="Explanatory Text 2 3 2 4" xfId="32943" xr:uid="{00000000-0005-0000-0000-00002F1F0000}"/>
    <cellStyle name="Explanatory Text 2 3 3" xfId="1623" xr:uid="{00000000-0005-0000-0000-0000301F0000}"/>
    <cellStyle name="Explanatory Text 2 3 3 2" xfId="7966" xr:uid="{00000000-0005-0000-0000-0000311F0000}"/>
    <cellStyle name="Explanatory Text 2 3 4" xfId="7967" xr:uid="{00000000-0005-0000-0000-0000321F0000}"/>
    <cellStyle name="Explanatory Text 2 3 4 2" xfId="7968" xr:uid="{00000000-0005-0000-0000-0000331F0000}"/>
    <cellStyle name="Explanatory Text 2 3 4 3" xfId="42554" xr:uid="{00000000-0005-0000-0000-0000341F0000}"/>
    <cellStyle name="Explanatory Text 2 3 5" xfId="7963" xr:uid="{00000000-0005-0000-0000-0000351F0000}"/>
    <cellStyle name="Explanatory Text 2 4" xfId="1624" xr:uid="{00000000-0005-0000-0000-0000361F0000}"/>
    <cellStyle name="Explanatory Text 2 4 2" xfId="7970" xr:uid="{00000000-0005-0000-0000-0000371F0000}"/>
    <cellStyle name="Explanatory Text 2 4 2 2" xfId="42555" xr:uid="{00000000-0005-0000-0000-0000381F0000}"/>
    <cellStyle name="Explanatory Text 2 4 3" xfId="7971" xr:uid="{00000000-0005-0000-0000-0000391F0000}"/>
    <cellStyle name="Explanatory Text 2 4 4" xfId="7969" xr:uid="{00000000-0005-0000-0000-00003A1F0000}"/>
    <cellStyle name="Explanatory Text 2 4 5" xfId="32814" xr:uid="{00000000-0005-0000-0000-00003B1F0000}"/>
    <cellStyle name="Explanatory Text 2 5" xfId="1625" xr:uid="{00000000-0005-0000-0000-00003C1F0000}"/>
    <cellStyle name="Explanatory Text 2 5 2" xfId="7972" xr:uid="{00000000-0005-0000-0000-00003D1F0000}"/>
    <cellStyle name="Explanatory Text 2 6" xfId="7973" xr:uid="{00000000-0005-0000-0000-00003E1F0000}"/>
    <cellStyle name="Explanatory Text 2 7" xfId="7957" xr:uid="{00000000-0005-0000-0000-00003F1F0000}"/>
    <cellStyle name="Explanatory Text 3" xfId="1626" xr:uid="{00000000-0005-0000-0000-0000401F0000}"/>
    <cellStyle name="Explanatory Text 3 2" xfId="1627" xr:uid="{00000000-0005-0000-0000-0000411F0000}"/>
    <cellStyle name="Explanatory Text 3 2 2" xfId="7975" xr:uid="{00000000-0005-0000-0000-0000421F0000}"/>
    <cellStyle name="Explanatory Text 3 3" xfId="1628" xr:uid="{00000000-0005-0000-0000-0000431F0000}"/>
    <cellStyle name="Explanatory Text 3 3 2" xfId="7977" xr:uid="{00000000-0005-0000-0000-0000441F0000}"/>
    <cellStyle name="Explanatory Text 3 3 2 2" xfId="32944" xr:uid="{00000000-0005-0000-0000-0000451F0000}"/>
    <cellStyle name="Explanatory Text 3 3 3" xfId="7978" xr:uid="{00000000-0005-0000-0000-0000461F0000}"/>
    <cellStyle name="Explanatory Text 3 3 3 2" xfId="31827" xr:uid="{00000000-0005-0000-0000-0000471F0000}"/>
    <cellStyle name="Explanatory Text 3 3 4" xfId="7979" xr:uid="{00000000-0005-0000-0000-0000481F0000}"/>
    <cellStyle name="Explanatory Text 3 3 5" xfId="7976" xr:uid="{00000000-0005-0000-0000-0000491F0000}"/>
    <cellStyle name="Explanatory Text 3 3 6" xfId="31092" xr:uid="{00000000-0005-0000-0000-00004A1F0000}"/>
    <cellStyle name="Explanatory Text 3 4" xfId="1629" xr:uid="{00000000-0005-0000-0000-00004B1F0000}"/>
    <cellStyle name="Explanatory Text 3 4 2" xfId="7980" xr:uid="{00000000-0005-0000-0000-00004C1F0000}"/>
    <cellStyle name="Explanatory Text 3 5" xfId="7981" xr:uid="{00000000-0005-0000-0000-00004D1F0000}"/>
    <cellStyle name="Explanatory Text 3 6" xfId="7974" xr:uid="{00000000-0005-0000-0000-00004E1F0000}"/>
    <cellStyle name="Explanatory Text 4" xfId="1630" xr:uid="{00000000-0005-0000-0000-00004F1F0000}"/>
    <cellStyle name="Explanatory Text 4 2" xfId="1631" xr:uid="{00000000-0005-0000-0000-0000501F0000}"/>
    <cellStyle name="Explanatory Text 4 2 2" xfId="7984" xr:uid="{00000000-0005-0000-0000-0000511F0000}"/>
    <cellStyle name="Explanatory Text 4 2 2 2" xfId="32945" xr:uid="{00000000-0005-0000-0000-0000521F0000}"/>
    <cellStyle name="Explanatory Text 4 2 3" xfId="7985" xr:uid="{00000000-0005-0000-0000-0000531F0000}"/>
    <cellStyle name="Explanatory Text 4 2 3 2" xfId="31828" xr:uid="{00000000-0005-0000-0000-0000541F0000}"/>
    <cellStyle name="Explanatory Text 4 2 4" xfId="7983" xr:uid="{00000000-0005-0000-0000-0000551F0000}"/>
    <cellStyle name="Explanatory Text 4 3" xfId="1632" xr:uid="{00000000-0005-0000-0000-0000561F0000}"/>
    <cellStyle name="Explanatory Text 4 3 2" xfId="7986" xr:uid="{00000000-0005-0000-0000-0000571F0000}"/>
    <cellStyle name="Explanatory Text 4 4" xfId="1633" xr:uid="{00000000-0005-0000-0000-0000581F0000}"/>
    <cellStyle name="Explanatory Text 4 4 2" xfId="7987" xr:uid="{00000000-0005-0000-0000-0000591F0000}"/>
    <cellStyle name="Explanatory Text 4 5" xfId="7988" xr:uid="{00000000-0005-0000-0000-00005A1F0000}"/>
    <cellStyle name="Explanatory Text 4 6" xfId="7982" xr:uid="{00000000-0005-0000-0000-00005B1F0000}"/>
    <cellStyle name="Explanatory Text 5" xfId="1634" xr:uid="{00000000-0005-0000-0000-00005C1F0000}"/>
    <cellStyle name="Explanatory Text 5 2" xfId="1635" xr:uid="{00000000-0005-0000-0000-00005D1F0000}"/>
    <cellStyle name="Explanatory Text 5 2 2" xfId="1636" xr:uid="{00000000-0005-0000-0000-00005E1F0000}"/>
    <cellStyle name="Explanatory Text 5 2 2 2" xfId="7992" xr:uid="{00000000-0005-0000-0000-00005F1F0000}"/>
    <cellStyle name="Explanatory Text 5 2 2 3" xfId="7991" xr:uid="{00000000-0005-0000-0000-0000601F0000}"/>
    <cellStyle name="Explanatory Text 5 2 2 4" xfId="32946" xr:uid="{00000000-0005-0000-0000-0000611F0000}"/>
    <cellStyle name="Explanatory Text 5 2 3" xfId="1637" xr:uid="{00000000-0005-0000-0000-0000621F0000}"/>
    <cellStyle name="Explanatory Text 5 2 3 2" xfId="7993" xr:uid="{00000000-0005-0000-0000-0000631F0000}"/>
    <cellStyle name="Explanatory Text 5 2 4" xfId="1638" xr:uid="{00000000-0005-0000-0000-0000641F0000}"/>
    <cellStyle name="Explanatory Text 5 2 4 2" xfId="7994" xr:uid="{00000000-0005-0000-0000-0000651F0000}"/>
    <cellStyle name="Explanatory Text 5 2 5" xfId="7990" xr:uid="{00000000-0005-0000-0000-0000661F0000}"/>
    <cellStyle name="Explanatory Text 5 3" xfId="1639" xr:uid="{00000000-0005-0000-0000-0000671F0000}"/>
    <cellStyle name="Explanatory Text 5 3 2" xfId="1640" xr:uid="{00000000-0005-0000-0000-0000681F0000}"/>
    <cellStyle name="Explanatory Text 5 3 2 2" xfId="7996" xr:uid="{00000000-0005-0000-0000-0000691F0000}"/>
    <cellStyle name="Explanatory Text 5 3 3" xfId="1641" xr:uid="{00000000-0005-0000-0000-00006A1F0000}"/>
    <cellStyle name="Explanatory Text 5 3 3 2" xfId="7997" xr:uid="{00000000-0005-0000-0000-00006B1F0000}"/>
    <cellStyle name="Explanatory Text 5 3 4" xfId="7998" xr:uid="{00000000-0005-0000-0000-00006C1F0000}"/>
    <cellStyle name="Explanatory Text 5 3 5" xfId="7995" xr:uid="{00000000-0005-0000-0000-00006D1F0000}"/>
    <cellStyle name="Explanatory Text 5 4" xfId="1642" xr:uid="{00000000-0005-0000-0000-00006E1F0000}"/>
    <cellStyle name="Explanatory Text 5 4 2" xfId="1643" xr:uid="{00000000-0005-0000-0000-00006F1F0000}"/>
    <cellStyle name="Explanatory Text 5 4 2 2" xfId="8000" xr:uid="{00000000-0005-0000-0000-0000701F0000}"/>
    <cellStyle name="Explanatory Text 5 4 3" xfId="1644" xr:uid="{00000000-0005-0000-0000-0000711F0000}"/>
    <cellStyle name="Explanatory Text 5 4 3 2" xfId="8001" xr:uid="{00000000-0005-0000-0000-0000721F0000}"/>
    <cellStyle name="Explanatory Text 5 4 4" xfId="8002" xr:uid="{00000000-0005-0000-0000-0000731F0000}"/>
    <cellStyle name="Explanatory Text 5 4 5" xfId="7999" xr:uid="{00000000-0005-0000-0000-0000741F0000}"/>
    <cellStyle name="Explanatory Text 5 5" xfId="7989" xr:uid="{00000000-0005-0000-0000-0000751F0000}"/>
    <cellStyle name="Explanatory Text 6" xfId="1645" xr:uid="{00000000-0005-0000-0000-0000761F0000}"/>
    <cellStyle name="Explanatory Text 6 2" xfId="1646" xr:uid="{00000000-0005-0000-0000-0000771F0000}"/>
    <cellStyle name="Explanatory Text 6 2 2" xfId="8005" xr:uid="{00000000-0005-0000-0000-0000781F0000}"/>
    <cellStyle name="Explanatory Text 6 2 2 2" xfId="32947" xr:uid="{00000000-0005-0000-0000-0000791F0000}"/>
    <cellStyle name="Explanatory Text 6 2 3" xfId="8006" xr:uid="{00000000-0005-0000-0000-00007A1F0000}"/>
    <cellStyle name="Explanatory Text 6 2 3 2" xfId="31829" xr:uid="{00000000-0005-0000-0000-00007B1F0000}"/>
    <cellStyle name="Explanatory Text 6 2 4" xfId="8004" xr:uid="{00000000-0005-0000-0000-00007C1F0000}"/>
    <cellStyle name="Explanatory Text 6 3" xfId="1647" xr:uid="{00000000-0005-0000-0000-00007D1F0000}"/>
    <cellStyle name="Explanatory Text 6 3 2" xfId="8007" xr:uid="{00000000-0005-0000-0000-00007E1F0000}"/>
    <cellStyle name="Explanatory Text 6 4" xfId="8008" xr:uid="{00000000-0005-0000-0000-00007F1F0000}"/>
    <cellStyle name="Explanatory Text 6 5" xfId="8003" xr:uid="{00000000-0005-0000-0000-0000801F0000}"/>
    <cellStyle name="Explanatory Text 7" xfId="1648" xr:uid="{00000000-0005-0000-0000-0000811F0000}"/>
    <cellStyle name="Explanatory Text 7 2" xfId="1649" xr:uid="{00000000-0005-0000-0000-0000821F0000}"/>
    <cellStyle name="Explanatory Text 7 2 2" xfId="8011" xr:uid="{00000000-0005-0000-0000-0000831F0000}"/>
    <cellStyle name="Explanatory Text 7 2 2 2" xfId="32948" xr:uid="{00000000-0005-0000-0000-0000841F0000}"/>
    <cellStyle name="Explanatory Text 7 2 3" xfId="8012" xr:uid="{00000000-0005-0000-0000-0000851F0000}"/>
    <cellStyle name="Explanatory Text 7 2 3 2" xfId="31830" xr:uid="{00000000-0005-0000-0000-0000861F0000}"/>
    <cellStyle name="Explanatory Text 7 2 4" xfId="8010" xr:uid="{00000000-0005-0000-0000-0000871F0000}"/>
    <cellStyle name="Explanatory Text 7 3" xfId="8013" xr:uid="{00000000-0005-0000-0000-0000881F0000}"/>
    <cellStyle name="Explanatory Text 7 3 2" xfId="41863" xr:uid="{00000000-0005-0000-0000-0000891F0000}"/>
    <cellStyle name="Explanatory Text 7 4" xfId="8009" xr:uid="{00000000-0005-0000-0000-00008A1F0000}"/>
    <cellStyle name="Explanatory Text 8" xfId="1650" xr:uid="{00000000-0005-0000-0000-00008B1F0000}"/>
    <cellStyle name="Explanatory Text 8 2" xfId="8015" xr:uid="{00000000-0005-0000-0000-00008C1F0000}"/>
    <cellStyle name="Explanatory Text 8 2 2" xfId="8016" xr:uid="{00000000-0005-0000-0000-00008D1F0000}"/>
    <cellStyle name="Explanatory Text 8 2 2 2" xfId="32949" xr:uid="{00000000-0005-0000-0000-00008E1F0000}"/>
    <cellStyle name="Explanatory Text 8 2 3" xfId="8017" xr:uid="{00000000-0005-0000-0000-00008F1F0000}"/>
    <cellStyle name="Explanatory Text 8 2 3 2" xfId="31831" xr:uid="{00000000-0005-0000-0000-0000901F0000}"/>
    <cellStyle name="Explanatory Text 8 2 4" xfId="31093" xr:uid="{00000000-0005-0000-0000-0000911F0000}"/>
    <cellStyle name="Explanatory Text 8 3" xfId="8018" xr:uid="{00000000-0005-0000-0000-0000921F0000}"/>
    <cellStyle name="Explanatory Text 8 3 2" xfId="41864" xr:uid="{00000000-0005-0000-0000-0000931F0000}"/>
    <cellStyle name="Explanatory Text 8 4" xfId="8019" xr:uid="{00000000-0005-0000-0000-0000941F0000}"/>
    <cellStyle name="Explanatory Text 8 5" xfId="8014" xr:uid="{00000000-0005-0000-0000-0000951F0000}"/>
    <cellStyle name="Explanatory Text 8 6" xfId="30361" xr:uid="{00000000-0005-0000-0000-0000961F0000}"/>
    <cellStyle name="Explanatory Text 9" xfId="1651" xr:uid="{00000000-0005-0000-0000-0000971F0000}"/>
    <cellStyle name="Explanatory Text 9 2" xfId="1652" xr:uid="{00000000-0005-0000-0000-0000981F0000}"/>
    <cellStyle name="Explanatory Text 9 2 2" xfId="8021" xr:uid="{00000000-0005-0000-0000-0000991F0000}"/>
    <cellStyle name="Explanatory Text 9 3" xfId="1653" xr:uid="{00000000-0005-0000-0000-00009A1F0000}"/>
    <cellStyle name="Explanatory Text 9 3 2" xfId="8022" xr:uid="{00000000-0005-0000-0000-00009B1F0000}"/>
    <cellStyle name="Explanatory Text 9 4" xfId="8023" xr:uid="{00000000-0005-0000-0000-00009C1F0000}"/>
    <cellStyle name="Explanatory Text 9 5" xfId="8020" xr:uid="{00000000-0005-0000-0000-00009D1F0000}"/>
    <cellStyle name="footer" xfId="8024" xr:uid="{00000000-0005-0000-0000-00009E1F0000}"/>
    <cellStyle name="footer 2" xfId="42751" xr:uid="{00000000-0005-0000-0000-00009F1F0000}"/>
    <cellStyle name="Good" xfId="1654" builtinId="26" customBuiltin="1"/>
    <cellStyle name="Good 10" xfId="1655" xr:uid="{00000000-0005-0000-0000-0000A11F0000}"/>
    <cellStyle name="Good 10 2" xfId="1656" xr:uid="{00000000-0005-0000-0000-0000A21F0000}"/>
    <cellStyle name="Good 10 2 2" xfId="8028" xr:uid="{00000000-0005-0000-0000-0000A31F0000}"/>
    <cellStyle name="Good 10 2 2 2" xfId="32951" xr:uid="{00000000-0005-0000-0000-0000A41F0000}"/>
    <cellStyle name="Good 10 2 3" xfId="8029" xr:uid="{00000000-0005-0000-0000-0000A51F0000}"/>
    <cellStyle name="Good 10 2 3 2" xfId="31833" xr:uid="{00000000-0005-0000-0000-0000A61F0000}"/>
    <cellStyle name="Good 10 2 4" xfId="8030" xr:uid="{00000000-0005-0000-0000-0000A71F0000}"/>
    <cellStyle name="Good 10 2 5" xfId="8027" xr:uid="{00000000-0005-0000-0000-0000A81F0000}"/>
    <cellStyle name="Good 10 2 6" xfId="31095" xr:uid="{00000000-0005-0000-0000-0000A91F0000}"/>
    <cellStyle name="Good 10 3" xfId="1657" xr:uid="{00000000-0005-0000-0000-0000AA1F0000}"/>
    <cellStyle name="Good 10 3 2" xfId="8032" xr:uid="{00000000-0005-0000-0000-0000AB1F0000}"/>
    <cellStyle name="Good 10 3 3" xfId="8031" xr:uid="{00000000-0005-0000-0000-0000AC1F0000}"/>
    <cellStyle name="Good 10 3 4" xfId="41865" xr:uid="{00000000-0005-0000-0000-0000AD1F0000}"/>
    <cellStyle name="Good 10 4" xfId="8033" xr:uid="{00000000-0005-0000-0000-0000AE1F0000}"/>
    <cellStyle name="Good 10 5" xfId="8026" xr:uid="{00000000-0005-0000-0000-0000AF1F0000}"/>
    <cellStyle name="Good 11" xfId="1658" xr:uid="{00000000-0005-0000-0000-0000B01F0000}"/>
    <cellStyle name="Good 11 2" xfId="8035" xr:uid="{00000000-0005-0000-0000-0000B11F0000}"/>
    <cellStyle name="Good 11 2 2" xfId="8036" xr:uid="{00000000-0005-0000-0000-0000B21F0000}"/>
    <cellStyle name="Good 11 2 2 2" xfId="32952" xr:uid="{00000000-0005-0000-0000-0000B31F0000}"/>
    <cellStyle name="Good 11 2 3" xfId="8037" xr:uid="{00000000-0005-0000-0000-0000B41F0000}"/>
    <cellStyle name="Good 11 2 3 2" xfId="31834" xr:uid="{00000000-0005-0000-0000-0000B51F0000}"/>
    <cellStyle name="Good 11 2 4" xfId="31096" xr:uid="{00000000-0005-0000-0000-0000B61F0000}"/>
    <cellStyle name="Good 11 3" xfId="8038" xr:uid="{00000000-0005-0000-0000-0000B71F0000}"/>
    <cellStyle name="Good 11 3 2" xfId="41866" xr:uid="{00000000-0005-0000-0000-0000B81F0000}"/>
    <cellStyle name="Good 11 4" xfId="8039" xr:uid="{00000000-0005-0000-0000-0000B91F0000}"/>
    <cellStyle name="Good 11 5" xfId="8034" xr:uid="{00000000-0005-0000-0000-0000BA1F0000}"/>
    <cellStyle name="Good 11 6" xfId="30363" xr:uid="{00000000-0005-0000-0000-0000BB1F0000}"/>
    <cellStyle name="Good 12" xfId="1659" xr:uid="{00000000-0005-0000-0000-0000BC1F0000}"/>
    <cellStyle name="Good 12 2" xfId="8041" xr:uid="{00000000-0005-0000-0000-0000BD1F0000}"/>
    <cellStyle name="Good 12 2 2" xfId="8042" xr:uid="{00000000-0005-0000-0000-0000BE1F0000}"/>
    <cellStyle name="Good 12 2 2 2" xfId="32953" xr:uid="{00000000-0005-0000-0000-0000BF1F0000}"/>
    <cellStyle name="Good 12 2 3" xfId="8043" xr:uid="{00000000-0005-0000-0000-0000C01F0000}"/>
    <cellStyle name="Good 12 2 3 2" xfId="31835" xr:uid="{00000000-0005-0000-0000-0000C11F0000}"/>
    <cellStyle name="Good 12 2 4" xfId="31097" xr:uid="{00000000-0005-0000-0000-0000C21F0000}"/>
    <cellStyle name="Good 12 3" xfId="8044" xr:uid="{00000000-0005-0000-0000-0000C31F0000}"/>
    <cellStyle name="Good 12 3 2" xfId="41867" xr:uid="{00000000-0005-0000-0000-0000C41F0000}"/>
    <cellStyle name="Good 12 4" xfId="8045" xr:uid="{00000000-0005-0000-0000-0000C51F0000}"/>
    <cellStyle name="Good 12 5" xfId="8040" xr:uid="{00000000-0005-0000-0000-0000C61F0000}"/>
    <cellStyle name="Good 12 6" xfId="30362" xr:uid="{00000000-0005-0000-0000-0000C71F0000}"/>
    <cellStyle name="Good 13" xfId="1660" xr:uid="{00000000-0005-0000-0000-0000C81F0000}"/>
    <cellStyle name="Good 13 2" xfId="8047" xr:uid="{00000000-0005-0000-0000-0000C91F0000}"/>
    <cellStyle name="Good 13 3" xfId="8046" xr:uid="{00000000-0005-0000-0000-0000CA1F0000}"/>
    <cellStyle name="Good 13 4" xfId="31067" xr:uid="{00000000-0005-0000-0000-0000CB1F0000}"/>
    <cellStyle name="Good 14" xfId="1661" xr:uid="{00000000-0005-0000-0000-0000CC1F0000}"/>
    <cellStyle name="Good 14 2" xfId="8049" xr:uid="{00000000-0005-0000-0000-0000CD1F0000}"/>
    <cellStyle name="Good 14 2 2" xfId="32950" xr:uid="{00000000-0005-0000-0000-0000CE1F0000}"/>
    <cellStyle name="Good 14 3" xfId="8050" xr:uid="{00000000-0005-0000-0000-0000CF1F0000}"/>
    <cellStyle name="Good 14 3 2" xfId="31832" xr:uid="{00000000-0005-0000-0000-0000D01F0000}"/>
    <cellStyle name="Good 14 4" xfId="8051" xr:uid="{00000000-0005-0000-0000-0000D11F0000}"/>
    <cellStyle name="Good 14 5" xfId="8048" xr:uid="{00000000-0005-0000-0000-0000D21F0000}"/>
    <cellStyle name="Good 14 6" xfId="31094" xr:uid="{00000000-0005-0000-0000-0000D31F0000}"/>
    <cellStyle name="Good 15" xfId="8052" xr:uid="{00000000-0005-0000-0000-0000D41F0000}"/>
    <cellStyle name="Good 15 2" xfId="32815" xr:uid="{00000000-0005-0000-0000-0000D51F0000}"/>
    <cellStyle name="Good 16" xfId="8053" xr:uid="{00000000-0005-0000-0000-0000D61F0000}"/>
    <cellStyle name="Good 16 2" xfId="41832" xr:uid="{00000000-0005-0000-0000-0000D71F0000}"/>
    <cellStyle name="Good 17" xfId="8054" xr:uid="{00000000-0005-0000-0000-0000D81F0000}"/>
    <cellStyle name="Good 17 2" xfId="42514" xr:uid="{00000000-0005-0000-0000-0000D91F0000}"/>
    <cellStyle name="Good 18" xfId="8025" xr:uid="{00000000-0005-0000-0000-0000DA1F0000}"/>
    <cellStyle name="Good 19" xfId="42700" xr:uid="{00000000-0005-0000-0000-0000DB1F0000}"/>
    <cellStyle name="Good 2" xfId="1662" xr:uid="{00000000-0005-0000-0000-0000DC1F0000}"/>
    <cellStyle name="Good 2 2" xfId="1663" xr:uid="{00000000-0005-0000-0000-0000DD1F0000}"/>
    <cellStyle name="Good 2 2 2" xfId="1664" xr:uid="{00000000-0005-0000-0000-0000DE1F0000}"/>
    <cellStyle name="Good 2 2 2 2" xfId="8057" xr:uid="{00000000-0005-0000-0000-0000DF1F0000}"/>
    <cellStyle name="Good 2 2 3" xfId="1665" xr:uid="{00000000-0005-0000-0000-0000E01F0000}"/>
    <cellStyle name="Good 2 2 3 2" xfId="8058" xr:uid="{00000000-0005-0000-0000-0000E11F0000}"/>
    <cellStyle name="Good 2 2 4" xfId="1666" xr:uid="{00000000-0005-0000-0000-0000E21F0000}"/>
    <cellStyle name="Good 2 2 4 2" xfId="8059" xr:uid="{00000000-0005-0000-0000-0000E31F0000}"/>
    <cellStyle name="Good 2 2 5" xfId="1667" xr:uid="{00000000-0005-0000-0000-0000E41F0000}"/>
    <cellStyle name="Good 2 2 5 2" xfId="8060" xr:uid="{00000000-0005-0000-0000-0000E51F0000}"/>
    <cellStyle name="Good 2 2 6" xfId="8056" xr:uid="{00000000-0005-0000-0000-0000E61F0000}"/>
    <cellStyle name="Good 2 3" xfId="1668" xr:uid="{00000000-0005-0000-0000-0000E71F0000}"/>
    <cellStyle name="Good 2 3 2" xfId="1669" xr:uid="{00000000-0005-0000-0000-0000E81F0000}"/>
    <cellStyle name="Good 2 3 2 2" xfId="8063" xr:uid="{00000000-0005-0000-0000-0000E91F0000}"/>
    <cellStyle name="Good 2 3 2 3" xfId="8062" xr:uid="{00000000-0005-0000-0000-0000EA1F0000}"/>
    <cellStyle name="Good 2 3 2 4" xfId="32954" xr:uid="{00000000-0005-0000-0000-0000EB1F0000}"/>
    <cellStyle name="Good 2 3 3" xfId="1670" xr:uid="{00000000-0005-0000-0000-0000EC1F0000}"/>
    <cellStyle name="Good 2 3 3 2" xfId="8064" xr:uid="{00000000-0005-0000-0000-0000ED1F0000}"/>
    <cellStyle name="Good 2 3 4" xfId="8065" xr:uid="{00000000-0005-0000-0000-0000EE1F0000}"/>
    <cellStyle name="Good 2 3 4 2" xfId="8066" xr:uid="{00000000-0005-0000-0000-0000EF1F0000}"/>
    <cellStyle name="Good 2 3 4 3" xfId="42556" xr:uid="{00000000-0005-0000-0000-0000F01F0000}"/>
    <cellStyle name="Good 2 3 5" xfId="8061" xr:uid="{00000000-0005-0000-0000-0000F11F0000}"/>
    <cellStyle name="Good 2 4" xfId="1671" xr:uid="{00000000-0005-0000-0000-0000F21F0000}"/>
    <cellStyle name="Good 2 4 2" xfId="8068" xr:uid="{00000000-0005-0000-0000-0000F31F0000}"/>
    <cellStyle name="Good 2 4 2 2" xfId="42557" xr:uid="{00000000-0005-0000-0000-0000F41F0000}"/>
    <cellStyle name="Good 2 4 3" xfId="8069" xr:uid="{00000000-0005-0000-0000-0000F51F0000}"/>
    <cellStyle name="Good 2 4 4" xfId="8067" xr:uid="{00000000-0005-0000-0000-0000F61F0000}"/>
    <cellStyle name="Good 2 4 5" xfId="32816" xr:uid="{00000000-0005-0000-0000-0000F71F0000}"/>
    <cellStyle name="Good 2 5" xfId="1672" xr:uid="{00000000-0005-0000-0000-0000F81F0000}"/>
    <cellStyle name="Good 2 5 2" xfId="8070" xr:uid="{00000000-0005-0000-0000-0000F91F0000}"/>
    <cellStyle name="Good 2 6" xfId="8071" xr:uid="{00000000-0005-0000-0000-0000FA1F0000}"/>
    <cellStyle name="Good 2 6 2" xfId="8072" xr:uid="{00000000-0005-0000-0000-0000FB1F0000}"/>
    <cellStyle name="Good 2 6 3" xfId="42508" xr:uid="{00000000-0005-0000-0000-0000FC1F0000}"/>
    <cellStyle name="Good 2 7" xfId="8055" xr:uid="{00000000-0005-0000-0000-0000FD1F0000}"/>
    <cellStyle name="Good 3" xfId="1673" xr:uid="{00000000-0005-0000-0000-0000FE1F0000}"/>
    <cellStyle name="Good 3 2" xfId="1674" xr:uid="{00000000-0005-0000-0000-0000FF1F0000}"/>
    <cellStyle name="Good 3 2 2" xfId="8074" xr:uid="{00000000-0005-0000-0000-000000200000}"/>
    <cellStyle name="Good 3 3" xfId="1675" xr:uid="{00000000-0005-0000-0000-000001200000}"/>
    <cellStyle name="Good 3 3 2" xfId="8076" xr:uid="{00000000-0005-0000-0000-000002200000}"/>
    <cellStyle name="Good 3 3 2 2" xfId="32955" xr:uid="{00000000-0005-0000-0000-000003200000}"/>
    <cellStyle name="Good 3 3 3" xfId="8077" xr:uid="{00000000-0005-0000-0000-000004200000}"/>
    <cellStyle name="Good 3 3 3 2" xfId="31836" xr:uid="{00000000-0005-0000-0000-000005200000}"/>
    <cellStyle name="Good 3 3 4" xfId="8078" xr:uid="{00000000-0005-0000-0000-000006200000}"/>
    <cellStyle name="Good 3 3 5" xfId="8075" xr:uid="{00000000-0005-0000-0000-000007200000}"/>
    <cellStyle name="Good 3 3 6" xfId="31098" xr:uid="{00000000-0005-0000-0000-000008200000}"/>
    <cellStyle name="Good 3 4" xfId="1676" xr:uid="{00000000-0005-0000-0000-000009200000}"/>
    <cellStyle name="Good 3 4 2" xfId="8079" xr:uid="{00000000-0005-0000-0000-00000A200000}"/>
    <cellStyle name="Good 3 5" xfId="8080" xr:uid="{00000000-0005-0000-0000-00000B200000}"/>
    <cellStyle name="Good 3 6" xfId="8073" xr:uid="{00000000-0005-0000-0000-00000C200000}"/>
    <cellStyle name="Good 4" xfId="1677" xr:uid="{00000000-0005-0000-0000-00000D200000}"/>
    <cellStyle name="Good 4 2" xfId="1678" xr:uid="{00000000-0005-0000-0000-00000E200000}"/>
    <cellStyle name="Good 4 2 2" xfId="8083" xr:uid="{00000000-0005-0000-0000-00000F200000}"/>
    <cellStyle name="Good 4 2 2 2" xfId="32956" xr:uid="{00000000-0005-0000-0000-000010200000}"/>
    <cellStyle name="Good 4 2 3" xfId="8084" xr:uid="{00000000-0005-0000-0000-000011200000}"/>
    <cellStyle name="Good 4 2 3 2" xfId="31837" xr:uid="{00000000-0005-0000-0000-000012200000}"/>
    <cellStyle name="Good 4 2 4" xfId="8082" xr:uid="{00000000-0005-0000-0000-000013200000}"/>
    <cellStyle name="Good 4 3" xfId="1679" xr:uid="{00000000-0005-0000-0000-000014200000}"/>
    <cellStyle name="Good 4 3 2" xfId="8085" xr:uid="{00000000-0005-0000-0000-000015200000}"/>
    <cellStyle name="Good 4 4" xfId="1680" xr:uid="{00000000-0005-0000-0000-000016200000}"/>
    <cellStyle name="Good 4 4 2" xfId="8086" xr:uid="{00000000-0005-0000-0000-000017200000}"/>
    <cellStyle name="Good 4 5" xfId="8087" xr:uid="{00000000-0005-0000-0000-000018200000}"/>
    <cellStyle name="Good 4 6" xfId="8081" xr:uid="{00000000-0005-0000-0000-000019200000}"/>
    <cellStyle name="Good 5" xfId="1681" xr:uid="{00000000-0005-0000-0000-00001A200000}"/>
    <cellStyle name="Good 5 2" xfId="1682" xr:uid="{00000000-0005-0000-0000-00001B200000}"/>
    <cellStyle name="Good 5 2 2" xfId="1683" xr:uid="{00000000-0005-0000-0000-00001C200000}"/>
    <cellStyle name="Good 5 2 2 2" xfId="8091" xr:uid="{00000000-0005-0000-0000-00001D200000}"/>
    <cellStyle name="Good 5 2 2 3" xfId="8090" xr:uid="{00000000-0005-0000-0000-00001E200000}"/>
    <cellStyle name="Good 5 2 2 4" xfId="32957" xr:uid="{00000000-0005-0000-0000-00001F200000}"/>
    <cellStyle name="Good 5 2 3" xfId="1684" xr:uid="{00000000-0005-0000-0000-000020200000}"/>
    <cellStyle name="Good 5 2 3 2" xfId="8092" xr:uid="{00000000-0005-0000-0000-000021200000}"/>
    <cellStyle name="Good 5 2 4" xfId="1685" xr:uid="{00000000-0005-0000-0000-000022200000}"/>
    <cellStyle name="Good 5 2 4 2" xfId="8093" xr:uid="{00000000-0005-0000-0000-000023200000}"/>
    <cellStyle name="Good 5 2 5" xfId="8089" xr:uid="{00000000-0005-0000-0000-000024200000}"/>
    <cellStyle name="Good 5 3" xfId="1686" xr:uid="{00000000-0005-0000-0000-000025200000}"/>
    <cellStyle name="Good 5 3 2" xfId="1687" xr:uid="{00000000-0005-0000-0000-000026200000}"/>
    <cellStyle name="Good 5 3 2 2" xfId="8095" xr:uid="{00000000-0005-0000-0000-000027200000}"/>
    <cellStyle name="Good 5 3 3" xfId="1688" xr:uid="{00000000-0005-0000-0000-000028200000}"/>
    <cellStyle name="Good 5 3 3 2" xfId="8096" xr:uid="{00000000-0005-0000-0000-000029200000}"/>
    <cellStyle name="Good 5 3 4" xfId="8097" xr:uid="{00000000-0005-0000-0000-00002A200000}"/>
    <cellStyle name="Good 5 3 5" xfId="8094" xr:uid="{00000000-0005-0000-0000-00002B200000}"/>
    <cellStyle name="Good 5 4" xfId="1689" xr:uid="{00000000-0005-0000-0000-00002C200000}"/>
    <cellStyle name="Good 5 4 2" xfId="1690" xr:uid="{00000000-0005-0000-0000-00002D200000}"/>
    <cellStyle name="Good 5 4 2 2" xfId="8099" xr:uid="{00000000-0005-0000-0000-00002E200000}"/>
    <cellStyle name="Good 5 4 3" xfId="1691" xr:uid="{00000000-0005-0000-0000-00002F200000}"/>
    <cellStyle name="Good 5 4 3 2" xfId="8100" xr:uid="{00000000-0005-0000-0000-000030200000}"/>
    <cellStyle name="Good 5 4 4" xfId="8101" xr:uid="{00000000-0005-0000-0000-000031200000}"/>
    <cellStyle name="Good 5 4 5" xfId="8098" xr:uid="{00000000-0005-0000-0000-000032200000}"/>
    <cellStyle name="Good 5 5" xfId="8088" xr:uid="{00000000-0005-0000-0000-000033200000}"/>
    <cellStyle name="Good 6" xfId="1692" xr:uid="{00000000-0005-0000-0000-000034200000}"/>
    <cellStyle name="Good 6 2" xfId="1693" xr:uid="{00000000-0005-0000-0000-000035200000}"/>
    <cellStyle name="Good 6 2 2" xfId="8104" xr:uid="{00000000-0005-0000-0000-000036200000}"/>
    <cellStyle name="Good 6 2 2 2" xfId="32958" xr:uid="{00000000-0005-0000-0000-000037200000}"/>
    <cellStyle name="Good 6 2 3" xfId="8105" xr:uid="{00000000-0005-0000-0000-000038200000}"/>
    <cellStyle name="Good 6 2 3 2" xfId="31838" xr:uid="{00000000-0005-0000-0000-000039200000}"/>
    <cellStyle name="Good 6 2 4" xfId="8103" xr:uid="{00000000-0005-0000-0000-00003A200000}"/>
    <cellStyle name="Good 6 3" xfId="1694" xr:uid="{00000000-0005-0000-0000-00003B200000}"/>
    <cellStyle name="Good 6 3 2" xfId="8106" xr:uid="{00000000-0005-0000-0000-00003C200000}"/>
    <cellStyle name="Good 6 4" xfId="8107" xr:uid="{00000000-0005-0000-0000-00003D200000}"/>
    <cellStyle name="Good 6 5" xfId="8102" xr:uid="{00000000-0005-0000-0000-00003E200000}"/>
    <cellStyle name="Good 7" xfId="1695" xr:uid="{00000000-0005-0000-0000-00003F200000}"/>
    <cellStyle name="Good 7 2" xfId="1696" xr:uid="{00000000-0005-0000-0000-000040200000}"/>
    <cellStyle name="Good 7 2 2" xfId="8110" xr:uid="{00000000-0005-0000-0000-000041200000}"/>
    <cellStyle name="Good 7 2 2 2" xfId="32959" xr:uid="{00000000-0005-0000-0000-000042200000}"/>
    <cellStyle name="Good 7 2 3" xfId="8111" xr:uid="{00000000-0005-0000-0000-000043200000}"/>
    <cellStyle name="Good 7 2 3 2" xfId="31839" xr:uid="{00000000-0005-0000-0000-000044200000}"/>
    <cellStyle name="Good 7 2 4" xfId="8109" xr:uid="{00000000-0005-0000-0000-000045200000}"/>
    <cellStyle name="Good 7 3" xfId="8112" xr:uid="{00000000-0005-0000-0000-000046200000}"/>
    <cellStyle name="Good 7 3 2" xfId="41868" xr:uid="{00000000-0005-0000-0000-000047200000}"/>
    <cellStyle name="Good 7 4" xfId="8108" xr:uid="{00000000-0005-0000-0000-000048200000}"/>
    <cellStyle name="Good 8" xfId="1697" xr:uid="{00000000-0005-0000-0000-000049200000}"/>
    <cellStyle name="Good 8 2" xfId="8114" xr:uid="{00000000-0005-0000-0000-00004A200000}"/>
    <cellStyle name="Good 8 2 2" xfId="8115" xr:uid="{00000000-0005-0000-0000-00004B200000}"/>
    <cellStyle name="Good 8 2 2 2" xfId="32960" xr:uid="{00000000-0005-0000-0000-00004C200000}"/>
    <cellStyle name="Good 8 2 3" xfId="8116" xr:uid="{00000000-0005-0000-0000-00004D200000}"/>
    <cellStyle name="Good 8 2 3 2" xfId="31840" xr:uid="{00000000-0005-0000-0000-00004E200000}"/>
    <cellStyle name="Good 8 2 4" xfId="31099" xr:uid="{00000000-0005-0000-0000-00004F200000}"/>
    <cellStyle name="Good 8 3" xfId="8117" xr:uid="{00000000-0005-0000-0000-000050200000}"/>
    <cellStyle name="Good 8 3 2" xfId="41869" xr:uid="{00000000-0005-0000-0000-000051200000}"/>
    <cellStyle name="Good 8 4" xfId="8118" xr:uid="{00000000-0005-0000-0000-000052200000}"/>
    <cellStyle name="Good 8 5" xfId="8113" xr:uid="{00000000-0005-0000-0000-000053200000}"/>
    <cellStyle name="Good 8 6" xfId="30364" xr:uid="{00000000-0005-0000-0000-000054200000}"/>
    <cellStyle name="Good 9" xfId="1698" xr:uid="{00000000-0005-0000-0000-000055200000}"/>
    <cellStyle name="Good 9 2" xfId="1699" xr:uid="{00000000-0005-0000-0000-000056200000}"/>
    <cellStyle name="Good 9 2 2" xfId="8120" xr:uid="{00000000-0005-0000-0000-000057200000}"/>
    <cellStyle name="Good 9 3" xfId="1700" xr:uid="{00000000-0005-0000-0000-000058200000}"/>
    <cellStyle name="Good 9 3 2" xfId="8121" xr:uid="{00000000-0005-0000-0000-000059200000}"/>
    <cellStyle name="Good 9 4" xfId="8122" xr:uid="{00000000-0005-0000-0000-00005A200000}"/>
    <cellStyle name="Good 9 5" xfId="8119" xr:uid="{00000000-0005-0000-0000-00005B200000}"/>
    <cellStyle name="heading" xfId="8123" xr:uid="{00000000-0005-0000-0000-00005C200000}"/>
    <cellStyle name="Heading 1" xfId="1701" builtinId="16" customBuiltin="1"/>
    <cellStyle name="Heading 1 10" xfId="1702" xr:uid="{00000000-0005-0000-0000-00005E200000}"/>
    <cellStyle name="Heading 1 10 2" xfId="1703" xr:uid="{00000000-0005-0000-0000-00005F200000}"/>
    <cellStyle name="Heading 1 10 2 2" xfId="8127" xr:uid="{00000000-0005-0000-0000-000060200000}"/>
    <cellStyle name="Heading 1 10 2 2 2" xfId="32962" xr:uid="{00000000-0005-0000-0000-000061200000}"/>
    <cellStyle name="Heading 1 10 2 3" xfId="8128" xr:uid="{00000000-0005-0000-0000-000062200000}"/>
    <cellStyle name="Heading 1 10 2 3 2" xfId="31842" xr:uid="{00000000-0005-0000-0000-000063200000}"/>
    <cellStyle name="Heading 1 10 2 4" xfId="8129" xr:uid="{00000000-0005-0000-0000-000064200000}"/>
    <cellStyle name="Heading 1 10 2 5" xfId="8126" xr:uid="{00000000-0005-0000-0000-000065200000}"/>
    <cellStyle name="Heading 1 10 2 6" xfId="31101" xr:uid="{00000000-0005-0000-0000-000066200000}"/>
    <cellStyle name="Heading 1 10 3" xfId="1704" xr:uid="{00000000-0005-0000-0000-000067200000}"/>
    <cellStyle name="Heading 1 10 3 2" xfId="8131" xr:uid="{00000000-0005-0000-0000-000068200000}"/>
    <cellStyle name="Heading 1 10 3 3" xfId="8130" xr:uid="{00000000-0005-0000-0000-000069200000}"/>
    <cellStyle name="Heading 1 10 3 4" xfId="41870" xr:uid="{00000000-0005-0000-0000-00006A200000}"/>
    <cellStyle name="Heading 1 10 4" xfId="8132" xr:uid="{00000000-0005-0000-0000-00006B200000}"/>
    <cellStyle name="Heading 1 10 5" xfId="8125" xr:uid="{00000000-0005-0000-0000-00006C200000}"/>
    <cellStyle name="Heading 1 11" xfId="1705" xr:uid="{00000000-0005-0000-0000-00006D200000}"/>
    <cellStyle name="Heading 1 11 2" xfId="8134" xr:uid="{00000000-0005-0000-0000-00006E200000}"/>
    <cellStyle name="Heading 1 11 2 2" xfId="8135" xr:uid="{00000000-0005-0000-0000-00006F200000}"/>
    <cellStyle name="Heading 1 11 2 2 2" xfId="32963" xr:uid="{00000000-0005-0000-0000-000070200000}"/>
    <cellStyle name="Heading 1 11 2 3" xfId="8136" xr:uid="{00000000-0005-0000-0000-000071200000}"/>
    <cellStyle name="Heading 1 11 2 3 2" xfId="31843" xr:uid="{00000000-0005-0000-0000-000072200000}"/>
    <cellStyle name="Heading 1 11 2 4" xfId="31102" xr:uid="{00000000-0005-0000-0000-000073200000}"/>
    <cellStyle name="Heading 1 11 3" xfId="8137" xr:uid="{00000000-0005-0000-0000-000074200000}"/>
    <cellStyle name="Heading 1 11 3 2" xfId="41871" xr:uid="{00000000-0005-0000-0000-000075200000}"/>
    <cellStyle name="Heading 1 11 4" xfId="8138" xr:uid="{00000000-0005-0000-0000-000076200000}"/>
    <cellStyle name="Heading 1 11 5" xfId="8133" xr:uid="{00000000-0005-0000-0000-000077200000}"/>
    <cellStyle name="Heading 1 11 6" xfId="30366" xr:uid="{00000000-0005-0000-0000-000078200000}"/>
    <cellStyle name="Heading 1 12" xfId="1706" xr:uid="{00000000-0005-0000-0000-000079200000}"/>
    <cellStyle name="Heading 1 12 2" xfId="8140" xr:uid="{00000000-0005-0000-0000-00007A200000}"/>
    <cellStyle name="Heading 1 12 2 2" xfId="8141" xr:uid="{00000000-0005-0000-0000-00007B200000}"/>
    <cellStyle name="Heading 1 12 2 2 2" xfId="32964" xr:uid="{00000000-0005-0000-0000-00007C200000}"/>
    <cellStyle name="Heading 1 12 2 3" xfId="8142" xr:uid="{00000000-0005-0000-0000-00007D200000}"/>
    <cellStyle name="Heading 1 12 2 3 2" xfId="31844" xr:uid="{00000000-0005-0000-0000-00007E200000}"/>
    <cellStyle name="Heading 1 12 2 4" xfId="31103" xr:uid="{00000000-0005-0000-0000-00007F200000}"/>
    <cellStyle name="Heading 1 12 3" xfId="8143" xr:uid="{00000000-0005-0000-0000-000080200000}"/>
    <cellStyle name="Heading 1 12 3 2" xfId="41872" xr:uid="{00000000-0005-0000-0000-000081200000}"/>
    <cellStyle name="Heading 1 12 4" xfId="8144" xr:uid="{00000000-0005-0000-0000-000082200000}"/>
    <cellStyle name="Heading 1 12 5" xfId="8139" xr:uid="{00000000-0005-0000-0000-000083200000}"/>
    <cellStyle name="Heading 1 12 6" xfId="30365" xr:uid="{00000000-0005-0000-0000-000084200000}"/>
    <cellStyle name="Heading 1 13" xfId="1707" xr:uid="{00000000-0005-0000-0000-000085200000}"/>
    <cellStyle name="Heading 1 13 2" xfId="8146" xr:uid="{00000000-0005-0000-0000-000086200000}"/>
    <cellStyle name="Heading 1 13 3" xfId="8145" xr:uid="{00000000-0005-0000-0000-000087200000}"/>
    <cellStyle name="Heading 1 13 4" xfId="31066" xr:uid="{00000000-0005-0000-0000-000088200000}"/>
    <cellStyle name="Heading 1 14" xfId="1708" xr:uid="{00000000-0005-0000-0000-000089200000}"/>
    <cellStyle name="Heading 1 14 2" xfId="8148" xr:uid="{00000000-0005-0000-0000-00008A200000}"/>
    <cellStyle name="Heading 1 14 2 2" xfId="32961" xr:uid="{00000000-0005-0000-0000-00008B200000}"/>
    <cellStyle name="Heading 1 14 3" xfId="8149" xr:uid="{00000000-0005-0000-0000-00008C200000}"/>
    <cellStyle name="Heading 1 14 3 2" xfId="31841" xr:uid="{00000000-0005-0000-0000-00008D200000}"/>
    <cellStyle name="Heading 1 14 4" xfId="8150" xr:uid="{00000000-0005-0000-0000-00008E200000}"/>
    <cellStyle name="Heading 1 14 5" xfId="8147" xr:uid="{00000000-0005-0000-0000-00008F200000}"/>
    <cellStyle name="Heading 1 14 6" xfId="31100" xr:uid="{00000000-0005-0000-0000-000090200000}"/>
    <cellStyle name="Heading 1 15" xfId="8151" xr:uid="{00000000-0005-0000-0000-000091200000}"/>
    <cellStyle name="Heading 1 15 2" xfId="32817" xr:uid="{00000000-0005-0000-0000-000092200000}"/>
    <cellStyle name="Heading 1 16" xfId="8152" xr:uid="{00000000-0005-0000-0000-000093200000}"/>
    <cellStyle name="Heading 1 16 2" xfId="41833" xr:uid="{00000000-0005-0000-0000-000094200000}"/>
    <cellStyle name="Heading 1 17" xfId="8153" xr:uid="{00000000-0005-0000-0000-000095200000}"/>
    <cellStyle name="Heading 1 17 2" xfId="42502" xr:uid="{00000000-0005-0000-0000-000096200000}"/>
    <cellStyle name="Heading 1 18" xfId="8124" xr:uid="{00000000-0005-0000-0000-000097200000}"/>
    <cellStyle name="Heading 1 19" xfId="42696" xr:uid="{00000000-0005-0000-0000-000098200000}"/>
    <cellStyle name="Heading 1 2" xfId="1709" xr:uid="{00000000-0005-0000-0000-000099200000}"/>
    <cellStyle name="Heading 1 2 2" xfId="1710" xr:uid="{00000000-0005-0000-0000-00009A200000}"/>
    <cellStyle name="Heading 1 2 2 2" xfId="1711" xr:uid="{00000000-0005-0000-0000-00009B200000}"/>
    <cellStyle name="Heading 1 2 2 2 2" xfId="8156" xr:uid="{00000000-0005-0000-0000-00009C200000}"/>
    <cellStyle name="Heading 1 2 2 3" xfId="1712" xr:uid="{00000000-0005-0000-0000-00009D200000}"/>
    <cellStyle name="Heading 1 2 2 3 2" xfId="8157" xr:uid="{00000000-0005-0000-0000-00009E200000}"/>
    <cellStyle name="Heading 1 2 2 4" xfId="1713" xr:uid="{00000000-0005-0000-0000-00009F200000}"/>
    <cellStyle name="Heading 1 2 2 4 2" xfId="8158" xr:uid="{00000000-0005-0000-0000-0000A0200000}"/>
    <cellStyle name="Heading 1 2 2 5" xfId="1714" xr:uid="{00000000-0005-0000-0000-0000A1200000}"/>
    <cellStyle name="Heading 1 2 2 5 2" xfId="8159" xr:uid="{00000000-0005-0000-0000-0000A2200000}"/>
    <cellStyle name="Heading 1 2 2 6" xfId="8155" xr:uid="{00000000-0005-0000-0000-0000A3200000}"/>
    <cellStyle name="Heading 1 2 3" xfId="1715" xr:uid="{00000000-0005-0000-0000-0000A4200000}"/>
    <cellStyle name="Heading 1 2 3 2" xfId="1716" xr:uid="{00000000-0005-0000-0000-0000A5200000}"/>
    <cellStyle name="Heading 1 2 3 2 2" xfId="8162" xr:uid="{00000000-0005-0000-0000-0000A6200000}"/>
    <cellStyle name="Heading 1 2 3 2 3" xfId="8161" xr:uid="{00000000-0005-0000-0000-0000A7200000}"/>
    <cellStyle name="Heading 1 2 3 2 4" xfId="32965" xr:uid="{00000000-0005-0000-0000-0000A8200000}"/>
    <cellStyle name="Heading 1 2 3 3" xfId="1717" xr:uid="{00000000-0005-0000-0000-0000A9200000}"/>
    <cellStyle name="Heading 1 2 3 3 2" xfId="8163" xr:uid="{00000000-0005-0000-0000-0000AA200000}"/>
    <cellStyle name="Heading 1 2 3 4" xfId="8164" xr:uid="{00000000-0005-0000-0000-0000AB200000}"/>
    <cellStyle name="Heading 1 2 3 4 2" xfId="8165" xr:uid="{00000000-0005-0000-0000-0000AC200000}"/>
    <cellStyle name="Heading 1 2 3 4 3" xfId="42558" xr:uid="{00000000-0005-0000-0000-0000AD200000}"/>
    <cellStyle name="Heading 1 2 3 5" xfId="8160" xr:uid="{00000000-0005-0000-0000-0000AE200000}"/>
    <cellStyle name="Heading 1 2 4" xfId="1718" xr:uid="{00000000-0005-0000-0000-0000AF200000}"/>
    <cellStyle name="Heading 1 2 4 2" xfId="8167" xr:uid="{00000000-0005-0000-0000-0000B0200000}"/>
    <cellStyle name="Heading 1 2 4 2 2" xfId="42559" xr:uid="{00000000-0005-0000-0000-0000B1200000}"/>
    <cellStyle name="Heading 1 2 4 3" xfId="8168" xr:uid="{00000000-0005-0000-0000-0000B2200000}"/>
    <cellStyle name="Heading 1 2 4 4" xfId="8166" xr:uid="{00000000-0005-0000-0000-0000B3200000}"/>
    <cellStyle name="Heading 1 2 4 5" xfId="32818" xr:uid="{00000000-0005-0000-0000-0000B4200000}"/>
    <cellStyle name="Heading 1 2 5" xfId="1719" xr:uid="{00000000-0005-0000-0000-0000B5200000}"/>
    <cellStyle name="Heading 1 2 5 2" xfId="8169" xr:uid="{00000000-0005-0000-0000-0000B6200000}"/>
    <cellStyle name="Heading 1 2 6" xfId="8170" xr:uid="{00000000-0005-0000-0000-0000B7200000}"/>
    <cellStyle name="Heading 1 2 7" xfId="8154" xr:uid="{00000000-0005-0000-0000-0000B8200000}"/>
    <cellStyle name="Heading 1 3" xfId="1720" xr:uid="{00000000-0005-0000-0000-0000B9200000}"/>
    <cellStyle name="Heading 1 3 2" xfId="1721" xr:uid="{00000000-0005-0000-0000-0000BA200000}"/>
    <cellStyle name="Heading 1 3 2 2" xfId="8172" xr:uid="{00000000-0005-0000-0000-0000BB200000}"/>
    <cellStyle name="Heading 1 3 3" xfId="1722" xr:uid="{00000000-0005-0000-0000-0000BC200000}"/>
    <cellStyle name="Heading 1 3 3 2" xfId="8174" xr:uid="{00000000-0005-0000-0000-0000BD200000}"/>
    <cellStyle name="Heading 1 3 3 2 2" xfId="32966" xr:uid="{00000000-0005-0000-0000-0000BE200000}"/>
    <cellStyle name="Heading 1 3 3 3" xfId="8175" xr:uid="{00000000-0005-0000-0000-0000BF200000}"/>
    <cellStyle name="Heading 1 3 3 3 2" xfId="31845" xr:uid="{00000000-0005-0000-0000-0000C0200000}"/>
    <cellStyle name="Heading 1 3 3 4" xfId="8176" xr:uid="{00000000-0005-0000-0000-0000C1200000}"/>
    <cellStyle name="Heading 1 3 3 5" xfId="8173" xr:uid="{00000000-0005-0000-0000-0000C2200000}"/>
    <cellStyle name="Heading 1 3 3 6" xfId="31104" xr:uid="{00000000-0005-0000-0000-0000C3200000}"/>
    <cellStyle name="Heading 1 3 4" xfId="1723" xr:uid="{00000000-0005-0000-0000-0000C4200000}"/>
    <cellStyle name="Heading 1 3 4 2" xfId="8177" xr:uid="{00000000-0005-0000-0000-0000C5200000}"/>
    <cellStyle name="Heading 1 3 5" xfId="8178" xr:uid="{00000000-0005-0000-0000-0000C6200000}"/>
    <cellStyle name="Heading 1 3 6" xfId="8171" xr:uid="{00000000-0005-0000-0000-0000C7200000}"/>
    <cellStyle name="Heading 1 4" xfId="1724" xr:uid="{00000000-0005-0000-0000-0000C8200000}"/>
    <cellStyle name="Heading 1 4 2" xfId="1725" xr:uid="{00000000-0005-0000-0000-0000C9200000}"/>
    <cellStyle name="Heading 1 4 2 2" xfId="8181" xr:uid="{00000000-0005-0000-0000-0000CA200000}"/>
    <cellStyle name="Heading 1 4 2 2 2" xfId="32967" xr:uid="{00000000-0005-0000-0000-0000CB200000}"/>
    <cellStyle name="Heading 1 4 2 3" xfId="8182" xr:uid="{00000000-0005-0000-0000-0000CC200000}"/>
    <cellStyle name="Heading 1 4 2 3 2" xfId="31846" xr:uid="{00000000-0005-0000-0000-0000CD200000}"/>
    <cellStyle name="Heading 1 4 2 4" xfId="8180" xr:uid="{00000000-0005-0000-0000-0000CE200000}"/>
    <cellStyle name="Heading 1 4 3" xfId="1726" xr:uid="{00000000-0005-0000-0000-0000CF200000}"/>
    <cellStyle name="Heading 1 4 3 2" xfId="8183" xr:uid="{00000000-0005-0000-0000-0000D0200000}"/>
    <cellStyle name="Heading 1 4 4" xfId="1727" xr:uid="{00000000-0005-0000-0000-0000D1200000}"/>
    <cellStyle name="Heading 1 4 4 2" xfId="8184" xr:uid="{00000000-0005-0000-0000-0000D2200000}"/>
    <cellStyle name="Heading 1 4 5" xfId="8185" xr:uid="{00000000-0005-0000-0000-0000D3200000}"/>
    <cellStyle name="Heading 1 4 6" xfId="8179" xr:uid="{00000000-0005-0000-0000-0000D4200000}"/>
    <cellStyle name="Heading 1 5" xfId="1728" xr:uid="{00000000-0005-0000-0000-0000D5200000}"/>
    <cellStyle name="Heading 1 5 2" xfId="1729" xr:uid="{00000000-0005-0000-0000-0000D6200000}"/>
    <cellStyle name="Heading 1 5 2 2" xfId="1730" xr:uid="{00000000-0005-0000-0000-0000D7200000}"/>
    <cellStyle name="Heading 1 5 2 2 2" xfId="8189" xr:uid="{00000000-0005-0000-0000-0000D8200000}"/>
    <cellStyle name="Heading 1 5 2 2 3" xfId="8188" xr:uid="{00000000-0005-0000-0000-0000D9200000}"/>
    <cellStyle name="Heading 1 5 2 2 4" xfId="32968" xr:uid="{00000000-0005-0000-0000-0000DA200000}"/>
    <cellStyle name="Heading 1 5 2 3" xfId="1731" xr:uid="{00000000-0005-0000-0000-0000DB200000}"/>
    <cellStyle name="Heading 1 5 2 3 2" xfId="8190" xr:uid="{00000000-0005-0000-0000-0000DC200000}"/>
    <cellStyle name="Heading 1 5 2 4" xfId="1732" xr:uid="{00000000-0005-0000-0000-0000DD200000}"/>
    <cellStyle name="Heading 1 5 2 4 2" xfId="8191" xr:uid="{00000000-0005-0000-0000-0000DE200000}"/>
    <cellStyle name="Heading 1 5 2 5" xfId="8187" xr:uid="{00000000-0005-0000-0000-0000DF200000}"/>
    <cellStyle name="Heading 1 5 3" xfId="1733" xr:uid="{00000000-0005-0000-0000-0000E0200000}"/>
    <cellStyle name="Heading 1 5 3 2" xfId="1734" xr:uid="{00000000-0005-0000-0000-0000E1200000}"/>
    <cellStyle name="Heading 1 5 3 2 2" xfId="8193" xr:uid="{00000000-0005-0000-0000-0000E2200000}"/>
    <cellStyle name="Heading 1 5 3 3" xfId="1735" xr:uid="{00000000-0005-0000-0000-0000E3200000}"/>
    <cellStyle name="Heading 1 5 3 3 2" xfId="8194" xr:uid="{00000000-0005-0000-0000-0000E4200000}"/>
    <cellStyle name="Heading 1 5 3 4" xfId="8195" xr:uid="{00000000-0005-0000-0000-0000E5200000}"/>
    <cellStyle name="Heading 1 5 3 5" xfId="8192" xr:uid="{00000000-0005-0000-0000-0000E6200000}"/>
    <cellStyle name="Heading 1 5 4" xfId="1736" xr:uid="{00000000-0005-0000-0000-0000E7200000}"/>
    <cellStyle name="Heading 1 5 4 2" xfId="1737" xr:uid="{00000000-0005-0000-0000-0000E8200000}"/>
    <cellStyle name="Heading 1 5 4 2 2" xfId="8197" xr:uid="{00000000-0005-0000-0000-0000E9200000}"/>
    <cellStyle name="Heading 1 5 4 3" xfId="1738" xr:uid="{00000000-0005-0000-0000-0000EA200000}"/>
    <cellStyle name="Heading 1 5 4 3 2" xfId="8198" xr:uid="{00000000-0005-0000-0000-0000EB200000}"/>
    <cellStyle name="Heading 1 5 4 4" xfId="8199" xr:uid="{00000000-0005-0000-0000-0000EC200000}"/>
    <cellStyle name="Heading 1 5 4 5" xfId="8196" xr:uid="{00000000-0005-0000-0000-0000ED200000}"/>
    <cellStyle name="Heading 1 5 5" xfId="8186" xr:uid="{00000000-0005-0000-0000-0000EE200000}"/>
    <cellStyle name="Heading 1 6" xfId="1739" xr:uid="{00000000-0005-0000-0000-0000EF200000}"/>
    <cellStyle name="Heading 1 6 2" xfId="1740" xr:uid="{00000000-0005-0000-0000-0000F0200000}"/>
    <cellStyle name="Heading 1 6 2 2" xfId="8202" xr:uid="{00000000-0005-0000-0000-0000F1200000}"/>
    <cellStyle name="Heading 1 6 2 2 2" xfId="32969" xr:uid="{00000000-0005-0000-0000-0000F2200000}"/>
    <cellStyle name="Heading 1 6 2 3" xfId="8203" xr:uid="{00000000-0005-0000-0000-0000F3200000}"/>
    <cellStyle name="Heading 1 6 2 3 2" xfId="31847" xr:uid="{00000000-0005-0000-0000-0000F4200000}"/>
    <cellStyle name="Heading 1 6 2 4" xfId="8201" xr:uid="{00000000-0005-0000-0000-0000F5200000}"/>
    <cellStyle name="Heading 1 6 3" xfId="1741" xr:uid="{00000000-0005-0000-0000-0000F6200000}"/>
    <cellStyle name="Heading 1 6 3 2" xfId="8204" xr:uid="{00000000-0005-0000-0000-0000F7200000}"/>
    <cellStyle name="Heading 1 6 4" xfId="8205" xr:uid="{00000000-0005-0000-0000-0000F8200000}"/>
    <cellStyle name="Heading 1 6 5" xfId="8200" xr:uid="{00000000-0005-0000-0000-0000F9200000}"/>
    <cellStyle name="Heading 1 7" xfId="1742" xr:uid="{00000000-0005-0000-0000-0000FA200000}"/>
    <cellStyle name="Heading 1 7 2" xfId="1743" xr:uid="{00000000-0005-0000-0000-0000FB200000}"/>
    <cellStyle name="Heading 1 7 2 2" xfId="8208" xr:uid="{00000000-0005-0000-0000-0000FC200000}"/>
    <cellStyle name="Heading 1 7 2 2 2" xfId="32970" xr:uid="{00000000-0005-0000-0000-0000FD200000}"/>
    <cellStyle name="Heading 1 7 2 3" xfId="8209" xr:uid="{00000000-0005-0000-0000-0000FE200000}"/>
    <cellStyle name="Heading 1 7 2 3 2" xfId="31848" xr:uid="{00000000-0005-0000-0000-0000FF200000}"/>
    <cellStyle name="Heading 1 7 2 4" xfId="8207" xr:uid="{00000000-0005-0000-0000-000000210000}"/>
    <cellStyle name="Heading 1 7 3" xfId="8210" xr:uid="{00000000-0005-0000-0000-000001210000}"/>
    <cellStyle name="Heading 1 7 3 2" xfId="41873" xr:uid="{00000000-0005-0000-0000-000002210000}"/>
    <cellStyle name="Heading 1 7 4" xfId="8206" xr:uid="{00000000-0005-0000-0000-000003210000}"/>
    <cellStyle name="Heading 1 8" xfId="1744" xr:uid="{00000000-0005-0000-0000-000004210000}"/>
    <cellStyle name="Heading 1 8 2" xfId="8212" xr:uid="{00000000-0005-0000-0000-000005210000}"/>
    <cellStyle name="Heading 1 8 2 2" xfId="8213" xr:uid="{00000000-0005-0000-0000-000006210000}"/>
    <cellStyle name="Heading 1 8 2 2 2" xfId="32971" xr:uid="{00000000-0005-0000-0000-000007210000}"/>
    <cellStyle name="Heading 1 8 2 3" xfId="8214" xr:uid="{00000000-0005-0000-0000-000008210000}"/>
    <cellStyle name="Heading 1 8 2 3 2" xfId="31849" xr:uid="{00000000-0005-0000-0000-000009210000}"/>
    <cellStyle name="Heading 1 8 2 4" xfId="31105" xr:uid="{00000000-0005-0000-0000-00000A210000}"/>
    <cellStyle name="Heading 1 8 3" xfId="8215" xr:uid="{00000000-0005-0000-0000-00000B210000}"/>
    <cellStyle name="Heading 1 8 3 2" xfId="41874" xr:uid="{00000000-0005-0000-0000-00000C210000}"/>
    <cellStyle name="Heading 1 8 4" xfId="8216" xr:uid="{00000000-0005-0000-0000-00000D210000}"/>
    <cellStyle name="Heading 1 8 5" xfId="8211" xr:uid="{00000000-0005-0000-0000-00000E210000}"/>
    <cellStyle name="Heading 1 8 6" xfId="30367" xr:uid="{00000000-0005-0000-0000-00000F210000}"/>
    <cellStyle name="Heading 1 9" xfId="1745" xr:uid="{00000000-0005-0000-0000-000010210000}"/>
    <cellStyle name="Heading 1 9 2" xfId="1746" xr:uid="{00000000-0005-0000-0000-000011210000}"/>
    <cellStyle name="Heading 1 9 2 2" xfId="8218" xr:uid="{00000000-0005-0000-0000-000012210000}"/>
    <cellStyle name="Heading 1 9 3" xfId="1747" xr:uid="{00000000-0005-0000-0000-000013210000}"/>
    <cellStyle name="Heading 1 9 3 2" xfId="8219" xr:uid="{00000000-0005-0000-0000-000014210000}"/>
    <cellStyle name="Heading 1 9 4" xfId="8220" xr:uid="{00000000-0005-0000-0000-000015210000}"/>
    <cellStyle name="Heading 1 9 5" xfId="8217" xr:uid="{00000000-0005-0000-0000-000016210000}"/>
    <cellStyle name="Heading 2" xfId="1748" builtinId="17" customBuiltin="1"/>
    <cellStyle name="Heading 2 10" xfId="1749" xr:uid="{00000000-0005-0000-0000-000018210000}"/>
    <cellStyle name="Heading 2 10 2" xfId="1750" xr:uid="{00000000-0005-0000-0000-000019210000}"/>
    <cellStyle name="Heading 2 10 2 2" xfId="8224" xr:uid="{00000000-0005-0000-0000-00001A210000}"/>
    <cellStyle name="Heading 2 10 2 2 2" xfId="32973" xr:uid="{00000000-0005-0000-0000-00001B210000}"/>
    <cellStyle name="Heading 2 10 2 3" xfId="8225" xr:uid="{00000000-0005-0000-0000-00001C210000}"/>
    <cellStyle name="Heading 2 10 2 3 2" xfId="31851" xr:uid="{00000000-0005-0000-0000-00001D210000}"/>
    <cellStyle name="Heading 2 10 2 4" xfId="8226" xr:uid="{00000000-0005-0000-0000-00001E210000}"/>
    <cellStyle name="Heading 2 10 2 5" xfId="8223" xr:uid="{00000000-0005-0000-0000-00001F210000}"/>
    <cellStyle name="Heading 2 10 2 6" xfId="31107" xr:uid="{00000000-0005-0000-0000-000020210000}"/>
    <cellStyle name="Heading 2 10 3" xfId="1751" xr:uid="{00000000-0005-0000-0000-000021210000}"/>
    <cellStyle name="Heading 2 10 3 2" xfId="8228" xr:uid="{00000000-0005-0000-0000-000022210000}"/>
    <cellStyle name="Heading 2 10 3 3" xfId="8227" xr:uid="{00000000-0005-0000-0000-000023210000}"/>
    <cellStyle name="Heading 2 10 3 4" xfId="41875" xr:uid="{00000000-0005-0000-0000-000024210000}"/>
    <cellStyle name="Heading 2 10 4" xfId="8229" xr:uid="{00000000-0005-0000-0000-000025210000}"/>
    <cellStyle name="Heading 2 10 5" xfId="8222" xr:uid="{00000000-0005-0000-0000-000026210000}"/>
    <cellStyle name="Heading 2 11" xfId="1752" xr:uid="{00000000-0005-0000-0000-000027210000}"/>
    <cellStyle name="Heading 2 11 2" xfId="8231" xr:uid="{00000000-0005-0000-0000-000028210000}"/>
    <cellStyle name="Heading 2 11 2 2" xfId="8232" xr:uid="{00000000-0005-0000-0000-000029210000}"/>
    <cellStyle name="Heading 2 11 2 2 2" xfId="32974" xr:uid="{00000000-0005-0000-0000-00002A210000}"/>
    <cellStyle name="Heading 2 11 2 3" xfId="8233" xr:uid="{00000000-0005-0000-0000-00002B210000}"/>
    <cellStyle name="Heading 2 11 2 3 2" xfId="31852" xr:uid="{00000000-0005-0000-0000-00002C210000}"/>
    <cellStyle name="Heading 2 11 2 4" xfId="31108" xr:uid="{00000000-0005-0000-0000-00002D210000}"/>
    <cellStyle name="Heading 2 11 3" xfId="8234" xr:uid="{00000000-0005-0000-0000-00002E210000}"/>
    <cellStyle name="Heading 2 11 3 2" xfId="41876" xr:uid="{00000000-0005-0000-0000-00002F210000}"/>
    <cellStyle name="Heading 2 11 4" xfId="8235" xr:uid="{00000000-0005-0000-0000-000030210000}"/>
    <cellStyle name="Heading 2 11 5" xfId="8230" xr:uid="{00000000-0005-0000-0000-000031210000}"/>
    <cellStyle name="Heading 2 11 6" xfId="30369" xr:uid="{00000000-0005-0000-0000-000032210000}"/>
    <cellStyle name="Heading 2 12" xfId="1753" xr:uid="{00000000-0005-0000-0000-000033210000}"/>
    <cellStyle name="Heading 2 12 2" xfId="8237" xr:uid="{00000000-0005-0000-0000-000034210000}"/>
    <cellStyle name="Heading 2 12 2 2" xfId="8238" xr:uid="{00000000-0005-0000-0000-000035210000}"/>
    <cellStyle name="Heading 2 12 2 2 2" xfId="32975" xr:uid="{00000000-0005-0000-0000-000036210000}"/>
    <cellStyle name="Heading 2 12 2 3" xfId="8239" xr:uid="{00000000-0005-0000-0000-000037210000}"/>
    <cellStyle name="Heading 2 12 2 3 2" xfId="31853" xr:uid="{00000000-0005-0000-0000-000038210000}"/>
    <cellStyle name="Heading 2 12 2 4" xfId="31109" xr:uid="{00000000-0005-0000-0000-000039210000}"/>
    <cellStyle name="Heading 2 12 3" xfId="8240" xr:uid="{00000000-0005-0000-0000-00003A210000}"/>
    <cellStyle name="Heading 2 12 3 2" xfId="41877" xr:uid="{00000000-0005-0000-0000-00003B210000}"/>
    <cellStyle name="Heading 2 12 4" xfId="8241" xr:uid="{00000000-0005-0000-0000-00003C210000}"/>
    <cellStyle name="Heading 2 12 5" xfId="8236" xr:uid="{00000000-0005-0000-0000-00003D210000}"/>
    <cellStyle name="Heading 2 12 6" xfId="30368" xr:uid="{00000000-0005-0000-0000-00003E210000}"/>
    <cellStyle name="Heading 2 13" xfId="1754" xr:uid="{00000000-0005-0000-0000-00003F210000}"/>
    <cellStyle name="Heading 2 13 2" xfId="8243" xr:uid="{00000000-0005-0000-0000-000040210000}"/>
    <cellStyle name="Heading 2 13 3" xfId="8242" xr:uid="{00000000-0005-0000-0000-000041210000}"/>
    <cellStyle name="Heading 2 13 4" xfId="31065" xr:uid="{00000000-0005-0000-0000-000042210000}"/>
    <cellStyle name="Heading 2 14" xfId="1755" xr:uid="{00000000-0005-0000-0000-000043210000}"/>
    <cellStyle name="Heading 2 14 2" xfId="8245" xr:uid="{00000000-0005-0000-0000-000044210000}"/>
    <cellStyle name="Heading 2 14 2 2" xfId="32972" xr:uid="{00000000-0005-0000-0000-000045210000}"/>
    <cellStyle name="Heading 2 14 3" xfId="8246" xr:uid="{00000000-0005-0000-0000-000046210000}"/>
    <cellStyle name="Heading 2 14 3 2" xfId="31850" xr:uid="{00000000-0005-0000-0000-000047210000}"/>
    <cellStyle name="Heading 2 14 4" xfId="8247" xr:uid="{00000000-0005-0000-0000-000048210000}"/>
    <cellStyle name="Heading 2 14 5" xfId="8244" xr:uid="{00000000-0005-0000-0000-000049210000}"/>
    <cellStyle name="Heading 2 14 6" xfId="31106" xr:uid="{00000000-0005-0000-0000-00004A210000}"/>
    <cellStyle name="Heading 2 15" xfId="8248" xr:uid="{00000000-0005-0000-0000-00004B210000}"/>
    <cellStyle name="Heading 2 15 2" xfId="32819" xr:uid="{00000000-0005-0000-0000-00004C210000}"/>
    <cellStyle name="Heading 2 16" xfId="8249" xr:uid="{00000000-0005-0000-0000-00004D210000}"/>
    <cellStyle name="Heading 2 16 2" xfId="41834" xr:uid="{00000000-0005-0000-0000-00004E210000}"/>
    <cellStyle name="Heading 2 17" xfId="8250" xr:uid="{00000000-0005-0000-0000-00004F210000}"/>
    <cellStyle name="Heading 2 17 2" xfId="42499" xr:uid="{00000000-0005-0000-0000-000050210000}"/>
    <cellStyle name="Heading 2 18" xfId="8221" xr:uid="{00000000-0005-0000-0000-000051210000}"/>
    <cellStyle name="Heading 2 19" xfId="42697" xr:uid="{00000000-0005-0000-0000-000052210000}"/>
    <cellStyle name="Heading 2 2" xfId="1756" xr:uid="{00000000-0005-0000-0000-000053210000}"/>
    <cellStyle name="Heading 2 2 2" xfId="1757" xr:uid="{00000000-0005-0000-0000-000054210000}"/>
    <cellStyle name="Heading 2 2 2 2" xfId="1758" xr:uid="{00000000-0005-0000-0000-000055210000}"/>
    <cellStyle name="Heading 2 2 2 2 2" xfId="8253" xr:uid="{00000000-0005-0000-0000-000056210000}"/>
    <cellStyle name="Heading 2 2 2 3" xfId="1759" xr:uid="{00000000-0005-0000-0000-000057210000}"/>
    <cellStyle name="Heading 2 2 2 3 2" xfId="8254" xr:uid="{00000000-0005-0000-0000-000058210000}"/>
    <cellStyle name="Heading 2 2 2 4" xfId="1760" xr:uid="{00000000-0005-0000-0000-000059210000}"/>
    <cellStyle name="Heading 2 2 2 4 2" xfId="8255" xr:uid="{00000000-0005-0000-0000-00005A210000}"/>
    <cellStyle name="Heading 2 2 2 5" xfId="1761" xr:uid="{00000000-0005-0000-0000-00005B210000}"/>
    <cellStyle name="Heading 2 2 2 5 2" xfId="8256" xr:uid="{00000000-0005-0000-0000-00005C210000}"/>
    <cellStyle name="Heading 2 2 2 6" xfId="8252" xr:uid="{00000000-0005-0000-0000-00005D210000}"/>
    <cellStyle name="Heading 2 2 3" xfId="1762" xr:uid="{00000000-0005-0000-0000-00005E210000}"/>
    <cellStyle name="Heading 2 2 3 2" xfId="1763" xr:uid="{00000000-0005-0000-0000-00005F210000}"/>
    <cellStyle name="Heading 2 2 3 2 2" xfId="8259" xr:uid="{00000000-0005-0000-0000-000060210000}"/>
    <cellStyle name="Heading 2 2 3 2 3" xfId="8258" xr:uid="{00000000-0005-0000-0000-000061210000}"/>
    <cellStyle name="Heading 2 2 3 2 4" xfId="32976" xr:uid="{00000000-0005-0000-0000-000062210000}"/>
    <cellStyle name="Heading 2 2 3 3" xfId="1764" xr:uid="{00000000-0005-0000-0000-000063210000}"/>
    <cellStyle name="Heading 2 2 3 3 2" xfId="8260" xr:uid="{00000000-0005-0000-0000-000064210000}"/>
    <cellStyle name="Heading 2 2 3 4" xfId="8261" xr:uid="{00000000-0005-0000-0000-000065210000}"/>
    <cellStyle name="Heading 2 2 3 4 2" xfId="8262" xr:uid="{00000000-0005-0000-0000-000066210000}"/>
    <cellStyle name="Heading 2 2 3 4 3" xfId="42560" xr:uid="{00000000-0005-0000-0000-000067210000}"/>
    <cellStyle name="Heading 2 2 3 5" xfId="8257" xr:uid="{00000000-0005-0000-0000-000068210000}"/>
    <cellStyle name="Heading 2 2 4" xfId="1765" xr:uid="{00000000-0005-0000-0000-000069210000}"/>
    <cellStyle name="Heading 2 2 4 2" xfId="8264" xr:uid="{00000000-0005-0000-0000-00006A210000}"/>
    <cellStyle name="Heading 2 2 4 2 2" xfId="42561" xr:uid="{00000000-0005-0000-0000-00006B210000}"/>
    <cellStyle name="Heading 2 2 4 3" xfId="8265" xr:uid="{00000000-0005-0000-0000-00006C210000}"/>
    <cellStyle name="Heading 2 2 4 4" xfId="8263" xr:uid="{00000000-0005-0000-0000-00006D210000}"/>
    <cellStyle name="Heading 2 2 4 5" xfId="32820" xr:uid="{00000000-0005-0000-0000-00006E210000}"/>
    <cellStyle name="Heading 2 2 5" xfId="1766" xr:uid="{00000000-0005-0000-0000-00006F210000}"/>
    <cellStyle name="Heading 2 2 5 2" xfId="8266" xr:uid="{00000000-0005-0000-0000-000070210000}"/>
    <cellStyle name="Heading 2 2 6" xfId="8267" xr:uid="{00000000-0005-0000-0000-000071210000}"/>
    <cellStyle name="Heading 2 2 7" xfId="8251" xr:uid="{00000000-0005-0000-0000-000072210000}"/>
    <cellStyle name="Heading 2 3" xfId="1767" xr:uid="{00000000-0005-0000-0000-000073210000}"/>
    <cellStyle name="Heading 2 3 2" xfId="1768" xr:uid="{00000000-0005-0000-0000-000074210000}"/>
    <cellStyle name="Heading 2 3 2 2" xfId="8269" xr:uid="{00000000-0005-0000-0000-000075210000}"/>
    <cellStyle name="Heading 2 3 3" xfId="1769" xr:uid="{00000000-0005-0000-0000-000076210000}"/>
    <cellStyle name="Heading 2 3 3 2" xfId="8271" xr:uid="{00000000-0005-0000-0000-000077210000}"/>
    <cellStyle name="Heading 2 3 3 2 2" xfId="32977" xr:uid="{00000000-0005-0000-0000-000078210000}"/>
    <cellStyle name="Heading 2 3 3 3" xfId="8272" xr:uid="{00000000-0005-0000-0000-000079210000}"/>
    <cellStyle name="Heading 2 3 3 3 2" xfId="31854" xr:uid="{00000000-0005-0000-0000-00007A210000}"/>
    <cellStyle name="Heading 2 3 3 4" xfId="8273" xr:uid="{00000000-0005-0000-0000-00007B210000}"/>
    <cellStyle name="Heading 2 3 3 5" xfId="8270" xr:uid="{00000000-0005-0000-0000-00007C210000}"/>
    <cellStyle name="Heading 2 3 3 6" xfId="31110" xr:uid="{00000000-0005-0000-0000-00007D210000}"/>
    <cellStyle name="Heading 2 3 4" xfId="1770" xr:uid="{00000000-0005-0000-0000-00007E210000}"/>
    <cellStyle name="Heading 2 3 4 2" xfId="8274" xr:uid="{00000000-0005-0000-0000-00007F210000}"/>
    <cellStyle name="Heading 2 3 5" xfId="8275" xr:uid="{00000000-0005-0000-0000-000080210000}"/>
    <cellStyle name="Heading 2 3 6" xfId="8268" xr:uid="{00000000-0005-0000-0000-000081210000}"/>
    <cellStyle name="Heading 2 4" xfId="1771" xr:uid="{00000000-0005-0000-0000-000082210000}"/>
    <cellStyle name="Heading 2 4 2" xfId="1772" xr:uid="{00000000-0005-0000-0000-000083210000}"/>
    <cellStyle name="Heading 2 4 2 2" xfId="8278" xr:uid="{00000000-0005-0000-0000-000084210000}"/>
    <cellStyle name="Heading 2 4 2 2 2" xfId="32978" xr:uid="{00000000-0005-0000-0000-000085210000}"/>
    <cellStyle name="Heading 2 4 2 3" xfId="8279" xr:uid="{00000000-0005-0000-0000-000086210000}"/>
    <cellStyle name="Heading 2 4 2 3 2" xfId="31855" xr:uid="{00000000-0005-0000-0000-000087210000}"/>
    <cellStyle name="Heading 2 4 2 4" xfId="8277" xr:uid="{00000000-0005-0000-0000-000088210000}"/>
    <cellStyle name="Heading 2 4 3" xfId="1773" xr:uid="{00000000-0005-0000-0000-000089210000}"/>
    <cellStyle name="Heading 2 4 3 2" xfId="8280" xr:uid="{00000000-0005-0000-0000-00008A210000}"/>
    <cellStyle name="Heading 2 4 4" xfId="1774" xr:uid="{00000000-0005-0000-0000-00008B210000}"/>
    <cellStyle name="Heading 2 4 4 2" xfId="8281" xr:uid="{00000000-0005-0000-0000-00008C210000}"/>
    <cellStyle name="Heading 2 4 5" xfId="8282" xr:uid="{00000000-0005-0000-0000-00008D210000}"/>
    <cellStyle name="Heading 2 4 6" xfId="8276" xr:uid="{00000000-0005-0000-0000-00008E210000}"/>
    <cellStyle name="Heading 2 5" xfId="1775" xr:uid="{00000000-0005-0000-0000-00008F210000}"/>
    <cellStyle name="Heading 2 5 2" xfId="1776" xr:uid="{00000000-0005-0000-0000-000090210000}"/>
    <cellStyle name="Heading 2 5 2 2" xfId="1777" xr:uid="{00000000-0005-0000-0000-000091210000}"/>
    <cellStyle name="Heading 2 5 2 2 2" xfId="8286" xr:uid="{00000000-0005-0000-0000-000092210000}"/>
    <cellStyle name="Heading 2 5 2 2 3" xfId="8285" xr:uid="{00000000-0005-0000-0000-000093210000}"/>
    <cellStyle name="Heading 2 5 2 2 4" xfId="32979" xr:uid="{00000000-0005-0000-0000-000094210000}"/>
    <cellStyle name="Heading 2 5 2 3" xfId="1778" xr:uid="{00000000-0005-0000-0000-000095210000}"/>
    <cellStyle name="Heading 2 5 2 3 2" xfId="8287" xr:uid="{00000000-0005-0000-0000-000096210000}"/>
    <cellStyle name="Heading 2 5 2 4" xfId="1779" xr:uid="{00000000-0005-0000-0000-000097210000}"/>
    <cellStyle name="Heading 2 5 2 4 2" xfId="8288" xr:uid="{00000000-0005-0000-0000-000098210000}"/>
    <cellStyle name="Heading 2 5 2 5" xfId="8284" xr:uid="{00000000-0005-0000-0000-000099210000}"/>
    <cellStyle name="Heading 2 5 3" xfId="1780" xr:uid="{00000000-0005-0000-0000-00009A210000}"/>
    <cellStyle name="Heading 2 5 3 2" xfId="1781" xr:uid="{00000000-0005-0000-0000-00009B210000}"/>
    <cellStyle name="Heading 2 5 3 2 2" xfId="8290" xr:uid="{00000000-0005-0000-0000-00009C210000}"/>
    <cellStyle name="Heading 2 5 3 3" xfId="1782" xr:uid="{00000000-0005-0000-0000-00009D210000}"/>
    <cellStyle name="Heading 2 5 3 3 2" xfId="8291" xr:uid="{00000000-0005-0000-0000-00009E210000}"/>
    <cellStyle name="Heading 2 5 3 4" xfId="8292" xr:uid="{00000000-0005-0000-0000-00009F210000}"/>
    <cellStyle name="Heading 2 5 3 5" xfId="8289" xr:uid="{00000000-0005-0000-0000-0000A0210000}"/>
    <cellStyle name="Heading 2 5 4" xfId="1783" xr:uid="{00000000-0005-0000-0000-0000A1210000}"/>
    <cellStyle name="Heading 2 5 4 2" xfId="1784" xr:uid="{00000000-0005-0000-0000-0000A2210000}"/>
    <cellStyle name="Heading 2 5 4 2 2" xfId="8294" xr:uid="{00000000-0005-0000-0000-0000A3210000}"/>
    <cellStyle name="Heading 2 5 4 3" xfId="1785" xr:uid="{00000000-0005-0000-0000-0000A4210000}"/>
    <cellStyle name="Heading 2 5 4 3 2" xfId="8295" xr:uid="{00000000-0005-0000-0000-0000A5210000}"/>
    <cellStyle name="Heading 2 5 4 4" xfId="8296" xr:uid="{00000000-0005-0000-0000-0000A6210000}"/>
    <cellStyle name="Heading 2 5 4 5" xfId="8293" xr:uid="{00000000-0005-0000-0000-0000A7210000}"/>
    <cellStyle name="Heading 2 5 5" xfId="8283" xr:uid="{00000000-0005-0000-0000-0000A8210000}"/>
    <cellStyle name="Heading 2 6" xfId="1786" xr:uid="{00000000-0005-0000-0000-0000A9210000}"/>
    <cellStyle name="Heading 2 6 2" xfId="1787" xr:uid="{00000000-0005-0000-0000-0000AA210000}"/>
    <cellStyle name="Heading 2 6 2 2" xfId="8299" xr:uid="{00000000-0005-0000-0000-0000AB210000}"/>
    <cellStyle name="Heading 2 6 2 2 2" xfId="32980" xr:uid="{00000000-0005-0000-0000-0000AC210000}"/>
    <cellStyle name="Heading 2 6 2 3" xfId="8300" xr:uid="{00000000-0005-0000-0000-0000AD210000}"/>
    <cellStyle name="Heading 2 6 2 3 2" xfId="31856" xr:uid="{00000000-0005-0000-0000-0000AE210000}"/>
    <cellStyle name="Heading 2 6 2 4" xfId="8298" xr:uid="{00000000-0005-0000-0000-0000AF210000}"/>
    <cellStyle name="Heading 2 6 3" xfId="1788" xr:uid="{00000000-0005-0000-0000-0000B0210000}"/>
    <cellStyle name="Heading 2 6 3 2" xfId="8301" xr:uid="{00000000-0005-0000-0000-0000B1210000}"/>
    <cellStyle name="Heading 2 6 4" xfId="8302" xr:uid="{00000000-0005-0000-0000-0000B2210000}"/>
    <cellStyle name="Heading 2 6 5" xfId="8297" xr:uid="{00000000-0005-0000-0000-0000B3210000}"/>
    <cellStyle name="Heading 2 7" xfId="1789" xr:uid="{00000000-0005-0000-0000-0000B4210000}"/>
    <cellStyle name="Heading 2 7 2" xfId="1790" xr:uid="{00000000-0005-0000-0000-0000B5210000}"/>
    <cellStyle name="Heading 2 7 2 2" xfId="8305" xr:uid="{00000000-0005-0000-0000-0000B6210000}"/>
    <cellStyle name="Heading 2 7 2 2 2" xfId="32981" xr:uid="{00000000-0005-0000-0000-0000B7210000}"/>
    <cellStyle name="Heading 2 7 2 3" xfId="8306" xr:uid="{00000000-0005-0000-0000-0000B8210000}"/>
    <cellStyle name="Heading 2 7 2 3 2" xfId="31857" xr:uid="{00000000-0005-0000-0000-0000B9210000}"/>
    <cellStyle name="Heading 2 7 2 4" xfId="8304" xr:uid="{00000000-0005-0000-0000-0000BA210000}"/>
    <cellStyle name="Heading 2 7 3" xfId="8307" xr:uid="{00000000-0005-0000-0000-0000BB210000}"/>
    <cellStyle name="Heading 2 7 3 2" xfId="41878" xr:uid="{00000000-0005-0000-0000-0000BC210000}"/>
    <cellStyle name="Heading 2 7 4" xfId="8303" xr:uid="{00000000-0005-0000-0000-0000BD210000}"/>
    <cellStyle name="Heading 2 8" xfId="1791" xr:uid="{00000000-0005-0000-0000-0000BE210000}"/>
    <cellStyle name="Heading 2 8 2" xfId="8309" xr:uid="{00000000-0005-0000-0000-0000BF210000}"/>
    <cellStyle name="Heading 2 8 2 2" xfId="8310" xr:uid="{00000000-0005-0000-0000-0000C0210000}"/>
    <cellStyle name="Heading 2 8 2 2 2" xfId="32982" xr:uid="{00000000-0005-0000-0000-0000C1210000}"/>
    <cellStyle name="Heading 2 8 2 3" xfId="8311" xr:uid="{00000000-0005-0000-0000-0000C2210000}"/>
    <cellStyle name="Heading 2 8 2 3 2" xfId="31858" xr:uid="{00000000-0005-0000-0000-0000C3210000}"/>
    <cellStyle name="Heading 2 8 2 4" xfId="31111" xr:uid="{00000000-0005-0000-0000-0000C4210000}"/>
    <cellStyle name="Heading 2 8 3" xfId="8312" xr:uid="{00000000-0005-0000-0000-0000C5210000}"/>
    <cellStyle name="Heading 2 8 3 2" xfId="41879" xr:uid="{00000000-0005-0000-0000-0000C6210000}"/>
    <cellStyle name="Heading 2 8 4" xfId="8313" xr:uid="{00000000-0005-0000-0000-0000C7210000}"/>
    <cellStyle name="Heading 2 8 5" xfId="8308" xr:uid="{00000000-0005-0000-0000-0000C8210000}"/>
    <cellStyle name="Heading 2 8 6" xfId="30370" xr:uid="{00000000-0005-0000-0000-0000C9210000}"/>
    <cellStyle name="Heading 2 9" xfId="1792" xr:uid="{00000000-0005-0000-0000-0000CA210000}"/>
    <cellStyle name="Heading 2 9 2" xfId="1793" xr:uid="{00000000-0005-0000-0000-0000CB210000}"/>
    <cellStyle name="Heading 2 9 2 2" xfId="8315" xr:uid="{00000000-0005-0000-0000-0000CC210000}"/>
    <cellStyle name="Heading 2 9 3" xfId="1794" xr:uid="{00000000-0005-0000-0000-0000CD210000}"/>
    <cellStyle name="Heading 2 9 3 2" xfId="8316" xr:uid="{00000000-0005-0000-0000-0000CE210000}"/>
    <cellStyle name="Heading 2 9 4" xfId="8317" xr:uid="{00000000-0005-0000-0000-0000CF210000}"/>
    <cellStyle name="Heading 2 9 5" xfId="8314" xr:uid="{00000000-0005-0000-0000-0000D0210000}"/>
    <cellStyle name="Heading 3" xfId="1795" builtinId="18" customBuiltin="1"/>
    <cellStyle name="Heading 3 10" xfId="1796" xr:uid="{00000000-0005-0000-0000-0000D2210000}"/>
    <cellStyle name="Heading 3 10 2" xfId="1797" xr:uid="{00000000-0005-0000-0000-0000D3210000}"/>
    <cellStyle name="Heading 3 10 2 2" xfId="8321" xr:uid="{00000000-0005-0000-0000-0000D4210000}"/>
    <cellStyle name="Heading 3 10 2 2 2" xfId="32984" xr:uid="{00000000-0005-0000-0000-0000D5210000}"/>
    <cellStyle name="Heading 3 10 2 3" xfId="8322" xr:uid="{00000000-0005-0000-0000-0000D6210000}"/>
    <cellStyle name="Heading 3 10 2 3 2" xfId="31860" xr:uid="{00000000-0005-0000-0000-0000D7210000}"/>
    <cellStyle name="Heading 3 10 2 4" xfId="8323" xr:uid="{00000000-0005-0000-0000-0000D8210000}"/>
    <cellStyle name="Heading 3 10 2 5" xfId="8320" xr:uid="{00000000-0005-0000-0000-0000D9210000}"/>
    <cellStyle name="Heading 3 10 2 6" xfId="31113" xr:uid="{00000000-0005-0000-0000-0000DA210000}"/>
    <cellStyle name="Heading 3 10 3" xfId="1798" xr:uid="{00000000-0005-0000-0000-0000DB210000}"/>
    <cellStyle name="Heading 3 10 3 2" xfId="8325" xr:uid="{00000000-0005-0000-0000-0000DC210000}"/>
    <cellStyle name="Heading 3 10 3 3" xfId="8324" xr:uid="{00000000-0005-0000-0000-0000DD210000}"/>
    <cellStyle name="Heading 3 10 3 4" xfId="41880" xr:uid="{00000000-0005-0000-0000-0000DE210000}"/>
    <cellStyle name="Heading 3 10 4" xfId="8326" xr:uid="{00000000-0005-0000-0000-0000DF210000}"/>
    <cellStyle name="Heading 3 10 5" xfId="8319" xr:uid="{00000000-0005-0000-0000-0000E0210000}"/>
    <cellStyle name="Heading 3 11" xfId="1799" xr:uid="{00000000-0005-0000-0000-0000E1210000}"/>
    <cellStyle name="Heading 3 11 2" xfId="8328" xr:uid="{00000000-0005-0000-0000-0000E2210000}"/>
    <cellStyle name="Heading 3 11 2 2" xfId="8329" xr:uid="{00000000-0005-0000-0000-0000E3210000}"/>
    <cellStyle name="Heading 3 11 2 2 2" xfId="32985" xr:uid="{00000000-0005-0000-0000-0000E4210000}"/>
    <cellStyle name="Heading 3 11 2 3" xfId="8330" xr:uid="{00000000-0005-0000-0000-0000E5210000}"/>
    <cellStyle name="Heading 3 11 2 3 2" xfId="31861" xr:uid="{00000000-0005-0000-0000-0000E6210000}"/>
    <cellStyle name="Heading 3 11 2 4" xfId="31114" xr:uid="{00000000-0005-0000-0000-0000E7210000}"/>
    <cellStyle name="Heading 3 11 3" xfId="8331" xr:uid="{00000000-0005-0000-0000-0000E8210000}"/>
    <cellStyle name="Heading 3 11 3 2" xfId="41881" xr:uid="{00000000-0005-0000-0000-0000E9210000}"/>
    <cellStyle name="Heading 3 11 4" xfId="8332" xr:uid="{00000000-0005-0000-0000-0000EA210000}"/>
    <cellStyle name="Heading 3 11 5" xfId="8327" xr:uid="{00000000-0005-0000-0000-0000EB210000}"/>
    <cellStyle name="Heading 3 11 6" xfId="30372" xr:uid="{00000000-0005-0000-0000-0000EC210000}"/>
    <cellStyle name="Heading 3 12" xfId="1800" xr:uid="{00000000-0005-0000-0000-0000ED210000}"/>
    <cellStyle name="Heading 3 12 2" xfId="8334" xr:uid="{00000000-0005-0000-0000-0000EE210000}"/>
    <cellStyle name="Heading 3 12 2 2" xfId="8335" xr:uid="{00000000-0005-0000-0000-0000EF210000}"/>
    <cellStyle name="Heading 3 12 2 2 2" xfId="32986" xr:uid="{00000000-0005-0000-0000-0000F0210000}"/>
    <cellStyle name="Heading 3 12 2 3" xfId="8336" xr:uid="{00000000-0005-0000-0000-0000F1210000}"/>
    <cellStyle name="Heading 3 12 2 3 2" xfId="31862" xr:uid="{00000000-0005-0000-0000-0000F2210000}"/>
    <cellStyle name="Heading 3 12 2 4" xfId="31115" xr:uid="{00000000-0005-0000-0000-0000F3210000}"/>
    <cellStyle name="Heading 3 12 3" xfId="8337" xr:uid="{00000000-0005-0000-0000-0000F4210000}"/>
    <cellStyle name="Heading 3 12 3 2" xfId="41882" xr:uid="{00000000-0005-0000-0000-0000F5210000}"/>
    <cellStyle name="Heading 3 12 4" xfId="8338" xr:uid="{00000000-0005-0000-0000-0000F6210000}"/>
    <cellStyle name="Heading 3 12 5" xfId="8333" xr:uid="{00000000-0005-0000-0000-0000F7210000}"/>
    <cellStyle name="Heading 3 12 6" xfId="30371" xr:uid="{00000000-0005-0000-0000-0000F8210000}"/>
    <cellStyle name="Heading 3 13" xfId="1801" xr:uid="{00000000-0005-0000-0000-0000F9210000}"/>
    <cellStyle name="Heading 3 13 2" xfId="8340" xr:uid="{00000000-0005-0000-0000-0000FA210000}"/>
    <cellStyle name="Heading 3 13 3" xfId="8339" xr:uid="{00000000-0005-0000-0000-0000FB210000}"/>
    <cellStyle name="Heading 3 13 4" xfId="31064" xr:uid="{00000000-0005-0000-0000-0000FC210000}"/>
    <cellStyle name="Heading 3 14" xfId="1802" xr:uid="{00000000-0005-0000-0000-0000FD210000}"/>
    <cellStyle name="Heading 3 14 2" xfId="8342" xr:uid="{00000000-0005-0000-0000-0000FE210000}"/>
    <cellStyle name="Heading 3 14 2 2" xfId="32983" xr:uid="{00000000-0005-0000-0000-0000FF210000}"/>
    <cellStyle name="Heading 3 14 3" xfId="8343" xr:uid="{00000000-0005-0000-0000-000000220000}"/>
    <cellStyle name="Heading 3 14 3 2" xfId="31859" xr:uid="{00000000-0005-0000-0000-000001220000}"/>
    <cellStyle name="Heading 3 14 4" xfId="8344" xr:uid="{00000000-0005-0000-0000-000002220000}"/>
    <cellStyle name="Heading 3 14 5" xfId="8341" xr:uid="{00000000-0005-0000-0000-000003220000}"/>
    <cellStyle name="Heading 3 14 6" xfId="31112" xr:uid="{00000000-0005-0000-0000-000004220000}"/>
    <cellStyle name="Heading 3 15" xfId="8345" xr:uid="{00000000-0005-0000-0000-000005220000}"/>
    <cellStyle name="Heading 3 15 2" xfId="32821" xr:uid="{00000000-0005-0000-0000-000006220000}"/>
    <cellStyle name="Heading 3 16" xfId="8346" xr:uid="{00000000-0005-0000-0000-000007220000}"/>
    <cellStyle name="Heading 3 16 2" xfId="41835" xr:uid="{00000000-0005-0000-0000-000008220000}"/>
    <cellStyle name="Heading 3 17" xfId="8347" xr:uid="{00000000-0005-0000-0000-000009220000}"/>
    <cellStyle name="Heading 3 17 2" xfId="42512" xr:uid="{00000000-0005-0000-0000-00000A220000}"/>
    <cellStyle name="Heading 3 18" xfId="8318" xr:uid="{00000000-0005-0000-0000-00000B220000}"/>
    <cellStyle name="Heading 3 19" xfId="42698" xr:uid="{00000000-0005-0000-0000-00000C220000}"/>
    <cellStyle name="Heading 3 2" xfId="1803" xr:uid="{00000000-0005-0000-0000-00000D220000}"/>
    <cellStyle name="Heading 3 2 2" xfId="1804" xr:uid="{00000000-0005-0000-0000-00000E220000}"/>
    <cellStyle name="Heading 3 2 2 2" xfId="1805" xr:uid="{00000000-0005-0000-0000-00000F220000}"/>
    <cellStyle name="Heading 3 2 2 2 2" xfId="8350" xr:uid="{00000000-0005-0000-0000-000010220000}"/>
    <cellStyle name="Heading 3 2 2 3" xfId="1806" xr:uid="{00000000-0005-0000-0000-000011220000}"/>
    <cellStyle name="Heading 3 2 2 3 2" xfId="8351" xr:uid="{00000000-0005-0000-0000-000012220000}"/>
    <cellStyle name="Heading 3 2 2 4" xfId="1807" xr:uid="{00000000-0005-0000-0000-000013220000}"/>
    <cellStyle name="Heading 3 2 2 4 2" xfId="8352" xr:uid="{00000000-0005-0000-0000-000014220000}"/>
    <cellStyle name="Heading 3 2 2 5" xfId="1808" xr:uid="{00000000-0005-0000-0000-000015220000}"/>
    <cellStyle name="Heading 3 2 2 5 2" xfId="8353" xr:uid="{00000000-0005-0000-0000-000016220000}"/>
    <cellStyle name="Heading 3 2 2 6" xfId="8349" xr:uid="{00000000-0005-0000-0000-000017220000}"/>
    <cellStyle name="Heading 3 2 3" xfId="1809" xr:uid="{00000000-0005-0000-0000-000018220000}"/>
    <cellStyle name="Heading 3 2 3 2" xfId="1810" xr:uid="{00000000-0005-0000-0000-000019220000}"/>
    <cellStyle name="Heading 3 2 3 2 2" xfId="8356" xr:uid="{00000000-0005-0000-0000-00001A220000}"/>
    <cellStyle name="Heading 3 2 3 2 3" xfId="8355" xr:uid="{00000000-0005-0000-0000-00001B220000}"/>
    <cellStyle name="Heading 3 2 3 2 4" xfId="32987" xr:uid="{00000000-0005-0000-0000-00001C220000}"/>
    <cellStyle name="Heading 3 2 3 3" xfId="1811" xr:uid="{00000000-0005-0000-0000-00001D220000}"/>
    <cellStyle name="Heading 3 2 3 3 2" xfId="8357" xr:uid="{00000000-0005-0000-0000-00001E220000}"/>
    <cellStyle name="Heading 3 2 3 4" xfId="8358" xr:uid="{00000000-0005-0000-0000-00001F220000}"/>
    <cellStyle name="Heading 3 2 3 4 2" xfId="8359" xr:uid="{00000000-0005-0000-0000-000020220000}"/>
    <cellStyle name="Heading 3 2 3 4 3" xfId="42562" xr:uid="{00000000-0005-0000-0000-000021220000}"/>
    <cellStyle name="Heading 3 2 3 5" xfId="8354" xr:uid="{00000000-0005-0000-0000-000022220000}"/>
    <cellStyle name="Heading 3 2 4" xfId="1812" xr:uid="{00000000-0005-0000-0000-000023220000}"/>
    <cellStyle name="Heading 3 2 4 2" xfId="8361" xr:uid="{00000000-0005-0000-0000-000024220000}"/>
    <cellStyle name="Heading 3 2 4 2 2" xfId="42563" xr:uid="{00000000-0005-0000-0000-000025220000}"/>
    <cellStyle name="Heading 3 2 4 3" xfId="8362" xr:uid="{00000000-0005-0000-0000-000026220000}"/>
    <cellStyle name="Heading 3 2 4 4" xfId="8360" xr:uid="{00000000-0005-0000-0000-000027220000}"/>
    <cellStyle name="Heading 3 2 4 5" xfId="32822" xr:uid="{00000000-0005-0000-0000-000028220000}"/>
    <cellStyle name="Heading 3 2 5" xfId="1813" xr:uid="{00000000-0005-0000-0000-000029220000}"/>
    <cellStyle name="Heading 3 2 5 2" xfId="8363" xr:uid="{00000000-0005-0000-0000-00002A220000}"/>
    <cellStyle name="Heading 3 2 6" xfId="8364" xr:uid="{00000000-0005-0000-0000-00002B220000}"/>
    <cellStyle name="Heading 3 2 7" xfId="8348" xr:uid="{00000000-0005-0000-0000-00002C220000}"/>
    <cellStyle name="Heading 3 3" xfId="1814" xr:uid="{00000000-0005-0000-0000-00002D220000}"/>
    <cellStyle name="Heading 3 3 2" xfId="1815" xr:uid="{00000000-0005-0000-0000-00002E220000}"/>
    <cellStyle name="Heading 3 3 2 2" xfId="8366" xr:uid="{00000000-0005-0000-0000-00002F220000}"/>
    <cellStyle name="Heading 3 3 3" xfId="1816" xr:uid="{00000000-0005-0000-0000-000030220000}"/>
    <cellStyle name="Heading 3 3 3 2" xfId="8368" xr:uid="{00000000-0005-0000-0000-000031220000}"/>
    <cellStyle name="Heading 3 3 3 2 2" xfId="32988" xr:uid="{00000000-0005-0000-0000-000032220000}"/>
    <cellStyle name="Heading 3 3 3 3" xfId="8369" xr:uid="{00000000-0005-0000-0000-000033220000}"/>
    <cellStyle name="Heading 3 3 3 3 2" xfId="31863" xr:uid="{00000000-0005-0000-0000-000034220000}"/>
    <cellStyle name="Heading 3 3 3 4" xfId="8370" xr:uid="{00000000-0005-0000-0000-000035220000}"/>
    <cellStyle name="Heading 3 3 3 5" xfId="8367" xr:uid="{00000000-0005-0000-0000-000036220000}"/>
    <cellStyle name="Heading 3 3 3 6" xfId="31116" xr:uid="{00000000-0005-0000-0000-000037220000}"/>
    <cellStyle name="Heading 3 3 4" xfId="1817" xr:uid="{00000000-0005-0000-0000-000038220000}"/>
    <cellStyle name="Heading 3 3 4 2" xfId="8371" xr:uid="{00000000-0005-0000-0000-000039220000}"/>
    <cellStyle name="Heading 3 3 5" xfId="8372" xr:uid="{00000000-0005-0000-0000-00003A220000}"/>
    <cellStyle name="Heading 3 3 6" xfId="8365" xr:uid="{00000000-0005-0000-0000-00003B220000}"/>
    <cellStyle name="Heading 3 4" xfId="1818" xr:uid="{00000000-0005-0000-0000-00003C220000}"/>
    <cellStyle name="Heading 3 4 2" xfId="1819" xr:uid="{00000000-0005-0000-0000-00003D220000}"/>
    <cellStyle name="Heading 3 4 2 2" xfId="8375" xr:uid="{00000000-0005-0000-0000-00003E220000}"/>
    <cellStyle name="Heading 3 4 2 2 2" xfId="32989" xr:uid="{00000000-0005-0000-0000-00003F220000}"/>
    <cellStyle name="Heading 3 4 2 3" xfId="8376" xr:uid="{00000000-0005-0000-0000-000040220000}"/>
    <cellStyle name="Heading 3 4 2 3 2" xfId="31864" xr:uid="{00000000-0005-0000-0000-000041220000}"/>
    <cellStyle name="Heading 3 4 2 4" xfId="8374" xr:uid="{00000000-0005-0000-0000-000042220000}"/>
    <cellStyle name="Heading 3 4 3" xfId="1820" xr:uid="{00000000-0005-0000-0000-000043220000}"/>
    <cellStyle name="Heading 3 4 3 2" xfId="8377" xr:uid="{00000000-0005-0000-0000-000044220000}"/>
    <cellStyle name="Heading 3 4 4" xfId="1821" xr:uid="{00000000-0005-0000-0000-000045220000}"/>
    <cellStyle name="Heading 3 4 4 2" xfId="8378" xr:uid="{00000000-0005-0000-0000-000046220000}"/>
    <cellStyle name="Heading 3 4 5" xfId="8379" xr:uid="{00000000-0005-0000-0000-000047220000}"/>
    <cellStyle name="Heading 3 4 6" xfId="8373" xr:uid="{00000000-0005-0000-0000-000048220000}"/>
    <cellStyle name="Heading 3 5" xfId="1822" xr:uid="{00000000-0005-0000-0000-000049220000}"/>
    <cellStyle name="Heading 3 5 2" xfId="1823" xr:uid="{00000000-0005-0000-0000-00004A220000}"/>
    <cellStyle name="Heading 3 5 2 2" xfId="1824" xr:uid="{00000000-0005-0000-0000-00004B220000}"/>
    <cellStyle name="Heading 3 5 2 2 2" xfId="8383" xr:uid="{00000000-0005-0000-0000-00004C220000}"/>
    <cellStyle name="Heading 3 5 2 2 3" xfId="8382" xr:uid="{00000000-0005-0000-0000-00004D220000}"/>
    <cellStyle name="Heading 3 5 2 2 4" xfId="32990" xr:uid="{00000000-0005-0000-0000-00004E220000}"/>
    <cellStyle name="Heading 3 5 2 3" xfId="1825" xr:uid="{00000000-0005-0000-0000-00004F220000}"/>
    <cellStyle name="Heading 3 5 2 3 2" xfId="8384" xr:uid="{00000000-0005-0000-0000-000050220000}"/>
    <cellStyle name="Heading 3 5 2 4" xfId="1826" xr:uid="{00000000-0005-0000-0000-000051220000}"/>
    <cellStyle name="Heading 3 5 2 4 2" xfId="8385" xr:uid="{00000000-0005-0000-0000-000052220000}"/>
    <cellStyle name="Heading 3 5 2 5" xfId="8381" xr:uid="{00000000-0005-0000-0000-000053220000}"/>
    <cellStyle name="Heading 3 5 3" xfId="1827" xr:uid="{00000000-0005-0000-0000-000054220000}"/>
    <cellStyle name="Heading 3 5 3 2" xfId="1828" xr:uid="{00000000-0005-0000-0000-000055220000}"/>
    <cellStyle name="Heading 3 5 3 2 2" xfId="8387" xr:uid="{00000000-0005-0000-0000-000056220000}"/>
    <cellStyle name="Heading 3 5 3 3" xfId="1829" xr:uid="{00000000-0005-0000-0000-000057220000}"/>
    <cellStyle name="Heading 3 5 3 3 2" xfId="8388" xr:uid="{00000000-0005-0000-0000-000058220000}"/>
    <cellStyle name="Heading 3 5 3 4" xfId="8389" xr:uid="{00000000-0005-0000-0000-000059220000}"/>
    <cellStyle name="Heading 3 5 3 5" xfId="8386" xr:uid="{00000000-0005-0000-0000-00005A220000}"/>
    <cellStyle name="Heading 3 5 4" xfId="1830" xr:uid="{00000000-0005-0000-0000-00005B220000}"/>
    <cellStyle name="Heading 3 5 4 2" xfId="1831" xr:uid="{00000000-0005-0000-0000-00005C220000}"/>
    <cellStyle name="Heading 3 5 4 2 2" xfId="8391" xr:uid="{00000000-0005-0000-0000-00005D220000}"/>
    <cellStyle name="Heading 3 5 4 3" xfId="1832" xr:uid="{00000000-0005-0000-0000-00005E220000}"/>
    <cellStyle name="Heading 3 5 4 3 2" xfId="8392" xr:uid="{00000000-0005-0000-0000-00005F220000}"/>
    <cellStyle name="Heading 3 5 4 4" xfId="8393" xr:uid="{00000000-0005-0000-0000-000060220000}"/>
    <cellStyle name="Heading 3 5 4 5" xfId="8390" xr:uid="{00000000-0005-0000-0000-000061220000}"/>
    <cellStyle name="Heading 3 5 5" xfId="8380" xr:uid="{00000000-0005-0000-0000-000062220000}"/>
    <cellStyle name="Heading 3 6" xfId="1833" xr:uid="{00000000-0005-0000-0000-000063220000}"/>
    <cellStyle name="Heading 3 6 2" xfId="1834" xr:uid="{00000000-0005-0000-0000-000064220000}"/>
    <cellStyle name="Heading 3 6 2 2" xfId="8396" xr:uid="{00000000-0005-0000-0000-000065220000}"/>
    <cellStyle name="Heading 3 6 2 2 2" xfId="32991" xr:uid="{00000000-0005-0000-0000-000066220000}"/>
    <cellStyle name="Heading 3 6 2 3" xfId="8397" xr:uid="{00000000-0005-0000-0000-000067220000}"/>
    <cellStyle name="Heading 3 6 2 3 2" xfId="31865" xr:uid="{00000000-0005-0000-0000-000068220000}"/>
    <cellStyle name="Heading 3 6 2 4" xfId="8395" xr:uid="{00000000-0005-0000-0000-000069220000}"/>
    <cellStyle name="Heading 3 6 3" xfId="1835" xr:uid="{00000000-0005-0000-0000-00006A220000}"/>
    <cellStyle name="Heading 3 6 3 2" xfId="8398" xr:uid="{00000000-0005-0000-0000-00006B220000}"/>
    <cellStyle name="Heading 3 6 4" xfId="8399" xr:uid="{00000000-0005-0000-0000-00006C220000}"/>
    <cellStyle name="Heading 3 6 5" xfId="8394" xr:uid="{00000000-0005-0000-0000-00006D220000}"/>
    <cellStyle name="Heading 3 7" xfId="1836" xr:uid="{00000000-0005-0000-0000-00006E220000}"/>
    <cellStyle name="Heading 3 7 2" xfId="1837" xr:uid="{00000000-0005-0000-0000-00006F220000}"/>
    <cellStyle name="Heading 3 7 2 2" xfId="8402" xr:uid="{00000000-0005-0000-0000-000070220000}"/>
    <cellStyle name="Heading 3 7 2 2 2" xfId="32992" xr:uid="{00000000-0005-0000-0000-000071220000}"/>
    <cellStyle name="Heading 3 7 2 3" xfId="8403" xr:uid="{00000000-0005-0000-0000-000072220000}"/>
    <cellStyle name="Heading 3 7 2 3 2" xfId="31866" xr:uid="{00000000-0005-0000-0000-000073220000}"/>
    <cellStyle name="Heading 3 7 2 4" xfId="8401" xr:uid="{00000000-0005-0000-0000-000074220000}"/>
    <cellStyle name="Heading 3 7 3" xfId="8404" xr:uid="{00000000-0005-0000-0000-000075220000}"/>
    <cellStyle name="Heading 3 7 3 2" xfId="41883" xr:uid="{00000000-0005-0000-0000-000076220000}"/>
    <cellStyle name="Heading 3 7 4" xfId="8400" xr:uid="{00000000-0005-0000-0000-000077220000}"/>
    <cellStyle name="Heading 3 8" xfId="1838" xr:uid="{00000000-0005-0000-0000-000078220000}"/>
    <cellStyle name="Heading 3 8 2" xfId="8406" xr:uid="{00000000-0005-0000-0000-000079220000}"/>
    <cellStyle name="Heading 3 8 2 2" xfId="8407" xr:uid="{00000000-0005-0000-0000-00007A220000}"/>
    <cellStyle name="Heading 3 8 2 2 2" xfId="32993" xr:uid="{00000000-0005-0000-0000-00007B220000}"/>
    <cellStyle name="Heading 3 8 2 3" xfId="8408" xr:uid="{00000000-0005-0000-0000-00007C220000}"/>
    <cellStyle name="Heading 3 8 2 3 2" xfId="31867" xr:uid="{00000000-0005-0000-0000-00007D220000}"/>
    <cellStyle name="Heading 3 8 2 4" xfId="31117" xr:uid="{00000000-0005-0000-0000-00007E220000}"/>
    <cellStyle name="Heading 3 8 3" xfId="8409" xr:uid="{00000000-0005-0000-0000-00007F220000}"/>
    <cellStyle name="Heading 3 8 3 2" xfId="41884" xr:uid="{00000000-0005-0000-0000-000080220000}"/>
    <cellStyle name="Heading 3 8 4" xfId="8410" xr:uid="{00000000-0005-0000-0000-000081220000}"/>
    <cellStyle name="Heading 3 8 5" xfId="8405" xr:uid="{00000000-0005-0000-0000-000082220000}"/>
    <cellStyle name="Heading 3 8 6" xfId="30373" xr:uid="{00000000-0005-0000-0000-000083220000}"/>
    <cellStyle name="Heading 3 9" xfId="1839" xr:uid="{00000000-0005-0000-0000-000084220000}"/>
    <cellStyle name="Heading 3 9 2" xfId="1840" xr:uid="{00000000-0005-0000-0000-000085220000}"/>
    <cellStyle name="Heading 3 9 2 2" xfId="8412" xr:uid="{00000000-0005-0000-0000-000086220000}"/>
    <cellStyle name="Heading 3 9 3" xfId="1841" xr:uid="{00000000-0005-0000-0000-000087220000}"/>
    <cellStyle name="Heading 3 9 3 2" xfId="8413" xr:uid="{00000000-0005-0000-0000-000088220000}"/>
    <cellStyle name="Heading 3 9 4" xfId="8414" xr:uid="{00000000-0005-0000-0000-000089220000}"/>
    <cellStyle name="Heading 3 9 5" xfId="8411" xr:uid="{00000000-0005-0000-0000-00008A220000}"/>
    <cellStyle name="Heading 4" xfId="1842" builtinId="19" customBuiltin="1"/>
    <cellStyle name="Heading 4 10" xfId="1843" xr:uid="{00000000-0005-0000-0000-00008C220000}"/>
    <cellStyle name="Heading 4 10 2" xfId="1844" xr:uid="{00000000-0005-0000-0000-00008D220000}"/>
    <cellStyle name="Heading 4 10 2 2" xfId="8418" xr:uid="{00000000-0005-0000-0000-00008E220000}"/>
    <cellStyle name="Heading 4 10 2 2 2" xfId="32995" xr:uid="{00000000-0005-0000-0000-00008F220000}"/>
    <cellStyle name="Heading 4 10 2 3" xfId="8419" xr:uid="{00000000-0005-0000-0000-000090220000}"/>
    <cellStyle name="Heading 4 10 2 3 2" xfId="31869" xr:uid="{00000000-0005-0000-0000-000091220000}"/>
    <cellStyle name="Heading 4 10 2 4" xfId="8420" xr:uid="{00000000-0005-0000-0000-000092220000}"/>
    <cellStyle name="Heading 4 10 2 5" xfId="8417" xr:uid="{00000000-0005-0000-0000-000093220000}"/>
    <cellStyle name="Heading 4 10 2 6" xfId="31119" xr:uid="{00000000-0005-0000-0000-000094220000}"/>
    <cellStyle name="Heading 4 10 3" xfId="1845" xr:uid="{00000000-0005-0000-0000-000095220000}"/>
    <cellStyle name="Heading 4 10 3 2" xfId="8422" xr:uid="{00000000-0005-0000-0000-000096220000}"/>
    <cellStyle name="Heading 4 10 3 3" xfId="8421" xr:uid="{00000000-0005-0000-0000-000097220000}"/>
    <cellStyle name="Heading 4 10 3 4" xfId="41885" xr:uid="{00000000-0005-0000-0000-000098220000}"/>
    <cellStyle name="Heading 4 10 4" xfId="8423" xr:uid="{00000000-0005-0000-0000-000099220000}"/>
    <cellStyle name="Heading 4 10 5" xfId="8416" xr:uid="{00000000-0005-0000-0000-00009A220000}"/>
    <cellStyle name="Heading 4 11" xfId="1846" xr:uid="{00000000-0005-0000-0000-00009B220000}"/>
    <cellStyle name="Heading 4 11 2" xfId="8425" xr:uid="{00000000-0005-0000-0000-00009C220000}"/>
    <cellStyle name="Heading 4 11 2 2" xfId="8426" xr:uid="{00000000-0005-0000-0000-00009D220000}"/>
    <cellStyle name="Heading 4 11 2 2 2" xfId="32996" xr:uid="{00000000-0005-0000-0000-00009E220000}"/>
    <cellStyle name="Heading 4 11 2 3" xfId="8427" xr:uid="{00000000-0005-0000-0000-00009F220000}"/>
    <cellStyle name="Heading 4 11 2 3 2" xfId="31870" xr:uid="{00000000-0005-0000-0000-0000A0220000}"/>
    <cellStyle name="Heading 4 11 2 4" xfId="31120" xr:uid="{00000000-0005-0000-0000-0000A1220000}"/>
    <cellStyle name="Heading 4 11 3" xfId="8428" xr:uid="{00000000-0005-0000-0000-0000A2220000}"/>
    <cellStyle name="Heading 4 11 3 2" xfId="41886" xr:uid="{00000000-0005-0000-0000-0000A3220000}"/>
    <cellStyle name="Heading 4 11 4" xfId="8429" xr:uid="{00000000-0005-0000-0000-0000A4220000}"/>
    <cellStyle name="Heading 4 11 5" xfId="8424" xr:uid="{00000000-0005-0000-0000-0000A5220000}"/>
    <cellStyle name="Heading 4 11 6" xfId="30375" xr:uid="{00000000-0005-0000-0000-0000A6220000}"/>
    <cellStyle name="Heading 4 12" xfId="1847" xr:uid="{00000000-0005-0000-0000-0000A7220000}"/>
    <cellStyle name="Heading 4 12 2" xfId="8431" xr:uid="{00000000-0005-0000-0000-0000A8220000}"/>
    <cellStyle name="Heading 4 12 2 2" xfId="8432" xr:uid="{00000000-0005-0000-0000-0000A9220000}"/>
    <cellStyle name="Heading 4 12 2 2 2" xfId="32997" xr:uid="{00000000-0005-0000-0000-0000AA220000}"/>
    <cellStyle name="Heading 4 12 2 3" xfId="8433" xr:uid="{00000000-0005-0000-0000-0000AB220000}"/>
    <cellStyle name="Heading 4 12 2 3 2" xfId="31871" xr:uid="{00000000-0005-0000-0000-0000AC220000}"/>
    <cellStyle name="Heading 4 12 2 4" xfId="31121" xr:uid="{00000000-0005-0000-0000-0000AD220000}"/>
    <cellStyle name="Heading 4 12 3" xfId="8434" xr:uid="{00000000-0005-0000-0000-0000AE220000}"/>
    <cellStyle name="Heading 4 12 3 2" xfId="41887" xr:uid="{00000000-0005-0000-0000-0000AF220000}"/>
    <cellStyle name="Heading 4 12 4" xfId="8435" xr:uid="{00000000-0005-0000-0000-0000B0220000}"/>
    <cellStyle name="Heading 4 12 5" xfId="8430" xr:uid="{00000000-0005-0000-0000-0000B1220000}"/>
    <cellStyle name="Heading 4 12 6" xfId="30374" xr:uid="{00000000-0005-0000-0000-0000B2220000}"/>
    <cellStyle name="Heading 4 13" xfId="1848" xr:uid="{00000000-0005-0000-0000-0000B3220000}"/>
    <cellStyle name="Heading 4 13 2" xfId="8437" xr:uid="{00000000-0005-0000-0000-0000B4220000}"/>
    <cellStyle name="Heading 4 13 3" xfId="8436" xr:uid="{00000000-0005-0000-0000-0000B5220000}"/>
    <cellStyle name="Heading 4 13 4" xfId="31072" xr:uid="{00000000-0005-0000-0000-0000B6220000}"/>
    <cellStyle name="Heading 4 14" xfId="1849" xr:uid="{00000000-0005-0000-0000-0000B7220000}"/>
    <cellStyle name="Heading 4 14 2" xfId="8439" xr:uid="{00000000-0005-0000-0000-0000B8220000}"/>
    <cellStyle name="Heading 4 14 2 2" xfId="32994" xr:uid="{00000000-0005-0000-0000-0000B9220000}"/>
    <cellStyle name="Heading 4 14 3" xfId="8440" xr:uid="{00000000-0005-0000-0000-0000BA220000}"/>
    <cellStyle name="Heading 4 14 3 2" xfId="31868" xr:uid="{00000000-0005-0000-0000-0000BB220000}"/>
    <cellStyle name="Heading 4 14 4" xfId="8441" xr:uid="{00000000-0005-0000-0000-0000BC220000}"/>
    <cellStyle name="Heading 4 14 5" xfId="8438" xr:uid="{00000000-0005-0000-0000-0000BD220000}"/>
    <cellStyle name="Heading 4 14 6" xfId="31118" xr:uid="{00000000-0005-0000-0000-0000BE220000}"/>
    <cellStyle name="Heading 4 15" xfId="8442" xr:uid="{00000000-0005-0000-0000-0000BF220000}"/>
    <cellStyle name="Heading 4 15 2" xfId="32823" xr:uid="{00000000-0005-0000-0000-0000C0220000}"/>
    <cellStyle name="Heading 4 16" xfId="8443" xr:uid="{00000000-0005-0000-0000-0000C1220000}"/>
    <cellStyle name="Heading 4 16 2" xfId="41836" xr:uid="{00000000-0005-0000-0000-0000C2220000}"/>
    <cellStyle name="Heading 4 17" xfId="8444" xr:uid="{00000000-0005-0000-0000-0000C3220000}"/>
    <cellStyle name="Heading 4 17 2" xfId="42506" xr:uid="{00000000-0005-0000-0000-0000C4220000}"/>
    <cellStyle name="Heading 4 18" xfId="8415" xr:uid="{00000000-0005-0000-0000-0000C5220000}"/>
    <cellStyle name="Heading 4 19" xfId="42699" xr:uid="{00000000-0005-0000-0000-0000C6220000}"/>
    <cellStyle name="Heading 4 2" xfId="1850" xr:uid="{00000000-0005-0000-0000-0000C7220000}"/>
    <cellStyle name="Heading 4 2 2" xfId="1851" xr:uid="{00000000-0005-0000-0000-0000C8220000}"/>
    <cellStyle name="Heading 4 2 2 2" xfId="1852" xr:uid="{00000000-0005-0000-0000-0000C9220000}"/>
    <cellStyle name="Heading 4 2 2 2 2" xfId="8447" xr:uid="{00000000-0005-0000-0000-0000CA220000}"/>
    <cellStyle name="Heading 4 2 2 3" xfId="1853" xr:uid="{00000000-0005-0000-0000-0000CB220000}"/>
    <cellStyle name="Heading 4 2 2 3 2" xfId="8448" xr:uid="{00000000-0005-0000-0000-0000CC220000}"/>
    <cellStyle name="Heading 4 2 2 4" xfId="1854" xr:uid="{00000000-0005-0000-0000-0000CD220000}"/>
    <cellStyle name="Heading 4 2 2 4 2" xfId="8449" xr:uid="{00000000-0005-0000-0000-0000CE220000}"/>
    <cellStyle name="Heading 4 2 2 5" xfId="1855" xr:uid="{00000000-0005-0000-0000-0000CF220000}"/>
    <cellStyle name="Heading 4 2 2 5 2" xfId="8450" xr:uid="{00000000-0005-0000-0000-0000D0220000}"/>
    <cellStyle name="Heading 4 2 2 6" xfId="8446" xr:uid="{00000000-0005-0000-0000-0000D1220000}"/>
    <cellStyle name="Heading 4 2 3" xfId="1856" xr:uid="{00000000-0005-0000-0000-0000D2220000}"/>
    <cellStyle name="Heading 4 2 3 2" xfId="1857" xr:uid="{00000000-0005-0000-0000-0000D3220000}"/>
    <cellStyle name="Heading 4 2 3 2 2" xfId="8453" xr:uid="{00000000-0005-0000-0000-0000D4220000}"/>
    <cellStyle name="Heading 4 2 3 2 3" xfId="8452" xr:uid="{00000000-0005-0000-0000-0000D5220000}"/>
    <cellStyle name="Heading 4 2 3 2 4" xfId="32998" xr:uid="{00000000-0005-0000-0000-0000D6220000}"/>
    <cellStyle name="Heading 4 2 3 3" xfId="1858" xr:uid="{00000000-0005-0000-0000-0000D7220000}"/>
    <cellStyle name="Heading 4 2 3 3 2" xfId="8454" xr:uid="{00000000-0005-0000-0000-0000D8220000}"/>
    <cellStyle name="Heading 4 2 3 4" xfId="8455" xr:uid="{00000000-0005-0000-0000-0000D9220000}"/>
    <cellStyle name="Heading 4 2 3 4 2" xfId="8456" xr:uid="{00000000-0005-0000-0000-0000DA220000}"/>
    <cellStyle name="Heading 4 2 3 4 3" xfId="42564" xr:uid="{00000000-0005-0000-0000-0000DB220000}"/>
    <cellStyle name="Heading 4 2 3 5" xfId="8451" xr:uid="{00000000-0005-0000-0000-0000DC220000}"/>
    <cellStyle name="Heading 4 2 4" xfId="1859" xr:uid="{00000000-0005-0000-0000-0000DD220000}"/>
    <cellStyle name="Heading 4 2 4 2" xfId="8458" xr:uid="{00000000-0005-0000-0000-0000DE220000}"/>
    <cellStyle name="Heading 4 2 4 2 2" xfId="42565" xr:uid="{00000000-0005-0000-0000-0000DF220000}"/>
    <cellStyle name="Heading 4 2 4 3" xfId="8459" xr:uid="{00000000-0005-0000-0000-0000E0220000}"/>
    <cellStyle name="Heading 4 2 4 4" xfId="8457" xr:uid="{00000000-0005-0000-0000-0000E1220000}"/>
    <cellStyle name="Heading 4 2 4 5" xfId="32824" xr:uid="{00000000-0005-0000-0000-0000E2220000}"/>
    <cellStyle name="Heading 4 2 5" xfId="1860" xr:uid="{00000000-0005-0000-0000-0000E3220000}"/>
    <cellStyle name="Heading 4 2 5 2" xfId="8460" xr:uid="{00000000-0005-0000-0000-0000E4220000}"/>
    <cellStyle name="Heading 4 2 6" xfId="8461" xr:uid="{00000000-0005-0000-0000-0000E5220000}"/>
    <cellStyle name="Heading 4 2 7" xfId="8445" xr:uid="{00000000-0005-0000-0000-0000E6220000}"/>
    <cellStyle name="Heading 4 3" xfId="1861" xr:uid="{00000000-0005-0000-0000-0000E7220000}"/>
    <cellStyle name="Heading 4 3 2" xfId="1862" xr:uid="{00000000-0005-0000-0000-0000E8220000}"/>
    <cellStyle name="Heading 4 3 2 2" xfId="8463" xr:uid="{00000000-0005-0000-0000-0000E9220000}"/>
    <cellStyle name="Heading 4 3 3" xfId="1863" xr:uid="{00000000-0005-0000-0000-0000EA220000}"/>
    <cellStyle name="Heading 4 3 3 2" xfId="8465" xr:uid="{00000000-0005-0000-0000-0000EB220000}"/>
    <cellStyle name="Heading 4 3 3 2 2" xfId="32999" xr:uid="{00000000-0005-0000-0000-0000EC220000}"/>
    <cellStyle name="Heading 4 3 3 3" xfId="8466" xr:uid="{00000000-0005-0000-0000-0000ED220000}"/>
    <cellStyle name="Heading 4 3 3 3 2" xfId="31872" xr:uid="{00000000-0005-0000-0000-0000EE220000}"/>
    <cellStyle name="Heading 4 3 3 4" xfId="8467" xr:uid="{00000000-0005-0000-0000-0000EF220000}"/>
    <cellStyle name="Heading 4 3 3 5" xfId="8464" xr:uid="{00000000-0005-0000-0000-0000F0220000}"/>
    <cellStyle name="Heading 4 3 3 6" xfId="31122" xr:uid="{00000000-0005-0000-0000-0000F1220000}"/>
    <cellStyle name="Heading 4 3 4" xfId="1864" xr:uid="{00000000-0005-0000-0000-0000F2220000}"/>
    <cellStyle name="Heading 4 3 4 2" xfId="8468" xr:uid="{00000000-0005-0000-0000-0000F3220000}"/>
    <cellStyle name="Heading 4 3 5" xfId="8469" xr:uid="{00000000-0005-0000-0000-0000F4220000}"/>
    <cellStyle name="Heading 4 3 6" xfId="8462" xr:uid="{00000000-0005-0000-0000-0000F5220000}"/>
    <cellStyle name="Heading 4 4" xfId="1865" xr:uid="{00000000-0005-0000-0000-0000F6220000}"/>
    <cellStyle name="Heading 4 4 2" xfId="1866" xr:uid="{00000000-0005-0000-0000-0000F7220000}"/>
    <cellStyle name="Heading 4 4 2 2" xfId="8472" xr:uid="{00000000-0005-0000-0000-0000F8220000}"/>
    <cellStyle name="Heading 4 4 2 2 2" xfId="33000" xr:uid="{00000000-0005-0000-0000-0000F9220000}"/>
    <cellStyle name="Heading 4 4 2 3" xfId="8473" xr:uid="{00000000-0005-0000-0000-0000FA220000}"/>
    <cellStyle name="Heading 4 4 2 3 2" xfId="31873" xr:uid="{00000000-0005-0000-0000-0000FB220000}"/>
    <cellStyle name="Heading 4 4 2 4" xfId="8471" xr:uid="{00000000-0005-0000-0000-0000FC220000}"/>
    <cellStyle name="Heading 4 4 3" xfId="1867" xr:uid="{00000000-0005-0000-0000-0000FD220000}"/>
    <cellStyle name="Heading 4 4 3 2" xfId="8474" xr:uid="{00000000-0005-0000-0000-0000FE220000}"/>
    <cellStyle name="Heading 4 4 4" xfId="1868" xr:uid="{00000000-0005-0000-0000-0000FF220000}"/>
    <cellStyle name="Heading 4 4 4 2" xfId="8475" xr:uid="{00000000-0005-0000-0000-000000230000}"/>
    <cellStyle name="Heading 4 4 5" xfId="8476" xr:uid="{00000000-0005-0000-0000-000001230000}"/>
    <cellStyle name="Heading 4 4 6" xfId="8470" xr:uid="{00000000-0005-0000-0000-000002230000}"/>
    <cellStyle name="Heading 4 5" xfId="1869" xr:uid="{00000000-0005-0000-0000-000003230000}"/>
    <cellStyle name="Heading 4 5 2" xfId="1870" xr:uid="{00000000-0005-0000-0000-000004230000}"/>
    <cellStyle name="Heading 4 5 2 2" xfId="1871" xr:uid="{00000000-0005-0000-0000-000005230000}"/>
    <cellStyle name="Heading 4 5 2 2 2" xfId="8480" xr:uid="{00000000-0005-0000-0000-000006230000}"/>
    <cellStyle name="Heading 4 5 2 2 3" xfId="8479" xr:uid="{00000000-0005-0000-0000-000007230000}"/>
    <cellStyle name="Heading 4 5 2 2 4" xfId="33001" xr:uid="{00000000-0005-0000-0000-000008230000}"/>
    <cellStyle name="Heading 4 5 2 3" xfId="1872" xr:uid="{00000000-0005-0000-0000-000009230000}"/>
    <cellStyle name="Heading 4 5 2 3 2" xfId="8481" xr:uid="{00000000-0005-0000-0000-00000A230000}"/>
    <cellStyle name="Heading 4 5 2 4" xfId="1873" xr:uid="{00000000-0005-0000-0000-00000B230000}"/>
    <cellStyle name="Heading 4 5 2 4 2" xfId="8482" xr:uid="{00000000-0005-0000-0000-00000C230000}"/>
    <cellStyle name="Heading 4 5 2 5" xfId="8478" xr:uid="{00000000-0005-0000-0000-00000D230000}"/>
    <cellStyle name="Heading 4 5 3" xfId="1874" xr:uid="{00000000-0005-0000-0000-00000E230000}"/>
    <cellStyle name="Heading 4 5 3 2" xfId="1875" xr:uid="{00000000-0005-0000-0000-00000F230000}"/>
    <cellStyle name="Heading 4 5 3 2 2" xfId="8484" xr:uid="{00000000-0005-0000-0000-000010230000}"/>
    <cellStyle name="Heading 4 5 3 3" xfId="1876" xr:uid="{00000000-0005-0000-0000-000011230000}"/>
    <cellStyle name="Heading 4 5 3 3 2" xfId="8485" xr:uid="{00000000-0005-0000-0000-000012230000}"/>
    <cellStyle name="Heading 4 5 3 4" xfId="8486" xr:uid="{00000000-0005-0000-0000-000013230000}"/>
    <cellStyle name="Heading 4 5 3 5" xfId="8483" xr:uid="{00000000-0005-0000-0000-000014230000}"/>
    <cellStyle name="Heading 4 5 4" xfId="1877" xr:uid="{00000000-0005-0000-0000-000015230000}"/>
    <cellStyle name="Heading 4 5 4 2" xfId="1878" xr:uid="{00000000-0005-0000-0000-000016230000}"/>
    <cellStyle name="Heading 4 5 4 2 2" xfId="8488" xr:uid="{00000000-0005-0000-0000-000017230000}"/>
    <cellStyle name="Heading 4 5 4 3" xfId="1879" xr:uid="{00000000-0005-0000-0000-000018230000}"/>
    <cellStyle name="Heading 4 5 4 3 2" xfId="8489" xr:uid="{00000000-0005-0000-0000-000019230000}"/>
    <cellStyle name="Heading 4 5 4 4" xfId="8490" xr:uid="{00000000-0005-0000-0000-00001A230000}"/>
    <cellStyle name="Heading 4 5 4 5" xfId="8487" xr:uid="{00000000-0005-0000-0000-00001B230000}"/>
    <cellStyle name="Heading 4 5 5" xfId="8477" xr:uid="{00000000-0005-0000-0000-00001C230000}"/>
    <cellStyle name="Heading 4 6" xfId="1880" xr:uid="{00000000-0005-0000-0000-00001D230000}"/>
    <cellStyle name="Heading 4 6 2" xfId="1881" xr:uid="{00000000-0005-0000-0000-00001E230000}"/>
    <cellStyle name="Heading 4 6 2 2" xfId="8493" xr:uid="{00000000-0005-0000-0000-00001F230000}"/>
    <cellStyle name="Heading 4 6 2 2 2" xfId="33002" xr:uid="{00000000-0005-0000-0000-000020230000}"/>
    <cellStyle name="Heading 4 6 2 3" xfId="8494" xr:uid="{00000000-0005-0000-0000-000021230000}"/>
    <cellStyle name="Heading 4 6 2 3 2" xfId="31874" xr:uid="{00000000-0005-0000-0000-000022230000}"/>
    <cellStyle name="Heading 4 6 2 4" xfId="8492" xr:uid="{00000000-0005-0000-0000-000023230000}"/>
    <cellStyle name="Heading 4 6 3" xfId="1882" xr:uid="{00000000-0005-0000-0000-000024230000}"/>
    <cellStyle name="Heading 4 6 3 2" xfId="8495" xr:uid="{00000000-0005-0000-0000-000025230000}"/>
    <cellStyle name="Heading 4 6 4" xfId="8496" xr:uid="{00000000-0005-0000-0000-000026230000}"/>
    <cellStyle name="Heading 4 6 5" xfId="8491" xr:uid="{00000000-0005-0000-0000-000027230000}"/>
    <cellStyle name="Heading 4 7" xfId="1883" xr:uid="{00000000-0005-0000-0000-000028230000}"/>
    <cellStyle name="Heading 4 7 2" xfId="1884" xr:uid="{00000000-0005-0000-0000-000029230000}"/>
    <cellStyle name="Heading 4 7 2 2" xfId="8499" xr:uid="{00000000-0005-0000-0000-00002A230000}"/>
    <cellStyle name="Heading 4 7 2 2 2" xfId="33003" xr:uid="{00000000-0005-0000-0000-00002B230000}"/>
    <cellStyle name="Heading 4 7 2 3" xfId="8500" xr:uid="{00000000-0005-0000-0000-00002C230000}"/>
    <cellStyle name="Heading 4 7 2 3 2" xfId="31875" xr:uid="{00000000-0005-0000-0000-00002D230000}"/>
    <cellStyle name="Heading 4 7 2 4" xfId="8498" xr:uid="{00000000-0005-0000-0000-00002E230000}"/>
    <cellStyle name="Heading 4 7 3" xfId="8501" xr:uid="{00000000-0005-0000-0000-00002F230000}"/>
    <cellStyle name="Heading 4 7 3 2" xfId="41888" xr:uid="{00000000-0005-0000-0000-000030230000}"/>
    <cellStyle name="Heading 4 7 4" xfId="8497" xr:uid="{00000000-0005-0000-0000-000031230000}"/>
    <cellStyle name="Heading 4 8" xfId="1885" xr:uid="{00000000-0005-0000-0000-000032230000}"/>
    <cellStyle name="Heading 4 8 2" xfId="8503" xr:uid="{00000000-0005-0000-0000-000033230000}"/>
    <cellStyle name="Heading 4 8 2 2" xfId="8504" xr:uid="{00000000-0005-0000-0000-000034230000}"/>
    <cellStyle name="Heading 4 8 2 2 2" xfId="33004" xr:uid="{00000000-0005-0000-0000-000035230000}"/>
    <cellStyle name="Heading 4 8 2 3" xfId="8505" xr:uid="{00000000-0005-0000-0000-000036230000}"/>
    <cellStyle name="Heading 4 8 2 3 2" xfId="31876" xr:uid="{00000000-0005-0000-0000-000037230000}"/>
    <cellStyle name="Heading 4 8 2 4" xfId="31123" xr:uid="{00000000-0005-0000-0000-000038230000}"/>
    <cellStyle name="Heading 4 8 3" xfId="8506" xr:uid="{00000000-0005-0000-0000-000039230000}"/>
    <cellStyle name="Heading 4 8 3 2" xfId="41889" xr:uid="{00000000-0005-0000-0000-00003A230000}"/>
    <cellStyle name="Heading 4 8 4" xfId="8507" xr:uid="{00000000-0005-0000-0000-00003B230000}"/>
    <cellStyle name="Heading 4 8 5" xfId="8502" xr:uid="{00000000-0005-0000-0000-00003C230000}"/>
    <cellStyle name="Heading 4 8 6" xfId="30376" xr:uid="{00000000-0005-0000-0000-00003D230000}"/>
    <cellStyle name="Heading 4 9" xfId="1886" xr:uid="{00000000-0005-0000-0000-00003E230000}"/>
    <cellStyle name="Heading 4 9 2" xfId="1887" xr:uid="{00000000-0005-0000-0000-00003F230000}"/>
    <cellStyle name="Heading 4 9 2 2" xfId="8509" xr:uid="{00000000-0005-0000-0000-000040230000}"/>
    <cellStyle name="Heading 4 9 3" xfId="1888" xr:uid="{00000000-0005-0000-0000-000041230000}"/>
    <cellStyle name="Heading 4 9 3 2" xfId="8510" xr:uid="{00000000-0005-0000-0000-000042230000}"/>
    <cellStyle name="Heading 4 9 4" xfId="8511" xr:uid="{00000000-0005-0000-0000-000043230000}"/>
    <cellStyle name="Heading 4 9 5" xfId="8508" xr:uid="{00000000-0005-0000-0000-000044230000}"/>
    <cellStyle name="heading 5" xfId="42786" xr:uid="{00000000-0005-0000-0000-000045230000}"/>
    <cellStyle name="Hyperlink 2" xfId="1889" xr:uid="{00000000-0005-0000-0000-000046230000}"/>
    <cellStyle name="Hyperlink 2 2" xfId="8513" xr:uid="{00000000-0005-0000-0000-000047230000}"/>
    <cellStyle name="Hyperlink 2 2 2" xfId="42626" xr:uid="{00000000-0005-0000-0000-000048230000}"/>
    <cellStyle name="Hyperlink 2 3" xfId="8514" xr:uid="{00000000-0005-0000-0000-000049230000}"/>
    <cellStyle name="Hyperlink 2 3 2" xfId="42682" xr:uid="{00000000-0005-0000-0000-00004A230000}"/>
    <cellStyle name="Hyperlink 2 4" xfId="8515" xr:uid="{00000000-0005-0000-0000-00004B230000}"/>
    <cellStyle name="Hyperlink 2 4 2" xfId="42619" xr:uid="{00000000-0005-0000-0000-00004C230000}"/>
    <cellStyle name="Hyperlink 2 5" xfId="8516" xr:uid="{00000000-0005-0000-0000-00004D230000}"/>
    <cellStyle name="Hyperlink 2 5 2" xfId="42745" xr:uid="{00000000-0005-0000-0000-00004E230000}"/>
    <cellStyle name="Hyperlink 2 6" xfId="8517" xr:uid="{00000000-0005-0000-0000-00004F230000}"/>
    <cellStyle name="Hyperlink 2 6 2" xfId="42761" xr:uid="{00000000-0005-0000-0000-000050230000}"/>
    <cellStyle name="Hyperlink 2 7" xfId="8512" xr:uid="{00000000-0005-0000-0000-000051230000}"/>
    <cellStyle name="Hyperlink 3" xfId="1890" xr:uid="{00000000-0005-0000-0000-000052230000}"/>
    <cellStyle name="Hyperlink 3 2" xfId="8519" xr:uid="{00000000-0005-0000-0000-000053230000}"/>
    <cellStyle name="Hyperlink 3 2 2" xfId="42687" xr:uid="{00000000-0005-0000-0000-000054230000}"/>
    <cellStyle name="Hyperlink 3 3" xfId="8520" xr:uid="{00000000-0005-0000-0000-000055230000}"/>
    <cellStyle name="Hyperlink 3 3 2" xfId="42635" xr:uid="{00000000-0005-0000-0000-000056230000}"/>
    <cellStyle name="Hyperlink 3 4" xfId="8518" xr:uid="{00000000-0005-0000-0000-000057230000}"/>
    <cellStyle name="Hyperlink 3 5" xfId="31074" xr:uid="{00000000-0005-0000-0000-000058230000}"/>
    <cellStyle name="Hyperlink 4" xfId="8521" xr:uid="{00000000-0005-0000-0000-000059230000}"/>
    <cellStyle name="Hyperlink 4 2" xfId="8522" xr:uid="{00000000-0005-0000-0000-00005A230000}"/>
    <cellStyle name="Hyperlink 4 2 2" xfId="33657" xr:uid="{00000000-0005-0000-0000-00005B230000}"/>
    <cellStyle name="Hyperlink 4 3" xfId="8523" xr:uid="{00000000-0005-0000-0000-00005C230000}"/>
    <cellStyle name="Hyperlink 4 3 2" xfId="32515" xr:uid="{00000000-0005-0000-0000-00005D230000}"/>
    <cellStyle name="Hyperlink 4 4" xfId="8524" xr:uid="{00000000-0005-0000-0000-00005E230000}"/>
    <cellStyle name="Hyperlink 4 4 2" xfId="42690" xr:uid="{00000000-0005-0000-0000-00005F230000}"/>
    <cellStyle name="Hyperlink 4 5" xfId="8525" xr:uid="{00000000-0005-0000-0000-000060230000}"/>
    <cellStyle name="Hyperlink 4 5 2" xfId="42643" xr:uid="{00000000-0005-0000-0000-000061230000}"/>
    <cellStyle name="Hyperlink 4 6" xfId="31735" xr:uid="{00000000-0005-0000-0000-000062230000}"/>
    <cellStyle name="Hyperlink 5" xfId="8526" xr:uid="{00000000-0005-0000-0000-000063230000}"/>
    <cellStyle name="Hyperlink 5 2" xfId="41837" xr:uid="{00000000-0005-0000-0000-000064230000}"/>
    <cellStyle name="Hyperlink 6" xfId="8527" xr:uid="{00000000-0005-0000-0000-000065230000}"/>
    <cellStyle name="Hyperlink 6 2" xfId="42779" xr:uid="{00000000-0005-0000-0000-000066230000}"/>
    <cellStyle name="Hyperlink 7" xfId="8528" xr:uid="{00000000-0005-0000-0000-000067230000}"/>
    <cellStyle name="Hyperlink 8" xfId="42800" xr:uid="{00000000-0005-0000-0000-000068230000}"/>
    <cellStyle name="Input" xfId="1891" builtinId="20" customBuiltin="1"/>
    <cellStyle name="Input 10" xfId="1892" xr:uid="{00000000-0005-0000-0000-00006A230000}"/>
    <cellStyle name="Input 10 2" xfId="1893" xr:uid="{00000000-0005-0000-0000-00006B230000}"/>
    <cellStyle name="Input 10 2 10" xfId="31125" xr:uid="{00000000-0005-0000-0000-00006C230000}"/>
    <cellStyle name="Input 10 2 2" xfId="8532" xr:uid="{00000000-0005-0000-0000-00006D230000}"/>
    <cellStyle name="Input 10 2 2 2" xfId="8533" xr:uid="{00000000-0005-0000-0000-00006E230000}"/>
    <cellStyle name="Input 10 2 2 2 2" xfId="8534" xr:uid="{00000000-0005-0000-0000-00006F230000}"/>
    <cellStyle name="Input 10 2 2 2 2 2" xfId="8535" xr:uid="{00000000-0005-0000-0000-000070230000}"/>
    <cellStyle name="Input 10 2 2 2 2 2 2" xfId="8536" xr:uid="{00000000-0005-0000-0000-000071230000}"/>
    <cellStyle name="Input 10 2 2 2 2 2 2 2" xfId="38906" xr:uid="{00000000-0005-0000-0000-000072230000}"/>
    <cellStyle name="Input 10 2 2 2 2 2 3" xfId="8537" xr:uid="{00000000-0005-0000-0000-000073230000}"/>
    <cellStyle name="Input 10 2 2 2 2 2 3 2" xfId="41446" xr:uid="{00000000-0005-0000-0000-000074230000}"/>
    <cellStyle name="Input 10 2 2 2 2 2 4" xfId="36353" xr:uid="{00000000-0005-0000-0000-000075230000}"/>
    <cellStyle name="Input 10 2 2 2 2 3" xfId="8538" xr:uid="{00000000-0005-0000-0000-000076230000}"/>
    <cellStyle name="Input 10 2 2 2 2 3 2" xfId="37634" xr:uid="{00000000-0005-0000-0000-000077230000}"/>
    <cellStyle name="Input 10 2 2 2 2 4" xfId="8539" xr:uid="{00000000-0005-0000-0000-000078230000}"/>
    <cellStyle name="Input 10 2 2 2 2 4 2" xfId="40176" xr:uid="{00000000-0005-0000-0000-000079230000}"/>
    <cellStyle name="Input 10 2 2 2 2 5" xfId="35074" xr:uid="{00000000-0005-0000-0000-00007A230000}"/>
    <cellStyle name="Input 10 2 2 2 3" xfId="33803" xr:uid="{00000000-0005-0000-0000-00007B230000}"/>
    <cellStyle name="Input 10 2 2 3" xfId="8540" xr:uid="{00000000-0005-0000-0000-00007C230000}"/>
    <cellStyle name="Input 10 2 2 3 2" xfId="8541" xr:uid="{00000000-0005-0000-0000-00007D230000}"/>
    <cellStyle name="Input 10 2 2 3 2 2" xfId="8542" xr:uid="{00000000-0005-0000-0000-00007E230000}"/>
    <cellStyle name="Input 10 2 2 3 2 2 2" xfId="38386" xr:uid="{00000000-0005-0000-0000-00007F230000}"/>
    <cellStyle name="Input 10 2 2 3 2 3" xfId="8543" xr:uid="{00000000-0005-0000-0000-000080230000}"/>
    <cellStyle name="Input 10 2 2 3 2 3 2" xfId="40926" xr:uid="{00000000-0005-0000-0000-000081230000}"/>
    <cellStyle name="Input 10 2 2 3 2 4" xfId="35833" xr:uid="{00000000-0005-0000-0000-000082230000}"/>
    <cellStyle name="Input 10 2 2 3 3" xfId="8544" xr:uid="{00000000-0005-0000-0000-000083230000}"/>
    <cellStyle name="Input 10 2 2 3 3 2" xfId="37112" xr:uid="{00000000-0005-0000-0000-000084230000}"/>
    <cellStyle name="Input 10 2 2 3 4" xfId="8545" xr:uid="{00000000-0005-0000-0000-000085230000}"/>
    <cellStyle name="Input 10 2 2 3 4 2" xfId="39656" xr:uid="{00000000-0005-0000-0000-000086230000}"/>
    <cellStyle name="Input 10 2 2 3 5" xfId="34555" xr:uid="{00000000-0005-0000-0000-000087230000}"/>
    <cellStyle name="Input 10 2 2 4" xfId="32599" xr:uid="{00000000-0005-0000-0000-000088230000}"/>
    <cellStyle name="Input 10 2 3" xfId="8546" xr:uid="{00000000-0005-0000-0000-000089230000}"/>
    <cellStyle name="Input 10 2 3 2" xfId="8547" xr:uid="{00000000-0005-0000-0000-00008A230000}"/>
    <cellStyle name="Input 10 2 3 2 2" xfId="8548" xr:uid="{00000000-0005-0000-0000-00008B230000}"/>
    <cellStyle name="Input 10 2 3 2 2 2" xfId="8549" xr:uid="{00000000-0005-0000-0000-00008C230000}"/>
    <cellStyle name="Input 10 2 3 2 2 2 2" xfId="8550" xr:uid="{00000000-0005-0000-0000-00008D230000}"/>
    <cellStyle name="Input 10 2 3 2 2 2 2 2" xfId="39058" xr:uid="{00000000-0005-0000-0000-00008E230000}"/>
    <cellStyle name="Input 10 2 3 2 2 2 3" xfId="8551" xr:uid="{00000000-0005-0000-0000-00008F230000}"/>
    <cellStyle name="Input 10 2 3 2 2 2 3 2" xfId="41598" xr:uid="{00000000-0005-0000-0000-000090230000}"/>
    <cellStyle name="Input 10 2 3 2 2 2 4" xfId="36505" xr:uid="{00000000-0005-0000-0000-000091230000}"/>
    <cellStyle name="Input 10 2 3 2 2 3" xfId="8552" xr:uid="{00000000-0005-0000-0000-000092230000}"/>
    <cellStyle name="Input 10 2 3 2 2 3 2" xfId="37786" xr:uid="{00000000-0005-0000-0000-000093230000}"/>
    <cellStyle name="Input 10 2 3 2 2 4" xfId="8553" xr:uid="{00000000-0005-0000-0000-000094230000}"/>
    <cellStyle name="Input 10 2 3 2 2 4 2" xfId="40328" xr:uid="{00000000-0005-0000-0000-000095230000}"/>
    <cellStyle name="Input 10 2 3 2 2 5" xfId="35226" xr:uid="{00000000-0005-0000-0000-000096230000}"/>
    <cellStyle name="Input 10 2 3 2 3" xfId="33954" xr:uid="{00000000-0005-0000-0000-000097230000}"/>
    <cellStyle name="Input 10 2 3 3" xfId="8554" xr:uid="{00000000-0005-0000-0000-000098230000}"/>
    <cellStyle name="Input 10 2 3 3 2" xfId="8555" xr:uid="{00000000-0005-0000-0000-000099230000}"/>
    <cellStyle name="Input 10 2 3 3 2 2" xfId="8556" xr:uid="{00000000-0005-0000-0000-00009A230000}"/>
    <cellStyle name="Input 10 2 3 3 2 2 2" xfId="38538" xr:uid="{00000000-0005-0000-0000-00009B230000}"/>
    <cellStyle name="Input 10 2 3 3 2 3" xfId="8557" xr:uid="{00000000-0005-0000-0000-00009C230000}"/>
    <cellStyle name="Input 10 2 3 3 2 3 2" xfId="41078" xr:uid="{00000000-0005-0000-0000-00009D230000}"/>
    <cellStyle name="Input 10 2 3 3 2 4" xfId="35985" xr:uid="{00000000-0005-0000-0000-00009E230000}"/>
    <cellStyle name="Input 10 2 3 3 3" xfId="8558" xr:uid="{00000000-0005-0000-0000-00009F230000}"/>
    <cellStyle name="Input 10 2 3 3 3 2" xfId="37264" xr:uid="{00000000-0005-0000-0000-0000A0230000}"/>
    <cellStyle name="Input 10 2 3 3 4" xfId="8559" xr:uid="{00000000-0005-0000-0000-0000A1230000}"/>
    <cellStyle name="Input 10 2 3 3 4 2" xfId="39808" xr:uid="{00000000-0005-0000-0000-0000A2230000}"/>
    <cellStyle name="Input 10 2 3 3 5" xfId="34703" xr:uid="{00000000-0005-0000-0000-0000A3230000}"/>
    <cellStyle name="Input 10 2 3 4" xfId="32749" xr:uid="{00000000-0005-0000-0000-0000A4230000}"/>
    <cellStyle name="Input 10 2 4" xfId="8560" xr:uid="{00000000-0005-0000-0000-0000A5230000}"/>
    <cellStyle name="Input 10 2 4 2" xfId="8561" xr:uid="{00000000-0005-0000-0000-0000A6230000}"/>
    <cellStyle name="Input 10 2 4 2 2" xfId="8562" xr:uid="{00000000-0005-0000-0000-0000A7230000}"/>
    <cellStyle name="Input 10 2 4 2 2 2" xfId="8563" xr:uid="{00000000-0005-0000-0000-0000A8230000}"/>
    <cellStyle name="Input 10 2 4 2 2 2 2" xfId="8564" xr:uid="{00000000-0005-0000-0000-0000A9230000}"/>
    <cellStyle name="Input 10 2 4 2 2 2 2 2" xfId="39217" xr:uid="{00000000-0005-0000-0000-0000AA230000}"/>
    <cellStyle name="Input 10 2 4 2 2 2 3" xfId="8565" xr:uid="{00000000-0005-0000-0000-0000AB230000}"/>
    <cellStyle name="Input 10 2 4 2 2 2 3 2" xfId="41757" xr:uid="{00000000-0005-0000-0000-0000AC230000}"/>
    <cellStyle name="Input 10 2 4 2 2 2 4" xfId="36664" xr:uid="{00000000-0005-0000-0000-0000AD230000}"/>
    <cellStyle name="Input 10 2 4 2 2 3" xfId="8566" xr:uid="{00000000-0005-0000-0000-0000AE230000}"/>
    <cellStyle name="Input 10 2 4 2 2 3 2" xfId="37947" xr:uid="{00000000-0005-0000-0000-0000AF230000}"/>
    <cellStyle name="Input 10 2 4 2 2 4" xfId="8567" xr:uid="{00000000-0005-0000-0000-0000B0230000}"/>
    <cellStyle name="Input 10 2 4 2 2 4 2" xfId="40487" xr:uid="{00000000-0005-0000-0000-0000B1230000}"/>
    <cellStyle name="Input 10 2 4 2 2 5" xfId="35387" xr:uid="{00000000-0005-0000-0000-0000B2230000}"/>
    <cellStyle name="Input 10 2 4 2 3" xfId="34115" xr:uid="{00000000-0005-0000-0000-0000B3230000}"/>
    <cellStyle name="Input 10 2 4 3" xfId="8568" xr:uid="{00000000-0005-0000-0000-0000B4230000}"/>
    <cellStyle name="Input 10 2 4 3 2" xfId="8569" xr:uid="{00000000-0005-0000-0000-0000B5230000}"/>
    <cellStyle name="Input 10 2 4 3 2 2" xfId="8570" xr:uid="{00000000-0005-0000-0000-0000B6230000}"/>
    <cellStyle name="Input 10 2 4 3 2 2 2" xfId="38697" xr:uid="{00000000-0005-0000-0000-0000B7230000}"/>
    <cellStyle name="Input 10 2 4 3 2 3" xfId="8571" xr:uid="{00000000-0005-0000-0000-0000B8230000}"/>
    <cellStyle name="Input 10 2 4 3 2 3 2" xfId="41237" xr:uid="{00000000-0005-0000-0000-0000B9230000}"/>
    <cellStyle name="Input 10 2 4 3 2 4" xfId="36144" xr:uid="{00000000-0005-0000-0000-0000BA230000}"/>
    <cellStyle name="Input 10 2 4 3 3" xfId="8572" xr:uid="{00000000-0005-0000-0000-0000BB230000}"/>
    <cellStyle name="Input 10 2 4 3 3 2" xfId="37425" xr:uid="{00000000-0005-0000-0000-0000BC230000}"/>
    <cellStyle name="Input 10 2 4 3 4" xfId="8573" xr:uid="{00000000-0005-0000-0000-0000BD230000}"/>
    <cellStyle name="Input 10 2 4 3 4 2" xfId="39967" xr:uid="{00000000-0005-0000-0000-0000BE230000}"/>
    <cellStyle name="Input 10 2 4 3 5" xfId="34864" xr:uid="{00000000-0005-0000-0000-0000BF230000}"/>
    <cellStyle name="Input 10 2 4 4" xfId="33006" xr:uid="{00000000-0005-0000-0000-0000C0230000}"/>
    <cellStyle name="Input 10 2 5" xfId="8574" xr:uid="{00000000-0005-0000-0000-0000C1230000}"/>
    <cellStyle name="Input 10 2 5 2" xfId="8575" xr:uid="{00000000-0005-0000-0000-0000C2230000}"/>
    <cellStyle name="Input 10 2 5 2 2" xfId="8576" xr:uid="{00000000-0005-0000-0000-0000C3230000}"/>
    <cellStyle name="Input 10 2 5 2 2 2" xfId="8577" xr:uid="{00000000-0005-0000-0000-0000C4230000}"/>
    <cellStyle name="Input 10 2 5 2 2 2 2" xfId="38241" xr:uid="{00000000-0005-0000-0000-0000C5230000}"/>
    <cellStyle name="Input 10 2 5 2 2 3" xfId="8578" xr:uid="{00000000-0005-0000-0000-0000C6230000}"/>
    <cellStyle name="Input 10 2 5 2 2 3 2" xfId="40781" xr:uid="{00000000-0005-0000-0000-0000C7230000}"/>
    <cellStyle name="Input 10 2 5 2 2 4" xfId="35688" xr:uid="{00000000-0005-0000-0000-0000C8230000}"/>
    <cellStyle name="Input 10 2 5 2 3" xfId="8579" xr:uid="{00000000-0005-0000-0000-0000C9230000}"/>
    <cellStyle name="Input 10 2 5 2 3 2" xfId="36967" xr:uid="{00000000-0005-0000-0000-0000CA230000}"/>
    <cellStyle name="Input 10 2 5 2 4" xfId="8580" xr:uid="{00000000-0005-0000-0000-0000CB230000}"/>
    <cellStyle name="Input 10 2 5 2 4 2" xfId="39511" xr:uid="{00000000-0005-0000-0000-0000CC230000}"/>
    <cellStyle name="Input 10 2 5 2 5" xfId="34413" xr:uid="{00000000-0005-0000-0000-0000CD230000}"/>
    <cellStyle name="Input 10 2 5 3" xfId="31878" xr:uid="{00000000-0005-0000-0000-0000CE230000}"/>
    <cellStyle name="Input 10 2 6" xfId="8581" xr:uid="{00000000-0005-0000-0000-0000CF230000}"/>
    <cellStyle name="Input 10 2 6 2" xfId="8582" xr:uid="{00000000-0005-0000-0000-0000D0230000}"/>
    <cellStyle name="Input 10 2 6 2 2" xfId="8583" xr:uid="{00000000-0005-0000-0000-0000D1230000}"/>
    <cellStyle name="Input 10 2 6 2 2 2" xfId="8584" xr:uid="{00000000-0005-0000-0000-0000D2230000}"/>
    <cellStyle name="Input 10 2 6 2 2 2 2" xfId="38771" xr:uid="{00000000-0005-0000-0000-0000D3230000}"/>
    <cellStyle name="Input 10 2 6 2 2 3" xfId="8585" xr:uid="{00000000-0005-0000-0000-0000D4230000}"/>
    <cellStyle name="Input 10 2 6 2 2 3 2" xfId="41311" xr:uid="{00000000-0005-0000-0000-0000D5230000}"/>
    <cellStyle name="Input 10 2 6 2 2 4" xfId="36218" xr:uid="{00000000-0005-0000-0000-0000D6230000}"/>
    <cellStyle name="Input 10 2 6 2 3" xfId="8586" xr:uid="{00000000-0005-0000-0000-0000D7230000}"/>
    <cellStyle name="Input 10 2 6 2 3 2" xfId="37499" xr:uid="{00000000-0005-0000-0000-0000D8230000}"/>
    <cellStyle name="Input 10 2 6 2 4" xfId="8587" xr:uid="{00000000-0005-0000-0000-0000D9230000}"/>
    <cellStyle name="Input 10 2 6 2 4 2" xfId="40041" xr:uid="{00000000-0005-0000-0000-0000DA230000}"/>
    <cellStyle name="Input 10 2 6 2 5" xfId="34939" xr:uid="{00000000-0005-0000-0000-0000DB230000}"/>
    <cellStyle name="Input 10 2 6 3" xfId="33666" xr:uid="{00000000-0005-0000-0000-0000DC230000}"/>
    <cellStyle name="Input 10 2 7" xfId="8588" xr:uid="{00000000-0005-0000-0000-0000DD230000}"/>
    <cellStyle name="Input 10 2 7 2" xfId="8589" xr:uid="{00000000-0005-0000-0000-0000DE230000}"/>
    <cellStyle name="Input 10 2 7 2 2" xfId="8590" xr:uid="{00000000-0005-0000-0000-0000DF230000}"/>
    <cellStyle name="Input 10 2 7 2 2 2" xfId="38099" xr:uid="{00000000-0005-0000-0000-0000E0230000}"/>
    <cellStyle name="Input 10 2 7 2 3" xfId="8591" xr:uid="{00000000-0005-0000-0000-0000E1230000}"/>
    <cellStyle name="Input 10 2 7 2 3 2" xfId="40639" xr:uid="{00000000-0005-0000-0000-0000E2230000}"/>
    <cellStyle name="Input 10 2 7 2 4" xfId="35546" xr:uid="{00000000-0005-0000-0000-0000E3230000}"/>
    <cellStyle name="Input 10 2 7 3" xfId="8592" xr:uid="{00000000-0005-0000-0000-0000E4230000}"/>
    <cellStyle name="Input 10 2 7 3 2" xfId="36825" xr:uid="{00000000-0005-0000-0000-0000E5230000}"/>
    <cellStyle name="Input 10 2 7 4" xfId="8593" xr:uid="{00000000-0005-0000-0000-0000E6230000}"/>
    <cellStyle name="Input 10 2 7 4 2" xfId="39369" xr:uid="{00000000-0005-0000-0000-0000E7230000}"/>
    <cellStyle name="Input 10 2 7 5" xfId="34271" xr:uid="{00000000-0005-0000-0000-0000E8230000}"/>
    <cellStyle name="Input 10 2 8" xfId="8594" xr:uid="{00000000-0005-0000-0000-0000E9230000}"/>
    <cellStyle name="Input 10 2 9" xfId="8531" xr:uid="{00000000-0005-0000-0000-0000EA230000}"/>
    <cellStyle name="Input 10 3" xfId="1894" xr:uid="{00000000-0005-0000-0000-0000EB230000}"/>
    <cellStyle name="Input 10 3 2" xfId="8596" xr:uid="{00000000-0005-0000-0000-0000EC230000}"/>
    <cellStyle name="Input 10 3 2 2" xfId="8597" xr:uid="{00000000-0005-0000-0000-0000ED230000}"/>
    <cellStyle name="Input 10 3 2 2 2" xfId="8598" xr:uid="{00000000-0005-0000-0000-0000EE230000}"/>
    <cellStyle name="Input 10 3 2 2 2 2" xfId="8599" xr:uid="{00000000-0005-0000-0000-0000EF230000}"/>
    <cellStyle name="Input 10 3 2 2 2 2 2" xfId="38831" xr:uid="{00000000-0005-0000-0000-0000F0230000}"/>
    <cellStyle name="Input 10 3 2 2 2 3" xfId="8600" xr:uid="{00000000-0005-0000-0000-0000F1230000}"/>
    <cellStyle name="Input 10 3 2 2 2 3 2" xfId="41371" xr:uid="{00000000-0005-0000-0000-0000F2230000}"/>
    <cellStyle name="Input 10 3 2 2 2 4" xfId="36278" xr:uid="{00000000-0005-0000-0000-0000F3230000}"/>
    <cellStyle name="Input 10 3 2 2 3" xfId="8601" xr:uid="{00000000-0005-0000-0000-0000F4230000}"/>
    <cellStyle name="Input 10 3 2 2 3 2" xfId="37559" xr:uid="{00000000-0005-0000-0000-0000F5230000}"/>
    <cellStyle name="Input 10 3 2 2 4" xfId="8602" xr:uid="{00000000-0005-0000-0000-0000F6230000}"/>
    <cellStyle name="Input 10 3 2 2 4 2" xfId="40101" xr:uid="{00000000-0005-0000-0000-0000F7230000}"/>
    <cellStyle name="Input 10 3 2 2 5" xfId="34999" xr:uid="{00000000-0005-0000-0000-0000F8230000}"/>
    <cellStyle name="Input 10 3 2 3" xfId="33728" xr:uid="{00000000-0005-0000-0000-0000F9230000}"/>
    <cellStyle name="Input 10 3 3" xfId="8603" xr:uid="{00000000-0005-0000-0000-0000FA230000}"/>
    <cellStyle name="Input 10 3 3 2" xfId="8604" xr:uid="{00000000-0005-0000-0000-0000FB230000}"/>
    <cellStyle name="Input 10 3 3 2 2" xfId="8605" xr:uid="{00000000-0005-0000-0000-0000FC230000}"/>
    <cellStyle name="Input 10 3 3 2 2 2" xfId="38311" xr:uid="{00000000-0005-0000-0000-0000FD230000}"/>
    <cellStyle name="Input 10 3 3 2 3" xfId="8606" xr:uid="{00000000-0005-0000-0000-0000FE230000}"/>
    <cellStyle name="Input 10 3 3 2 3 2" xfId="40851" xr:uid="{00000000-0005-0000-0000-0000FF230000}"/>
    <cellStyle name="Input 10 3 3 2 4" xfId="35758" xr:uid="{00000000-0005-0000-0000-000000240000}"/>
    <cellStyle name="Input 10 3 3 3" xfId="8607" xr:uid="{00000000-0005-0000-0000-000001240000}"/>
    <cellStyle name="Input 10 3 3 3 2" xfId="37037" xr:uid="{00000000-0005-0000-0000-000002240000}"/>
    <cellStyle name="Input 10 3 3 4" xfId="8608" xr:uid="{00000000-0005-0000-0000-000003240000}"/>
    <cellStyle name="Input 10 3 3 4 2" xfId="39581" xr:uid="{00000000-0005-0000-0000-000004240000}"/>
    <cellStyle name="Input 10 3 3 5" xfId="34483" xr:uid="{00000000-0005-0000-0000-000005240000}"/>
    <cellStyle name="Input 10 3 4" xfId="8595" xr:uid="{00000000-0005-0000-0000-000006240000}"/>
    <cellStyle name="Input 10 4" xfId="8609" xr:uid="{00000000-0005-0000-0000-000007240000}"/>
    <cellStyle name="Input 10 4 2" xfId="8610" xr:uid="{00000000-0005-0000-0000-000008240000}"/>
    <cellStyle name="Input 10 4 2 2" xfId="8611" xr:uid="{00000000-0005-0000-0000-000009240000}"/>
    <cellStyle name="Input 10 4 2 2 2" xfId="8612" xr:uid="{00000000-0005-0000-0000-00000A240000}"/>
    <cellStyle name="Input 10 4 2 2 2 2" xfId="8613" xr:uid="{00000000-0005-0000-0000-00000B240000}"/>
    <cellStyle name="Input 10 4 2 2 2 2 2" xfId="38982" xr:uid="{00000000-0005-0000-0000-00000C240000}"/>
    <cellStyle name="Input 10 4 2 2 2 3" xfId="8614" xr:uid="{00000000-0005-0000-0000-00000D240000}"/>
    <cellStyle name="Input 10 4 2 2 2 3 2" xfId="41522" xr:uid="{00000000-0005-0000-0000-00000E240000}"/>
    <cellStyle name="Input 10 4 2 2 2 4" xfId="36429" xr:uid="{00000000-0005-0000-0000-00000F240000}"/>
    <cellStyle name="Input 10 4 2 2 3" xfId="8615" xr:uid="{00000000-0005-0000-0000-000010240000}"/>
    <cellStyle name="Input 10 4 2 2 3 2" xfId="37710" xr:uid="{00000000-0005-0000-0000-000011240000}"/>
    <cellStyle name="Input 10 4 2 2 4" xfId="8616" xr:uid="{00000000-0005-0000-0000-000012240000}"/>
    <cellStyle name="Input 10 4 2 2 4 2" xfId="40252" xr:uid="{00000000-0005-0000-0000-000013240000}"/>
    <cellStyle name="Input 10 4 2 2 5" xfId="35150" xr:uid="{00000000-0005-0000-0000-000014240000}"/>
    <cellStyle name="Input 10 4 2 3" xfId="33879" xr:uid="{00000000-0005-0000-0000-000015240000}"/>
    <cellStyle name="Input 10 4 3" xfId="8617" xr:uid="{00000000-0005-0000-0000-000016240000}"/>
    <cellStyle name="Input 10 4 3 2" xfId="8618" xr:uid="{00000000-0005-0000-0000-000017240000}"/>
    <cellStyle name="Input 10 4 3 2 2" xfId="8619" xr:uid="{00000000-0005-0000-0000-000018240000}"/>
    <cellStyle name="Input 10 4 3 2 2 2" xfId="38462" xr:uid="{00000000-0005-0000-0000-000019240000}"/>
    <cellStyle name="Input 10 4 3 2 3" xfId="8620" xr:uid="{00000000-0005-0000-0000-00001A240000}"/>
    <cellStyle name="Input 10 4 3 2 3 2" xfId="41002" xr:uid="{00000000-0005-0000-0000-00001B240000}"/>
    <cellStyle name="Input 10 4 3 2 4" xfId="35909" xr:uid="{00000000-0005-0000-0000-00001C240000}"/>
    <cellStyle name="Input 10 4 3 3" xfId="8621" xr:uid="{00000000-0005-0000-0000-00001D240000}"/>
    <cellStyle name="Input 10 4 3 3 2" xfId="37188" xr:uid="{00000000-0005-0000-0000-00001E240000}"/>
    <cellStyle name="Input 10 4 3 4" xfId="8622" xr:uid="{00000000-0005-0000-0000-00001F240000}"/>
    <cellStyle name="Input 10 4 3 4 2" xfId="39732" xr:uid="{00000000-0005-0000-0000-000020240000}"/>
    <cellStyle name="Input 10 4 3 5" xfId="34630" xr:uid="{00000000-0005-0000-0000-000021240000}"/>
    <cellStyle name="Input 10 4 4" xfId="8623" xr:uid="{00000000-0005-0000-0000-000022240000}"/>
    <cellStyle name="Input 10 4 5" xfId="32677" xr:uid="{00000000-0005-0000-0000-000023240000}"/>
    <cellStyle name="Input 10 5" xfId="8624" xr:uid="{00000000-0005-0000-0000-000024240000}"/>
    <cellStyle name="Input 10 5 2" xfId="8625" xr:uid="{00000000-0005-0000-0000-000025240000}"/>
    <cellStyle name="Input 10 5 2 2" xfId="8626" xr:uid="{00000000-0005-0000-0000-000026240000}"/>
    <cellStyle name="Input 10 5 2 2 2" xfId="8627" xr:uid="{00000000-0005-0000-0000-000027240000}"/>
    <cellStyle name="Input 10 5 2 2 2 2" xfId="8628" xr:uid="{00000000-0005-0000-0000-000028240000}"/>
    <cellStyle name="Input 10 5 2 2 2 2 2" xfId="39141" xr:uid="{00000000-0005-0000-0000-000029240000}"/>
    <cellStyle name="Input 10 5 2 2 2 3" xfId="8629" xr:uid="{00000000-0005-0000-0000-00002A240000}"/>
    <cellStyle name="Input 10 5 2 2 2 3 2" xfId="41681" xr:uid="{00000000-0005-0000-0000-00002B240000}"/>
    <cellStyle name="Input 10 5 2 2 2 4" xfId="36588" xr:uid="{00000000-0005-0000-0000-00002C240000}"/>
    <cellStyle name="Input 10 5 2 2 3" xfId="8630" xr:uid="{00000000-0005-0000-0000-00002D240000}"/>
    <cellStyle name="Input 10 5 2 2 3 2" xfId="37871" xr:uid="{00000000-0005-0000-0000-00002E240000}"/>
    <cellStyle name="Input 10 5 2 2 4" xfId="8631" xr:uid="{00000000-0005-0000-0000-00002F240000}"/>
    <cellStyle name="Input 10 5 2 2 4 2" xfId="40411" xr:uid="{00000000-0005-0000-0000-000030240000}"/>
    <cellStyle name="Input 10 5 2 2 5" xfId="35311" xr:uid="{00000000-0005-0000-0000-000031240000}"/>
    <cellStyle name="Input 10 5 2 3" xfId="34039" xr:uid="{00000000-0005-0000-0000-000032240000}"/>
    <cellStyle name="Input 10 5 3" xfId="8632" xr:uid="{00000000-0005-0000-0000-000033240000}"/>
    <cellStyle name="Input 10 5 3 2" xfId="8633" xr:uid="{00000000-0005-0000-0000-000034240000}"/>
    <cellStyle name="Input 10 5 3 2 2" xfId="8634" xr:uid="{00000000-0005-0000-0000-000035240000}"/>
    <cellStyle name="Input 10 5 3 2 2 2" xfId="38621" xr:uid="{00000000-0005-0000-0000-000036240000}"/>
    <cellStyle name="Input 10 5 3 2 3" xfId="8635" xr:uid="{00000000-0005-0000-0000-000037240000}"/>
    <cellStyle name="Input 10 5 3 2 3 2" xfId="41161" xr:uid="{00000000-0005-0000-0000-000038240000}"/>
    <cellStyle name="Input 10 5 3 2 4" xfId="36068" xr:uid="{00000000-0005-0000-0000-000039240000}"/>
    <cellStyle name="Input 10 5 3 3" xfId="8636" xr:uid="{00000000-0005-0000-0000-00003A240000}"/>
    <cellStyle name="Input 10 5 3 3 2" xfId="37349" xr:uid="{00000000-0005-0000-0000-00003B240000}"/>
    <cellStyle name="Input 10 5 3 4" xfId="8637" xr:uid="{00000000-0005-0000-0000-00003C240000}"/>
    <cellStyle name="Input 10 5 3 4 2" xfId="39891" xr:uid="{00000000-0005-0000-0000-00003D240000}"/>
    <cellStyle name="Input 10 5 3 5" xfId="34788" xr:uid="{00000000-0005-0000-0000-00003E240000}"/>
    <cellStyle name="Input 10 5 4" xfId="32852" xr:uid="{00000000-0005-0000-0000-00003F240000}"/>
    <cellStyle name="Input 10 6" xfId="8638" xr:uid="{00000000-0005-0000-0000-000040240000}"/>
    <cellStyle name="Input 10 6 2" xfId="8639" xr:uid="{00000000-0005-0000-0000-000041240000}"/>
    <cellStyle name="Input 10 6 2 2" xfId="8640" xr:uid="{00000000-0005-0000-0000-000042240000}"/>
    <cellStyle name="Input 10 6 2 2 2" xfId="8641" xr:uid="{00000000-0005-0000-0000-000043240000}"/>
    <cellStyle name="Input 10 6 2 2 2 2" xfId="38175" xr:uid="{00000000-0005-0000-0000-000044240000}"/>
    <cellStyle name="Input 10 6 2 2 3" xfId="8642" xr:uid="{00000000-0005-0000-0000-000045240000}"/>
    <cellStyle name="Input 10 6 2 2 3 2" xfId="40715" xr:uid="{00000000-0005-0000-0000-000046240000}"/>
    <cellStyle name="Input 10 6 2 2 4" xfId="35622" xr:uid="{00000000-0005-0000-0000-000047240000}"/>
    <cellStyle name="Input 10 6 2 3" xfId="8643" xr:uid="{00000000-0005-0000-0000-000048240000}"/>
    <cellStyle name="Input 10 6 2 3 2" xfId="36901" xr:uid="{00000000-0005-0000-0000-000049240000}"/>
    <cellStyle name="Input 10 6 2 4" xfId="8644" xr:uid="{00000000-0005-0000-0000-00004A240000}"/>
    <cellStyle name="Input 10 6 2 4 2" xfId="39445" xr:uid="{00000000-0005-0000-0000-00004B240000}"/>
    <cellStyle name="Input 10 6 2 5" xfId="34347" xr:uid="{00000000-0005-0000-0000-00004C240000}"/>
    <cellStyle name="Input 10 6 3" xfId="31748" xr:uid="{00000000-0005-0000-0000-00004D240000}"/>
    <cellStyle name="Input 10 7" xfId="8645" xr:uid="{00000000-0005-0000-0000-00004E240000}"/>
    <cellStyle name="Input 10 7 2" xfId="8646" xr:uid="{00000000-0005-0000-0000-00004F240000}"/>
    <cellStyle name="Input 10 7 2 2" xfId="8647" xr:uid="{00000000-0005-0000-0000-000050240000}"/>
    <cellStyle name="Input 10 7 2 2 2" xfId="38023" xr:uid="{00000000-0005-0000-0000-000051240000}"/>
    <cellStyle name="Input 10 7 2 3" xfId="8648" xr:uid="{00000000-0005-0000-0000-000052240000}"/>
    <cellStyle name="Input 10 7 2 3 2" xfId="40563" xr:uid="{00000000-0005-0000-0000-000053240000}"/>
    <cellStyle name="Input 10 7 2 4" xfId="35470" xr:uid="{00000000-0005-0000-0000-000054240000}"/>
    <cellStyle name="Input 10 7 3" xfId="8649" xr:uid="{00000000-0005-0000-0000-000055240000}"/>
    <cellStyle name="Input 10 7 3 2" xfId="36749" xr:uid="{00000000-0005-0000-0000-000056240000}"/>
    <cellStyle name="Input 10 7 4" xfId="8650" xr:uid="{00000000-0005-0000-0000-000057240000}"/>
    <cellStyle name="Input 10 7 4 2" xfId="39293" xr:uid="{00000000-0005-0000-0000-000058240000}"/>
    <cellStyle name="Input 10 7 5" xfId="34195" xr:uid="{00000000-0005-0000-0000-000059240000}"/>
    <cellStyle name="Input 10 8" xfId="8651" xr:uid="{00000000-0005-0000-0000-00005A240000}"/>
    <cellStyle name="Input 10 8 2" xfId="41890" xr:uid="{00000000-0005-0000-0000-00005B240000}"/>
    <cellStyle name="Input 10 9" xfId="8530" xr:uid="{00000000-0005-0000-0000-00005C240000}"/>
    <cellStyle name="Input 11" xfId="1895" xr:uid="{00000000-0005-0000-0000-00005D240000}"/>
    <cellStyle name="Input 11 10" xfId="8652" xr:uid="{00000000-0005-0000-0000-00005E240000}"/>
    <cellStyle name="Input 11 11" xfId="30378" xr:uid="{00000000-0005-0000-0000-00005F240000}"/>
    <cellStyle name="Input 11 2" xfId="8653" xr:uid="{00000000-0005-0000-0000-000060240000}"/>
    <cellStyle name="Input 11 2 2" xfId="8654" xr:uid="{00000000-0005-0000-0000-000061240000}"/>
    <cellStyle name="Input 11 2 2 2" xfId="8655" xr:uid="{00000000-0005-0000-0000-000062240000}"/>
    <cellStyle name="Input 11 2 2 2 2" xfId="8656" xr:uid="{00000000-0005-0000-0000-000063240000}"/>
    <cellStyle name="Input 11 2 2 2 2 2" xfId="8657" xr:uid="{00000000-0005-0000-0000-000064240000}"/>
    <cellStyle name="Input 11 2 2 2 2 2 2" xfId="8658" xr:uid="{00000000-0005-0000-0000-000065240000}"/>
    <cellStyle name="Input 11 2 2 2 2 2 2 2" xfId="38907" xr:uid="{00000000-0005-0000-0000-000066240000}"/>
    <cellStyle name="Input 11 2 2 2 2 2 3" xfId="8659" xr:uid="{00000000-0005-0000-0000-000067240000}"/>
    <cellStyle name="Input 11 2 2 2 2 2 3 2" xfId="41447" xr:uid="{00000000-0005-0000-0000-000068240000}"/>
    <cellStyle name="Input 11 2 2 2 2 2 4" xfId="36354" xr:uid="{00000000-0005-0000-0000-000069240000}"/>
    <cellStyle name="Input 11 2 2 2 2 3" xfId="8660" xr:uid="{00000000-0005-0000-0000-00006A240000}"/>
    <cellStyle name="Input 11 2 2 2 2 3 2" xfId="37635" xr:uid="{00000000-0005-0000-0000-00006B240000}"/>
    <cellStyle name="Input 11 2 2 2 2 4" xfId="8661" xr:uid="{00000000-0005-0000-0000-00006C240000}"/>
    <cellStyle name="Input 11 2 2 2 2 4 2" xfId="40177" xr:uid="{00000000-0005-0000-0000-00006D240000}"/>
    <cellStyle name="Input 11 2 2 2 2 5" xfId="35075" xr:uid="{00000000-0005-0000-0000-00006E240000}"/>
    <cellStyle name="Input 11 2 2 2 3" xfId="33804" xr:uid="{00000000-0005-0000-0000-00006F240000}"/>
    <cellStyle name="Input 11 2 2 3" xfId="8662" xr:uid="{00000000-0005-0000-0000-000070240000}"/>
    <cellStyle name="Input 11 2 2 3 2" xfId="8663" xr:uid="{00000000-0005-0000-0000-000071240000}"/>
    <cellStyle name="Input 11 2 2 3 2 2" xfId="8664" xr:uid="{00000000-0005-0000-0000-000072240000}"/>
    <cellStyle name="Input 11 2 2 3 2 2 2" xfId="38387" xr:uid="{00000000-0005-0000-0000-000073240000}"/>
    <cellStyle name="Input 11 2 2 3 2 3" xfId="8665" xr:uid="{00000000-0005-0000-0000-000074240000}"/>
    <cellStyle name="Input 11 2 2 3 2 3 2" xfId="40927" xr:uid="{00000000-0005-0000-0000-000075240000}"/>
    <cellStyle name="Input 11 2 2 3 2 4" xfId="35834" xr:uid="{00000000-0005-0000-0000-000076240000}"/>
    <cellStyle name="Input 11 2 2 3 3" xfId="8666" xr:uid="{00000000-0005-0000-0000-000077240000}"/>
    <cellStyle name="Input 11 2 2 3 3 2" xfId="37113" xr:uid="{00000000-0005-0000-0000-000078240000}"/>
    <cellStyle name="Input 11 2 2 3 4" xfId="8667" xr:uid="{00000000-0005-0000-0000-000079240000}"/>
    <cellStyle name="Input 11 2 2 3 4 2" xfId="39657" xr:uid="{00000000-0005-0000-0000-00007A240000}"/>
    <cellStyle name="Input 11 2 2 3 5" xfId="34556" xr:uid="{00000000-0005-0000-0000-00007B240000}"/>
    <cellStyle name="Input 11 2 2 4" xfId="32600" xr:uid="{00000000-0005-0000-0000-00007C240000}"/>
    <cellStyle name="Input 11 2 3" xfId="8668" xr:uid="{00000000-0005-0000-0000-00007D240000}"/>
    <cellStyle name="Input 11 2 3 2" xfId="8669" xr:uid="{00000000-0005-0000-0000-00007E240000}"/>
    <cellStyle name="Input 11 2 3 2 2" xfId="8670" xr:uid="{00000000-0005-0000-0000-00007F240000}"/>
    <cellStyle name="Input 11 2 3 2 2 2" xfId="8671" xr:uid="{00000000-0005-0000-0000-000080240000}"/>
    <cellStyle name="Input 11 2 3 2 2 2 2" xfId="8672" xr:uid="{00000000-0005-0000-0000-000081240000}"/>
    <cellStyle name="Input 11 2 3 2 2 2 2 2" xfId="39059" xr:uid="{00000000-0005-0000-0000-000082240000}"/>
    <cellStyle name="Input 11 2 3 2 2 2 3" xfId="8673" xr:uid="{00000000-0005-0000-0000-000083240000}"/>
    <cellStyle name="Input 11 2 3 2 2 2 3 2" xfId="41599" xr:uid="{00000000-0005-0000-0000-000084240000}"/>
    <cellStyle name="Input 11 2 3 2 2 2 4" xfId="36506" xr:uid="{00000000-0005-0000-0000-000085240000}"/>
    <cellStyle name="Input 11 2 3 2 2 3" xfId="8674" xr:uid="{00000000-0005-0000-0000-000086240000}"/>
    <cellStyle name="Input 11 2 3 2 2 3 2" xfId="37787" xr:uid="{00000000-0005-0000-0000-000087240000}"/>
    <cellStyle name="Input 11 2 3 2 2 4" xfId="8675" xr:uid="{00000000-0005-0000-0000-000088240000}"/>
    <cellStyle name="Input 11 2 3 2 2 4 2" xfId="40329" xr:uid="{00000000-0005-0000-0000-000089240000}"/>
    <cellStyle name="Input 11 2 3 2 2 5" xfId="35227" xr:uid="{00000000-0005-0000-0000-00008A240000}"/>
    <cellStyle name="Input 11 2 3 2 3" xfId="33955" xr:uid="{00000000-0005-0000-0000-00008B240000}"/>
    <cellStyle name="Input 11 2 3 3" xfId="8676" xr:uid="{00000000-0005-0000-0000-00008C240000}"/>
    <cellStyle name="Input 11 2 3 3 2" xfId="8677" xr:uid="{00000000-0005-0000-0000-00008D240000}"/>
    <cellStyle name="Input 11 2 3 3 2 2" xfId="8678" xr:uid="{00000000-0005-0000-0000-00008E240000}"/>
    <cellStyle name="Input 11 2 3 3 2 2 2" xfId="38539" xr:uid="{00000000-0005-0000-0000-00008F240000}"/>
    <cellStyle name="Input 11 2 3 3 2 3" xfId="8679" xr:uid="{00000000-0005-0000-0000-000090240000}"/>
    <cellStyle name="Input 11 2 3 3 2 3 2" xfId="41079" xr:uid="{00000000-0005-0000-0000-000091240000}"/>
    <cellStyle name="Input 11 2 3 3 2 4" xfId="35986" xr:uid="{00000000-0005-0000-0000-000092240000}"/>
    <cellStyle name="Input 11 2 3 3 3" xfId="8680" xr:uid="{00000000-0005-0000-0000-000093240000}"/>
    <cellStyle name="Input 11 2 3 3 3 2" xfId="37265" xr:uid="{00000000-0005-0000-0000-000094240000}"/>
    <cellStyle name="Input 11 2 3 3 4" xfId="8681" xr:uid="{00000000-0005-0000-0000-000095240000}"/>
    <cellStyle name="Input 11 2 3 3 4 2" xfId="39809" xr:uid="{00000000-0005-0000-0000-000096240000}"/>
    <cellStyle name="Input 11 2 3 3 5" xfId="34704" xr:uid="{00000000-0005-0000-0000-000097240000}"/>
    <cellStyle name="Input 11 2 3 4" xfId="32750" xr:uid="{00000000-0005-0000-0000-000098240000}"/>
    <cellStyle name="Input 11 2 4" xfId="8682" xr:uid="{00000000-0005-0000-0000-000099240000}"/>
    <cellStyle name="Input 11 2 4 2" xfId="8683" xr:uid="{00000000-0005-0000-0000-00009A240000}"/>
    <cellStyle name="Input 11 2 4 2 2" xfId="8684" xr:uid="{00000000-0005-0000-0000-00009B240000}"/>
    <cellStyle name="Input 11 2 4 2 2 2" xfId="8685" xr:uid="{00000000-0005-0000-0000-00009C240000}"/>
    <cellStyle name="Input 11 2 4 2 2 2 2" xfId="8686" xr:uid="{00000000-0005-0000-0000-00009D240000}"/>
    <cellStyle name="Input 11 2 4 2 2 2 2 2" xfId="39218" xr:uid="{00000000-0005-0000-0000-00009E240000}"/>
    <cellStyle name="Input 11 2 4 2 2 2 3" xfId="8687" xr:uid="{00000000-0005-0000-0000-00009F240000}"/>
    <cellStyle name="Input 11 2 4 2 2 2 3 2" xfId="41758" xr:uid="{00000000-0005-0000-0000-0000A0240000}"/>
    <cellStyle name="Input 11 2 4 2 2 2 4" xfId="36665" xr:uid="{00000000-0005-0000-0000-0000A1240000}"/>
    <cellStyle name="Input 11 2 4 2 2 3" xfId="8688" xr:uid="{00000000-0005-0000-0000-0000A2240000}"/>
    <cellStyle name="Input 11 2 4 2 2 3 2" xfId="37948" xr:uid="{00000000-0005-0000-0000-0000A3240000}"/>
    <cellStyle name="Input 11 2 4 2 2 4" xfId="8689" xr:uid="{00000000-0005-0000-0000-0000A4240000}"/>
    <cellStyle name="Input 11 2 4 2 2 4 2" xfId="40488" xr:uid="{00000000-0005-0000-0000-0000A5240000}"/>
    <cellStyle name="Input 11 2 4 2 2 5" xfId="35388" xr:uid="{00000000-0005-0000-0000-0000A6240000}"/>
    <cellStyle name="Input 11 2 4 2 3" xfId="34116" xr:uid="{00000000-0005-0000-0000-0000A7240000}"/>
    <cellStyle name="Input 11 2 4 3" xfId="8690" xr:uid="{00000000-0005-0000-0000-0000A8240000}"/>
    <cellStyle name="Input 11 2 4 3 2" xfId="8691" xr:uid="{00000000-0005-0000-0000-0000A9240000}"/>
    <cellStyle name="Input 11 2 4 3 2 2" xfId="8692" xr:uid="{00000000-0005-0000-0000-0000AA240000}"/>
    <cellStyle name="Input 11 2 4 3 2 2 2" xfId="38698" xr:uid="{00000000-0005-0000-0000-0000AB240000}"/>
    <cellStyle name="Input 11 2 4 3 2 3" xfId="8693" xr:uid="{00000000-0005-0000-0000-0000AC240000}"/>
    <cellStyle name="Input 11 2 4 3 2 3 2" xfId="41238" xr:uid="{00000000-0005-0000-0000-0000AD240000}"/>
    <cellStyle name="Input 11 2 4 3 2 4" xfId="36145" xr:uid="{00000000-0005-0000-0000-0000AE240000}"/>
    <cellStyle name="Input 11 2 4 3 3" xfId="8694" xr:uid="{00000000-0005-0000-0000-0000AF240000}"/>
    <cellStyle name="Input 11 2 4 3 3 2" xfId="37426" xr:uid="{00000000-0005-0000-0000-0000B0240000}"/>
    <cellStyle name="Input 11 2 4 3 4" xfId="8695" xr:uid="{00000000-0005-0000-0000-0000B1240000}"/>
    <cellStyle name="Input 11 2 4 3 4 2" xfId="39968" xr:uid="{00000000-0005-0000-0000-0000B2240000}"/>
    <cellStyle name="Input 11 2 4 3 5" xfId="34865" xr:uid="{00000000-0005-0000-0000-0000B3240000}"/>
    <cellStyle name="Input 11 2 4 4" xfId="33007" xr:uid="{00000000-0005-0000-0000-0000B4240000}"/>
    <cellStyle name="Input 11 2 5" xfId="8696" xr:uid="{00000000-0005-0000-0000-0000B5240000}"/>
    <cellStyle name="Input 11 2 5 2" xfId="8697" xr:uid="{00000000-0005-0000-0000-0000B6240000}"/>
    <cellStyle name="Input 11 2 5 2 2" xfId="8698" xr:uid="{00000000-0005-0000-0000-0000B7240000}"/>
    <cellStyle name="Input 11 2 5 2 2 2" xfId="8699" xr:uid="{00000000-0005-0000-0000-0000B8240000}"/>
    <cellStyle name="Input 11 2 5 2 2 2 2" xfId="38242" xr:uid="{00000000-0005-0000-0000-0000B9240000}"/>
    <cellStyle name="Input 11 2 5 2 2 3" xfId="8700" xr:uid="{00000000-0005-0000-0000-0000BA240000}"/>
    <cellStyle name="Input 11 2 5 2 2 3 2" xfId="40782" xr:uid="{00000000-0005-0000-0000-0000BB240000}"/>
    <cellStyle name="Input 11 2 5 2 2 4" xfId="35689" xr:uid="{00000000-0005-0000-0000-0000BC240000}"/>
    <cellStyle name="Input 11 2 5 2 3" xfId="8701" xr:uid="{00000000-0005-0000-0000-0000BD240000}"/>
    <cellStyle name="Input 11 2 5 2 3 2" xfId="36968" xr:uid="{00000000-0005-0000-0000-0000BE240000}"/>
    <cellStyle name="Input 11 2 5 2 4" xfId="8702" xr:uid="{00000000-0005-0000-0000-0000BF240000}"/>
    <cellStyle name="Input 11 2 5 2 4 2" xfId="39512" xr:uid="{00000000-0005-0000-0000-0000C0240000}"/>
    <cellStyle name="Input 11 2 5 2 5" xfId="34414" xr:uid="{00000000-0005-0000-0000-0000C1240000}"/>
    <cellStyle name="Input 11 2 5 3" xfId="31879" xr:uid="{00000000-0005-0000-0000-0000C2240000}"/>
    <cellStyle name="Input 11 2 6" xfId="8703" xr:uid="{00000000-0005-0000-0000-0000C3240000}"/>
    <cellStyle name="Input 11 2 6 2" xfId="8704" xr:uid="{00000000-0005-0000-0000-0000C4240000}"/>
    <cellStyle name="Input 11 2 6 2 2" xfId="8705" xr:uid="{00000000-0005-0000-0000-0000C5240000}"/>
    <cellStyle name="Input 11 2 6 2 2 2" xfId="8706" xr:uid="{00000000-0005-0000-0000-0000C6240000}"/>
    <cellStyle name="Input 11 2 6 2 2 2 2" xfId="38772" xr:uid="{00000000-0005-0000-0000-0000C7240000}"/>
    <cellStyle name="Input 11 2 6 2 2 3" xfId="8707" xr:uid="{00000000-0005-0000-0000-0000C8240000}"/>
    <cellStyle name="Input 11 2 6 2 2 3 2" xfId="41312" xr:uid="{00000000-0005-0000-0000-0000C9240000}"/>
    <cellStyle name="Input 11 2 6 2 2 4" xfId="36219" xr:uid="{00000000-0005-0000-0000-0000CA240000}"/>
    <cellStyle name="Input 11 2 6 2 3" xfId="8708" xr:uid="{00000000-0005-0000-0000-0000CB240000}"/>
    <cellStyle name="Input 11 2 6 2 3 2" xfId="37500" xr:uid="{00000000-0005-0000-0000-0000CC240000}"/>
    <cellStyle name="Input 11 2 6 2 4" xfId="8709" xr:uid="{00000000-0005-0000-0000-0000CD240000}"/>
    <cellStyle name="Input 11 2 6 2 4 2" xfId="40042" xr:uid="{00000000-0005-0000-0000-0000CE240000}"/>
    <cellStyle name="Input 11 2 6 2 5" xfId="34940" xr:uid="{00000000-0005-0000-0000-0000CF240000}"/>
    <cellStyle name="Input 11 2 6 3" xfId="33667" xr:uid="{00000000-0005-0000-0000-0000D0240000}"/>
    <cellStyle name="Input 11 2 7" xfId="8710" xr:uid="{00000000-0005-0000-0000-0000D1240000}"/>
    <cellStyle name="Input 11 2 7 2" xfId="8711" xr:uid="{00000000-0005-0000-0000-0000D2240000}"/>
    <cellStyle name="Input 11 2 7 2 2" xfId="8712" xr:uid="{00000000-0005-0000-0000-0000D3240000}"/>
    <cellStyle name="Input 11 2 7 2 2 2" xfId="38100" xr:uid="{00000000-0005-0000-0000-0000D4240000}"/>
    <cellStyle name="Input 11 2 7 2 3" xfId="8713" xr:uid="{00000000-0005-0000-0000-0000D5240000}"/>
    <cellStyle name="Input 11 2 7 2 3 2" xfId="40640" xr:uid="{00000000-0005-0000-0000-0000D6240000}"/>
    <cellStyle name="Input 11 2 7 2 4" xfId="35547" xr:uid="{00000000-0005-0000-0000-0000D7240000}"/>
    <cellStyle name="Input 11 2 7 3" xfId="8714" xr:uid="{00000000-0005-0000-0000-0000D8240000}"/>
    <cellStyle name="Input 11 2 7 3 2" xfId="36826" xr:uid="{00000000-0005-0000-0000-0000D9240000}"/>
    <cellStyle name="Input 11 2 7 4" xfId="8715" xr:uid="{00000000-0005-0000-0000-0000DA240000}"/>
    <cellStyle name="Input 11 2 7 4 2" xfId="39370" xr:uid="{00000000-0005-0000-0000-0000DB240000}"/>
    <cellStyle name="Input 11 2 7 5" xfId="34272" xr:uid="{00000000-0005-0000-0000-0000DC240000}"/>
    <cellStyle name="Input 11 2 8" xfId="31126" xr:uid="{00000000-0005-0000-0000-0000DD240000}"/>
    <cellStyle name="Input 11 3" xfId="8716" xr:uid="{00000000-0005-0000-0000-0000DE240000}"/>
    <cellStyle name="Input 11 3 2" xfId="8717" xr:uid="{00000000-0005-0000-0000-0000DF240000}"/>
    <cellStyle name="Input 11 3 2 2" xfId="8718" xr:uid="{00000000-0005-0000-0000-0000E0240000}"/>
    <cellStyle name="Input 11 3 2 2 2" xfId="8719" xr:uid="{00000000-0005-0000-0000-0000E1240000}"/>
    <cellStyle name="Input 11 3 2 2 2 2" xfId="8720" xr:uid="{00000000-0005-0000-0000-0000E2240000}"/>
    <cellStyle name="Input 11 3 2 2 2 2 2" xfId="38832" xr:uid="{00000000-0005-0000-0000-0000E3240000}"/>
    <cellStyle name="Input 11 3 2 2 2 3" xfId="8721" xr:uid="{00000000-0005-0000-0000-0000E4240000}"/>
    <cellStyle name="Input 11 3 2 2 2 3 2" xfId="41372" xr:uid="{00000000-0005-0000-0000-0000E5240000}"/>
    <cellStyle name="Input 11 3 2 2 2 4" xfId="36279" xr:uid="{00000000-0005-0000-0000-0000E6240000}"/>
    <cellStyle name="Input 11 3 2 2 3" xfId="8722" xr:uid="{00000000-0005-0000-0000-0000E7240000}"/>
    <cellStyle name="Input 11 3 2 2 3 2" xfId="37560" xr:uid="{00000000-0005-0000-0000-0000E8240000}"/>
    <cellStyle name="Input 11 3 2 2 4" xfId="8723" xr:uid="{00000000-0005-0000-0000-0000E9240000}"/>
    <cellStyle name="Input 11 3 2 2 4 2" xfId="40102" xr:uid="{00000000-0005-0000-0000-0000EA240000}"/>
    <cellStyle name="Input 11 3 2 2 5" xfId="35000" xr:uid="{00000000-0005-0000-0000-0000EB240000}"/>
    <cellStyle name="Input 11 3 2 3" xfId="33729" xr:uid="{00000000-0005-0000-0000-0000EC240000}"/>
    <cellStyle name="Input 11 3 3" xfId="8724" xr:uid="{00000000-0005-0000-0000-0000ED240000}"/>
    <cellStyle name="Input 11 3 3 2" xfId="8725" xr:uid="{00000000-0005-0000-0000-0000EE240000}"/>
    <cellStyle name="Input 11 3 3 2 2" xfId="8726" xr:uid="{00000000-0005-0000-0000-0000EF240000}"/>
    <cellStyle name="Input 11 3 3 2 2 2" xfId="38312" xr:uid="{00000000-0005-0000-0000-0000F0240000}"/>
    <cellStyle name="Input 11 3 3 2 3" xfId="8727" xr:uid="{00000000-0005-0000-0000-0000F1240000}"/>
    <cellStyle name="Input 11 3 3 2 3 2" xfId="40852" xr:uid="{00000000-0005-0000-0000-0000F2240000}"/>
    <cellStyle name="Input 11 3 3 2 4" xfId="35759" xr:uid="{00000000-0005-0000-0000-0000F3240000}"/>
    <cellStyle name="Input 11 3 3 3" xfId="8728" xr:uid="{00000000-0005-0000-0000-0000F4240000}"/>
    <cellStyle name="Input 11 3 3 3 2" xfId="37038" xr:uid="{00000000-0005-0000-0000-0000F5240000}"/>
    <cellStyle name="Input 11 3 3 4" xfId="8729" xr:uid="{00000000-0005-0000-0000-0000F6240000}"/>
    <cellStyle name="Input 11 3 3 4 2" xfId="39582" xr:uid="{00000000-0005-0000-0000-0000F7240000}"/>
    <cellStyle name="Input 11 3 3 5" xfId="34484" xr:uid="{00000000-0005-0000-0000-0000F8240000}"/>
    <cellStyle name="Input 11 3 4" xfId="32529" xr:uid="{00000000-0005-0000-0000-0000F9240000}"/>
    <cellStyle name="Input 11 4" xfId="8730" xr:uid="{00000000-0005-0000-0000-0000FA240000}"/>
    <cellStyle name="Input 11 4 2" xfId="8731" xr:uid="{00000000-0005-0000-0000-0000FB240000}"/>
    <cellStyle name="Input 11 4 2 2" xfId="8732" xr:uid="{00000000-0005-0000-0000-0000FC240000}"/>
    <cellStyle name="Input 11 4 2 2 2" xfId="8733" xr:uid="{00000000-0005-0000-0000-0000FD240000}"/>
    <cellStyle name="Input 11 4 2 2 2 2" xfId="8734" xr:uid="{00000000-0005-0000-0000-0000FE240000}"/>
    <cellStyle name="Input 11 4 2 2 2 2 2" xfId="38983" xr:uid="{00000000-0005-0000-0000-0000FF240000}"/>
    <cellStyle name="Input 11 4 2 2 2 3" xfId="8735" xr:uid="{00000000-0005-0000-0000-000000250000}"/>
    <cellStyle name="Input 11 4 2 2 2 3 2" xfId="41523" xr:uid="{00000000-0005-0000-0000-000001250000}"/>
    <cellStyle name="Input 11 4 2 2 2 4" xfId="36430" xr:uid="{00000000-0005-0000-0000-000002250000}"/>
    <cellStyle name="Input 11 4 2 2 3" xfId="8736" xr:uid="{00000000-0005-0000-0000-000003250000}"/>
    <cellStyle name="Input 11 4 2 2 3 2" xfId="37711" xr:uid="{00000000-0005-0000-0000-000004250000}"/>
    <cellStyle name="Input 11 4 2 2 4" xfId="8737" xr:uid="{00000000-0005-0000-0000-000005250000}"/>
    <cellStyle name="Input 11 4 2 2 4 2" xfId="40253" xr:uid="{00000000-0005-0000-0000-000006250000}"/>
    <cellStyle name="Input 11 4 2 2 5" xfId="35151" xr:uid="{00000000-0005-0000-0000-000007250000}"/>
    <cellStyle name="Input 11 4 2 3" xfId="33880" xr:uid="{00000000-0005-0000-0000-000008250000}"/>
    <cellStyle name="Input 11 4 3" xfId="8738" xr:uid="{00000000-0005-0000-0000-000009250000}"/>
    <cellStyle name="Input 11 4 3 2" xfId="8739" xr:uid="{00000000-0005-0000-0000-00000A250000}"/>
    <cellStyle name="Input 11 4 3 2 2" xfId="8740" xr:uid="{00000000-0005-0000-0000-00000B250000}"/>
    <cellStyle name="Input 11 4 3 2 2 2" xfId="38463" xr:uid="{00000000-0005-0000-0000-00000C250000}"/>
    <cellStyle name="Input 11 4 3 2 3" xfId="8741" xr:uid="{00000000-0005-0000-0000-00000D250000}"/>
    <cellStyle name="Input 11 4 3 2 3 2" xfId="41003" xr:uid="{00000000-0005-0000-0000-00000E250000}"/>
    <cellStyle name="Input 11 4 3 2 4" xfId="35910" xr:uid="{00000000-0005-0000-0000-00000F250000}"/>
    <cellStyle name="Input 11 4 3 3" xfId="8742" xr:uid="{00000000-0005-0000-0000-000010250000}"/>
    <cellStyle name="Input 11 4 3 3 2" xfId="37189" xr:uid="{00000000-0005-0000-0000-000011250000}"/>
    <cellStyle name="Input 11 4 3 4" xfId="8743" xr:uid="{00000000-0005-0000-0000-000012250000}"/>
    <cellStyle name="Input 11 4 3 4 2" xfId="39733" xr:uid="{00000000-0005-0000-0000-000013250000}"/>
    <cellStyle name="Input 11 4 3 5" xfId="34631" xr:uid="{00000000-0005-0000-0000-000014250000}"/>
    <cellStyle name="Input 11 4 4" xfId="32678" xr:uid="{00000000-0005-0000-0000-000015250000}"/>
    <cellStyle name="Input 11 5" xfId="8744" xr:uid="{00000000-0005-0000-0000-000016250000}"/>
    <cellStyle name="Input 11 5 2" xfId="8745" xr:uid="{00000000-0005-0000-0000-000017250000}"/>
    <cellStyle name="Input 11 5 2 2" xfId="8746" xr:uid="{00000000-0005-0000-0000-000018250000}"/>
    <cellStyle name="Input 11 5 2 2 2" xfId="8747" xr:uid="{00000000-0005-0000-0000-000019250000}"/>
    <cellStyle name="Input 11 5 2 2 2 2" xfId="8748" xr:uid="{00000000-0005-0000-0000-00001A250000}"/>
    <cellStyle name="Input 11 5 2 2 2 2 2" xfId="39142" xr:uid="{00000000-0005-0000-0000-00001B250000}"/>
    <cellStyle name="Input 11 5 2 2 2 3" xfId="8749" xr:uid="{00000000-0005-0000-0000-00001C250000}"/>
    <cellStyle name="Input 11 5 2 2 2 3 2" xfId="41682" xr:uid="{00000000-0005-0000-0000-00001D250000}"/>
    <cellStyle name="Input 11 5 2 2 2 4" xfId="36589" xr:uid="{00000000-0005-0000-0000-00001E250000}"/>
    <cellStyle name="Input 11 5 2 2 3" xfId="8750" xr:uid="{00000000-0005-0000-0000-00001F250000}"/>
    <cellStyle name="Input 11 5 2 2 3 2" xfId="37872" xr:uid="{00000000-0005-0000-0000-000020250000}"/>
    <cellStyle name="Input 11 5 2 2 4" xfId="8751" xr:uid="{00000000-0005-0000-0000-000021250000}"/>
    <cellStyle name="Input 11 5 2 2 4 2" xfId="40412" xr:uid="{00000000-0005-0000-0000-000022250000}"/>
    <cellStyle name="Input 11 5 2 2 5" xfId="35312" xr:uid="{00000000-0005-0000-0000-000023250000}"/>
    <cellStyle name="Input 11 5 2 3" xfId="34040" xr:uid="{00000000-0005-0000-0000-000024250000}"/>
    <cellStyle name="Input 11 5 3" xfId="8752" xr:uid="{00000000-0005-0000-0000-000025250000}"/>
    <cellStyle name="Input 11 5 3 2" xfId="8753" xr:uid="{00000000-0005-0000-0000-000026250000}"/>
    <cellStyle name="Input 11 5 3 2 2" xfId="8754" xr:uid="{00000000-0005-0000-0000-000027250000}"/>
    <cellStyle name="Input 11 5 3 2 2 2" xfId="38622" xr:uid="{00000000-0005-0000-0000-000028250000}"/>
    <cellStyle name="Input 11 5 3 2 3" xfId="8755" xr:uid="{00000000-0005-0000-0000-000029250000}"/>
    <cellStyle name="Input 11 5 3 2 3 2" xfId="41162" xr:uid="{00000000-0005-0000-0000-00002A250000}"/>
    <cellStyle name="Input 11 5 3 2 4" xfId="36069" xr:uid="{00000000-0005-0000-0000-00002B250000}"/>
    <cellStyle name="Input 11 5 3 3" xfId="8756" xr:uid="{00000000-0005-0000-0000-00002C250000}"/>
    <cellStyle name="Input 11 5 3 3 2" xfId="37350" xr:uid="{00000000-0005-0000-0000-00002D250000}"/>
    <cellStyle name="Input 11 5 3 4" xfId="8757" xr:uid="{00000000-0005-0000-0000-00002E250000}"/>
    <cellStyle name="Input 11 5 3 4 2" xfId="39892" xr:uid="{00000000-0005-0000-0000-00002F250000}"/>
    <cellStyle name="Input 11 5 3 5" xfId="34789" xr:uid="{00000000-0005-0000-0000-000030250000}"/>
    <cellStyle name="Input 11 5 4" xfId="32853" xr:uid="{00000000-0005-0000-0000-000031250000}"/>
    <cellStyle name="Input 11 6" xfId="8758" xr:uid="{00000000-0005-0000-0000-000032250000}"/>
    <cellStyle name="Input 11 6 2" xfId="8759" xr:uid="{00000000-0005-0000-0000-000033250000}"/>
    <cellStyle name="Input 11 6 2 2" xfId="8760" xr:uid="{00000000-0005-0000-0000-000034250000}"/>
    <cellStyle name="Input 11 6 2 2 2" xfId="8761" xr:uid="{00000000-0005-0000-0000-000035250000}"/>
    <cellStyle name="Input 11 6 2 2 2 2" xfId="38176" xr:uid="{00000000-0005-0000-0000-000036250000}"/>
    <cellStyle name="Input 11 6 2 2 3" xfId="8762" xr:uid="{00000000-0005-0000-0000-000037250000}"/>
    <cellStyle name="Input 11 6 2 2 3 2" xfId="40716" xr:uid="{00000000-0005-0000-0000-000038250000}"/>
    <cellStyle name="Input 11 6 2 2 4" xfId="35623" xr:uid="{00000000-0005-0000-0000-000039250000}"/>
    <cellStyle name="Input 11 6 2 3" xfId="8763" xr:uid="{00000000-0005-0000-0000-00003A250000}"/>
    <cellStyle name="Input 11 6 2 3 2" xfId="36902" xr:uid="{00000000-0005-0000-0000-00003B250000}"/>
    <cellStyle name="Input 11 6 2 4" xfId="8764" xr:uid="{00000000-0005-0000-0000-00003C250000}"/>
    <cellStyle name="Input 11 6 2 4 2" xfId="39446" xr:uid="{00000000-0005-0000-0000-00003D250000}"/>
    <cellStyle name="Input 11 6 2 5" xfId="34348" xr:uid="{00000000-0005-0000-0000-00003E250000}"/>
    <cellStyle name="Input 11 6 3" xfId="31749" xr:uid="{00000000-0005-0000-0000-00003F250000}"/>
    <cellStyle name="Input 11 7" xfId="8765" xr:uid="{00000000-0005-0000-0000-000040250000}"/>
    <cellStyle name="Input 11 7 2" xfId="8766" xr:uid="{00000000-0005-0000-0000-000041250000}"/>
    <cellStyle name="Input 11 7 2 2" xfId="8767" xr:uid="{00000000-0005-0000-0000-000042250000}"/>
    <cellStyle name="Input 11 7 2 2 2" xfId="38024" xr:uid="{00000000-0005-0000-0000-000043250000}"/>
    <cellStyle name="Input 11 7 2 3" xfId="8768" xr:uid="{00000000-0005-0000-0000-000044250000}"/>
    <cellStyle name="Input 11 7 2 3 2" xfId="40564" xr:uid="{00000000-0005-0000-0000-000045250000}"/>
    <cellStyle name="Input 11 7 2 4" xfId="35471" xr:uid="{00000000-0005-0000-0000-000046250000}"/>
    <cellStyle name="Input 11 7 3" xfId="8769" xr:uid="{00000000-0005-0000-0000-000047250000}"/>
    <cellStyle name="Input 11 7 3 2" xfId="36750" xr:uid="{00000000-0005-0000-0000-000048250000}"/>
    <cellStyle name="Input 11 7 4" xfId="8770" xr:uid="{00000000-0005-0000-0000-000049250000}"/>
    <cellStyle name="Input 11 7 4 2" xfId="39294" xr:uid="{00000000-0005-0000-0000-00004A250000}"/>
    <cellStyle name="Input 11 7 5" xfId="34196" xr:uid="{00000000-0005-0000-0000-00004B250000}"/>
    <cellStyle name="Input 11 8" xfId="8771" xr:uid="{00000000-0005-0000-0000-00004C250000}"/>
    <cellStyle name="Input 11 8 2" xfId="41891" xr:uid="{00000000-0005-0000-0000-00004D250000}"/>
    <cellStyle name="Input 11 9" xfId="8772" xr:uid="{00000000-0005-0000-0000-00004E250000}"/>
    <cellStyle name="Input 12" xfId="1896" xr:uid="{00000000-0005-0000-0000-00004F250000}"/>
    <cellStyle name="Input 12 10" xfId="8773" xr:uid="{00000000-0005-0000-0000-000050250000}"/>
    <cellStyle name="Input 12 11" xfId="30377" xr:uid="{00000000-0005-0000-0000-000051250000}"/>
    <cellStyle name="Input 12 2" xfId="8774" xr:uid="{00000000-0005-0000-0000-000052250000}"/>
    <cellStyle name="Input 12 2 2" xfId="8775" xr:uid="{00000000-0005-0000-0000-000053250000}"/>
    <cellStyle name="Input 12 2 2 2" xfId="8776" xr:uid="{00000000-0005-0000-0000-000054250000}"/>
    <cellStyle name="Input 12 2 2 2 2" xfId="8777" xr:uid="{00000000-0005-0000-0000-000055250000}"/>
    <cellStyle name="Input 12 2 2 2 2 2" xfId="8778" xr:uid="{00000000-0005-0000-0000-000056250000}"/>
    <cellStyle name="Input 12 2 2 2 2 2 2" xfId="8779" xr:uid="{00000000-0005-0000-0000-000057250000}"/>
    <cellStyle name="Input 12 2 2 2 2 2 2 2" xfId="38908" xr:uid="{00000000-0005-0000-0000-000058250000}"/>
    <cellStyle name="Input 12 2 2 2 2 2 3" xfId="8780" xr:uid="{00000000-0005-0000-0000-000059250000}"/>
    <cellStyle name="Input 12 2 2 2 2 2 3 2" xfId="41448" xr:uid="{00000000-0005-0000-0000-00005A250000}"/>
    <cellStyle name="Input 12 2 2 2 2 2 4" xfId="36355" xr:uid="{00000000-0005-0000-0000-00005B250000}"/>
    <cellStyle name="Input 12 2 2 2 2 3" xfId="8781" xr:uid="{00000000-0005-0000-0000-00005C250000}"/>
    <cellStyle name="Input 12 2 2 2 2 3 2" xfId="37636" xr:uid="{00000000-0005-0000-0000-00005D250000}"/>
    <cellStyle name="Input 12 2 2 2 2 4" xfId="8782" xr:uid="{00000000-0005-0000-0000-00005E250000}"/>
    <cellStyle name="Input 12 2 2 2 2 4 2" xfId="40178" xr:uid="{00000000-0005-0000-0000-00005F250000}"/>
    <cellStyle name="Input 12 2 2 2 2 5" xfId="35076" xr:uid="{00000000-0005-0000-0000-000060250000}"/>
    <cellStyle name="Input 12 2 2 2 3" xfId="33805" xr:uid="{00000000-0005-0000-0000-000061250000}"/>
    <cellStyle name="Input 12 2 2 3" xfId="8783" xr:uid="{00000000-0005-0000-0000-000062250000}"/>
    <cellStyle name="Input 12 2 2 3 2" xfId="8784" xr:uid="{00000000-0005-0000-0000-000063250000}"/>
    <cellStyle name="Input 12 2 2 3 2 2" xfId="8785" xr:uid="{00000000-0005-0000-0000-000064250000}"/>
    <cellStyle name="Input 12 2 2 3 2 2 2" xfId="38388" xr:uid="{00000000-0005-0000-0000-000065250000}"/>
    <cellStyle name="Input 12 2 2 3 2 3" xfId="8786" xr:uid="{00000000-0005-0000-0000-000066250000}"/>
    <cellStyle name="Input 12 2 2 3 2 3 2" xfId="40928" xr:uid="{00000000-0005-0000-0000-000067250000}"/>
    <cellStyle name="Input 12 2 2 3 2 4" xfId="35835" xr:uid="{00000000-0005-0000-0000-000068250000}"/>
    <cellStyle name="Input 12 2 2 3 3" xfId="8787" xr:uid="{00000000-0005-0000-0000-000069250000}"/>
    <cellStyle name="Input 12 2 2 3 3 2" xfId="37114" xr:uid="{00000000-0005-0000-0000-00006A250000}"/>
    <cellStyle name="Input 12 2 2 3 4" xfId="8788" xr:uid="{00000000-0005-0000-0000-00006B250000}"/>
    <cellStyle name="Input 12 2 2 3 4 2" xfId="39658" xr:uid="{00000000-0005-0000-0000-00006C250000}"/>
    <cellStyle name="Input 12 2 2 3 5" xfId="34557" xr:uid="{00000000-0005-0000-0000-00006D250000}"/>
    <cellStyle name="Input 12 2 2 4" xfId="32601" xr:uid="{00000000-0005-0000-0000-00006E250000}"/>
    <cellStyle name="Input 12 2 3" xfId="8789" xr:uid="{00000000-0005-0000-0000-00006F250000}"/>
    <cellStyle name="Input 12 2 3 2" xfId="8790" xr:uid="{00000000-0005-0000-0000-000070250000}"/>
    <cellStyle name="Input 12 2 3 2 2" xfId="8791" xr:uid="{00000000-0005-0000-0000-000071250000}"/>
    <cellStyle name="Input 12 2 3 2 2 2" xfId="8792" xr:uid="{00000000-0005-0000-0000-000072250000}"/>
    <cellStyle name="Input 12 2 3 2 2 2 2" xfId="8793" xr:uid="{00000000-0005-0000-0000-000073250000}"/>
    <cellStyle name="Input 12 2 3 2 2 2 2 2" xfId="39060" xr:uid="{00000000-0005-0000-0000-000074250000}"/>
    <cellStyle name="Input 12 2 3 2 2 2 3" xfId="8794" xr:uid="{00000000-0005-0000-0000-000075250000}"/>
    <cellStyle name="Input 12 2 3 2 2 2 3 2" xfId="41600" xr:uid="{00000000-0005-0000-0000-000076250000}"/>
    <cellStyle name="Input 12 2 3 2 2 2 4" xfId="36507" xr:uid="{00000000-0005-0000-0000-000077250000}"/>
    <cellStyle name="Input 12 2 3 2 2 3" xfId="8795" xr:uid="{00000000-0005-0000-0000-000078250000}"/>
    <cellStyle name="Input 12 2 3 2 2 3 2" xfId="37788" xr:uid="{00000000-0005-0000-0000-000079250000}"/>
    <cellStyle name="Input 12 2 3 2 2 4" xfId="8796" xr:uid="{00000000-0005-0000-0000-00007A250000}"/>
    <cellStyle name="Input 12 2 3 2 2 4 2" xfId="40330" xr:uid="{00000000-0005-0000-0000-00007B250000}"/>
    <cellStyle name="Input 12 2 3 2 2 5" xfId="35228" xr:uid="{00000000-0005-0000-0000-00007C250000}"/>
    <cellStyle name="Input 12 2 3 2 3" xfId="33956" xr:uid="{00000000-0005-0000-0000-00007D250000}"/>
    <cellStyle name="Input 12 2 3 3" xfId="8797" xr:uid="{00000000-0005-0000-0000-00007E250000}"/>
    <cellStyle name="Input 12 2 3 3 2" xfId="8798" xr:uid="{00000000-0005-0000-0000-00007F250000}"/>
    <cellStyle name="Input 12 2 3 3 2 2" xfId="8799" xr:uid="{00000000-0005-0000-0000-000080250000}"/>
    <cellStyle name="Input 12 2 3 3 2 2 2" xfId="38540" xr:uid="{00000000-0005-0000-0000-000081250000}"/>
    <cellStyle name="Input 12 2 3 3 2 3" xfId="8800" xr:uid="{00000000-0005-0000-0000-000082250000}"/>
    <cellStyle name="Input 12 2 3 3 2 3 2" xfId="41080" xr:uid="{00000000-0005-0000-0000-000083250000}"/>
    <cellStyle name="Input 12 2 3 3 2 4" xfId="35987" xr:uid="{00000000-0005-0000-0000-000084250000}"/>
    <cellStyle name="Input 12 2 3 3 3" xfId="8801" xr:uid="{00000000-0005-0000-0000-000085250000}"/>
    <cellStyle name="Input 12 2 3 3 3 2" xfId="37266" xr:uid="{00000000-0005-0000-0000-000086250000}"/>
    <cellStyle name="Input 12 2 3 3 4" xfId="8802" xr:uid="{00000000-0005-0000-0000-000087250000}"/>
    <cellStyle name="Input 12 2 3 3 4 2" xfId="39810" xr:uid="{00000000-0005-0000-0000-000088250000}"/>
    <cellStyle name="Input 12 2 3 3 5" xfId="34705" xr:uid="{00000000-0005-0000-0000-000089250000}"/>
    <cellStyle name="Input 12 2 3 4" xfId="32751" xr:uid="{00000000-0005-0000-0000-00008A250000}"/>
    <cellStyle name="Input 12 2 4" xfId="8803" xr:uid="{00000000-0005-0000-0000-00008B250000}"/>
    <cellStyle name="Input 12 2 4 2" xfId="8804" xr:uid="{00000000-0005-0000-0000-00008C250000}"/>
    <cellStyle name="Input 12 2 4 2 2" xfId="8805" xr:uid="{00000000-0005-0000-0000-00008D250000}"/>
    <cellStyle name="Input 12 2 4 2 2 2" xfId="8806" xr:uid="{00000000-0005-0000-0000-00008E250000}"/>
    <cellStyle name="Input 12 2 4 2 2 2 2" xfId="8807" xr:uid="{00000000-0005-0000-0000-00008F250000}"/>
    <cellStyle name="Input 12 2 4 2 2 2 2 2" xfId="39219" xr:uid="{00000000-0005-0000-0000-000090250000}"/>
    <cellStyle name="Input 12 2 4 2 2 2 3" xfId="8808" xr:uid="{00000000-0005-0000-0000-000091250000}"/>
    <cellStyle name="Input 12 2 4 2 2 2 3 2" xfId="41759" xr:uid="{00000000-0005-0000-0000-000092250000}"/>
    <cellStyle name="Input 12 2 4 2 2 2 4" xfId="36666" xr:uid="{00000000-0005-0000-0000-000093250000}"/>
    <cellStyle name="Input 12 2 4 2 2 3" xfId="8809" xr:uid="{00000000-0005-0000-0000-000094250000}"/>
    <cellStyle name="Input 12 2 4 2 2 3 2" xfId="37949" xr:uid="{00000000-0005-0000-0000-000095250000}"/>
    <cellStyle name="Input 12 2 4 2 2 4" xfId="8810" xr:uid="{00000000-0005-0000-0000-000096250000}"/>
    <cellStyle name="Input 12 2 4 2 2 4 2" xfId="40489" xr:uid="{00000000-0005-0000-0000-000097250000}"/>
    <cellStyle name="Input 12 2 4 2 2 5" xfId="35389" xr:uid="{00000000-0005-0000-0000-000098250000}"/>
    <cellStyle name="Input 12 2 4 2 3" xfId="34117" xr:uid="{00000000-0005-0000-0000-000099250000}"/>
    <cellStyle name="Input 12 2 4 3" xfId="8811" xr:uid="{00000000-0005-0000-0000-00009A250000}"/>
    <cellStyle name="Input 12 2 4 3 2" xfId="8812" xr:uid="{00000000-0005-0000-0000-00009B250000}"/>
    <cellStyle name="Input 12 2 4 3 2 2" xfId="8813" xr:uid="{00000000-0005-0000-0000-00009C250000}"/>
    <cellStyle name="Input 12 2 4 3 2 2 2" xfId="38699" xr:uid="{00000000-0005-0000-0000-00009D250000}"/>
    <cellStyle name="Input 12 2 4 3 2 3" xfId="8814" xr:uid="{00000000-0005-0000-0000-00009E250000}"/>
    <cellStyle name="Input 12 2 4 3 2 3 2" xfId="41239" xr:uid="{00000000-0005-0000-0000-00009F250000}"/>
    <cellStyle name="Input 12 2 4 3 2 4" xfId="36146" xr:uid="{00000000-0005-0000-0000-0000A0250000}"/>
    <cellStyle name="Input 12 2 4 3 3" xfId="8815" xr:uid="{00000000-0005-0000-0000-0000A1250000}"/>
    <cellStyle name="Input 12 2 4 3 3 2" xfId="37427" xr:uid="{00000000-0005-0000-0000-0000A2250000}"/>
    <cellStyle name="Input 12 2 4 3 4" xfId="8816" xr:uid="{00000000-0005-0000-0000-0000A3250000}"/>
    <cellStyle name="Input 12 2 4 3 4 2" xfId="39969" xr:uid="{00000000-0005-0000-0000-0000A4250000}"/>
    <cellStyle name="Input 12 2 4 3 5" xfId="34866" xr:uid="{00000000-0005-0000-0000-0000A5250000}"/>
    <cellStyle name="Input 12 2 4 4" xfId="33008" xr:uid="{00000000-0005-0000-0000-0000A6250000}"/>
    <cellStyle name="Input 12 2 5" xfId="8817" xr:uid="{00000000-0005-0000-0000-0000A7250000}"/>
    <cellStyle name="Input 12 2 5 2" xfId="8818" xr:uid="{00000000-0005-0000-0000-0000A8250000}"/>
    <cellStyle name="Input 12 2 5 2 2" xfId="8819" xr:uid="{00000000-0005-0000-0000-0000A9250000}"/>
    <cellStyle name="Input 12 2 5 2 2 2" xfId="8820" xr:uid="{00000000-0005-0000-0000-0000AA250000}"/>
    <cellStyle name="Input 12 2 5 2 2 2 2" xfId="38243" xr:uid="{00000000-0005-0000-0000-0000AB250000}"/>
    <cellStyle name="Input 12 2 5 2 2 3" xfId="8821" xr:uid="{00000000-0005-0000-0000-0000AC250000}"/>
    <cellStyle name="Input 12 2 5 2 2 3 2" xfId="40783" xr:uid="{00000000-0005-0000-0000-0000AD250000}"/>
    <cellStyle name="Input 12 2 5 2 2 4" xfId="35690" xr:uid="{00000000-0005-0000-0000-0000AE250000}"/>
    <cellStyle name="Input 12 2 5 2 3" xfId="8822" xr:uid="{00000000-0005-0000-0000-0000AF250000}"/>
    <cellStyle name="Input 12 2 5 2 3 2" xfId="36969" xr:uid="{00000000-0005-0000-0000-0000B0250000}"/>
    <cellStyle name="Input 12 2 5 2 4" xfId="8823" xr:uid="{00000000-0005-0000-0000-0000B1250000}"/>
    <cellStyle name="Input 12 2 5 2 4 2" xfId="39513" xr:uid="{00000000-0005-0000-0000-0000B2250000}"/>
    <cellStyle name="Input 12 2 5 2 5" xfId="34415" xr:uid="{00000000-0005-0000-0000-0000B3250000}"/>
    <cellStyle name="Input 12 2 5 3" xfId="31880" xr:uid="{00000000-0005-0000-0000-0000B4250000}"/>
    <cellStyle name="Input 12 2 6" xfId="8824" xr:uid="{00000000-0005-0000-0000-0000B5250000}"/>
    <cellStyle name="Input 12 2 6 2" xfId="8825" xr:uid="{00000000-0005-0000-0000-0000B6250000}"/>
    <cellStyle name="Input 12 2 6 2 2" xfId="8826" xr:uid="{00000000-0005-0000-0000-0000B7250000}"/>
    <cellStyle name="Input 12 2 6 2 2 2" xfId="8827" xr:uid="{00000000-0005-0000-0000-0000B8250000}"/>
    <cellStyle name="Input 12 2 6 2 2 2 2" xfId="38773" xr:uid="{00000000-0005-0000-0000-0000B9250000}"/>
    <cellStyle name="Input 12 2 6 2 2 3" xfId="8828" xr:uid="{00000000-0005-0000-0000-0000BA250000}"/>
    <cellStyle name="Input 12 2 6 2 2 3 2" xfId="41313" xr:uid="{00000000-0005-0000-0000-0000BB250000}"/>
    <cellStyle name="Input 12 2 6 2 2 4" xfId="36220" xr:uid="{00000000-0005-0000-0000-0000BC250000}"/>
    <cellStyle name="Input 12 2 6 2 3" xfId="8829" xr:uid="{00000000-0005-0000-0000-0000BD250000}"/>
    <cellStyle name="Input 12 2 6 2 3 2" xfId="37501" xr:uid="{00000000-0005-0000-0000-0000BE250000}"/>
    <cellStyle name="Input 12 2 6 2 4" xfId="8830" xr:uid="{00000000-0005-0000-0000-0000BF250000}"/>
    <cellStyle name="Input 12 2 6 2 4 2" xfId="40043" xr:uid="{00000000-0005-0000-0000-0000C0250000}"/>
    <cellStyle name="Input 12 2 6 2 5" xfId="34941" xr:uid="{00000000-0005-0000-0000-0000C1250000}"/>
    <cellStyle name="Input 12 2 6 3" xfId="33668" xr:uid="{00000000-0005-0000-0000-0000C2250000}"/>
    <cellStyle name="Input 12 2 7" xfId="8831" xr:uid="{00000000-0005-0000-0000-0000C3250000}"/>
    <cellStyle name="Input 12 2 7 2" xfId="8832" xr:uid="{00000000-0005-0000-0000-0000C4250000}"/>
    <cellStyle name="Input 12 2 7 2 2" xfId="8833" xr:uid="{00000000-0005-0000-0000-0000C5250000}"/>
    <cellStyle name="Input 12 2 7 2 2 2" xfId="38101" xr:uid="{00000000-0005-0000-0000-0000C6250000}"/>
    <cellStyle name="Input 12 2 7 2 3" xfId="8834" xr:uid="{00000000-0005-0000-0000-0000C7250000}"/>
    <cellStyle name="Input 12 2 7 2 3 2" xfId="40641" xr:uid="{00000000-0005-0000-0000-0000C8250000}"/>
    <cellStyle name="Input 12 2 7 2 4" xfId="35548" xr:uid="{00000000-0005-0000-0000-0000C9250000}"/>
    <cellStyle name="Input 12 2 7 3" xfId="8835" xr:uid="{00000000-0005-0000-0000-0000CA250000}"/>
    <cellStyle name="Input 12 2 7 3 2" xfId="36827" xr:uid="{00000000-0005-0000-0000-0000CB250000}"/>
    <cellStyle name="Input 12 2 7 4" xfId="8836" xr:uid="{00000000-0005-0000-0000-0000CC250000}"/>
    <cellStyle name="Input 12 2 7 4 2" xfId="39371" xr:uid="{00000000-0005-0000-0000-0000CD250000}"/>
    <cellStyle name="Input 12 2 7 5" xfId="34273" xr:uid="{00000000-0005-0000-0000-0000CE250000}"/>
    <cellStyle name="Input 12 2 8" xfId="31127" xr:uid="{00000000-0005-0000-0000-0000CF250000}"/>
    <cellStyle name="Input 12 3" xfId="8837" xr:uid="{00000000-0005-0000-0000-0000D0250000}"/>
    <cellStyle name="Input 12 3 2" xfId="8838" xr:uid="{00000000-0005-0000-0000-0000D1250000}"/>
    <cellStyle name="Input 12 3 2 2" xfId="8839" xr:uid="{00000000-0005-0000-0000-0000D2250000}"/>
    <cellStyle name="Input 12 3 2 2 2" xfId="8840" xr:uid="{00000000-0005-0000-0000-0000D3250000}"/>
    <cellStyle name="Input 12 3 2 2 2 2" xfId="8841" xr:uid="{00000000-0005-0000-0000-0000D4250000}"/>
    <cellStyle name="Input 12 3 2 2 2 2 2" xfId="38830" xr:uid="{00000000-0005-0000-0000-0000D5250000}"/>
    <cellStyle name="Input 12 3 2 2 2 3" xfId="8842" xr:uid="{00000000-0005-0000-0000-0000D6250000}"/>
    <cellStyle name="Input 12 3 2 2 2 3 2" xfId="41370" xr:uid="{00000000-0005-0000-0000-0000D7250000}"/>
    <cellStyle name="Input 12 3 2 2 2 4" xfId="36277" xr:uid="{00000000-0005-0000-0000-0000D8250000}"/>
    <cellStyle name="Input 12 3 2 2 3" xfId="8843" xr:uid="{00000000-0005-0000-0000-0000D9250000}"/>
    <cellStyle name="Input 12 3 2 2 3 2" xfId="37558" xr:uid="{00000000-0005-0000-0000-0000DA250000}"/>
    <cellStyle name="Input 12 3 2 2 4" xfId="8844" xr:uid="{00000000-0005-0000-0000-0000DB250000}"/>
    <cellStyle name="Input 12 3 2 2 4 2" xfId="40100" xr:uid="{00000000-0005-0000-0000-0000DC250000}"/>
    <cellStyle name="Input 12 3 2 2 5" xfId="34998" xr:uid="{00000000-0005-0000-0000-0000DD250000}"/>
    <cellStyle name="Input 12 3 2 3" xfId="33727" xr:uid="{00000000-0005-0000-0000-0000DE250000}"/>
    <cellStyle name="Input 12 3 3" xfId="8845" xr:uid="{00000000-0005-0000-0000-0000DF250000}"/>
    <cellStyle name="Input 12 3 3 2" xfId="8846" xr:uid="{00000000-0005-0000-0000-0000E0250000}"/>
    <cellStyle name="Input 12 3 3 2 2" xfId="8847" xr:uid="{00000000-0005-0000-0000-0000E1250000}"/>
    <cellStyle name="Input 12 3 3 2 2 2" xfId="38310" xr:uid="{00000000-0005-0000-0000-0000E2250000}"/>
    <cellStyle name="Input 12 3 3 2 3" xfId="8848" xr:uid="{00000000-0005-0000-0000-0000E3250000}"/>
    <cellStyle name="Input 12 3 3 2 3 2" xfId="40850" xr:uid="{00000000-0005-0000-0000-0000E4250000}"/>
    <cellStyle name="Input 12 3 3 2 4" xfId="35757" xr:uid="{00000000-0005-0000-0000-0000E5250000}"/>
    <cellStyle name="Input 12 3 3 3" xfId="8849" xr:uid="{00000000-0005-0000-0000-0000E6250000}"/>
    <cellStyle name="Input 12 3 3 3 2" xfId="37036" xr:uid="{00000000-0005-0000-0000-0000E7250000}"/>
    <cellStyle name="Input 12 3 3 4" xfId="8850" xr:uid="{00000000-0005-0000-0000-0000E8250000}"/>
    <cellStyle name="Input 12 3 3 4 2" xfId="39580" xr:uid="{00000000-0005-0000-0000-0000E9250000}"/>
    <cellStyle name="Input 12 3 3 5" xfId="34482" xr:uid="{00000000-0005-0000-0000-0000EA250000}"/>
    <cellStyle name="Input 12 3 4" xfId="32528" xr:uid="{00000000-0005-0000-0000-0000EB250000}"/>
    <cellStyle name="Input 12 4" xfId="8851" xr:uid="{00000000-0005-0000-0000-0000EC250000}"/>
    <cellStyle name="Input 12 4 2" xfId="8852" xr:uid="{00000000-0005-0000-0000-0000ED250000}"/>
    <cellStyle name="Input 12 4 2 2" xfId="8853" xr:uid="{00000000-0005-0000-0000-0000EE250000}"/>
    <cellStyle name="Input 12 4 2 2 2" xfId="8854" xr:uid="{00000000-0005-0000-0000-0000EF250000}"/>
    <cellStyle name="Input 12 4 2 2 2 2" xfId="8855" xr:uid="{00000000-0005-0000-0000-0000F0250000}"/>
    <cellStyle name="Input 12 4 2 2 2 2 2" xfId="38981" xr:uid="{00000000-0005-0000-0000-0000F1250000}"/>
    <cellStyle name="Input 12 4 2 2 2 3" xfId="8856" xr:uid="{00000000-0005-0000-0000-0000F2250000}"/>
    <cellStyle name="Input 12 4 2 2 2 3 2" xfId="41521" xr:uid="{00000000-0005-0000-0000-0000F3250000}"/>
    <cellStyle name="Input 12 4 2 2 2 4" xfId="36428" xr:uid="{00000000-0005-0000-0000-0000F4250000}"/>
    <cellStyle name="Input 12 4 2 2 3" xfId="8857" xr:uid="{00000000-0005-0000-0000-0000F5250000}"/>
    <cellStyle name="Input 12 4 2 2 3 2" xfId="37709" xr:uid="{00000000-0005-0000-0000-0000F6250000}"/>
    <cellStyle name="Input 12 4 2 2 4" xfId="8858" xr:uid="{00000000-0005-0000-0000-0000F7250000}"/>
    <cellStyle name="Input 12 4 2 2 4 2" xfId="40251" xr:uid="{00000000-0005-0000-0000-0000F8250000}"/>
    <cellStyle name="Input 12 4 2 2 5" xfId="35149" xr:uid="{00000000-0005-0000-0000-0000F9250000}"/>
    <cellStyle name="Input 12 4 2 3" xfId="33878" xr:uid="{00000000-0005-0000-0000-0000FA250000}"/>
    <cellStyle name="Input 12 4 3" xfId="8859" xr:uid="{00000000-0005-0000-0000-0000FB250000}"/>
    <cellStyle name="Input 12 4 3 2" xfId="8860" xr:uid="{00000000-0005-0000-0000-0000FC250000}"/>
    <cellStyle name="Input 12 4 3 2 2" xfId="8861" xr:uid="{00000000-0005-0000-0000-0000FD250000}"/>
    <cellStyle name="Input 12 4 3 2 2 2" xfId="38461" xr:uid="{00000000-0005-0000-0000-0000FE250000}"/>
    <cellStyle name="Input 12 4 3 2 3" xfId="8862" xr:uid="{00000000-0005-0000-0000-0000FF250000}"/>
    <cellStyle name="Input 12 4 3 2 3 2" xfId="41001" xr:uid="{00000000-0005-0000-0000-000000260000}"/>
    <cellStyle name="Input 12 4 3 2 4" xfId="35908" xr:uid="{00000000-0005-0000-0000-000001260000}"/>
    <cellStyle name="Input 12 4 3 3" xfId="8863" xr:uid="{00000000-0005-0000-0000-000002260000}"/>
    <cellStyle name="Input 12 4 3 3 2" xfId="37187" xr:uid="{00000000-0005-0000-0000-000003260000}"/>
    <cellStyle name="Input 12 4 3 4" xfId="8864" xr:uid="{00000000-0005-0000-0000-000004260000}"/>
    <cellStyle name="Input 12 4 3 4 2" xfId="39731" xr:uid="{00000000-0005-0000-0000-000005260000}"/>
    <cellStyle name="Input 12 4 3 5" xfId="34629" xr:uid="{00000000-0005-0000-0000-000006260000}"/>
    <cellStyle name="Input 12 4 4" xfId="32676" xr:uid="{00000000-0005-0000-0000-000007260000}"/>
    <cellStyle name="Input 12 5" xfId="8865" xr:uid="{00000000-0005-0000-0000-000008260000}"/>
    <cellStyle name="Input 12 5 2" xfId="8866" xr:uid="{00000000-0005-0000-0000-000009260000}"/>
    <cellStyle name="Input 12 5 2 2" xfId="8867" xr:uid="{00000000-0005-0000-0000-00000A260000}"/>
    <cellStyle name="Input 12 5 2 2 2" xfId="8868" xr:uid="{00000000-0005-0000-0000-00000B260000}"/>
    <cellStyle name="Input 12 5 2 2 2 2" xfId="8869" xr:uid="{00000000-0005-0000-0000-00000C260000}"/>
    <cellStyle name="Input 12 5 2 2 2 2 2" xfId="39140" xr:uid="{00000000-0005-0000-0000-00000D260000}"/>
    <cellStyle name="Input 12 5 2 2 2 3" xfId="8870" xr:uid="{00000000-0005-0000-0000-00000E260000}"/>
    <cellStyle name="Input 12 5 2 2 2 3 2" xfId="41680" xr:uid="{00000000-0005-0000-0000-00000F260000}"/>
    <cellStyle name="Input 12 5 2 2 2 4" xfId="36587" xr:uid="{00000000-0005-0000-0000-000010260000}"/>
    <cellStyle name="Input 12 5 2 2 3" xfId="8871" xr:uid="{00000000-0005-0000-0000-000011260000}"/>
    <cellStyle name="Input 12 5 2 2 3 2" xfId="37870" xr:uid="{00000000-0005-0000-0000-000012260000}"/>
    <cellStyle name="Input 12 5 2 2 4" xfId="8872" xr:uid="{00000000-0005-0000-0000-000013260000}"/>
    <cellStyle name="Input 12 5 2 2 4 2" xfId="40410" xr:uid="{00000000-0005-0000-0000-000014260000}"/>
    <cellStyle name="Input 12 5 2 2 5" xfId="35310" xr:uid="{00000000-0005-0000-0000-000015260000}"/>
    <cellStyle name="Input 12 5 2 3" xfId="34038" xr:uid="{00000000-0005-0000-0000-000016260000}"/>
    <cellStyle name="Input 12 5 3" xfId="8873" xr:uid="{00000000-0005-0000-0000-000017260000}"/>
    <cellStyle name="Input 12 5 3 2" xfId="8874" xr:uid="{00000000-0005-0000-0000-000018260000}"/>
    <cellStyle name="Input 12 5 3 2 2" xfId="8875" xr:uid="{00000000-0005-0000-0000-000019260000}"/>
    <cellStyle name="Input 12 5 3 2 2 2" xfId="38620" xr:uid="{00000000-0005-0000-0000-00001A260000}"/>
    <cellStyle name="Input 12 5 3 2 3" xfId="8876" xr:uid="{00000000-0005-0000-0000-00001B260000}"/>
    <cellStyle name="Input 12 5 3 2 3 2" xfId="41160" xr:uid="{00000000-0005-0000-0000-00001C260000}"/>
    <cellStyle name="Input 12 5 3 2 4" xfId="36067" xr:uid="{00000000-0005-0000-0000-00001D260000}"/>
    <cellStyle name="Input 12 5 3 3" xfId="8877" xr:uid="{00000000-0005-0000-0000-00001E260000}"/>
    <cellStyle name="Input 12 5 3 3 2" xfId="37348" xr:uid="{00000000-0005-0000-0000-00001F260000}"/>
    <cellStyle name="Input 12 5 3 4" xfId="8878" xr:uid="{00000000-0005-0000-0000-000020260000}"/>
    <cellStyle name="Input 12 5 3 4 2" xfId="39890" xr:uid="{00000000-0005-0000-0000-000021260000}"/>
    <cellStyle name="Input 12 5 3 5" xfId="34787" xr:uid="{00000000-0005-0000-0000-000022260000}"/>
    <cellStyle name="Input 12 5 4" xfId="32851" xr:uid="{00000000-0005-0000-0000-000023260000}"/>
    <cellStyle name="Input 12 6" xfId="8879" xr:uid="{00000000-0005-0000-0000-000024260000}"/>
    <cellStyle name="Input 12 6 2" xfId="8880" xr:uid="{00000000-0005-0000-0000-000025260000}"/>
    <cellStyle name="Input 12 6 2 2" xfId="8881" xr:uid="{00000000-0005-0000-0000-000026260000}"/>
    <cellStyle name="Input 12 6 2 2 2" xfId="8882" xr:uid="{00000000-0005-0000-0000-000027260000}"/>
    <cellStyle name="Input 12 6 2 2 2 2" xfId="38174" xr:uid="{00000000-0005-0000-0000-000028260000}"/>
    <cellStyle name="Input 12 6 2 2 3" xfId="8883" xr:uid="{00000000-0005-0000-0000-000029260000}"/>
    <cellStyle name="Input 12 6 2 2 3 2" xfId="40714" xr:uid="{00000000-0005-0000-0000-00002A260000}"/>
    <cellStyle name="Input 12 6 2 2 4" xfId="35621" xr:uid="{00000000-0005-0000-0000-00002B260000}"/>
    <cellStyle name="Input 12 6 2 3" xfId="8884" xr:uid="{00000000-0005-0000-0000-00002C260000}"/>
    <cellStyle name="Input 12 6 2 3 2" xfId="36900" xr:uid="{00000000-0005-0000-0000-00002D260000}"/>
    <cellStyle name="Input 12 6 2 4" xfId="8885" xr:uid="{00000000-0005-0000-0000-00002E260000}"/>
    <cellStyle name="Input 12 6 2 4 2" xfId="39444" xr:uid="{00000000-0005-0000-0000-00002F260000}"/>
    <cellStyle name="Input 12 6 2 5" xfId="34346" xr:uid="{00000000-0005-0000-0000-000030260000}"/>
    <cellStyle name="Input 12 6 3" xfId="31747" xr:uid="{00000000-0005-0000-0000-000031260000}"/>
    <cellStyle name="Input 12 7" xfId="8886" xr:uid="{00000000-0005-0000-0000-000032260000}"/>
    <cellStyle name="Input 12 7 2" xfId="8887" xr:uid="{00000000-0005-0000-0000-000033260000}"/>
    <cellStyle name="Input 12 7 2 2" xfId="8888" xr:uid="{00000000-0005-0000-0000-000034260000}"/>
    <cellStyle name="Input 12 7 2 2 2" xfId="38022" xr:uid="{00000000-0005-0000-0000-000035260000}"/>
    <cellStyle name="Input 12 7 2 3" xfId="8889" xr:uid="{00000000-0005-0000-0000-000036260000}"/>
    <cellStyle name="Input 12 7 2 3 2" xfId="40562" xr:uid="{00000000-0005-0000-0000-000037260000}"/>
    <cellStyle name="Input 12 7 2 4" xfId="35469" xr:uid="{00000000-0005-0000-0000-000038260000}"/>
    <cellStyle name="Input 12 7 3" xfId="8890" xr:uid="{00000000-0005-0000-0000-000039260000}"/>
    <cellStyle name="Input 12 7 3 2" xfId="36748" xr:uid="{00000000-0005-0000-0000-00003A260000}"/>
    <cellStyle name="Input 12 7 4" xfId="8891" xr:uid="{00000000-0005-0000-0000-00003B260000}"/>
    <cellStyle name="Input 12 7 4 2" xfId="39292" xr:uid="{00000000-0005-0000-0000-00003C260000}"/>
    <cellStyle name="Input 12 7 5" xfId="34194" xr:uid="{00000000-0005-0000-0000-00003D260000}"/>
    <cellStyle name="Input 12 8" xfId="8892" xr:uid="{00000000-0005-0000-0000-00003E260000}"/>
    <cellStyle name="Input 12 8 2" xfId="41892" xr:uid="{00000000-0005-0000-0000-00003F260000}"/>
    <cellStyle name="Input 12 9" xfId="8893" xr:uid="{00000000-0005-0000-0000-000040260000}"/>
    <cellStyle name="Input 13" xfId="1897" xr:uid="{00000000-0005-0000-0000-000041260000}"/>
    <cellStyle name="Input 13 2" xfId="8895" xr:uid="{00000000-0005-0000-0000-000042260000}"/>
    <cellStyle name="Input 13 2 2" xfId="8896" xr:uid="{00000000-0005-0000-0000-000043260000}"/>
    <cellStyle name="Input 13 2 2 2" xfId="8897" xr:uid="{00000000-0005-0000-0000-000044260000}"/>
    <cellStyle name="Input 13 2 2 2 2" xfId="8898" xr:uid="{00000000-0005-0000-0000-000045260000}"/>
    <cellStyle name="Input 13 2 2 2 2 2" xfId="8899" xr:uid="{00000000-0005-0000-0000-000046260000}"/>
    <cellStyle name="Input 13 2 2 2 2 2 2" xfId="38895" xr:uid="{00000000-0005-0000-0000-000047260000}"/>
    <cellStyle name="Input 13 2 2 2 2 3" xfId="8900" xr:uid="{00000000-0005-0000-0000-000048260000}"/>
    <cellStyle name="Input 13 2 2 2 2 3 2" xfId="41435" xr:uid="{00000000-0005-0000-0000-000049260000}"/>
    <cellStyle name="Input 13 2 2 2 2 4" xfId="36342" xr:uid="{00000000-0005-0000-0000-00004A260000}"/>
    <cellStyle name="Input 13 2 2 2 3" xfId="8901" xr:uid="{00000000-0005-0000-0000-00004B260000}"/>
    <cellStyle name="Input 13 2 2 2 3 2" xfId="37623" xr:uid="{00000000-0005-0000-0000-00004C260000}"/>
    <cellStyle name="Input 13 2 2 2 4" xfId="8902" xr:uid="{00000000-0005-0000-0000-00004D260000}"/>
    <cellStyle name="Input 13 2 2 2 4 2" xfId="40165" xr:uid="{00000000-0005-0000-0000-00004E260000}"/>
    <cellStyle name="Input 13 2 2 2 5" xfId="35063" xr:uid="{00000000-0005-0000-0000-00004F260000}"/>
    <cellStyle name="Input 13 2 2 3" xfId="33792" xr:uid="{00000000-0005-0000-0000-000050260000}"/>
    <cellStyle name="Input 13 2 3" xfId="8903" xr:uid="{00000000-0005-0000-0000-000051260000}"/>
    <cellStyle name="Input 13 2 3 2" xfId="8904" xr:uid="{00000000-0005-0000-0000-000052260000}"/>
    <cellStyle name="Input 13 2 3 2 2" xfId="8905" xr:uid="{00000000-0005-0000-0000-000053260000}"/>
    <cellStyle name="Input 13 2 3 2 2 2" xfId="38375" xr:uid="{00000000-0005-0000-0000-000054260000}"/>
    <cellStyle name="Input 13 2 3 2 3" xfId="8906" xr:uid="{00000000-0005-0000-0000-000055260000}"/>
    <cellStyle name="Input 13 2 3 2 3 2" xfId="40915" xr:uid="{00000000-0005-0000-0000-000056260000}"/>
    <cellStyle name="Input 13 2 3 2 4" xfId="35822" xr:uid="{00000000-0005-0000-0000-000057260000}"/>
    <cellStyle name="Input 13 2 3 3" xfId="8907" xr:uid="{00000000-0005-0000-0000-000058260000}"/>
    <cellStyle name="Input 13 2 3 3 2" xfId="37101" xr:uid="{00000000-0005-0000-0000-000059260000}"/>
    <cellStyle name="Input 13 2 3 4" xfId="8908" xr:uid="{00000000-0005-0000-0000-00005A260000}"/>
    <cellStyle name="Input 13 2 3 4 2" xfId="39645" xr:uid="{00000000-0005-0000-0000-00005B260000}"/>
    <cellStyle name="Input 13 2 3 5" xfId="34544" xr:uid="{00000000-0005-0000-0000-00005C260000}"/>
    <cellStyle name="Input 13 2 4" xfId="32588" xr:uid="{00000000-0005-0000-0000-00005D260000}"/>
    <cellStyle name="Input 13 3" xfId="8909" xr:uid="{00000000-0005-0000-0000-00005E260000}"/>
    <cellStyle name="Input 13 3 2" xfId="8910" xr:uid="{00000000-0005-0000-0000-00005F260000}"/>
    <cellStyle name="Input 13 3 2 2" xfId="8911" xr:uid="{00000000-0005-0000-0000-000060260000}"/>
    <cellStyle name="Input 13 3 2 2 2" xfId="8912" xr:uid="{00000000-0005-0000-0000-000061260000}"/>
    <cellStyle name="Input 13 3 2 2 2 2" xfId="8913" xr:uid="{00000000-0005-0000-0000-000062260000}"/>
    <cellStyle name="Input 13 3 2 2 2 2 2" xfId="39046" xr:uid="{00000000-0005-0000-0000-000063260000}"/>
    <cellStyle name="Input 13 3 2 2 2 3" xfId="8914" xr:uid="{00000000-0005-0000-0000-000064260000}"/>
    <cellStyle name="Input 13 3 2 2 2 3 2" xfId="41586" xr:uid="{00000000-0005-0000-0000-000065260000}"/>
    <cellStyle name="Input 13 3 2 2 2 4" xfId="36493" xr:uid="{00000000-0005-0000-0000-000066260000}"/>
    <cellStyle name="Input 13 3 2 2 3" xfId="8915" xr:uid="{00000000-0005-0000-0000-000067260000}"/>
    <cellStyle name="Input 13 3 2 2 3 2" xfId="37774" xr:uid="{00000000-0005-0000-0000-000068260000}"/>
    <cellStyle name="Input 13 3 2 2 4" xfId="8916" xr:uid="{00000000-0005-0000-0000-000069260000}"/>
    <cellStyle name="Input 13 3 2 2 4 2" xfId="40316" xr:uid="{00000000-0005-0000-0000-00006A260000}"/>
    <cellStyle name="Input 13 3 2 2 5" xfId="35214" xr:uid="{00000000-0005-0000-0000-00006B260000}"/>
    <cellStyle name="Input 13 3 2 3" xfId="33943" xr:uid="{00000000-0005-0000-0000-00006C260000}"/>
    <cellStyle name="Input 13 3 3" xfId="8917" xr:uid="{00000000-0005-0000-0000-00006D260000}"/>
    <cellStyle name="Input 13 3 3 2" xfId="8918" xr:uid="{00000000-0005-0000-0000-00006E260000}"/>
    <cellStyle name="Input 13 3 3 2 2" xfId="8919" xr:uid="{00000000-0005-0000-0000-00006F260000}"/>
    <cellStyle name="Input 13 3 3 2 2 2" xfId="38526" xr:uid="{00000000-0005-0000-0000-000070260000}"/>
    <cellStyle name="Input 13 3 3 2 3" xfId="8920" xr:uid="{00000000-0005-0000-0000-000071260000}"/>
    <cellStyle name="Input 13 3 3 2 3 2" xfId="41066" xr:uid="{00000000-0005-0000-0000-000072260000}"/>
    <cellStyle name="Input 13 3 3 2 4" xfId="35973" xr:uid="{00000000-0005-0000-0000-000073260000}"/>
    <cellStyle name="Input 13 3 3 3" xfId="8921" xr:uid="{00000000-0005-0000-0000-000074260000}"/>
    <cellStyle name="Input 13 3 3 3 2" xfId="37252" xr:uid="{00000000-0005-0000-0000-000075260000}"/>
    <cellStyle name="Input 13 3 3 4" xfId="8922" xr:uid="{00000000-0005-0000-0000-000076260000}"/>
    <cellStyle name="Input 13 3 3 4 2" xfId="39796" xr:uid="{00000000-0005-0000-0000-000077260000}"/>
    <cellStyle name="Input 13 3 3 5" xfId="34691" xr:uid="{00000000-0005-0000-0000-000078260000}"/>
    <cellStyle name="Input 13 3 4" xfId="32739" xr:uid="{00000000-0005-0000-0000-000079260000}"/>
    <cellStyle name="Input 13 4" xfId="8923" xr:uid="{00000000-0005-0000-0000-00007A260000}"/>
    <cellStyle name="Input 13 4 2" xfId="8924" xr:uid="{00000000-0005-0000-0000-00007B260000}"/>
    <cellStyle name="Input 13 4 2 2" xfId="8925" xr:uid="{00000000-0005-0000-0000-00007C260000}"/>
    <cellStyle name="Input 13 4 2 2 2" xfId="8926" xr:uid="{00000000-0005-0000-0000-00007D260000}"/>
    <cellStyle name="Input 13 4 2 2 2 2" xfId="8927" xr:uid="{00000000-0005-0000-0000-00007E260000}"/>
    <cellStyle name="Input 13 4 2 2 2 2 2" xfId="39205" xr:uid="{00000000-0005-0000-0000-00007F260000}"/>
    <cellStyle name="Input 13 4 2 2 2 3" xfId="8928" xr:uid="{00000000-0005-0000-0000-000080260000}"/>
    <cellStyle name="Input 13 4 2 2 2 3 2" xfId="41745" xr:uid="{00000000-0005-0000-0000-000081260000}"/>
    <cellStyle name="Input 13 4 2 2 2 4" xfId="36652" xr:uid="{00000000-0005-0000-0000-000082260000}"/>
    <cellStyle name="Input 13 4 2 2 3" xfId="8929" xr:uid="{00000000-0005-0000-0000-000083260000}"/>
    <cellStyle name="Input 13 4 2 2 3 2" xfId="37935" xr:uid="{00000000-0005-0000-0000-000084260000}"/>
    <cellStyle name="Input 13 4 2 2 4" xfId="8930" xr:uid="{00000000-0005-0000-0000-000085260000}"/>
    <cellStyle name="Input 13 4 2 2 4 2" xfId="40475" xr:uid="{00000000-0005-0000-0000-000086260000}"/>
    <cellStyle name="Input 13 4 2 2 5" xfId="35375" xr:uid="{00000000-0005-0000-0000-000087260000}"/>
    <cellStyle name="Input 13 4 2 3" xfId="34103" xr:uid="{00000000-0005-0000-0000-000088260000}"/>
    <cellStyle name="Input 13 4 3" xfId="8931" xr:uid="{00000000-0005-0000-0000-000089260000}"/>
    <cellStyle name="Input 13 4 3 2" xfId="8932" xr:uid="{00000000-0005-0000-0000-00008A260000}"/>
    <cellStyle name="Input 13 4 3 2 2" xfId="8933" xr:uid="{00000000-0005-0000-0000-00008B260000}"/>
    <cellStyle name="Input 13 4 3 2 2 2" xfId="38685" xr:uid="{00000000-0005-0000-0000-00008C260000}"/>
    <cellStyle name="Input 13 4 3 2 3" xfId="8934" xr:uid="{00000000-0005-0000-0000-00008D260000}"/>
    <cellStyle name="Input 13 4 3 2 3 2" xfId="41225" xr:uid="{00000000-0005-0000-0000-00008E260000}"/>
    <cellStyle name="Input 13 4 3 2 4" xfId="36132" xr:uid="{00000000-0005-0000-0000-00008F260000}"/>
    <cellStyle name="Input 13 4 3 3" xfId="8935" xr:uid="{00000000-0005-0000-0000-000090260000}"/>
    <cellStyle name="Input 13 4 3 3 2" xfId="37413" xr:uid="{00000000-0005-0000-0000-000091260000}"/>
    <cellStyle name="Input 13 4 3 4" xfId="8936" xr:uid="{00000000-0005-0000-0000-000092260000}"/>
    <cellStyle name="Input 13 4 3 4 2" xfId="39955" xr:uid="{00000000-0005-0000-0000-000093260000}"/>
    <cellStyle name="Input 13 4 3 5" xfId="34852" xr:uid="{00000000-0005-0000-0000-000094260000}"/>
    <cellStyle name="Input 13 4 4" xfId="32916" xr:uid="{00000000-0005-0000-0000-000095260000}"/>
    <cellStyle name="Input 13 5" xfId="8937" xr:uid="{00000000-0005-0000-0000-000096260000}"/>
    <cellStyle name="Input 13 5 2" xfId="8938" xr:uid="{00000000-0005-0000-0000-000097260000}"/>
    <cellStyle name="Input 13 5 2 2" xfId="8939" xr:uid="{00000000-0005-0000-0000-000098260000}"/>
    <cellStyle name="Input 13 5 2 2 2" xfId="8940" xr:uid="{00000000-0005-0000-0000-000099260000}"/>
    <cellStyle name="Input 13 5 2 2 2 2" xfId="38229" xr:uid="{00000000-0005-0000-0000-00009A260000}"/>
    <cellStyle name="Input 13 5 2 2 3" xfId="8941" xr:uid="{00000000-0005-0000-0000-00009B260000}"/>
    <cellStyle name="Input 13 5 2 2 3 2" xfId="40769" xr:uid="{00000000-0005-0000-0000-00009C260000}"/>
    <cellStyle name="Input 13 5 2 2 4" xfId="35676" xr:uid="{00000000-0005-0000-0000-00009D260000}"/>
    <cellStyle name="Input 13 5 2 3" xfId="8942" xr:uid="{00000000-0005-0000-0000-00009E260000}"/>
    <cellStyle name="Input 13 5 2 3 2" xfId="36955" xr:uid="{00000000-0005-0000-0000-00009F260000}"/>
    <cellStyle name="Input 13 5 2 4" xfId="8943" xr:uid="{00000000-0005-0000-0000-0000A0260000}"/>
    <cellStyle name="Input 13 5 2 4 2" xfId="39499" xr:uid="{00000000-0005-0000-0000-0000A1260000}"/>
    <cellStyle name="Input 13 5 2 5" xfId="34401" xr:uid="{00000000-0005-0000-0000-0000A2260000}"/>
    <cellStyle name="Input 13 5 3" xfId="31802" xr:uid="{00000000-0005-0000-0000-0000A3260000}"/>
    <cellStyle name="Input 13 6" xfId="8944" xr:uid="{00000000-0005-0000-0000-0000A4260000}"/>
    <cellStyle name="Input 13 6 2" xfId="8945" xr:uid="{00000000-0005-0000-0000-0000A5260000}"/>
    <cellStyle name="Input 13 6 2 2" xfId="8946" xr:uid="{00000000-0005-0000-0000-0000A6260000}"/>
    <cellStyle name="Input 13 6 2 2 2" xfId="38087" xr:uid="{00000000-0005-0000-0000-0000A7260000}"/>
    <cellStyle name="Input 13 6 2 3" xfId="8947" xr:uid="{00000000-0005-0000-0000-0000A8260000}"/>
    <cellStyle name="Input 13 6 2 3 2" xfId="40627" xr:uid="{00000000-0005-0000-0000-0000A9260000}"/>
    <cellStyle name="Input 13 6 2 4" xfId="35534" xr:uid="{00000000-0005-0000-0000-0000AA260000}"/>
    <cellStyle name="Input 13 6 3" xfId="8948" xr:uid="{00000000-0005-0000-0000-0000AB260000}"/>
    <cellStyle name="Input 13 6 3 2" xfId="36813" xr:uid="{00000000-0005-0000-0000-0000AC260000}"/>
    <cellStyle name="Input 13 6 4" xfId="8949" xr:uid="{00000000-0005-0000-0000-0000AD260000}"/>
    <cellStyle name="Input 13 6 4 2" xfId="39357" xr:uid="{00000000-0005-0000-0000-0000AE260000}"/>
    <cellStyle name="Input 13 6 5" xfId="34259" xr:uid="{00000000-0005-0000-0000-0000AF260000}"/>
    <cellStyle name="Input 13 7" xfId="8950" xr:uid="{00000000-0005-0000-0000-0000B0260000}"/>
    <cellStyle name="Input 13 8" xfId="8894" xr:uid="{00000000-0005-0000-0000-0000B1260000}"/>
    <cellStyle name="Input 13 9" xfId="31063" xr:uid="{00000000-0005-0000-0000-0000B2260000}"/>
    <cellStyle name="Input 14" xfId="1898" xr:uid="{00000000-0005-0000-0000-0000B3260000}"/>
    <cellStyle name="Input 14 10" xfId="31124" xr:uid="{00000000-0005-0000-0000-0000B4260000}"/>
    <cellStyle name="Input 14 2" xfId="8952" xr:uid="{00000000-0005-0000-0000-0000B5260000}"/>
    <cellStyle name="Input 14 2 2" xfId="8953" xr:uid="{00000000-0005-0000-0000-0000B6260000}"/>
    <cellStyle name="Input 14 2 2 2" xfId="8954" xr:uid="{00000000-0005-0000-0000-0000B7260000}"/>
    <cellStyle name="Input 14 2 2 2 2" xfId="8955" xr:uid="{00000000-0005-0000-0000-0000B8260000}"/>
    <cellStyle name="Input 14 2 2 2 2 2" xfId="8956" xr:uid="{00000000-0005-0000-0000-0000B9260000}"/>
    <cellStyle name="Input 14 2 2 2 2 2 2" xfId="38905" xr:uid="{00000000-0005-0000-0000-0000BA260000}"/>
    <cellStyle name="Input 14 2 2 2 2 3" xfId="8957" xr:uid="{00000000-0005-0000-0000-0000BB260000}"/>
    <cellStyle name="Input 14 2 2 2 2 3 2" xfId="41445" xr:uid="{00000000-0005-0000-0000-0000BC260000}"/>
    <cellStyle name="Input 14 2 2 2 2 4" xfId="36352" xr:uid="{00000000-0005-0000-0000-0000BD260000}"/>
    <cellStyle name="Input 14 2 2 2 3" xfId="8958" xr:uid="{00000000-0005-0000-0000-0000BE260000}"/>
    <cellStyle name="Input 14 2 2 2 3 2" xfId="37633" xr:uid="{00000000-0005-0000-0000-0000BF260000}"/>
    <cellStyle name="Input 14 2 2 2 4" xfId="8959" xr:uid="{00000000-0005-0000-0000-0000C0260000}"/>
    <cellStyle name="Input 14 2 2 2 4 2" xfId="40175" xr:uid="{00000000-0005-0000-0000-0000C1260000}"/>
    <cellStyle name="Input 14 2 2 2 5" xfId="35073" xr:uid="{00000000-0005-0000-0000-0000C2260000}"/>
    <cellStyle name="Input 14 2 2 3" xfId="33802" xr:uid="{00000000-0005-0000-0000-0000C3260000}"/>
    <cellStyle name="Input 14 2 3" xfId="8960" xr:uid="{00000000-0005-0000-0000-0000C4260000}"/>
    <cellStyle name="Input 14 2 3 2" xfId="8961" xr:uid="{00000000-0005-0000-0000-0000C5260000}"/>
    <cellStyle name="Input 14 2 3 2 2" xfId="8962" xr:uid="{00000000-0005-0000-0000-0000C6260000}"/>
    <cellStyle name="Input 14 2 3 2 2 2" xfId="38385" xr:uid="{00000000-0005-0000-0000-0000C7260000}"/>
    <cellStyle name="Input 14 2 3 2 3" xfId="8963" xr:uid="{00000000-0005-0000-0000-0000C8260000}"/>
    <cellStyle name="Input 14 2 3 2 3 2" xfId="40925" xr:uid="{00000000-0005-0000-0000-0000C9260000}"/>
    <cellStyle name="Input 14 2 3 2 4" xfId="35832" xr:uid="{00000000-0005-0000-0000-0000CA260000}"/>
    <cellStyle name="Input 14 2 3 3" xfId="8964" xr:uid="{00000000-0005-0000-0000-0000CB260000}"/>
    <cellStyle name="Input 14 2 3 3 2" xfId="37111" xr:uid="{00000000-0005-0000-0000-0000CC260000}"/>
    <cellStyle name="Input 14 2 3 4" xfId="8965" xr:uid="{00000000-0005-0000-0000-0000CD260000}"/>
    <cellStyle name="Input 14 2 3 4 2" xfId="39655" xr:uid="{00000000-0005-0000-0000-0000CE260000}"/>
    <cellStyle name="Input 14 2 3 5" xfId="34554" xr:uid="{00000000-0005-0000-0000-0000CF260000}"/>
    <cellStyle name="Input 14 2 4" xfId="32598" xr:uid="{00000000-0005-0000-0000-0000D0260000}"/>
    <cellStyle name="Input 14 3" xfId="8966" xr:uid="{00000000-0005-0000-0000-0000D1260000}"/>
    <cellStyle name="Input 14 3 2" xfId="8967" xr:uid="{00000000-0005-0000-0000-0000D2260000}"/>
    <cellStyle name="Input 14 3 2 2" xfId="8968" xr:uid="{00000000-0005-0000-0000-0000D3260000}"/>
    <cellStyle name="Input 14 3 2 2 2" xfId="8969" xr:uid="{00000000-0005-0000-0000-0000D4260000}"/>
    <cellStyle name="Input 14 3 2 2 2 2" xfId="8970" xr:uid="{00000000-0005-0000-0000-0000D5260000}"/>
    <cellStyle name="Input 14 3 2 2 2 2 2" xfId="39057" xr:uid="{00000000-0005-0000-0000-0000D6260000}"/>
    <cellStyle name="Input 14 3 2 2 2 3" xfId="8971" xr:uid="{00000000-0005-0000-0000-0000D7260000}"/>
    <cellStyle name="Input 14 3 2 2 2 3 2" xfId="41597" xr:uid="{00000000-0005-0000-0000-0000D8260000}"/>
    <cellStyle name="Input 14 3 2 2 2 4" xfId="36504" xr:uid="{00000000-0005-0000-0000-0000D9260000}"/>
    <cellStyle name="Input 14 3 2 2 3" xfId="8972" xr:uid="{00000000-0005-0000-0000-0000DA260000}"/>
    <cellStyle name="Input 14 3 2 2 3 2" xfId="37785" xr:uid="{00000000-0005-0000-0000-0000DB260000}"/>
    <cellStyle name="Input 14 3 2 2 4" xfId="8973" xr:uid="{00000000-0005-0000-0000-0000DC260000}"/>
    <cellStyle name="Input 14 3 2 2 4 2" xfId="40327" xr:uid="{00000000-0005-0000-0000-0000DD260000}"/>
    <cellStyle name="Input 14 3 2 2 5" xfId="35225" xr:uid="{00000000-0005-0000-0000-0000DE260000}"/>
    <cellStyle name="Input 14 3 2 3" xfId="33953" xr:uid="{00000000-0005-0000-0000-0000DF260000}"/>
    <cellStyle name="Input 14 3 3" xfId="8974" xr:uid="{00000000-0005-0000-0000-0000E0260000}"/>
    <cellStyle name="Input 14 3 3 2" xfId="8975" xr:uid="{00000000-0005-0000-0000-0000E1260000}"/>
    <cellStyle name="Input 14 3 3 2 2" xfId="8976" xr:uid="{00000000-0005-0000-0000-0000E2260000}"/>
    <cellStyle name="Input 14 3 3 2 2 2" xfId="38537" xr:uid="{00000000-0005-0000-0000-0000E3260000}"/>
    <cellStyle name="Input 14 3 3 2 3" xfId="8977" xr:uid="{00000000-0005-0000-0000-0000E4260000}"/>
    <cellStyle name="Input 14 3 3 2 3 2" xfId="41077" xr:uid="{00000000-0005-0000-0000-0000E5260000}"/>
    <cellStyle name="Input 14 3 3 2 4" xfId="35984" xr:uid="{00000000-0005-0000-0000-0000E6260000}"/>
    <cellStyle name="Input 14 3 3 3" xfId="8978" xr:uid="{00000000-0005-0000-0000-0000E7260000}"/>
    <cellStyle name="Input 14 3 3 3 2" xfId="37263" xr:uid="{00000000-0005-0000-0000-0000E8260000}"/>
    <cellStyle name="Input 14 3 3 4" xfId="8979" xr:uid="{00000000-0005-0000-0000-0000E9260000}"/>
    <cellStyle name="Input 14 3 3 4 2" xfId="39807" xr:uid="{00000000-0005-0000-0000-0000EA260000}"/>
    <cellStyle name="Input 14 3 3 5" xfId="34702" xr:uid="{00000000-0005-0000-0000-0000EB260000}"/>
    <cellStyle name="Input 14 3 4" xfId="32748" xr:uid="{00000000-0005-0000-0000-0000EC260000}"/>
    <cellStyle name="Input 14 4" xfId="8980" xr:uid="{00000000-0005-0000-0000-0000ED260000}"/>
    <cellStyle name="Input 14 4 2" xfId="8981" xr:uid="{00000000-0005-0000-0000-0000EE260000}"/>
    <cellStyle name="Input 14 4 2 2" xfId="8982" xr:uid="{00000000-0005-0000-0000-0000EF260000}"/>
    <cellStyle name="Input 14 4 2 2 2" xfId="8983" xr:uid="{00000000-0005-0000-0000-0000F0260000}"/>
    <cellStyle name="Input 14 4 2 2 2 2" xfId="8984" xr:uid="{00000000-0005-0000-0000-0000F1260000}"/>
    <cellStyle name="Input 14 4 2 2 2 2 2" xfId="39216" xr:uid="{00000000-0005-0000-0000-0000F2260000}"/>
    <cellStyle name="Input 14 4 2 2 2 3" xfId="8985" xr:uid="{00000000-0005-0000-0000-0000F3260000}"/>
    <cellStyle name="Input 14 4 2 2 2 3 2" xfId="41756" xr:uid="{00000000-0005-0000-0000-0000F4260000}"/>
    <cellStyle name="Input 14 4 2 2 2 4" xfId="36663" xr:uid="{00000000-0005-0000-0000-0000F5260000}"/>
    <cellStyle name="Input 14 4 2 2 3" xfId="8986" xr:uid="{00000000-0005-0000-0000-0000F6260000}"/>
    <cellStyle name="Input 14 4 2 2 3 2" xfId="37946" xr:uid="{00000000-0005-0000-0000-0000F7260000}"/>
    <cellStyle name="Input 14 4 2 2 4" xfId="8987" xr:uid="{00000000-0005-0000-0000-0000F8260000}"/>
    <cellStyle name="Input 14 4 2 2 4 2" xfId="40486" xr:uid="{00000000-0005-0000-0000-0000F9260000}"/>
    <cellStyle name="Input 14 4 2 2 5" xfId="35386" xr:uid="{00000000-0005-0000-0000-0000FA260000}"/>
    <cellStyle name="Input 14 4 2 3" xfId="34114" xr:uid="{00000000-0005-0000-0000-0000FB260000}"/>
    <cellStyle name="Input 14 4 3" xfId="8988" xr:uid="{00000000-0005-0000-0000-0000FC260000}"/>
    <cellStyle name="Input 14 4 3 2" xfId="8989" xr:uid="{00000000-0005-0000-0000-0000FD260000}"/>
    <cellStyle name="Input 14 4 3 2 2" xfId="8990" xr:uid="{00000000-0005-0000-0000-0000FE260000}"/>
    <cellStyle name="Input 14 4 3 2 2 2" xfId="38696" xr:uid="{00000000-0005-0000-0000-0000FF260000}"/>
    <cellStyle name="Input 14 4 3 2 3" xfId="8991" xr:uid="{00000000-0005-0000-0000-000000270000}"/>
    <cellStyle name="Input 14 4 3 2 3 2" xfId="41236" xr:uid="{00000000-0005-0000-0000-000001270000}"/>
    <cellStyle name="Input 14 4 3 2 4" xfId="36143" xr:uid="{00000000-0005-0000-0000-000002270000}"/>
    <cellStyle name="Input 14 4 3 3" xfId="8992" xr:uid="{00000000-0005-0000-0000-000003270000}"/>
    <cellStyle name="Input 14 4 3 3 2" xfId="37424" xr:uid="{00000000-0005-0000-0000-000004270000}"/>
    <cellStyle name="Input 14 4 3 4" xfId="8993" xr:uid="{00000000-0005-0000-0000-000005270000}"/>
    <cellStyle name="Input 14 4 3 4 2" xfId="39966" xr:uid="{00000000-0005-0000-0000-000006270000}"/>
    <cellStyle name="Input 14 4 3 5" xfId="34863" xr:uid="{00000000-0005-0000-0000-000007270000}"/>
    <cellStyle name="Input 14 4 4" xfId="33005" xr:uid="{00000000-0005-0000-0000-000008270000}"/>
    <cellStyle name="Input 14 5" xfId="8994" xr:uid="{00000000-0005-0000-0000-000009270000}"/>
    <cellStyle name="Input 14 5 2" xfId="8995" xr:uid="{00000000-0005-0000-0000-00000A270000}"/>
    <cellStyle name="Input 14 5 2 2" xfId="8996" xr:uid="{00000000-0005-0000-0000-00000B270000}"/>
    <cellStyle name="Input 14 5 2 2 2" xfId="8997" xr:uid="{00000000-0005-0000-0000-00000C270000}"/>
    <cellStyle name="Input 14 5 2 2 2 2" xfId="38240" xr:uid="{00000000-0005-0000-0000-00000D270000}"/>
    <cellStyle name="Input 14 5 2 2 3" xfId="8998" xr:uid="{00000000-0005-0000-0000-00000E270000}"/>
    <cellStyle name="Input 14 5 2 2 3 2" xfId="40780" xr:uid="{00000000-0005-0000-0000-00000F270000}"/>
    <cellStyle name="Input 14 5 2 2 4" xfId="35687" xr:uid="{00000000-0005-0000-0000-000010270000}"/>
    <cellStyle name="Input 14 5 2 3" xfId="8999" xr:uid="{00000000-0005-0000-0000-000011270000}"/>
    <cellStyle name="Input 14 5 2 3 2" xfId="36966" xr:uid="{00000000-0005-0000-0000-000012270000}"/>
    <cellStyle name="Input 14 5 2 4" xfId="9000" xr:uid="{00000000-0005-0000-0000-000013270000}"/>
    <cellStyle name="Input 14 5 2 4 2" xfId="39510" xr:uid="{00000000-0005-0000-0000-000014270000}"/>
    <cellStyle name="Input 14 5 2 5" xfId="34412" xr:uid="{00000000-0005-0000-0000-000015270000}"/>
    <cellStyle name="Input 14 5 3" xfId="31877" xr:uid="{00000000-0005-0000-0000-000016270000}"/>
    <cellStyle name="Input 14 6" xfId="9001" xr:uid="{00000000-0005-0000-0000-000017270000}"/>
    <cellStyle name="Input 14 6 2" xfId="9002" xr:uid="{00000000-0005-0000-0000-000018270000}"/>
    <cellStyle name="Input 14 6 2 2" xfId="9003" xr:uid="{00000000-0005-0000-0000-000019270000}"/>
    <cellStyle name="Input 14 6 2 2 2" xfId="9004" xr:uid="{00000000-0005-0000-0000-00001A270000}"/>
    <cellStyle name="Input 14 6 2 2 2 2" xfId="38770" xr:uid="{00000000-0005-0000-0000-00001B270000}"/>
    <cellStyle name="Input 14 6 2 2 3" xfId="9005" xr:uid="{00000000-0005-0000-0000-00001C270000}"/>
    <cellStyle name="Input 14 6 2 2 3 2" xfId="41310" xr:uid="{00000000-0005-0000-0000-00001D270000}"/>
    <cellStyle name="Input 14 6 2 2 4" xfId="36217" xr:uid="{00000000-0005-0000-0000-00001E270000}"/>
    <cellStyle name="Input 14 6 2 3" xfId="9006" xr:uid="{00000000-0005-0000-0000-00001F270000}"/>
    <cellStyle name="Input 14 6 2 3 2" xfId="37498" xr:uid="{00000000-0005-0000-0000-000020270000}"/>
    <cellStyle name="Input 14 6 2 4" xfId="9007" xr:uid="{00000000-0005-0000-0000-000021270000}"/>
    <cellStyle name="Input 14 6 2 4 2" xfId="40040" xr:uid="{00000000-0005-0000-0000-000022270000}"/>
    <cellStyle name="Input 14 6 2 5" xfId="34938" xr:uid="{00000000-0005-0000-0000-000023270000}"/>
    <cellStyle name="Input 14 6 3" xfId="33665" xr:uid="{00000000-0005-0000-0000-000024270000}"/>
    <cellStyle name="Input 14 7" xfId="9008" xr:uid="{00000000-0005-0000-0000-000025270000}"/>
    <cellStyle name="Input 14 7 2" xfId="9009" xr:uid="{00000000-0005-0000-0000-000026270000}"/>
    <cellStyle name="Input 14 7 2 2" xfId="9010" xr:uid="{00000000-0005-0000-0000-000027270000}"/>
    <cellStyle name="Input 14 7 2 2 2" xfId="38098" xr:uid="{00000000-0005-0000-0000-000028270000}"/>
    <cellStyle name="Input 14 7 2 3" xfId="9011" xr:uid="{00000000-0005-0000-0000-000029270000}"/>
    <cellStyle name="Input 14 7 2 3 2" xfId="40638" xr:uid="{00000000-0005-0000-0000-00002A270000}"/>
    <cellStyle name="Input 14 7 2 4" xfId="35545" xr:uid="{00000000-0005-0000-0000-00002B270000}"/>
    <cellStyle name="Input 14 7 3" xfId="9012" xr:uid="{00000000-0005-0000-0000-00002C270000}"/>
    <cellStyle name="Input 14 7 3 2" xfId="36824" xr:uid="{00000000-0005-0000-0000-00002D270000}"/>
    <cellStyle name="Input 14 7 4" xfId="9013" xr:uid="{00000000-0005-0000-0000-00002E270000}"/>
    <cellStyle name="Input 14 7 4 2" xfId="39368" xr:uid="{00000000-0005-0000-0000-00002F270000}"/>
    <cellStyle name="Input 14 7 5" xfId="34270" xr:uid="{00000000-0005-0000-0000-000030270000}"/>
    <cellStyle name="Input 14 8" xfId="9014" xr:uid="{00000000-0005-0000-0000-000031270000}"/>
    <cellStyle name="Input 14 9" xfId="8951" xr:uid="{00000000-0005-0000-0000-000032270000}"/>
    <cellStyle name="Input 15" xfId="9015" xr:uid="{00000000-0005-0000-0000-000033270000}"/>
    <cellStyle name="Input 15 2" xfId="9016" xr:uid="{00000000-0005-0000-0000-000034270000}"/>
    <cellStyle name="Input 15 2 2" xfId="9017" xr:uid="{00000000-0005-0000-0000-000035270000}"/>
    <cellStyle name="Input 15 2 2 2" xfId="9018" xr:uid="{00000000-0005-0000-0000-000036270000}"/>
    <cellStyle name="Input 15 2 2 2 2" xfId="9019" xr:uid="{00000000-0005-0000-0000-000037270000}"/>
    <cellStyle name="Input 15 2 2 2 2 2" xfId="39125" xr:uid="{00000000-0005-0000-0000-000038270000}"/>
    <cellStyle name="Input 15 2 2 2 3" xfId="9020" xr:uid="{00000000-0005-0000-0000-000039270000}"/>
    <cellStyle name="Input 15 2 2 2 3 2" xfId="41665" xr:uid="{00000000-0005-0000-0000-00003A270000}"/>
    <cellStyle name="Input 15 2 2 2 4" xfId="36572" xr:uid="{00000000-0005-0000-0000-00003B270000}"/>
    <cellStyle name="Input 15 2 2 3" xfId="9021" xr:uid="{00000000-0005-0000-0000-00003C270000}"/>
    <cellStyle name="Input 15 2 2 3 2" xfId="37853" xr:uid="{00000000-0005-0000-0000-00003D270000}"/>
    <cellStyle name="Input 15 2 2 4" xfId="9022" xr:uid="{00000000-0005-0000-0000-00003E270000}"/>
    <cellStyle name="Input 15 2 2 4 2" xfId="40395" xr:uid="{00000000-0005-0000-0000-00003F270000}"/>
    <cellStyle name="Input 15 2 2 5" xfId="35293" xr:uid="{00000000-0005-0000-0000-000040270000}"/>
    <cellStyle name="Input 15 2 3" xfId="34021" xr:uid="{00000000-0005-0000-0000-000041270000}"/>
    <cellStyle name="Input 15 3" xfId="9023" xr:uid="{00000000-0005-0000-0000-000042270000}"/>
    <cellStyle name="Input 15 3 2" xfId="9024" xr:uid="{00000000-0005-0000-0000-000043270000}"/>
    <cellStyle name="Input 15 3 2 2" xfId="9025" xr:uid="{00000000-0005-0000-0000-000044270000}"/>
    <cellStyle name="Input 15 3 2 2 2" xfId="38605" xr:uid="{00000000-0005-0000-0000-000045270000}"/>
    <cellStyle name="Input 15 3 2 3" xfId="9026" xr:uid="{00000000-0005-0000-0000-000046270000}"/>
    <cellStyle name="Input 15 3 2 3 2" xfId="41145" xr:uid="{00000000-0005-0000-0000-000047270000}"/>
    <cellStyle name="Input 15 3 2 4" xfId="36052" xr:uid="{00000000-0005-0000-0000-000048270000}"/>
    <cellStyle name="Input 15 3 3" xfId="9027" xr:uid="{00000000-0005-0000-0000-000049270000}"/>
    <cellStyle name="Input 15 3 3 2" xfId="37331" xr:uid="{00000000-0005-0000-0000-00004A270000}"/>
    <cellStyle name="Input 15 3 4" xfId="9028" xr:uid="{00000000-0005-0000-0000-00004B270000}"/>
    <cellStyle name="Input 15 3 4 2" xfId="39875" xr:uid="{00000000-0005-0000-0000-00004C270000}"/>
    <cellStyle name="Input 15 3 5" xfId="34770" xr:uid="{00000000-0005-0000-0000-00004D270000}"/>
    <cellStyle name="Input 15 4" xfId="32825" xr:uid="{00000000-0005-0000-0000-00004E270000}"/>
    <cellStyle name="Input 16" xfId="9029" xr:uid="{00000000-0005-0000-0000-00004F270000}"/>
    <cellStyle name="Input 16 2" xfId="41838" xr:uid="{00000000-0005-0000-0000-000050270000}"/>
    <cellStyle name="Input 17" xfId="9030" xr:uid="{00000000-0005-0000-0000-000051270000}"/>
    <cellStyle name="Input 17 2" xfId="42509" xr:uid="{00000000-0005-0000-0000-000052270000}"/>
    <cellStyle name="Input 18" xfId="8529" xr:uid="{00000000-0005-0000-0000-000053270000}"/>
    <cellStyle name="Input 19" xfId="42702" xr:uid="{00000000-0005-0000-0000-000054270000}"/>
    <cellStyle name="Input 2" xfId="1899" xr:uid="{00000000-0005-0000-0000-000055270000}"/>
    <cellStyle name="Input 2 10" xfId="9032" xr:uid="{00000000-0005-0000-0000-000056270000}"/>
    <cellStyle name="Input 2 10 2" xfId="41893" xr:uid="{00000000-0005-0000-0000-000057270000}"/>
    <cellStyle name="Input 2 11" xfId="9033" xr:uid="{00000000-0005-0000-0000-000058270000}"/>
    <cellStyle name="Input 2 11 2" xfId="42503" xr:uid="{00000000-0005-0000-0000-000059270000}"/>
    <cellStyle name="Input 2 12" xfId="9031" xr:uid="{00000000-0005-0000-0000-00005A270000}"/>
    <cellStyle name="Input 2 2" xfId="1900" xr:uid="{00000000-0005-0000-0000-00005B270000}"/>
    <cellStyle name="Input 2 2 2" xfId="1901" xr:uid="{00000000-0005-0000-0000-00005C270000}"/>
    <cellStyle name="Input 2 2 2 2" xfId="9036" xr:uid="{00000000-0005-0000-0000-00005D270000}"/>
    <cellStyle name="Input 2 2 2 2 2" xfId="9037" xr:uid="{00000000-0005-0000-0000-00005E270000}"/>
    <cellStyle name="Input 2 2 2 2 2 2" xfId="9038" xr:uid="{00000000-0005-0000-0000-00005F270000}"/>
    <cellStyle name="Input 2 2 2 2 2 2 2" xfId="9039" xr:uid="{00000000-0005-0000-0000-000060270000}"/>
    <cellStyle name="Input 2 2 2 2 2 2 2 2" xfId="9040" xr:uid="{00000000-0005-0000-0000-000061270000}"/>
    <cellStyle name="Input 2 2 2 2 2 2 2 2 2" xfId="38910" xr:uid="{00000000-0005-0000-0000-000062270000}"/>
    <cellStyle name="Input 2 2 2 2 2 2 2 3" xfId="9041" xr:uid="{00000000-0005-0000-0000-000063270000}"/>
    <cellStyle name="Input 2 2 2 2 2 2 2 3 2" xfId="41450" xr:uid="{00000000-0005-0000-0000-000064270000}"/>
    <cellStyle name="Input 2 2 2 2 2 2 2 4" xfId="36357" xr:uid="{00000000-0005-0000-0000-000065270000}"/>
    <cellStyle name="Input 2 2 2 2 2 2 3" xfId="9042" xr:uid="{00000000-0005-0000-0000-000066270000}"/>
    <cellStyle name="Input 2 2 2 2 2 2 3 2" xfId="37638" xr:uid="{00000000-0005-0000-0000-000067270000}"/>
    <cellStyle name="Input 2 2 2 2 2 2 4" xfId="9043" xr:uid="{00000000-0005-0000-0000-000068270000}"/>
    <cellStyle name="Input 2 2 2 2 2 2 4 2" xfId="40180" xr:uid="{00000000-0005-0000-0000-000069270000}"/>
    <cellStyle name="Input 2 2 2 2 2 2 5" xfId="35078" xr:uid="{00000000-0005-0000-0000-00006A270000}"/>
    <cellStyle name="Input 2 2 2 2 2 3" xfId="33807" xr:uid="{00000000-0005-0000-0000-00006B270000}"/>
    <cellStyle name="Input 2 2 2 2 3" xfId="9044" xr:uid="{00000000-0005-0000-0000-00006C270000}"/>
    <cellStyle name="Input 2 2 2 2 3 2" xfId="9045" xr:uid="{00000000-0005-0000-0000-00006D270000}"/>
    <cellStyle name="Input 2 2 2 2 3 2 2" xfId="9046" xr:uid="{00000000-0005-0000-0000-00006E270000}"/>
    <cellStyle name="Input 2 2 2 2 3 2 2 2" xfId="38390" xr:uid="{00000000-0005-0000-0000-00006F270000}"/>
    <cellStyle name="Input 2 2 2 2 3 2 3" xfId="9047" xr:uid="{00000000-0005-0000-0000-000070270000}"/>
    <cellStyle name="Input 2 2 2 2 3 2 3 2" xfId="40930" xr:uid="{00000000-0005-0000-0000-000071270000}"/>
    <cellStyle name="Input 2 2 2 2 3 2 4" xfId="35837" xr:uid="{00000000-0005-0000-0000-000072270000}"/>
    <cellStyle name="Input 2 2 2 2 3 3" xfId="9048" xr:uid="{00000000-0005-0000-0000-000073270000}"/>
    <cellStyle name="Input 2 2 2 2 3 3 2" xfId="37116" xr:uid="{00000000-0005-0000-0000-000074270000}"/>
    <cellStyle name="Input 2 2 2 2 3 4" xfId="9049" xr:uid="{00000000-0005-0000-0000-000075270000}"/>
    <cellStyle name="Input 2 2 2 2 3 4 2" xfId="39660" xr:uid="{00000000-0005-0000-0000-000076270000}"/>
    <cellStyle name="Input 2 2 2 2 3 5" xfId="34559" xr:uid="{00000000-0005-0000-0000-000077270000}"/>
    <cellStyle name="Input 2 2 2 2 4" xfId="32603" xr:uid="{00000000-0005-0000-0000-000078270000}"/>
    <cellStyle name="Input 2 2 2 3" xfId="9050" xr:uid="{00000000-0005-0000-0000-000079270000}"/>
    <cellStyle name="Input 2 2 2 3 2" xfId="9051" xr:uid="{00000000-0005-0000-0000-00007A270000}"/>
    <cellStyle name="Input 2 2 2 3 2 2" xfId="9052" xr:uid="{00000000-0005-0000-0000-00007B270000}"/>
    <cellStyle name="Input 2 2 2 3 2 2 2" xfId="9053" xr:uid="{00000000-0005-0000-0000-00007C270000}"/>
    <cellStyle name="Input 2 2 2 3 2 2 2 2" xfId="9054" xr:uid="{00000000-0005-0000-0000-00007D270000}"/>
    <cellStyle name="Input 2 2 2 3 2 2 2 2 2" xfId="39062" xr:uid="{00000000-0005-0000-0000-00007E270000}"/>
    <cellStyle name="Input 2 2 2 3 2 2 2 3" xfId="9055" xr:uid="{00000000-0005-0000-0000-00007F270000}"/>
    <cellStyle name="Input 2 2 2 3 2 2 2 3 2" xfId="41602" xr:uid="{00000000-0005-0000-0000-000080270000}"/>
    <cellStyle name="Input 2 2 2 3 2 2 2 4" xfId="36509" xr:uid="{00000000-0005-0000-0000-000081270000}"/>
    <cellStyle name="Input 2 2 2 3 2 2 3" xfId="9056" xr:uid="{00000000-0005-0000-0000-000082270000}"/>
    <cellStyle name="Input 2 2 2 3 2 2 3 2" xfId="37790" xr:uid="{00000000-0005-0000-0000-000083270000}"/>
    <cellStyle name="Input 2 2 2 3 2 2 4" xfId="9057" xr:uid="{00000000-0005-0000-0000-000084270000}"/>
    <cellStyle name="Input 2 2 2 3 2 2 4 2" xfId="40332" xr:uid="{00000000-0005-0000-0000-000085270000}"/>
    <cellStyle name="Input 2 2 2 3 2 2 5" xfId="35230" xr:uid="{00000000-0005-0000-0000-000086270000}"/>
    <cellStyle name="Input 2 2 2 3 2 3" xfId="33958" xr:uid="{00000000-0005-0000-0000-000087270000}"/>
    <cellStyle name="Input 2 2 2 3 3" xfId="9058" xr:uid="{00000000-0005-0000-0000-000088270000}"/>
    <cellStyle name="Input 2 2 2 3 3 2" xfId="9059" xr:uid="{00000000-0005-0000-0000-000089270000}"/>
    <cellStyle name="Input 2 2 2 3 3 2 2" xfId="9060" xr:uid="{00000000-0005-0000-0000-00008A270000}"/>
    <cellStyle name="Input 2 2 2 3 3 2 2 2" xfId="38542" xr:uid="{00000000-0005-0000-0000-00008B270000}"/>
    <cellStyle name="Input 2 2 2 3 3 2 3" xfId="9061" xr:uid="{00000000-0005-0000-0000-00008C270000}"/>
    <cellStyle name="Input 2 2 2 3 3 2 3 2" xfId="41082" xr:uid="{00000000-0005-0000-0000-00008D270000}"/>
    <cellStyle name="Input 2 2 2 3 3 2 4" xfId="35989" xr:uid="{00000000-0005-0000-0000-00008E270000}"/>
    <cellStyle name="Input 2 2 2 3 3 3" xfId="9062" xr:uid="{00000000-0005-0000-0000-00008F270000}"/>
    <cellStyle name="Input 2 2 2 3 3 3 2" xfId="37268" xr:uid="{00000000-0005-0000-0000-000090270000}"/>
    <cellStyle name="Input 2 2 2 3 3 4" xfId="9063" xr:uid="{00000000-0005-0000-0000-000091270000}"/>
    <cellStyle name="Input 2 2 2 3 3 4 2" xfId="39812" xr:uid="{00000000-0005-0000-0000-000092270000}"/>
    <cellStyle name="Input 2 2 2 3 3 5" xfId="34707" xr:uid="{00000000-0005-0000-0000-000093270000}"/>
    <cellStyle name="Input 2 2 2 3 4" xfId="32752" xr:uid="{00000000-0005-0000-0000-000094270000}"/>
    <cellStyle name="Input 2 2 2 4" xfId="9064" xr:uid="{00000000-0005-0000-0000-000095270000}"/>
    <cellStyle name="Input 2 2 2 4 2" xfId="9065" xr:uid="{00000000-0005-0000-0000-000096270000}"/>
    <cellStyle name="Input 2 2 2 4 2 2" xfId="9066" xr:uid="{00000000-0005-0000-0000-000097270000}"/>
    <cellStyle name="Input 2 2 2 4 2 2 2" xfId="9067" xr:uid="{00000000-0005-0000-0000-000098270000}"/>
    <cellStyle name="Input 2 2 2 4 2 2 2 2" xfId="9068" xr:uid="{00000000-0005-0000-0000-000099270000}"/>
    <cellStyle name="Input 2 2 2 4 2 2 2 2 2" xfId="39221" xr:uid="{00000000-0005-0000-0000-00009A270000}"/>
    <cellStyle name="Input 2 2 2 4 2 2 2 3" xfId="9069" xr:uid="{00000000-0005-0000-0000-00009B270000}"/>
    <cellStyle name="Input 2 2 2 4 2 2 2 3 2" xfId="41761" xr:uid="{00000000-0005-0000-0000-00009C270000}"/>
    <cellStyle name="Input 2 2 2 4 2 2 2 4" xfId="36668" xr:uid="{00000000-0005-0000-0000-00009D270000}"/>
    <cellStyle name="Input 2 2 2 4 2 2 3" xfId="9070" xr:uid="{00000000-0005-0000-0000-00009E270000}"/>
    <cellStyle name="Input 2 2 2 4 2 2 3 2" xfId="37951" xr:uid="{00000000-0005-0000-0000-00009F270000}"/>
    <cellStyle name="Input 2 2 2 4 2 2 4" xfId="9071" xr:uid="{00000000-0005-0000-0000-0000A0270000}"/>
    <cellStyle name="Input 2 2 2 4 2 2 4 2" xfId="40491" xr:uid="{00000000-0005-0000-0000-0000A1270000}"/>
    <cellStyle name="Input 2 2 2 4 2 2 5" xfId="35391" xr:uid="{00000000-0005-0000-0000-0000A2270000}"/>
    <cellStyle name="Input 2 2 2 4 2 3" xfId="34119" xr:uid="{00000000-0005-0000-0000-0000A3270000}"/>
    <cellStyle name="Input 2 2 2 4 3" xfId="9072" xr:uid="{00000000-0005-0000-0000-0000A4270000}"/>
    <cellStyle name="Input 2 2 2 4 3 2" xfId="9073" xr:uid="{00000000-0005-0000-0000-0000A5270000}"/>
    <cellStyle name="Input 2 2 2 4 3 2 2" xfId="9074" xr:uid="{00000000-0005-0000-0000-0000A6270000}"/>
    <cellStyle name="Input 2 2 2 4 3 2 2 2" xfId="38701" xr:uid="{00000000-0005-0000-0000-0000A7270000}"/>
    <cellStyle name="Input 2 2 2 4 3 2 3" xfId="9075" xr:uid="{00000000-0005-0000-0000-0000A8270000}"/>
    <cellStyle name="Input 2 2 2 4 3 2 3 2" xfId="41241" xr:uid="{00000000-0005-0000-0000-0000A9270000}"/>
    <cellStyle name="Input 2 2 2 4 3 2 4" xfId="36148" xr:uid="{00000000-0005-0000-0000-0000AA270000}"/>
    <cellStyle name="Input 2 2 2 4 3 3" xfId="9076" xr:uid="{00000000-0005-0000-0000-0000AB270000}"/>
    <cellStyle name="Input 2 2 2 4 3 3 2" xfId="37429" xr:uid="{00000000-0005-0000-0000-0000AC270000}"/>
    <cellStyle name="Input 2 2 2 4 3 4" xfId="9077" xr:uid="{00000000-0005-0000-0000-0000AD270000}"/>
    <cellStyle name="Input 2 2 2 4 3 4 2" xfId="39971" xr:uid="{00000000-0005-0000-0000-0000AE270000}"/>
    <cellStyle name="Input 2 2 2 4 3 5" xfId="34868" xr:uid="{00000000-0005-0000-0000-0000AF270000}"/>
    <cellStyle name="Input 2 2 2 4 4" xfId="33010" xr:uid="{00000000-0005-0000-0000-0000B0270000}"/>
    <cellStyle name="Input 2 2 2 5" xfId="9078" xr:uid="{00000000-0005-0000-0000-0000B1270000}"/>
    <cellStyle name="Input 2 2 2 5 2" xfId="9079" xr:uid="{00000000-0005-0000-0000-0000B2270000}"/>
    <cellStyle name="Input 2 2 2 5 2 2" xfId="9080" xr:uid="{00000000-0005-0000-0000-0000B3270000}"/>
    <cellStyle name="Input 2 2 2 5 2 2 2" xfId="9081" xr:uid="{00000000-0005-0000-0000-0000B4270000}"/>
    <cellStyle name="Input 2 2 2 5 2 2 2 2" xfId="38245" xr:uid="{00000000-0005-0000-0000-0000B5270000}"/>
    <cellStyle name="Input 2 2 2 5 2 2 3" xfId="9082" xr:uid="{00000000-0005-0000-0000-0000B6270000}"/>
    <cellStyle name="Input 2 2 2 5 2 2 3 2" xfId="40785" xr:uid="{00000000-0005-0000-0000-0000B7270000}"/>
    <cellStyle name="Input 2 2 2 5 2 2 4" xfId="35692" xr:uid="{00000000-0005-0000-0000-0000B8270000}"/>
    <cellStyle name="Input 2 2 2 5 2 3" xfId="9083" xr:uid="{00000000-0005-0000-0000-0000B9270000}"/>
    <cellStyle name="Input 2 2 2 5 2 3 2" xfId="36971" xr:uid="{00000000-0005-0000-0000-0000BA270000}"/>
    <cellStyle name="Input 2 2 2 5 2 4" xfId="9084" xr:uid="{00000000-0005-0000-0000-0000BB270000}"/>
    <cellStyle name="Input 2 2 2 5 2 4 2" xfId="39515" xr:uid="{00000000-0005-0000-0000-0000BC270000}"/>
    <cellStyle name="Input 2 2 2 5 2 5" xfId="34417" xr:uid="{00000000-0005-0000-0000-0000BD270000}"/>
    <cellStyle name="Input 2 2 2 5 3" xfId="31882" xr:uid="{00000000-0005-0000-0000-0000BE270000}"/>
    <cellStyle name="Input 2 2 2 6" xfId="9085" xr:uid="{00000000-0005-0000-0000-0000BF270000}"/>
    <cellStyle name="Input 2 2 2 6 2" xfId="9086" xr:uid="{00000000-0005-0000-0000-0000C0270000}"/>
    <cellStyle name="Input 2 2 2 6 2 2" xfId="9087" xr:uid="{00000000-0005-0000-0000-0000C1270000}"/>
    <cellStyle name="Input 2 2 2 6 2 2 2" xfId="38103" xr:uid="{00000000-0005-0000-0000-0000C2270000}"/>
    <cellStyle name="Input 2 2 2 6 2 3" xfId="9088" xr:uid="{00000000-0005-0000-0000-0000C3270000}"/>
    <cellStyle name="Input 2 2 2 6 2 3 2" xfId="40643" xr:uid="{00000000-0005-0000-0000-0000C4270000}"/>
    <cellStyle name="Input 2 2 2 6 2 4" xfId="35550" xr:uid="{00000000-0005-0000-0000-0000C5270000}"/>
    <cellStyle name="Input 2 2 2 6 3" xfId="9089" xr:uid="{00000000-0005-0000-0000-0000C6270000}"/>
    <cellStyle name="Input 2 2 2 6 3 2" xfId="36829" xr:uid="{00000000-0005-0000-0000-0000C7270000}"/>
    <cellStyle name="Input 2 2 2 6 4" xfId="9090" xr:uid="{00000000-0005-0000-0000-0000C8270000}"/>
    <cellStyle name="Input 2 2 2 6 4 2" xfId="39373" xr:uid="{00000000-0005-0000-0000-0000C9270000}"/>
    <cellStyle name="Input 2 2 2 6 5" xfId="34275" xr:uid="{00000000-0005-0000-0000-0000CA270000}"/>
    <cellStyle name="Input 2 2 2 7" xfId="9035" xr:uid="{00000000-0005-0000-0000-0000CB270000}"/>
    <cellStyle name="Input 2 2 3" xfId="1902" xr:uid="{00000000-0005-0000-0000-0000CC270000}"/>
    <cellStyle name="Input 2 2 3 2" xfId="9092" xr:uid="{00000000-0005-0000-0000-0000CD270000}"/>
    <cellStyle name="Input 2 2 3 2 2" xfId="9093" xr:uid="{00000000-0005-0000-0000-0000CE270000}"/>
    <cellStyle name="Input 2 2 3 2 2 2" xfId="9094" xr:uid="{00000000-0005-0000-0000-0000CF270000}"/>
    <cellStyle name="Input 2 2 3 2 2 2 2" xfId="9095" xr:uid="{00000000-0005-0000-0000-0000D0270000}"/>
    <cellStyle name="Input 2 2 3 2 2 2 2 2" xfId="38834" xr:uid="{00000000-0005-0000-0000-0000D1270000}"/>
    <cellStyle name="Input 2 2 3 2 2 2 3" xfId="9096" xr:uid="{00000000-0005-0000-0000-0000D2270000}"/>
    <cellStyle name="Input 2 2 3 2 2 2 3 2" xfId="41374" xr:uid="{00000000-0005-0000-0000-0000D3270000}"/>
    <cellStyle name="Input 2 2 3 2 2 2 4" xfId="36281" xr:uid="{00000000-0005-0000-0000-0000D4270000}"/>
    <cellStyle name="Input 2 2 3 2 2 3" xfId="9097" xr:uid="{00000000-0005-0000-0000-0000D5270000}"/>
    <cellStyle name="Input 2 2 3 2 2 3 2" xfId="37562" xr:uid="{00000000-0005-0000-0000-0000D6270000}"/>
    <cellStyle name="Input 2 2 3 2 2 4" xfId="9098" xr:uid="{00000000-0005-0000-0000-0000D7270000}"/>
    <cellStyle name="Input 2 2 3 2 2 4 2" xfId="40104" xr:uid="{00000000-0005-0000-0000-0000D8270000}"/>
    <cellStyle name="Input 2 2 3 2 2 5" xfId="35002" xr:uid="{00000000-0005-0000-0000-0000D9270000}"/>
    <cellStyle name="Input 2 2 3 2 3" xfId="33731" xr:uid="{00000000-0005-0000-0000-0000DA270000}"/>
    <cellStyle name="Input 2 2 3 3" xfId="9099" xr:uid="{00000000-0005-0000-0000-0000DB270000}"/>
    <cellStyle name="Input 2 2 3 3 2" xfId="9100" xr:uid="{00000000-0005-0000-0000-0000DC270000}"/>
    <cellStyle name="Input 2 2 3 3 2 2" xfId="9101" xr:uid="{00000000-0005-0000-0000-0000DD270000}"/>
    <cellStyle name="Input 2 2 3 3 2 2 2" xfId="38314" xr:uid="{00000000-0005-0000-0000-0000DE270000}"/>
    <cellStyle name="Input 2 2 3 3 2 3" xfId="9102" xr:uid="{00000000-0005-0000-0000-0000DF270000}"/>
    <cellStyle name="Input 2 2 3 3 2 3 2" xfId="40854" xr:uid="{00000000-0005-0000-0000-0000E0270000}"/>
    <cellStyle name="Input 2 2 3 3 2 4" xfId="35761" xr:uid="{00000000-0005-0000-0000-0000E1270000}"/>
    <cellStyle name="Input 2 2 3 3 3" xfId="9103" xr:uid="{00000000-0005-0000-0000-0000E2270000}"/>
    <cellStyle name="Input 2 2 3 3 3 2" xfId="37040" xr:uid="{00000000-0005-0000-0000-0000E3270000}"/>
    <cellStyle name="Input 2 2 3 3 4" xfId="9104" xr:uid="{00000000-0005-0000-0000-0000E4270000}"/>
    <cellStyle name="Input 2 2 3 3 4 2" xfId="39584" xr:uid="{00000000-0005-0000-0000-0000E5270000}"/>
    <cellStyle name="Input 2 2 3 3 5" xfId="34486" xr:uid="{00000000-0005-0000-0000-0000E6270000}"/>
    <cellStyle name="Input 2 2 3 4" xfId="9105" xr:uid="{00000000-0005-0000-0000-0000E7270000}"/>
    <cellStyle name="Input 2 2 3 5" xfId="9091" xr:uid="{00000000-0005-0000-0000-0000E8270000}"/>
    <cellStyle name="Input 2 2 3 6" xfId="32531" xr:uid="{00000000-0005-0000-0000-0000E9270000}"/>
    <cellStyle name="Input 2 2 4" xfId="1903" xr:uid="{00000000-0005-0000-0000-0000EA270000}"/>
    <cellStyle name="Input 2 2 4 2" xfId="9107" xr:uid="{00000000-0005-0000-0000-0000EB270000}"/>
    <cellStyle name="Input 2 2 4 2 2" xfId="9108" xr:uid="{00000000-0005-0000-0000-0000EC270000}"/>
    <cellStyle name="Input 2 2 4 2 2 2" xfId="9109" xr:uid="{00000000-0005-0000-0000-0000ED270000}"/>
    <cellStyle name="Input 2 2 4 2 2 2 2" xfId="9110" xr:uid="{00000000-0005-0000-0000-0000EE270000}"/>
    <cellStyle name="Input 2 2 4 2 2 2 2 2" xfId="38985" xr:uid="{00000000-0005-0000-0000-0000EF270000}"/>
    <cellStyle name="Input 2 2 4 2 2 2 3" xfId="9111" xr:uid="{00000000-0005-0000-0000-0000F0270000}"/>
    <cellStyle name="Input 2 2 4 2 2 2 3 2" xfId="41525" xr:uid="{00000000-0005-0000-0000-0000F1270000}"/>
    <cellStyle name="Input 2 2 4 2 2 2 4" xfId="36432" xr:uid="{00000000-0005-0000-0000-0000F2270000}"/>
    <cellStyle name="Input 2 2 4 2 2 3" xfId="9112" xr:uid="{00000000-0005-0000-0000-0000F3270000}"/>
    <cellStyle name="Input 2 2 4 2 2 3 2" xfId="37713" xr:uid="{00000000-0005-0000-0000-0000F4270000}"/>
    <cellStyle name="Input 2 2 4 2 2 4" xfId="9113" xr:uid="{00000000-0005-0000-0000-0000F5270000}"/>
    <cellStyle name="Input 2 2 4 2 2 4 2" xfId="40255" xr:uid="{00000000-0005-0000-0000-0000F6270000}"/>
    <cellStyle name="Input 2 2 4 2 2 5" xfId="35153" xr:uid="{00000000-0005-0000-0000-0000F7270000}"/>
    <cellStyle name="Input 2 2 4 2 3" xfId="33882" xr:uid="{00000000-0005-0000-0000-0000F8270000}"/>
    <cellStyle name="Input 2 2 4 3" xfId="9114" xr:uid="{00000000-0005-0000-0000-0000F9270000}"/>
    <cellStyle name="Input 2 2 4 3 2" xfId="9115" xr:uid="{00000000-0005-0000-0000-0000FA270000}"/>
    <cellStyle name="Input 2 2 4 3 2 2" xfId="9116" xr:uid="{00000000-0005-0000-0000-0000FB270000}"/>
    <cellStyle name="Input 2 2 4 3 2 2 2" xfId="38465" xr:uid="{00000000-0005-0000-0000-0000FC270000}"/>
    <cellStyle name="Input 2 2 4 3 2 3" xfId="9117" xr:uid="{00000000-0005-0000-0000-0000FD270000}"/>
    <cellStyle name="Input 2 2 4 3 2 3 2" xfId="41005" xr:uid="{00000000-0005-0000-0000-0000FE270000}"/>
    <cellStyle name="Input 2 2 4 3 2 4" xfId="35912" xr:uid="{00000000-0005-0000-0000-0000FF270000}"/>
    <cellStyle name="Input 2 2 4 3 3" xfId="9118" xr:uid="{00000000-0005-0000-0000-000000280000}"/>
    <cellStyle name="Input 2 2 4 3 3 2" xfId="37191" xr:uid="{00000000-0005-0000-0000-000001280000}"/>
    <cellStyle name="Input 2 2 4 3 4" xfId="9119" xr:uid="{00000000-0005-0000-0000-000002280000}"/>
    <cellStyle name="Input 2 2 4 3 4 2" xfId="39735" xr:uid="{00000000-0005-0000-0000-000003280000}"/>
    <cellStyle name="Input 2 2 4 3 5" xfId="34633" xr:uid="{00000000-0005-0000-0000-000004280000}"/>
    <cellStyle name="Input 2 2 4 4" xfId="9120" xr:uid="{00000000-0005-0000-0000-000005280000}"/>
    <cellStyle name="Input 2 2 4 5" xfId="9106" xr:uid="{00000000-0005-0000-0000-000006280000}"/>
    <cellStyle name="Input 2 2 4 6" xfId="32680" xr:uid="{00000000-0005-0000-0000-000007280000}"/>
    <cellStyle name="Input 2 2 5" xfId="1904" xr:uid="{00000000-0005-0000-0000-000008280000}"/>
    <cellStyle name="Input 2 2 5 2" xfId="9122" xr:uid="{00000000-0005-0000-0000-000009280000}"/>
    <cellStyle name="Input 2 2 5 2 2" xfId="9123" xr:uid="{00000000-0005-0000-0000-00000A280000}"/>
    <cellStyle name="Input 2 2 5 2 2 2" xfId="9124" xr:uid="{00000000-0005-0000-0000-00000B280000}"/>
    <cellStyle name="Input 2 2 5 2 2 2 2" xfId="9125" xr:uid="{00000000-0005-0000-0000-00000C280000}"/>
    <cellStyle name="Input 2 2 5 2 2 2 2 2" xfId="39144" xr:uid="{00000000-0005-0000-0000-00000D280000}"/>
    <cellStyle name="Input 2 2 5 2 2 2 3" xfId="9126" xr:uid="{00000000-0005-0000-0000-00000E280000}"/>
    <cellStyle name="Input 2 2 5 2 2 2 3 2" xfId="41684" xr:uid="{00000000-0005-0000-0000-00000F280000}"/>
    <cellStyle name="Input 2 2 5 2 2 2 4" xfId="36591" xr:uid="{00000000-0005-0000-0000-000010280000}"/>
    <cellStyle name="Input 2 2 5 2 2 3" xfId="9127" xr:uid="{00000000-0005-0000-0000-000011280000}"/>
    <cellStyle name="Input 2 2 5 2 2 3 2" xfId="37874" xr:uid="{00000000-0005-0000-0000-000012280000}"/>
    <cellStyle name="Input 2 2 5 2 2 4" xfId="9128" xr:uid="{00000000-0005-0000-0000-000013280000}"/>
    <cellStyle name="Input 2 2 5 2 2 4 2" xfId="40414" xr:uid="{00000000-0005-0000-0000-000014280000}"/>
    <cellStyle name="Input 2 2 5 2 2 5" xfId="35314" xr:uid="{00000000-0005-0000-0000-000015280000}"/>
    <cellStyle name="Input 2 2 5 2 3" xfId="34042" xr:uid="{00000000-0005-0000-0000-000016280000}"/>
    <cellStyle name="Input 2 2 5 3" xfId="9129" xr:uid="{00000000-0005-0000-0000-000017280000}"/>
    <cellStyle name="Input 2 2 5 3 2" xfId="9130" xr:uid="{00000000-0005-0000-0000-000018280000}"/>
    <cellStyle name="Input 2 2 5 3 2 2" xfId="9131" xr:uid="{00000000-0005-0000-0000-000019280000}"/>
    <cellStyle name="Input 2 2 5 3 2 2 2" xfId="38624" xr:uid="{00000000-0005-0000-0000-00001A280000}"/>
    <cellStyle name="Input 2 2 5 3 2 3" xfId="9132" xr:uid="{00000000-0005-0000-0000-00001B280000}"/>
    <cellStyle name="Input 2 2 5 3 2 3 2" xfId="41164" xr:uid="{00000000-0005-0000-0000-00001C280000}"/>
    <cellStyle name="Input 2 2 5 3 2 4" xfId="36071" xr:uid="{00000000-0005-0000-0000-00001D280000}"/>
    <cellStyle name="Input 2 2 5 3 3" xfId="9133" xr:uid="{00000000-0005-0000-0000-00001E280000}"/>
    <cellStyle name="Input 2 2 5 3 3 2" xfId="37352" xr:uid="{00000000-0005-0000-0000-00001F280000}"/>
    <cellStyle name="Input 2 2 5 3 4" xfId="9134" xr:uid="{00000000-0005-0000-0000-000020280000}"/>
    <cellStyle name="Input 2 2 5 3 4 2" xfId="39894" xr:uid="{00000000-0005-0000-0000-000021280000}"/>
    <cellStyle name="Input 2 2 5 3 5" xfId="34791" xr:uid="{00000000-0005-0000-0000-000022280000}"/>
    <cellStyle name="Input 2 2 5 4" xfId="9135" xr:uid="{00000000-0005-0000-0000-000023280000}"/>
    <cellStyle name="Input 2 2 5 5" xfId="9121" xr:uid="{00000000-0005-0000-0000-000024280000}"/>
    <cellStyle name="Input 2 2 5 6" xfId="32855" xr:uid="{00000000-0005-0000-0000-000025280000}"/>
    <cellStyle name="Input 2 2 6" xfId="9136" xr:uid="{00000000-0005-0000-0000-000026280000}"/>
    <cellStyle name="Input 2 2 6 2" xfId="9137" xr:uid="{00000000-0005-0000-0000-000027280000}"/>
    <cellStyle name="Input 2 2 6 2 2" xfId="9138" xr:uid="{00000000-0005-0000-0000-000028280000}"/>
    <cellStyle name="Input 2 2 6 2 2 2" xfId="9139" xr:uid="{00000000-0005-0000-0000-000029280000}"/>
    <cellStyle name="Input 2 2 6 2 2 2 2" xfId="38178" xr:uid="{00000000-0005-0000-0000-00002A280000}"/>
    <cellStyle name="Input 2 2 6 2 2 3" xfId="9140" xr:uid="{00000000-0005-0000-0000-00002B280000}"/>
    <cellStyle name="Input 2 2 6 2 2 3 2" xfId="40718" xr:uid="{00000000-0005-0000-0000-00002C280000}"/>
    <cellStyle name="Input 2 2 6 2 2 4" xfId="35625" xr:uid="{00000000-0005-0000-0000-00002D280000}"/>
    <cellStyle name="Input 2 2 6 2 3" xfId="9141" xr:uid="{00000000-0005-0000-0000-00002E280000}"/>
    <cellStyle name="Input 2 2 6 2 3 2" xfId="36904" xr:uid="{00000000-0005-0000-0000-00002F280000}"/>
    <cellStyle name="Input 2 2 6 2 4" xfId="9142" xr:uid="{00000000-0005-0000-0000-000030280000}"/>
    <cellStyle name="Input 2 2 6 2 4 2" xfId="39448" xr:uid="{00000000-0005-0000-0000-000031280000}"/>
    <cellStyle name="Input 2 2 6 2 5" xfId="34350" xr:uid="{00000000-0005-0000-0000-000032280000}"/>
    <cellStyle name="Input 2 2 6 3" xfId="31751" xr:uid="{00000000-0005-0000-0000-000033280000}"/>
    <cellStyle name="Input 2 2 7" xfId="9143" xr:uid="{00000000-0005-0000-0000-000034280000}"/>
    <cellStyle name="Input 2 2 7 2" xfId="9144" xr:uid="{00000000-0005-0000-0000-000035280000}"/>
    <cellStyle name="Input 2 2 7 2 2" xfId="9145" xr:uid="{00000000-0005-0000-0000-000036280000}"/>
    <cellStyle name="Input 2 2 7 2 2 2" xfId="38026" xr:uid="{00000000-0005-0000-0000-000037280000}"/>
    <cellStyle name="Input 2 2 7 2 3" xfId="9146" xr:uid="{00000000-0005-0000-0000-000038280000}"/>
    <cellStyle name="Input 2 2 7 2 3 2" xfId="40566" xr:uid="{00000000-0005-0000-0000-000039280000}"/>
    <cellStyle name="Input 2 2 7 2 4" xfId="35473" xr:uid="{00000000-0005-0000-0000-00003A280000}"/>
    <cellStyle name="Input 2 2 7 3" xfId="9147" xr:uid="{00000000-0005-0000-0000-00003B280000}"/>
    <cellStyle name="Input 2 2 7 3 2" xfId="36752" xr:uid="{00000000-0005-0000-0000-00003C280000}"/>
    <cellStyle name="Input 2 2 7 4" xfId="9148" xr:uid="{00000000-0005-0000-0000-00003D280000}"/>
    <cellStyle name="Input 2 2 7 4 2" xfId="39296" xr:uid="{00000000-0005-0000-0000-00003E280000}"/>
    <cellStyle name="Input 2 2 7 5" xfId="34198" xr:uid="{00000000-0005-0000-0000-00003F280000}"/>
    <cellStyle name="Input 2 2 8" xfId="9034" xr:uid="{00000000-0005-0000-0000-000040280000}"/>
    <cellStyle name="Input 2 3" xfId="1905" xr:uid="{00000000-0005-0000-0000-000041280000}"/>
    <cellStyle name="Input 2 3 2" xfId="1906" xr:uid="{00000000-0005-0000-0000-000042280000}"/>
    <cellStyle name="Input 2 3 2 2" xfId="9151" xr:uid="{00000000-0005-0000-0000-000043280000}"/>
    <cellStyle name="Input 2 3 2 2 2" xfId="9152" xr:uid="{00000000-0005-0000-0000-000044280000}"/>
    <cellStyle name="Input 2 3 2 2 2 2" xfId="9153" xr:uid="{00000000-0005-0000-0000-000045280000}"/>
    <cellStyle name="Input 2 3 2 2 2 2 2" xfId="9154" xr:uid="{00000000-0005-0000-0000-000046280000}"/>
    <cellStyle name="Input 2 3 2 2 2 2 2 2" xfId="38909" xr:uid="{00000000-0005-0000-0000-000047280000}"/>
    <cellStyle name="Input 2 3 2 2 2 2 3" xfId="9155" xr:uid="{00000000-0005-0000-0000-000048280000}"/>
    <cellStyle name="Input 2 3 2 2 2 2 3 2" xfId="41449" xr:uid="{00000000-0005-0000-0000-000049280000}"/>
    <cellStyle name="Input 2 3 2 2 2 2 4" xfId="36356" xr:uid="{00000000-0005-0000-0000-00004A280000}"/>
    <cellStyle name="Input 2 3 2 2 2 3" xfId="9156" xr:uid="{00000000-0005-0000-0000-00004B280000}"/>
    <cellStyle name="Input 2 3 2 2 2 3 2" xfId="37637" xr:uid="{00000000-0005-0000-0000-00004C280000}"/>
    <cellStyle name="Input 2 3 2 2 2 4" xfId="9157" xr:uid="{00000000-0005-0000-0000-00004D280000}"/>
    <cellStyle name="Input 2 3 2 2 2 4 2" xfId="40179" xr:uid="{00000000-0005-0000-0000-00004E280000}"/>
    <cellStyle name="Input 2 3 2 2 2 5" xfId="35077" xr:uid="{00000000-0005-0000-0000-00004F280000}"/>
    <cellStyle name="Input 2 3 2 2 3" xfId="33806" xr:uid="{00000000-0005-0000-0000-000050280000}"/>
    <cellStyle name="Input 2 3 2 3" xfId="9158" xr:uid="{00000000-0005-0000-0000-000051280000}"/>
    <cellStyle name="Input 2 3 2 3 2" xfId="9159" xr:uid="{00000000-0005-0000-0000-000052280000}"/>
    <cellStyle name="Input 2 3 2 3 2 2" xfId="9160" xr:uid="{00000000-0005-0000-0000-000053280000}"/>
    <cellStyle name="Input 2 3 2 3 2 2 2" xfId="38389" xr:uid="{00000000-0005-0000-0000-000054280000}"/>
    <cellStyle name="Input 2 3 2 3 2 3" xfId="9161" xr:uid="{00000000-0005-0000-0000-000055280000}"/>
    <cellStyle name="Input 2 3 2 3 2 3 2" xfId="40929" xr:uid="{00000000-0005-0000-0000-000056280000}"/>
    <cellStyle name="Input 2 3 2 3 2 4" xfId="35836" xr:uid="{00000000-0005-0000-0000-000057280000}"/>
    <cellStyle name="Input 2 3 2 3 3" xfId="9162" xr:uid="{00000000-0005-0000-0000-000058280000}"/>
    <cellStyle name="Input 2 3 2 3 3 2" xfId="37115" xr:uid="{00000000-0005-0000-0000-000059280000}"/>
    <cellStyle name="Input 2 3 2 3 4" xfId="9163" xr:uid="{00000000-0005-0000-0000-00005A280000}"/>
    <cellStyle name="Input 2 3 2 3 4 2" xfId="39659" xr:uid="{00000000-0005-0000-0000-00005B280000}"/>
    <cellStyle name="Input 2 3 2 3 5" xfId="34558" xr:uid="{00000000-0005-0000-0000-00005C280000}"/>
    <cellStyle name="Input 2 3 2 4" xfId="9164" xr:uid="{00000000-0005-0000-0000-00005D280000}"/>
    <cellStyle name="Input 2 3 2 5" xfId="9150" xr:uid="{00000000-0005-0000-0000-00005E280000}"/>
    <cellStyle name="Input 2 3 2 6" xfId="32602" xr:uid="{00000000-0005-0000-0000-00005F280000}"/>
    <cellStyle name="Input 2 3 3" xfId="1907" xr:uid="{00000000-0005-0000-0000-000060280000}"/>
    <cellStyle name="Input 2 3 3 2" xfId="9166" xr:uid="{00000000-0005-0000-0000-000061280000}"/>
    <cellStyle name="Input 2 3 3 2 2" xfId="9167" xr:uid="{00000000-0005-0000-0000-000062280000}"/>
    <cellStyle name="Input 2 3 3 2 2 2" xfId="9168" xr:uid="{00000000-0005-0000-0000-000063280000}"/>
    <cellStyle name="Input 2 3 3 2 2 2 2" xfId="9169" xr:uid="{00000000-0005-0000-0000-000064280000}"/>
    <cellStyle name="Input 2 3 3 2 2 2 2 2" xfId="39061" xr:uid="{00000000-0005-0000-0000-000065280000}"/>
    <cellStyle name="Input 2 3 3 2 2 2 3" xfId="9170" xr:uid="{00000000-0005-0000-0000-000066280000}"/>
    <cellStyle name="Input 2 3 3 2 2 2 3 2" xfId="41601" xr:uid="{00000000-0005-0000-0000-000067280000}"/>
    <cellStyle name="Input 2 3 3 2 2 2 4" xfId="36508" xr:uid="{00000000-0005-0000-0000-000068280000}"/>
    <cellStyle name="Input 2 3 3 2 2 3" xfId="9171" xr:uid="{00000000-0005-0000-0000-000069280000}"/>
    <cellStyle name="Input 2 3 3 2 2 3 2" xfId="37789" xr:uid="{00000000-0005-0000-0000-00006A280000}"/>
    <cellStyle name="Input 2 3 3 2 2 4" xfId="9172" xr:uid="{00000000-0005-0000-0000-00006B280000}"/>
    <cellStyle name="Input 2 3 3 2 2 4 2" xfId="40331" xr:uid="{00000000-0005-0000-0000-00006C280000}"/>
    <cellStyle name="Input 2 3 3 2 2 5" xfId="35229" xr:uid="{00000000-0005-0000-0000-00006D280000}"/>
    <cellStyle name="Input 2 3 3 2 3" xfId="33957" xr:uid="{00000000-0005-0000-0000-00006E280000}"/>
    <cellStyle name="Input 2 3 3 3" xfId="9173" xr:uid="{00000000-0005-0000-0000-00006F280000}"/>
    <cellStyle name="Input 2 3 3 3 2" xfId="9174" xr:uid="{00000000-0005-0000-0000-000070280000}"/>
    <cellStyle name="Input 2 3 3 3 2 2" xfId="9175" xr:uid="{00000000-0005-0000-0000-000071280000}"/>
    <cellStyle name="Input 2 3 3 3 2 2 2" xfId="38541" xr:uid="{00000000-0005-0000-0000-000072280000}"/>
    <cellStyle name="Input 2 3 3 3 2 3" xfId="9176" xr:uid="{00000000-0005-0000-0000-000073280000}"/>
    <cellStyle name="Input 2 3 3 3 2 3 2" xfId="41081" xr:uid="{00000000-0005-0000-0000-000074280000}"/>
    <cellStyle name="Input 2 3 3 3 2 4" xfId="35988" xr:uid="{00000000-0005-0000-0000-000075280000}"/>
    <cellStyle name="Input 2 3 3 3 3" xfId="9177" xr:uid="{00000000-0005-0000-0000-000076280000}"/>
    <cellStyle name="Input 2 3 3 3 3 2" xfId="37267" xr:uid="{00000000-0005-0000-0000-000077280000}"/>
    <cellStyle name="Input 2 3 3 3 4" xfId="9178" xr:uid="{00000000-0005-0000-0000-000078280000}"/>
    <cellStyle name="Input 2 3 3 3 4 2" xfId="39811" xr:uid="{00000000-0005-0000-0000-000079280000}"/>
    <cellStyle name="Input 2 3 3 3 5" xfId="34706" xr:uid="{00000000-0005-0000-0000-00007A280000}"/>
    <cellStyle name="Input 2 3 3 4" xfId="9165" xr:uid="{00000000-0005-0000-0000-00007B280000}"/>
    <cellStyle name="Input 2 3 4" xfId="9179" xr:uid="{00000000-0005-0000-0000-00007C280000}"/>
    <cellStyle name="Input 2 3 4 2" xfId="9180" xr:uid="{00000000-0005-0000-0000-00007D280000}"/>
    <cellStyle name="Input 2 3 4 2 2" xfId="9181" xr:uid="{00000000-0005-0000-0000-00007E280000}"/>
    <cellStyle name="Input 2 3 4 2 2 2" xfId="9182" xr:uid="{00000000-0005-0000-0000-00007F280000}"/>
    <cellStyle name="Input 2 3 4 2 2 2 2" xfId="9183" xr:uid="{00000000-0005-0000-0000-000080280000}"/>
    <cellStyle name="Input 2 3 4 2 2 2 2 2" xfId="39220" xr:uid="{00000000-0005-0000-0000-000081280000}"/>
    <cellStyle name="Input 2 3 4 2 2 2 3" xfId="9184" xr:uid="{00000000-0005-0000-0000-000082280000}"/>
    <cellStyle name="Input 2 3 4 2 2 2 3 2" xfId="41760" xr:uid="{00000000-0005-0000-0000-000083280000}"/>
    <cellStyle name="Input 2 3 4 2 2 2 4" xfId="36667" xr:uid="{00000000-0005-0000-0000-000084280000}"/>
    <cellStyle name="Input 2 3 4 2 2 3" xfId="9185" xr:uid="{00000000-0005-0000-0000-000085280000}"/>
    <cellStyle name="Input 2 3 4 2 2 3 2" xfId="37950" xr:uid="{00000000-0005-0000-0000-000086280000}"/>
    <cellStyle name="Input 2 3 4 2 2 4" xfId="9186" xr:uid="{00000000-0005-0000-0000-000087280000}"/>
    <cellStyle name="Input 2 3 4 2 2 4 2" xfId="40490" xr:uid="{00000000-0005-0000-0000-000088280000}"/>
    <cellStyle name="Input 2 3 4 2 2 5" xfId="35390" xr:uid="{00000000-0005-0000-0000-000089280000}"/>
    <cellStyle name="Input 2 3 4 2 3" xfId="34118" xr:uid="{00000000-0005-0000-0000-00008A280000}"/>
    <cellStyle name="Input 2 3 4 3" xfId="9187" xr:uid="{00000000-0005-0000-0000-00008B280000}"/>
    <cellStyle name="Input 2 3 4 3 2" xfId="9188" xr:uid="{00000000-0005-0000-0000-00008C280000}"/>
    <cellStyle name="Input 2 3 4 3 2 2" xfId="9189" xr:uid="{00000000-0005-0000-0000-00008D280000}"/>
    <cellStyle name="Input 2 3 4 3 2 2 2" xfId="38700" xr:uid="{00000000-0005-0000-0000-00008E280000}"/>
    <cellStyle name="Input 2 3 4 3 2 3" xfId="9190" xr:uid="{00000000-0005-0000-0000-00008F280000}"/>
    <cellStyle name="Input 2 3 4 3 2 3 2" xfId="41240" xr:uid="{00000000-0005-0000-0000-000090280000}"/>
    <cellStyle name="Input 2 3 4 3 2 4" xfId="36147" xr:uid="{00000000-0005-0000-0000-000091280000}"/>
    <cellStyle name="Input 2 3 4 3 3" xfId="9191" xr:uid="{00000000-0005-0000-0000-000092280000}"/>
    <cellStyle name="Input 2 3 4 3 3 2" xfId="37428" xr:uid="{00000000-0005-0000-0000-000093280000}"/>
    <cellStyle name="Input 2 3 4 3 4" xfId="9192" xr:uid="{00000000-0005-0000-0000-000094280000}"/>
    <cellStyle name="Input 2 3 4 3 4 2" xfId="39970" xr:uid="{00000000-0005-0000-0000-000095280000}"/>
    <cellStyle name="Input 2 3 4 3 5" xfId="34867" xr:uid="{00000000-0005-0000-0000-000096280000}"/>
    <cellStyle name="Input 2 3 4 4" xfId="33009" xr:uid="{00000000-0005-0000-0000-000097280000}"/>
    <cellStyle name="Input 2 3 5" xfId="9193" xr:uid="{00000000-0005-0000-0000-000098280000}"/>
    <cellStyle name="Input 2 3 5 2" xfId="9194" xr:uid="{00000000-0005-0000-0000-000099280000}"/>
    <cellStyle name="Input 2 3 5 2 2" xfId="9195" xr:uid="{00000000-0005-0000-0000-00009A280000}"/>
    <cellStyle name="Input 2 3 5 2 2 2" xfId="9196" xr:uid="{00000000-0005-0000-0000-00009B280000}"/>
    <cellStyle name="Input 2 3 5 2 2 2 2" xfId="38244" xr:uid="{00000000-0005-0000-0000-00009C280000}"/>
    <cellStyle name="Input 2 3 5 2 2 3" xfId="9197" xr:uid="{00000000-0005-0000-0000-00009D280000}"/>
    <cellStyle name="Input 2 3 5 2 2 3 2" xfId="40784" xr:uid="{00000000-0005-0000-0000-00009E280000}"/>
    <cellStyle name="Input 2 3 5 2 2 4" xfId="35691" xr:uid="{00000000-0005-0000-0000-00009F280000}"/>
    <cellStyle name="Input 2 3 5 2 3" xfId="9198" xr:uid="{00000000-0005-0000-0000-0000A0280000}"/>
    <cellStyle name="Input 2 3 5 2 3 2" xfId="36970" xr:uid="{00000000-0005-0000-0000-0000A1280000}"/>
    <cellStyle name="Input 2 3 5 2 4" xfId="9199" xr:uid="{00000000-0005-0000-0000-0000A2280000}"/>
    <cellStyle name="Input 2 3 5 2 4 2" xfId="39514" xr:uid="{00000000-0005-0000-0000-0000A3280000}"/>
    <cellStyle name="Input 2 3 5 2 5" xfId="34416" xr:uid="{00000000-0005-0000-0000-0000A4280000}"/>
    <cellStyle name="Input 2 3 5 3" xfId="31881" xr:uid="{00000000-0005-0000-0000-0000A5280000}"/>
    <cellStyle name="Input 2 3 6" xfId="9200" xr:uid="{00000000-0005-0000-0000-0000A6280000}"/>
    <cellStyle name="Input 2 3 6 2" xfId="9201" xr:uid="{00000000-0005-0000-0000-0000A7280000}"/>
    <cellStyle name="Input 2 3 6 2 2" xfId="9202" xr:uid="{00000000-0005-0000-0000-0000A8280000}"/>
    <cellStyle name="Input 2 3 6 2 2 2" xfId="9203" xr:uid="{00000000-0005-0000-0000-0000A9280000}"/>
    <cellStyle name="Input 2 3 6 2 2 2 2" xfId="38774" xr:uid="{00000000-0005-0000-0000-0000AA280000}"/>
    <cellStyle name="Input 2 3 6 2 2 3" xfId="9204" xr:uid="{00000000-0005-0000-0000-0000AB280000}"/>
    <cellStyle name="Input 2 3 6 2 2 3 2" xfId="41314" xr:uid="{00000000-0005-0000-0000-0000AC280000}"/>
    <cellStyle name="Input 2 3 6 2 2 4" xfId="36221" xr:uid="{00000000-0005-0000-0000-0000AD280000}"/>
    <cellStyle name="Input 2 3 6 2 3" xfId="9205" xr:uid="{00000000-0005-0000-0000-0000AE280000}"/>
    <cellStyle name="Input 2 3 6 2 3 2" xfId="37502" xr:uid="{00000000-0005-0000-0000-0000AF280000}"/>
    <cellStyle name="Input 2 3 6 2 4" xfId="9206" xr:uid="{00000000-0005-0000-0000-0000B0280000}"/>
    <cellStyle name="Input 2 3 6 2 4 2" xfId="40044" xr:uid="{00000000-0005-0000-0000-0000B1280000}"/>
    <cellStyle name="Input 2 3 6 2 5" xfId="34942" xr:uid="{00000000-0005-0000-0000-0000B2280000}"/>
    <cellStyle name="Input 2 3 6 3" xfId="33669" xr:uid="{00000000-0005-0000-0000-0000B3280000}"/>
    <cellStyle name="Input 2 3 7" xfId="9207" xr:uid="{00000000-0005-0000-0000-0000B4280000}"/>
    <cellStyle name="Input 2 3 7 2" xfId="9208" xr:uid="{00000000-0005-0000-0000-0000B5280000}"/>
    <cellStyle name="Input 2 3 7 2 2" xfId="9209" xr:uid="{00000000-0005-0000-0000-0000B6280000}"/>
    <cellStyle name="Input 2 3 7 2 2 2" xfId="38102" xr:uid="{00000000-0005-0000-0000-0000B7280000}"/>
    <cellStyle name="Input 2 3 7 2 3" xfId="9210" xr:uid="{00000000-0005-0000-0000-0000B8280000}"/>
    <cellStyle name="Input 2 3 7 2 3 2" xfId="40642" xr:uid="{00000000-0005-0000-0000-0000B9280000}"/>
    <cellStyle name="Input 2 3 7 2 4" xfId="35549" xr:uid="{00000000-0005-0000-0000-0000BA280000}"/>
    <cellStyle name="Input 2 3 7 3" xfId="9211" xr:uid="{00000000-0005-0000-0000-0000BB280000}"/>
    <cellStyle name="Input 2 3 7 3 2" xfId="36828" xr:uid="{00000000-0005-0000-0000-0000BC280000}"/>
    <cellStyle name="Input 2 3 7 4" xfId="9212" xr:uid="{00000000-0005-0000-0000-0000BD280000}"/>
    <cellStyle name="Input 2 3 7 4 2" xfId="39372" xr:uid="{00000000-0005-0000-0000-0000BE280000}"/>
    <cellStyle name="Input 2 3 7 5" xfId="34274" xr:uid="{00000000-0005-0000-0000-0000BF280000}"/>
    <cellStyle name="Input 2 3 8" xfId="9213" xr:uid="{00000000-0005-0000-0000-0000C0280000}"/>
    <cellStyle name="Input 2 3 8 2" xfId="42566" xr:uid="{00000000-0005-0000-0000-0000C1280000}"/>
    <cellStyle name="Input 2 3 9" xfId="9149" xr:uid="{00000000-0005-0000-0000-0000C2280000}"/>
    <cellStyle name="Input 2 4" xfId="1908" xr:uid="{00000000-0005-0000-0000-0000C3280000}"/>
    <cellStyle name="Input 2 4 2" xfId="9215" xr:uid="{00000000-0005-0000-0000-0000C4280000}"/>
    <cellStyle name="Input 2 4 2 2" xfId="9216" xr:uid="{00000000-0005-0000-0000-0000C5280000}"/>
    <cellStyle name="Input 2 4 2 2 2" xfId="9217" xr:uid="{00000000-0005-0000-0000-0000C6280000}"/>
    <cellStyle name="Input 2 4 2 2 2 2" xfId="9218" xr:uid="{00000000-0005-0000-0000-0000C7280000}"/>
    <cellStyle name="Input 2 4 2 2 2 2 2" xfId="38833" xr:uid="{00000000-0005-0000-0000-0000C8280000}"/>
    <cellStyle name="Input 2 4 2 2 2 3" xfId="9219" xr:uid="{00000000-0005-0000-0000-0000C9280000}"/>
    <cellStyle name="Input 2 4 2 2 2 3 2" xfId="41373" xr:uid="{00000000-0005-0000-0000-0000CA280000}"/>
    <cellStyle name="Input 2 4 2 2 2 4" xfId="36280" xr:uid="{00000000-0005-0000-0000-0000CB280000}"/>
    <cellStyle name="Input 2 4 2 2 3" xfId="9220" xr:uid="{00000000-0005-0000-0000-0000CC280000}"/>
    <cellStyle name="Input 2 4 2 2 3 2" xfId="37561" xr:uid="{00000000-0005-0000-0000-0000CD280000}"/>
    <cellStyle name="Input 2 4 2 2 4" xfId="9221" xr:uid="{00000000-0005-0000-0000-0000CE280000}"/>
    <cellStyle name="Input 2 4 2 2 4 2" xfId="40103" xr:uid="{00000000-0005-0000-0000-0000CF280000}"/>
    <cellStyle name="Input 2 4 2 2 5" xfId="35001" xr:uid="{00000000-0005-0000-0000-0000D0280000}"/>
    <cellStyle name="Input 2 4 2 3" xfId="33730" xr:uid="{00000000-0005-0000-0000-0000D1280000}"/>
    <cellStyle name="Input 2 4 3" xfId="9222" xr:uid="{00000000-0005-0000-0000-0000D2280000}"/>
    <cellStyle name="Input 2 4 3 2" xfId="9223" xr:uid="{00000000-0005-0000-0000-0000D3280000}"/>
    <cellStyle name="Input 2 4 3 2 2" xfId="9224" xr:uid="{00000000-0005-0000-0000-0000D4280000}"/>
    <cellStyle name="Input 2 4 3 2 2 2" xfId="38313" xr:uid="{00000000-0005-0000-0000-0000D5280000}"/>
    <cellStyle name="Input 2 4 3 2 3" xfId="9225" xr:uid="{00000000-0005-0000-0000-0000D6280000}"/>
    <cellStyle name="Input 2 4 3 2 3 2" xfId="40853" xr:uid="{00000000-0005-0000-0000-0000D7280000}"/>
    <cellStyle name="Input 2 4 3 2 4" xfId="35760" xr:uid="{00000000-0005-0000-0000-0000D8280000}"/>
    <cellStyle name="Input 2 4 3 3" xfId="9226" xr:uid="{00000000-0005-0000-0000-0000D9280000}"/>
    <cellStyle name="Input 2 4 3 3 2" xfId="37039" xr:uid="{00000000-0005-0000-0000-0000DA280000}"/>
    <cellStyle name="Input 2 4 3 4" xfId="9227" xr:uid="{00000000-0005-0000-0000-0000DB280000}"/>
    <cellStyle name="Input 2 4 3 4 2" xfId="39583" xr:uid="{00000000-0005-0000-0000-0000DC280000}"/>
    <cellStyle name="Input 2 4 3 5" xfId="34485" xr:uid="{00000000-0005-0000-0000-0000DD280000}"/>
    <cellStyle name="Input 2 4 4" xfId="9228" xr:uid="{00000000-0005-0000-0000-0000DE280000}"/>
    <cellStyle name="Input 2 4 4 2" xfId="42567" xr:uid="{00000000-0005-0000-0000-0000DF280000}"/>
    <cellStyle name="Input 2 4 5" xfId="9229" xr:uid="{00000000-0005-0000-0000-0000E0280000}"/>
    <cellStyle name="Input 2 4 6" xfId="9214" xr:uid="{00000000-0005-0000-0000-0000E1280000}"/>
    <cellStyle name="Input 2 4 7" xfId="32530" xr:uid="{00000000-0005-0000-0000-0000E2280000}"/>
    <cellStyle name="Input 2 5" xfId="1909" xr:uid="{00000000-0005-0000-0000-0000E3280000}"/>
    <cellStyle name="Input 2 5 2" xfId="9231" xr:uid="{00000000-0005-0000-0000-0000E4280000}"/>
    <cellStyle name="Input 2 5 2 2" xfId="9232" xr:uid="{00000000-0005-0000-0000-0000E5280000}"/>
    <cellStyle name="Input 2 5 2 2 2" xfId="9233" xr:uid="{00000000-0005-0000-0000-0000E6280000}"/>
    <cellStyle name="Input 2 5 2 2 2 2" xfId="9234" xr:uid="{00000000-0005-0000-0000-0000E7280000}"/>
    <cellStyle name="Input 2 5 2 2 2 2 2" xfId="38984" xr:uid="{00000000-0005-0000-0000-0000E8280000}"/>
    <cellStyle name="Input 2 5 2 2 2 3" xfId="9235" xr:uid="{00000000-0005-0000-0000-0000E9280000}"/>
    <cellStyle name="Input 2 5 2 2 2 3 2" xfId="41524" xr:uid="{00000000-0005-0000-0000-0000EA280000}"/>
    <cellStyle name="Input 2 5 2 2 2 4" xfId="36431" xr:uid="{00000000-0005-0000-0000-0000EB280000}"/>
    <cellStyle name="Input 2 5 2 2 3" xfId="9236" xr:uid="{00000000-0005-0000-0000-0000EC280000}"/>
    <cellStyle name="Input 2 5 2 2 3 2" xfId="37712" xr:uid="{00000000-0005-0000-0000-0000ED280000}"/>
    <cellStyle name="Input 2 5 2 2 4" xfId="9237" xr:uid="{00000000-0005-0000-0000-0000EE280000}"/>
    <cellStyle name="Input 2 5 2 2 4 2" xfId="40254" xr:uid="{00000000-0005-0000-0000-0000EF280000}"/>
    <cellStyle name="Input 2 5 2 2 5" xfId="35152" xr:uid="{00000000-0005-0000-0000-0000F0280000}"/>
    <cellStyle name="Input 2 5 2 3" xfId="33881" xr:uid="{00000000-0005-0000-0000-0000F1280000}"/>
    <cellStyle name="Input 2 5 3" xfId="9238" xr:uid="{00000000-0005-0000-0000-0000F2280000}"/>
    <cellStyle name="Input 2 5 3 2" xfId="9239" xr:uid="{00000000-0005-0000-0000-0000F3280000}"/>
    <cellStyle name="Input 2 5 3 2 2" xfId="9240" xr:uid="{00000000-0005-0000-0000-0000F4280000}"/>
    <cellStyle name="Input 2 5 3 2 2 2" xfId="38464" xr:uid="{00000000-0005-0000-0000-0000F5280000}"/>
    <cellStyle name="Input 2 5 3 2 3" xfId="9241" xr:uid="{00000000-0005-0000-0000-0000F6280000}"/>
    <cellStyle name="Input 2 5 3 2 3 2" xfId="41004" xr:uid="{00000000-0005-0000-0000-0000F7280000}"/>
    <cellStyle name="Input 2 5 3 2 4" xfId="35911" xr:uid="{00000000-0005-0000-0000-0000F8280000}"/>
    <cellStyle name="Input 2 5 3 3" xfId="9242" xr:uid="{00000000-0005-0000-0000-0000F9280000}"/>
    <cellStyle name="Input 2 5 3 3 2" xfId="37190" xr:uid="{00000000-0005-0000-0000-0000FA280000}"/>
    <cellStyle name="Input 2 5 3 4" xfId="9243" xr:uid="{00000000-0005-0000-0000-0000FB280000}"/>
    <cellStyle name="Input 2 5 3 4 2" xfId="39734" xr:uid="{00000000-0005-0000-0000-0000FC280000}"/>
    <cellStyle name="Input 2 5 3 5" xfId="34632" xr:uid="{00000000-0005-0000-0000-0000FD280000}"/>
    <cellStyle name="Input 2 5 4" xfId="9244" xr:uid="{00000000-0005-0000-0000-0000FE280000}"/>
    <cellStyle name="Input 2 5 4 2" xfId="42568" xr:uid="{00000000-0005-0000-0000-0000FF280000}"/>
    <cellStyle name="Input 2 5 5" xfId="9245" xr:uid="{00000000-0005-0000-0000-000000290000}"/>
    <cellStyle name="Input 2 5 6" xfId="9230" xr:uid="{00000000-0005-0000-0000-000001290000}"/>
    <cellStyle name="Input 2 5 7" xfId="32679" xr:uid="{00000000-0005-0000-0000-000002290000}"/>
    <cellStyle name="Input 2 6" xfId="9246" xr:uid="{00000000-0005-0000-0000-000003290000}"/>
    <cellStyle name="Input 2 6 2" xfId="9247" xr:uid="{00000000-0005-0000-0000-000004290000}"/>
    <cellStyle name="Input 2 6 2 2" xfId="9248" xr:uid="{00000000-0005-0000-0000-000005290000}"/>
    <cellStyle name="Input 2 6 2 2 2" xfId="9249" xr:uid="{00000000-0005-0000-0000-000006290000}"/>
    <cellStyle name="Input 2 6 2 2 2 2" xfId="9250" xr:uid="{00000000-0005-0000-0000-000007290000}"/>
    <cellStyle name="Input 2 6 2 2 2 2 2" xfId="39126" xr:uid="{00000000-0005-0000-0000-000008290000}"/>
    <cellStyle name="Input 2 6 2 2 2 3" xfId="9251" xr:uid="{00000000-0005-0000-0000-000009290000}"/>
    <cellStyle name="Input 2 6 2 2 2 3 2" xfId="41666" xr:uid="{00000000-0005-0000-0000-00000A290000}"/>
    <cellStyle name="Input 2 6 2 2 2 4" xfId="36573" xr:uid="{00000000-0005-0000-0000-00000B290000}"/>
    <cellStyle name="Input 2 6 2 2 3" xfId="9252" xr:uid="{00000000-0005-0000-0000-00000C290000}"/>
    <cellStyle name="Input 2 6 2 2 3 2" xfId="37854" xr:uid="{00000000-0005-0000-0000-00000D290000}"/>
    <cellStyle name="Input 2 6 2 2 4" xfId="9253" xr:uid="{00000000-0005-0000-0000-00000E290000}"/>
    <cellStyle name="Input 2 6 2 2 4 2" xfId="40396" xr:uid="{00000000-0005-0000-0000-00000F290000}"/>
    <cellStyle name="Input 2 6 2 2 5" xfId="35294" xr:uid="{00000000-0005-0000-0000-000010290000}"/>
    <cellStyle name="Input 2 6 2 3" xfId="34022" xr:uid="{00000000-0005-0000-0000-000011290000}"/>
    <cellStyle name="Input 2 6 3" xfId="9254" xr:uid="{00000000-0005-0000-0000-000012290000}"/>
    <cellStyle name="Input 2 6 3 2" xfId="9255" xr:uid="{00000000-0005-0000-0000-000013290000}"/>
    <cellStyle name="Input 2 6 3 2 2" xfId="9256" xr:uid="{00000000-0005-0000-0000-000014290000}"/>
    <cellStyle name="Input 2 6 3 2 2 2" xfId="38606" xr:uid="{00000000-0005-0000-0000-000015290000}"/>
    <cellStyle name="Input 2 6 3 2 3" xfId="9257" xr:uid="{00000000-0005-0000-0000-000016290000}"/>
    <cellStyle name="Input 2 6 3 2 3 2" xfId="41146" xr:uid="{00000000-0005-0000-0000-000017290000}"/>
    <cellStyle name="Input 2 6 3 2 4" xfId="36053" xr:uid="{00000000-0005-0000-0000-000018290000}"/>
    <cellStyle name="Input 2 6 3 3" xfId="9258" xr:uid="{00000000-0005-0000-0000-000019290000}"/>
    <cellStyle name="Input 2 6 3 3 2" xfId="37332" xr:uid="{00000000-0005-0000-0000-00001A290000}"/>
    <cellStyle name="Input 2 6 3 4" xfId="9259" xr:uid="{00000000-0005-0000-0000-00001B290000}"/>
    <cellStyle name="Input 2 6 3 4 2" xfId="39876" xr:uid="{00000000-0005-0000-0000-00001C290000}"/>
    <cellStyle name="Input 2 6 3 5" xfId="34771" xr:uid="{00000000-0005-0000-0000-00001D290000}"/>
    <cellStyle name="Input 2 6 4" xfId="9260" xr:uid="{00000000-0005-0000-0000-00001E290000}"/>
    <cellStyle name="Input 2 6 5" xfId="32826" xr:uid="{00000000-0005-0000-0000-00001F290000}"/>
    <cellStyle name="Input 2 7" xfId="9261" xr:uid="{00000000-0005-0000-0000-000020290000}"/>
    <cellStyle name="Input 2 7 2" xfId="9262" xr:uid="{00000000-0005-0000-0000-000021290000}"/>
    <cellStyle name="Input 2 7 2 2" xfId="9263" xr:uid="{00000000-0005-0000-0000-000022290000}"/>
    <cellStyle name="Input 2 7 2 2 2" xfId="9264" xr:uid="{00000000-0005-0000-0000-000023290000}"/>
    <cellStyle name="Input 2 7 2 2 2 2" xfId="9265" xr:uid="{00000000-0005-0000-0000-000024290000}"/>
    <cellStyle name="Input 2 7 2 2 2 2 2" xfId="39143" xr:uid="{00000000-0005-0000-0000-000025290000}"/>
    <cellStyle name="Input 2 7 2 2 2 3" xfId="9266" xr:uid="{00000000-0005-0000-0000-000026290000}"/>
    <cellStyle name="Input 2 7 2 2 2 3 2" xfId="41683" xr:uid="{00000000-0005-0000-0000-000027290000}"/>
    <cellStyle name="Input 2 7 2 2 2 4" xfId="36590" xr:uid="{00000000-0005-0000-0000-000028290000}"/>
    <cellStyle name="Input 2 7 2 2 3" xfId="9267" xr:uid="{00000000-0005-0000-0000-000029290000}"/>
    <cellStyle name="Input 2 7 2 2 3 2" xfId="37873" xr:uid="{00000000-0005-0000-0000-00002A290000}"/>
    <cellStyle name="Input 2 7 2 2 4" xfId="9268" xr:uid="{00000000-0005-0000-0000-00002B290000}"/>
    <cellStyle name="Input 2 7 2 2 4 2" xfId="40413" xr:uid="{00000000-0005-0000-0000-00002C290000}"/>
    <cellStyle name="Input 2 7 2 2 5" xfId="35313" xr:uid="{00000000-0005-0000-0000-00002D290000}"/>
    <cellStyle name="Input 2 7 2 3" xfId="34041" xr:uid="{00000000-0005-0000-0000-00002E290000}"/>
    <cellStyle name="Input 2 7 3" xfId="9269" xr:uid="{00000000-0005-0000-0000-00002F290000}"/>
    <cellStyle name="Input 2 7 3 2" xfId="9270" xr:uid="{00000000-0005-0000-0000-000030290000}"/>
    <cellStyle name="Input 2 7 3 2 2" xfId="9271" xr:uid="{00000000-0005-0000-0000-000031290000}"/>
    <cellStyle name="Input 2 7 3 2 2 2" xfId="38623" xr:uid="{00000000-0005-0000-0000-000032290000}"/>
    <cellStyle name="Input 2 7 3 2 3" xfId="9272" xr:uid="{00000000-0005-0000-0000-000033290000}"/>
    <cellStyle name="Input 2 7 3 2 3 2" xfId="41163" xr:uid="{00000000-0005-0000-0000-000034290000}"/>
    <cellStyle name="Input 2 7 3 2 4" xfId="36070" xr:uid="{00000000-0005-0000-0000-000035290000}"/>
    <cellStyle name="Input 2 7 3 3" xfId="9273" xr:uid="{00000000-0005-0000-0000-000036290000}"/>
    <cellStyle name="Input 2 7 3 3 2" xfId="37351" xr:uid="{00000000-0005-0000-0000-000037290000}"/>
    <cellStyle name="Input 2 7 3 4" xfId="9274" xr:uid="{00000000-0005-0000-0000-000038290000}"/>
    <cellStyle name="Input 2 7 3 4 2" xfId="39893" xr:uid="{00000000-0005-0000-0000-000039290000}"/>
    <cellStyle name="Input 2 7 3 5" xfId="34790" xr:uid="{00000000-0005-0000-0000-00003A290000}"/>
    <cellStyle name="Input 2 7 4" xfId="32854" xr:uid="{00000000-0005-0000-0000-00003B290000}"/>
    <cellStyle name="Input 2 8" xfId="9275" xr:uid="{00000000-0005-0000-0000-00003C290000}"/>
    <cellStyle name="Input 2 8 2" xfId="9276" xr:uid="{00000000-0005-0000-0000-00003D290000}"/>
    <cellStyle name="Input 2 8 2 2" xfId="9277" xr:uid="{00000000-0005-0000-0000-00003E290000}"/>
    <cellStyle name="Input 2 8 2 2 2" xfId="9278" xr:uid="{00000000-0005-0000-0000-00003F290000}"/>
    <cellStyle name="Input 2 8 2 2 2 2" xfId="38177" xr:uid="{00000000-0005-0000-0000-000040290000}"/>
    <cellStyle name="Input 2 8 2 2 3" xfId="9279" xr:uid="{00000000-0005-0000-0000-000041290000}"/>
    <cellStyle name="Input 2 8 2 2 3 2" xfId="40717" xr:uid="{00000000-0005-0000-0000-000042290000}"/>
    <cellStyle name="Input 2 8 2 2 4" xfId="35624" xr:uid="{00000000-0005-0000-0000-000043290000}"/>
    <cellStyle name="Input 2 8 2 3" xfId="9280" xr:uid="{00000000-0005-0000-0000-000044290000}"/>
    <cellStyle name="Input 2 8 2 3 2" xfId="36903" xr:uid="{00000000-0005-0000-0000-000045290000}"/>
    <cellStyle name="Input 2 8 2 4" xfId="9281" xr:uid="{00000000-0005-0000-0000-000046290000}"/>
    <cellStyle name="Input 2 8 2 4 2" xfId="39447" xr:uid="{00000000-0005-0000-0000-000047290000}"/>
    <cellStyle name="Input 2 8 2 5" xfId="34349" xr:uid="{00000000-0005-0000-0000-000048290000}"/>
    <cellStyle name="Input 2 8 3" xfId="31750" xr:uid="{00000000-0005-0000-0000-000049290000}"/>
    <cellStyle name="Input 2 9" xfId="9282" xr:uid="{00000000-0005-0000-0000-00004A290000}"/>
    <cellStyle name="Input 2 9 2" xfId="9283" xr:uid="{00000000-0005-0000-0000-00004B290000}"/>
    <cellStyle name="Input 2 9 2 2" xfId="9284" xr:uid="{00000000-0005-0000-0000-00004C290000}"/>
    <cellStyle name="Input 2 9 2 2 2" xfId="38025" xr:uid="{00000000-0005-0000-0000-00004D290000}"/>
    <cellStyle name="Input 2 9 2 3" xfId="9285" xr:uid="{00000000-0005-0000-0000-00004E290000}"/>
    <cellStyle name="Input 2 9 2 3 2" xfId="40565" xr:uid="{00000000-0005-0000-0000-00004F290000}"/>
    <cellStyle name="Input 2 9 2 4" xfId="35472" xr:uid="{00000000-0005-0000-0000-000050290000}"/>
    <cellStyle name="Input 2 9 3" xfId="9286" xr:uid="{00000000-0005-0000-0000-000051290000}"/>
    <cellStyle name="Input 2 9 3 2" xfId="36751" xr:uid="{00000000-0005-0000-0000-000052290000}"/>
    <cellStyle name="Input 2 9 4" xfId="9287" xr:uid="{00000000-0005-0000-0000-000053290000}"/>
    <cellStyle name="Input 2 9 4 2" xfId="39295" xr:uid="{00000000-0005-0000-0000-000054290000}"/>
    <cellStyle name="Input 2 9 5" xfId="34197" xr:uid="{00000000-0005-0000-0000-000055290000}"/>
    <cellStyle name="Input 3" xfId="1910" xr:uid="{00000000-0005-0000-0000-000056290000}"/>
    <cellStyle name="Input 3 10" xfId="9288" xr:uid="{00000000-0005-0000-0000-000057290000}"/>
    <cellStyle name="Input 3 2" xfId="1911" xr:uid="{00000000-0005-0000-0000-000058290000}"/>
    <cellStyle name="Input 3 2 2" xfId="9290" xr:uid="{00000000-0005-0000-0000-000059290000}"/>
    <cellStyle name="Input 3 2 2 2" xfId="9291" xr:uid="{00000000-0005-0000-0000-00005A290000}"/>
    <cellStyle name="Input 3 2 2 2 2" xfId="9292" xr:uid="{00000000-0005-0000-0000-00005B290000}"/>
    <cellStyle name="Input 3 2 2 2 2 2" xfId="9293" xr:uid="{00000000-0005-0000-0000-00005C290000}"/>
    <cellStyle name="Input 3 2 2 2 2 2 2" xfId="9294" xr:uid="{00000000-0005-0000-0000-00005D290000}"/>
    <cellStyle name="Input 3 2 2 2 2 2 2 2" xfId="9295" xr:uid="{00000000-0005-0000-0000-00005E290000}"/>
    <cellStyle name="Input 3 2 2 2 2 2 2 2 2" xfId="38912" xr:uid="{00000000-0005-0000-0000-00005F290000}"/>
    <cellStyle name="Input 3 2 2 2 2 2 2 3" xfId="9296" xr:uid="{00000000-0005-0000-0000-000060290000}"/>
    <cellStyle name="Input 3 2 2 2 2 2 2 3 2" xfId="41452" xr:uid="{00000000-0005-0000-0000-000061290000}"/>
    <cellStyle name="Input 3 2 2 2 2 2 2 4" xfId="36359" xr:uid="{00000000-0005-0000-0000-000062290000}"/>
    <cellStyle name="Input 3 2 2 2 2 2 3" xfId="9297" xr:uid="{00000000-0005-0000-0000-000063290000}"/>
    <cellStyle name="Input 3 2 2 2 2 2 3 2" xfId="37640" xr:uid="{00000000-0005-0000-0000-000064290000}"/>
    <cellStyle name="Input 3 2 2 2 2 2 4" xfId="9298" xr:uid="{00000000-0005-0000-0000-000065290000}"/>
    <cellStyle name="Input 3 2 2 2 2 2 4 2" xfId="40182" xr:uid="{00000000-0005-0000-0000-000066290000}"/>
    <cellStyle name="Input 3 2 2 2 2 2 5" xfId="35080" xr:uid="{00000000-0005-0000-0000-000067290000}"/>
    <cellStyle name="Input 3 2 2 2 2 3" xfId="33809" xr:uid="{00000000-0005-0000-0000-000068290000}"/>
    <cellStyle name="Input 3 2 2 2 3" xfId="9299" xr:uid="{00000000-0005-0000-0000-000069290000}"/>
    <cellStyle name="Input 3 2 2 2 3 2" xfId="9300" xr:uid="{00000000-0005-0000-0000-00006A290000}"/>
    <cellStyle name="Input 3 2 2 2 3 2 2" xfId="9301" xr:uid="{00000000-0005-0000-0000-00006B290000}"/>
    <cellStyle name="Input 3 2 2 2 3 2 2 2" xfId="38392" xr:uid="{00000000-0005-0000-0000-00006C290000}"/>
    <cellStyle name="Input 3 2 2 2 3 2 3" xfId="9302" xr:uid="{00000000-0005-0000-0000-00006D290000}"/>
    <cellStyle name="Input 3 2 2 2 3 2 3 2" xfId="40932" xr:uid="{00000000-0005-0000-0000-00006E290000}"/>
    <cellStyle name="Input 3 2 2 2 3 2 4" xfId="35839" xr:uid="{00000000-0005-0000-0000-00006F290000}"/>
    <cellStyle name="Input 3 2 2 2 3 3" xfId="9303" xr:uid="{00000000-0005-0000-0000-000070290000}"/>
    <cellStyle name="Input 3 2 2 2 3 3 2" xfId="37118" xr:uid="{00000000-0005-0000-0000-000071290000}"/>
    <cellStyle name="Input 3 2 2 2 3 4" xfId="9304" xr:uid="{00000000-0005-0000-0000-000072290000}"/>
    <cellStyle name="Input 3 2 2 2 3 4 2" xfId="39662" xr:uid="{00000000-0005-0000-0000-000073290000}"/>
    <cellStyle name="Input 3 2 2 2 3 5" xfId="34561" xr:uid="{00000000-0005-0000-0000-000074290000}"/>
    <cellStyle name="Input 3 2 2 2 4" xfId="32605" xr:uid="{00000000-0005-0000-0000-000075290000}"/>
    <cellStyle name="Input 3 2 2 3" xfId="9305" xr:uid="{00000000-0005-0000-0000-000076290000}"/>
    <cellStyle name="Input 3 2 2 3 2" xfId="9306" xr:uid="{00000000-0005-0000-0000-000077290000}"/>
    <cellStyle name="Input 3 2 2 3 2 2" xfId="9307" xr:uid="{00000000-0005-0000-0000-000078290000}"/>
    <cellStyle name="Input 3 2 2 3 2 2 2" xfId="9308" xr:uid="{00000000-0005-0000-0000-000079290000}"/>
    <cellStyle name="Input 3 2 2 3 2 2 2 2" xfId="9309" xr:uid="{00000000-0005-0000-0000-00007A290000}"/>
    <cellStyle name="Input 3 2 2 3 2 2 2 2 2" xfId="39064" xr:uid="{00000000-0005-0000-0000-00007B290000}"/>
    <cellStyle name="Input 3 2 2 3 2 2 2 3" xfId="9310" xr:uid="{00000000-0005-0000-0000-00007C290000}"/>
    <cellStyle name="Input 3 2 2 3 2 2 2 3 2" xfId="41604" xr:uid="{00000000-0005-0000-0000-00007D290000}"/>
    <cellStyle name="Input 3 2 2 3 2 2 2 4" xfId="36511" xr:uid="{00000000-0005-0000-0000-00007E290000}"/>
    <cellStyle name="Input 3 2 2 3 2 2 3" xfId="9311" xr:uid="{00000000-0005-0000-0000-00007F290000}"/>
    <cellStyle name="Input 3 2 2 3 2 2 3 2" xfId="37792" xr:uid="{00000000-0005-0000-0000-000080290000}"/>
    <cellStyle name="Input 3 2 2 3 2 2 4" xfId="9312" xr:uid="{00000000-0005-0000-0000-000081290000}"/>
    <cellStyle name="Input 3 2 2 3 2 2 4 2" xfId="40334" xr:uid="{00000000-0005-0000-0000-000082290000}"/>
    <cellStyle name="Input 3 2 2 3 2 2 5" xfId="35232" xr:uid="{00000000-0005-0000-0000-000083290000}"/>
    <cellStyle name="Input 3 2 2 3 2 3" xfId="33960" xr:uid="{00000000-0005-0000-0000-000084290000}"/>
    <cellStyle name="Input 3 2 2 3 3" xfId="9313" xr:uid="{00000000-0005-0000-0000-000085290000}"/>
    <cellStyle name="Input 3 2 2 3 3 2" xfId="9314" xr:uid="{00000000-0005-0000-0000-000086290000}"/>
    <cellStyle name="Input 3 2 2 3 3 2 2" xfId="9315" xr:uid="{00000000-0005-0000-0000-000087290000}"/>
    <cellStyle name="Input 3 2 2 3 3 2 2 2" xfId="38544" xr:uid="{00000000-0005-0000-0000-000088290000}"/>
    <cellStyle name="Input 3 2 2 3 3 2 3" xfId="9316" xr:uid="{00000000-0005-0000-0000-000089290000}"/>
    <cellStyle name="Input 3 2 2 3 3 2 3 2" xfId="41084" xr:uid="{00000000-0005-0000-0000-00008A290000}"/>
    <cellStyle name="Input 3 2 2 3 3 2 4" xfId="35991" xr:uid="{00000000-0005-0000-0000-00008B290000}"/>
    <cellStyle name="Input 3 2 2 3 3 3" xfId="9317" xr:uid="{00000000-0005-0000-0000-00008C290000}"/>
    <cellStyle name="Input 3 2 2 3 3 3 2" xfId="37270" xr:uid="{00000000-0005-0000-0000-00008D290000}"/>
    <cellStyle name="Input 3 2 2 3 3 4" xfId="9318" xr:uid="{00000000-0005-0000-0000-00008E290000}"/>
    <cellStyle name="Input 3 2 2 3 3 4 2" xfId="39814" xr:uid="{00000000-0005-0000-0000-00008F290000}"/>
    <cellStyle name="Input 3 2 2 3 3 5" xfId="34709" xr:uid="{00000000-0005-0000-0000-000090290000}"/>
    <cellStyle name="Input 3 2 2 3 4" xfId="32754" xr:uid="{00000000-0005-0000-0000-000091290000}"/>
    <cellStyle name="Input 3 2 2 4" xfId="9319" xr:uid="{00000000-0005-0000-0000-000092290000}"/>
    <cellStyle name="Input 3 2 2 4 2" xfId="9320" xr:uid="{00000000-0005-0000-0000-000093290000}"/>
    <cellStyle name="Input 3 2 2 4 2 2" xfId="9321" xr:uid="{00000000-0005-0000-0000-000094290000}"/>
    <cellStyle name="Input 3 2 2 4 2 2 2" xfId="9322" xr:uid="{00000000-0005-0000-0000-000095290000}"/>
    <cellStyle name="Input 3 2 2 4 2 2 2 2" xfId="9323" xr:uid="{00000000-0005-0000-0000-000096290000}"/>
    <cellStyle name="Input 3 2 2 4 2 2 2 2 2" xfId="39223" xr:uid="{00000000-0005-0000-0000-000097290000}"/>
    <cellStyle name="Input 3 2 2 4 2 2 2 3" xfId="9324" xr:uid="{00000000-0005-0000-0000-000098290000}"/>
    <cellStyle name="Input 3 2 2 4 2 2 2 3 2" xfId="41763" xr:uid="{00000000-0005-0000-0000-000099290000}"/>
    <cellStyle name="Input 3 2 2 4 2 2 2 4" xfId="36670" xr:uid="{00000000-0005-0000-0000-00009A290000}"/>
    <cellStyle name="Input 3 2 2 4 2 2 3" xfId="9325" xr:uid="{00000000-0005-0000-0000-00009B290000}"/>
    <cellStyle name="Input 3 2 2 4 2 2 3 2" xfId="37953" xr:uid="{00000000-0005-0000-0000-00009C290000}"/>
    <cellStyle name="Input 3 2 2 4 2 2 4" xfId="9326" xr:uid="{00000000-0005-0000-0000-00009D290000}"/>
    <cellStyle name="Input 3 2 2 4 2 2 4 2" xfId="40493" xr:uid="{00000000-0005-0000-0000-00009E290000}"/>
    <cellStyle name="Input 3 2 2 4 2 2 5" xfId="35393" xr:uid="{00000000-0005-0000-0000-00009F290000}"/>
    <cellStyle name="Input 3 2 2 4 2 3" xfId="34121" xr:uid="{00000000-0005-0000-0000-0000A0290000}"/>
    <cellStyle name="Input 3 2 2 4 3" xfId="9327" xr:uid="{00000000-0005-0000-0000-0000A1290000}"/>
    <cellStyle name="Input 3 2 2 4 3 2" xfId="9328" xr:uid="{00000000-0005-0000-0000-0000A2290000}"/>
    <cellStyle name="Input 3 2 2 4 3 2 2" xfId="9329" xr:uid="{00000000-0005-0000-0000-0000A3290000}"/>
    <cellStyle name="Input 3 2 2 4 3 2 2 2" xfId="38703" xr:uid="{00000000-0005-0000-0000-0000A4290000}"/>
    <cellStyle name="Input 3 2 2 4 3 2 3" xfId="9330" xr:uid="{00000000-0005-0000-0000-0000A5290000}"/>
    <cellStyle name="Input 3 2 2 4 3 2 3 2" xfId="41243" xr:uid="{00000000-0005-0000-0000-0000A6290000}"/>
    <cellStyle name="Input 3 2 2 4 3 2 4" xfId="36150" xr:uid="{00000000-0005-0000-0000-0000A7290000}"/>
    <cellStyle name="Input 3 2 2 4 3 3" xfId="9331" xr:uid="{00000000-0005-0000-0000-0000A8290000}"/>
    <cellStyle name="Input 3 2 2 4 3 3 2" xfId="37431" xr:uid="{00000000-0005-0000-0000-0000A9290000}"/>
    <cellStyle name="Input 3 2 2 4 3 4" xfId="9332" xr:uid="{00000000-0005-0000-0000-0000AA290000}"/>
    <cellStyle name="Input 3 2 2 4 3 4 2" xfId="39973" xr:uid="{00000000-0005-0000-0000-0000AB290000}"/>
    <cellStyle name="Input 3 2 2 4 3 5" xfId="34870" xr:uid="{00000000-0005-0000-0000-0000AC290000}"/>
    <cellStyle name="Input 3 2 2 4 4" xfId="33012" xr:uid="{00000000-0005-0000-0000-0000AD290000}"/>
    <cellStyle name="Input 3 2 2 5" xfId="9333" xr:uid="{00000000-0005-0000-0000-0000AE290000}"/>
    <cellStyle name="Input 3 2 2 5 2" xfId="9334" xr:uid="{00000000-0005-0000-0000-0000AF290000}"/>
    <cellStyle name="Input 3 2 2 5 2 2" xfId="9335" xr:uid="{00000000-0005-0000-0000-0000B0290000}"/>
    <cellStyle name="Input 3 2 2 5 2 2 2" xfId="9336" xr:uid="{00000000-0005-0000-0000-0000B1290000}"/>
    <cellStyle name="Input 3 2 2 5 2 2 2 2" xfId="38247" xr:uid="{00000000-0005-0000-0000-0000B2290000}"/>
    <cellStyle name="Input 3 2 2 5 2 2 3" xfId="9337" xr:uid="{00000000-0005-0000-0000-0000B3290000}"/>
    <cellStyle name="Input 3 2 2 5 2 2 3 2" xfId="40787" xr:uid="{00000000-0005-0000-0000-0000B4290000}"/>
    <cellStyle name="Input 3 2 2 5 2 2 4" xfId="35694" xr:uid="{00000000-0005-0000-0000-0000B5290000}"/>
    <cellStyle name="Input 3 2 2 5 2 3" xfId="9338" xr:uid="{00000000-0005-0000-0000-0000B6290000}"/>
    <cellStyle name="Input 3 2 2 5 2 3 2" xfId="36973" xr:uid="{00000000-0005-0000-0000-0000B7290000}"/>
    <cellStyle name="Input 3 2 2 5 2 4" xfId="9339" xr:uid="{00000000-0005-0000-0000-0000B8290000}"/>
    <cellStyle name="Input 3 2 2 5 2 4 2" xfId="39517" xr:uid="{00000000-0005-0000-0000-0000B9290000}"/>
    <cellStyle name="Input 3 2 2 5 2 5" xfId="34419" xr:uid="{00000000-0005-0000-0000-0000BA290000}"/>
    <cellStyle name="Input 3 2 2 5 3" xfId="31884" xr:uid="{00000000-0005-0000-0000-0000BB290000}"/>
    <cellStyle name="Input 3 2 2 6" xfId="9340" xr:uid="{00000000-0005-0000-0000-0000BC290000}"/>
    <cellStyle name="Input 3 2 2 6 2" xfId="9341" xr:uid="{00000000-0005-0000-0000-0000BD290000}"/>
    <cellStyle name="Input 3 2 2 6 2 2" xfId="9342" xr:uid="{00000000-0005-0000-0000-0000BE290000}"/>
    <cellStyle name="Input 3 2 2 6 2 2 2" xfId="38105" xr:uid="{00000000-0005-0000-0000-0000BF290000}"/>
    <cellStyle name="Input 3 2 2 6 2 3" xfId="9343" xr:uid="{00000000-0005-0000-0000-0000C0290000}"/>
    <cellStyle name="Input 3 2 2 6 2 3 2" xfId="40645" xr:uid="{00000000-0005-0000-0000-0000C1290000}"/>
    <cellStyle name="Input 3 2 2 6 2 4" xfId="35552" xr:uid="{00000000-0005-0000-0000-0000C2290000}"/>
    <cellStyle name="Input 3 2 2 6 3" xfId="9344" xr:uid="{00000000-0005-0000-0000-0000C3290000}"/>
    <cellStyle name="Input 3 2 2 6 3 2" xfId="36831" xr:uid="{00000000-0005-0000-0000-0000C4290000}"/>
    <cellStyle name="Input 3 2 2 6 4" xfId="9345" xr:uid="{00000000-0005-0000-0000-0000C5290000}"/>
    <cellStyle name="Input 3 2 2 6 4 2" xfId="39375" xr:uid="{00000000-0005-0000-0000-0000C6290000}"/>
    <cellStyle name="Input 3 2 2 6 5" xfId="34277" xr:uid="{00000000-0005-0000-0000-0000C7290000}"/>
    <cellStyle name="Input 3 2 2 7" xfId="31129" xr:uid="{00000000-0005-0000-0000-0000C8290000}"/>
    <cellStyle name="Input 3 2 3" xfId="9346" xr:uid="{00000000-0005-0000-0000-0000C9290000}"/>
    <cellStyle name="Input 3 2 3 2" xfId="9347" xr:uid="{00000000-0005-0000-0000-0000CA290000}"/>
    <cellStyle name="Input 3 2 3 2 2" xfId="9348" xr:uid="{00000000-0005-0000-0000-0000CB290000}"/>
    <cellStyle name="Input 3 2 3 2 2 2" xfId="9349" xr:uid="{00000000-0005-0000-0000-0000CC290000}"/>
    <cellStyle name="Input 3 2 3 2 2 2 2" xfId="9350" xr:uid="{00000000-0005-0000-0000-0000CD290000}"/>
    <cellStyle name="Input 3 2 3 2 2 2 2 2" xfId="38836" xr:uid="{00000000-0005-0000-0000-0000CE290000}"/>
    <cellStyle name="Input 3 2 3 2 2 2 3" xfId="9351" xr:uid="{00000000-0005-0000-0000-0000CF290000}"/>
    <cellStyle name="Input 3 2 3 2 2 2 3 2" xfId="41376" xr:uid="{00000000-0005-0000-0000-0000D0290000}"/>
    <cellStyle name="Input 3 2 3 2 2 2 4" xfId="36283" xr:uid="{00000000-0005-0000-0000-0000D1290000}"/>
    <cellStyle name="Input 3 2 3 2 2 3" xfId="9352" xr:uid="{00000000-0005-0000-0000-0000D2290000}"/>
    <cellStyle name="Input 3 2 3 2 2 3 2" xfId="37564" xr:uid="{00000000-0005-0000-0000-0000D3290000}"/>
    <cellStyle name="Input 3 2 3 2 2 4" xfId="9353" xr:uid="{00000000-0005-0000-0000-0000D4290000}"/>
    <cellStyle name="Input 3 2 3 2 2 4 2" xfId="40106" xr:uid="{00000000-0005-0000-0000-0000D5290000}"/>
    <cellStyle name="Input 3 2 3 2 2 5" xfId="35004" xr:uid="{00000000-0005-0000-0000-0000D6290000}"/>
    <cellStyle name="Input 3 2 3 2 3" xfId="33733" xr:uid="{00000000-0005-0000-0000-0000D7290000}"/>
    <cellStyle name="Input 3 2 3 3" xfId="9354" xr:uid="{00000000-0005-0000-0000-0000D8290000}"/>
    <cellStyle name="Input 3 2 3 3 2" xfId="9355" xr:uid="{00000000-0005-0000-0000-0000D9290000}"/>
    <cellStyle name="Input 3 2 3 3 2 2" xfId="9356" xr:uid="{00000000-0005-0000-0000-0000DA290000}"/>
    <cellStyle name="Input 3 2 3 3 2 2 2" xfId="38316" xr:uid="{00000000-0005-0000-0000-0000DB290000}"/>
    <cellStyle name="Input 3 2 3 3 2 3" xfId="9357" xr:uid="{00000000-0005-0000-0000-0000DC290000}"/>
    <cellStyle name="Input 3 2 3 3 2 3 2" xfId="40856" xr:uid="{00000000-0005-0000-0000-0000DD290000}"/>
    <cellStyle name="Input 3 2 3 3 2 4" xfId="35763" xr:uid="{00000000-0005-0000-0000-0000DE290000}"/>
    <cellStyle name="Input 3 2 3 3 3" xfId="9358" xr:uid="{00000000-0005-0000-0000-0000DF290000}"/>
    <cellStyle name="Input 3 2 3 3 3 2" xfId="37042" xr:uid="{00000000-0005-0000-0000-0000E0290000}"/>
    <cellStyle name="Input 3 2 3 3 4" xfId="9359" xr:uid="{00000000-0005-0000-0000-0000E1290000}"/>
    <cellStyle name="Input 3 2 3 3 4 2" xfId="39586" xr:uid="{00000000-0005-0000-0000-0000E2290000}"/>
    <cellStyle name="Input 3 2 3 3 5" xfId="34488" xr:uid="{00000000-0005-0000-0000-0000E3290000}"/>
    <cellStyle name="Input 3 2 3 4" xfId="32533" xr:uid="{00000000-0005-0000-0000-0000E4290000}"/>
    <cellStyle name="Input 3 2 4" xfId="9360" xr:uid="{00000000-0005-0000-0000-0000E5290000}"/>
    <cellStyle name="Input 3 2 4 2" xfId="9361" xr:uid="{00000000-0005-0000-0000-0000E6290000}"/>
    <cellStyle name="Input 3 2 4 2 2" xfId="9362" xr:uid="{00000000-0005-0000-0000-0000E7290000}"/>
    <cellStyle name="Input 3 2 4 2 2 2" xfId="9363" xr:uid="{00000000-0005-0000-0000-0000E8290000}"/>
    <cellStyle name="Input 3 2 4 2 2 2 2" xfId="9364" xr:uid="{00000000-0005-0000-0000-0000E9290000}"/>
    <cellStyle name="Input 3 2 4 2 2 2 2 2" xfId="38987" xr:uid="{00000000-0005-0000-0000-0000EA290000}"/>
    <cellStyle name="Input 3 2 4 2 2 2 3" xfId="9365" xr:uid="{00000000-0005-0000-0000-0000EB290000}"/>
    <cellStyle name="Input 3 2 4 2 2 2 3 2" xfId="41527" xr:uid="{00000000-0005-0000-0000-0000EC290000}"/>
    <cellStyle name="Input 3 2 4 2 2 2 4" xfId="36434" xr:uid="{00000000-0005-0000-0000-0000ED290000}"/>
    <cellStyle name="Input 3 2 4 2 2 3" xfId="9366" xr:uid="{00000000-0005-0000-0000-0000EE290000}"/>
    <cellStyle name="Input 3 2 4 2 2 3 2" xfId="37715" xr:uid="{00000000-0005-0000-0000-0000EF290000}"/>
    <cellStyle name="Input 3 2 4 2 2 4" xfId="9367" xr:uid="{00000000-0005-0000-0000-0000F0290000}"/>
    <cellStyle name="Input 3 2 4 2 2 4 2" xfId="40257" xr:uid="{00000000-0005-0000-0000-0000F1290000}"/>
    <cellStyle name="Input 3 2 4 2 2 5" xfId="35155" xr:uid="{00000000-0005-0000-0000-0000F2290000}"/>
    <cellStyle name="Input 3 2 4 2 3" xfId="33884" xr:uid="{00000000-0005-0000-0000-0000F3290000}"/>
    <cellStyle name="Input 3 2 4 3" xfId="9368" xr:uid="{00000000-0005-0000-0000-0000F4290000}"/>
    <cellStyle name="Input 3 2 4 3 2" xfId="9369" xr:uid="{00000000-0005-0000-0000-0000F5290000}"/>
    <cellStyle name="Input 3 2 4 3 2 2" xfId="9370" xr:uid="{00000000-0005-0000-0000-0000F6290000}"/>
    <cellStyle name="Input 3 2 4 3 2 2 2" xfId="38467" xr:uid="{00000000-0005-0000-0000-0000F7290000}"/>
    <cellStyle name="Input 3 2 4 3 2 3" xfId="9371" xr:uid="{00000000-0005-0000-0000-0000F8290000}"/>
    <cellStyle name="Input 3 2 4 3 2 3 2" xfId="41007" xr:uid="{00000000-0005-0000-0000-0000F9290000}"/>
    <cellStyle name="Input 3 2 4 3 2 4" xfId="35914" xr:uid="{00000000-0005-0000-0000-0000FA290000}"/>
    <cellStyle name="Input 3 2 4 3 3" xfId="9372" xr:uid="{00000000-0005-0000-0000-0000FB290000}"/>
    <cellStyle name="Input 3 2 4 3 3 2" xfId="37193" xr:uid="{00000000-0005-0000-0000-0000FC290000}"/>
    <cellStyle name="Input 3 2 4 3 4" xfId="9373" xr:uid="{00000000-0005-0000-0000-0000FD290000}"/>
    <cellStyle name="Input 3 2 4 3 4 2" xfId="39737" xr:uid="{00000000-0005-0000-0000-0000FE290000}"/>
    <cellStyle name="Input 3 2 4 3 5" xfId="34635" xr:uid="{00000000-0005-0000-0000-0000FF290000}"/>
    <cellStyle name="Input 3 2 4 4" xfId="32682" xr:uid="{00000000-0005-0000-0000-0000002A0000}"/>
    <cellStyle name="Input 3 2 5" xfId="9374" xr:uid="{00000000-0005-0000-0000-0000012A0000}"/>
    <cellStyle name="Input 3 2 5 2" xfId="9375" xr:uid="{00000000-0005-0000-0000-0000022A0000}"/>
    <cellStyle name="Input 3 2 5 2 2" xfId="9376" xr:uid="{00000000-0005-0000-0000-0000032A0000}"/>
    <cellStyle name="Input 3 2 5 2 2 2" xfId="9377" xr:uid="{00000000-0005-0000-0000-0000042A0000}"/>
    <cellStyle name="Input 3 2 5 2 2 2 2" xfId="9378" xr:uid="{00000000-0005-0000-0000-0000052A0000}"/>
    <cellStyle name="Input 3 2 5 2 2 2 2 2" xfId="39146" xr:uid="{00000000-0005-0000-0000-0000062A0000}"/>
    <cellStyle name="Input 3 2 5 2 2 2 3" xfId="9379" xr:uid="{00000000-0005-0000-0000-0000072A0000}"/>
    <cellStyle name="Input 3 2 5 2 2 2 3 2" xfId="41686" xr:uid="{00000000-0005-0000-0000-0000082A0000}"/>
    <cellStyle name="Input 3 2 5 2 2 2 4" xfId="36593" xr:uid="{00000000-0005-0000-0000-0000092A0000}"/>
    <cellStyle name="Input 3 2 5 2 2 3" xfId="9380" xr:uid="{00000000-0005-0000-0000-00000A2A0000}"/>
    <cellStyle name="Input 3 2 5 2 2 3 2" xfId="37876" xr:uid="{00000000-0005-0000-0000-00000B2A0000}"/>
    <cellStyle name="Input 3 2 5 2 2 4" xfId="9381" xr:uid="{00000000-0005-0000-0000-00000C2A0000}"/>
    <cellStyle name="Input 3 2 5 2 2 4 2" xfId="40416" xr:uid="{00000000-0005-0000-0000-00000D2A0000}"/>
    <cellStyle name="Input 3 2 5 2 2 5" xfId="35316" xr:uid="{00000000-0005-0000-0000-00000E2A0000}"/>
    <cellStyle name="Input 3 2 5 2 3" xfId="34044" xr:uid="{00000000-0005-0000-0000-00000F2A0000}"/>
    <cellStyle name="Input 3 2 5 3" xfId="9382" xr:uid="{00000000-0005-0000-0000-0000102A0000}"/>
    <cellStyle name="Input 3 2 5 3 2" xfId="9383" xr:uid="{00000000-0005-0000-0000-0000112A0000}"/>
    <cellStyle name="Input 3 2 5 3 2 2" xfId="9384" xr:uid="{00000000-0005-0000-0000-0000122A0000}"/>
    <cellStyle name="Input 3 2 5 3 2 2 2" xfId="38626" xr:uid="{00000000-0005-0000-0000-0000132A0000}"/>
    <cellStyle name="Input 3 2 5 3 2 3" xfId="9385" xr:uid="{00000000-0005-0000-0000-0000142A0000}"/>
    <cellStyle name="Input 3 2 5 3 2 3 2" xfId="41166" xr:uid="{00000000-0005-0000-0000-0000152A0000}"/>
    <cellStyle name="Input 3 2 5 3 2 4" xfId="36073" xr:uid="{00000000-0005-0000-0000-0000162A0000}"/>
    <cellStyle name="Input 3 2 5 3 3" xfId="9386" xr:uid="{00000000-0005-0000-0000-0000172A0000}"/>
    <cellStyle name="Input 3 2 5 3 3 2" xfId="37354" xr:uid="{00000000-0005-0000-0000-0000182A0000}"/>
    <cellStyle name="Input 3 2 5 3 4" xfId="9387" xr:uid="{00000000-0005-0000-0000-0000192A0000}"/>
    <cellStyle name="Input 3 2 5 3 4 2" xfId="39896" xr:uid="{00000000-0005-0000-0000-00001A2A0000}"/>
    <cellStyle name="Input 3 2 5 3 5" xfId="34793" xr:uid="{00000000-0005-0000-0000-00001B2A0000}"/>
    <cellStyle name="Input 3 2 5 4" xfId="32857" xr:uid="{00000000-0005-0000-0000-00001C2A0000}"/>
    <cellStyle name="Input 3 2 6" xfId="9388" xr:uid="{00000000-0005-0000-0000-00001D2A0000}"/>
    <cellStyle name="Input 3 2 6 2" xfId="9389" xr:uid="{00000000-0005-0000-0000-00001E2A0000}"/>
    <cellStyle name="Input 3 2 6 2 2" xfId="9390" xr:uid="{00000000-0005-0000-0000-00001F2A0000}"/>
    <cellStyle name="Input 3 2 6 2 2 2" xfId="9391" xr:uid="{00000000-0005-0000-0000-0000202A0000}"/>
    <cellStyle name="Input 3 2 6 2 2 2 2" xfId="38180" xr:uid="{00000000-0005-0000-0000-0000212A0000}"/>
    <cellStyle name="Input 3 2 6 2 2 3" xfId="9392" xr:uid="{00000000-0005-0000-0000-0000222A0000}"/>
    <cellStyle name="Input 3 2 6 2 2 3 2" xfId="40720" xr:uid="{00000000-0005-0000-0000-0000232A0000}"/>
    <cellStyle name="Input 3 2 6 2 2 4" xfId="35627" xr:uid="{00000000-0005-0000-0000-0000242A0000}"/>
    <cellStyle name="Input 3 2 6 2 3" xfId="9393" xr:uid="{00000000-0005-0000-0000-0000252A0000}"/>
    <cellStyle name="Input 3 2 6 2 3 2" xfId="36906" xr:uid="{00000000-0005-0000-0000-0000262A0000}"/>
    <cellStyle name="Input 3 2 6 2 4" xfId="9394" xr:uid="{00000000-0005-0000-0000-0000272A0000}"/>
    <cellStyle name="Input 3 2 6 2 4 2" xfId="39450" xr:uid="{00000000-0005-0000-0000-0000282A0000}"/>
    <cellStyle name="Input 3 2 6 2 5" xfId="34352" xr:uid="{00000000-0005-0000-0000-0000292A0000}"/>
    <cellStyle name="Input 3 2 6 3" xfId="31753" xr:uid="{00000000-0005-0000-0000-00002A2A0000}"/>
    <cellStyle name="Input 3 2 7" xfId="9395" xr:uid="{00000000-0005-0000-0000-00002B2A0000}"/>
    <cellStyle name="Input 3 2 7 2" xfId="9396" xr:uid="{00000000-0005-0000-0000-00002C2A0000}"/>
    <cellStyle name="Input 3 2 7 2 2" xfId="9397" xr:uid="{00000000-0005-0000-0000-00002D2A0000}"/>
    <cellStyle name="Input 3 2 7 2 2 2" xfId="38028" xr:uid="{00000000-0005-0000-0000-00002E2A0000}"/>
    <cellStyle name="Input 3 2 7 2 3" xfId="9398" xr:uid="{00000000-0005-0000-0000-00002F2A0000}"/>
    <cellStyle name="Input 3 2 7 2 3 2" xfId="40568" xr:uid="{00000000-0005-0000-0000-0000302A0000}"/>
    <cellStyle name="Input 3 2 7 2 4" xfId="35475" xr:uid="{00000000-0005-0000-0000-0000312A0000}"/>
    <cellStyle name="Input 3 2 7 3" xfId="9399" xr:uid="{00000000-0005-0000-0000-0000322A0000}"/>
    <cellStyle name="Input 3 2 7 3 2" xfId="36754" xr:uid="{00000000-0005-0000-0000-0000332A0000}"/>
    <cellStyle name="Input 3 2 7 4" xfId="9400" xr:uid="{00000000-0005-0000-0000-0000342A0000}"/>
    <cellStyle name="Input 3 2 7 4 2" xfId="39298" xr:uid="{00000000-0005-0000-0000-0000352A0000}"/>
    <cellStyle name="Input 3 2 7 5" xfId="34200" xr:uid="{00000000-0005-0000-0000-0000362A0000}"/>
    <cellStyle name="Input 3 2 8" xfId="9289" xr:uid="{00000000-0005-0000-0000-0000372A0000}"/>
    <cellStyle name="Input 3 3" xfId="1912" xr:uid="{00000000-0005-0000-0000-0000382A0000}"/>
    <cellStyle name="Input 3 3 10" xfId="31128" xr:uid="{00000000-0005-0000-0000-0000392A0000}"/>
    <cellStyle name="Input 3 3 2" xfId="9402" xr:uid="{00000000-0005-0000-0000-00003A2A0000}"/>
    <cellStyle name="Input 3 3 2 2" xfId="9403" xr:uid="{00000000-0005-0000-0000-00003B2A0000}"/>
    <cellStyle name="Input 3 3 2 2 2" xfId="9404" xr:uid="{00000000-0005-0000-0000-00003C2A0000}"/>
    <cellStyle name="Input 3 3 2 2 2 2" xfId="9405" xr:uid="{00000000-0005-0000-0000-00003D2A0000}"/>
    <cellStyle name="Input 3 3 2 2 2 2 2" xfId="9406" xr:uid="{00000000-0005-0000-0000-00003E2A0000}"/>
    <cellStyle name="Input 3 3 2 2 2 2 2 2" xfId="38911" xr:uid="{00000000-0005-0000-0000-00003F2A0000}"/>
    <cellStyle name="Input 3 3 2 2 2 2 3" xfId="9407" xr:uid="{00000000-0005-0000-0000-0000402A0000}"/>
    <cellStyle name="Input 3 3 2 2 2 2 3 2" xfId="41451" xr:uid="{00000000-0005-0000-0000-0000412A0000}"/>
    <cellStyle name="Input 3 3 2 2 2 2 4" xfId="36358" xr:uid="{00000000-0005-0000-0000-0000422A0000}"/>
    <cellStyle name="Input 3 3 2 2 2 3" xfId="9408" xr:uid="{00000000-0005-0000-0000-0000432A0000}"/>
    <cellStyle name="Input 3 3 2 2 2 3 2" xfId="37639" xr:uid="{00000000-0005-0000-0000-0000442A0000}"/>
    <cellStyle name="Input 3 3 2 2 2 4" xfId="9409" xr:uid="{00000000-0005-0000-0000-0000452A0000}"/>
    <cellStyle name="Input 3 3 2 2 2 4 2" xfId="40181" xr:uid="{00000000-0005-0000-0000-0000462A0000}"/>
    <cellStyle name="Input 3 3 2 2 2 5" xfId="35079" xr:uid="{00000000-0005-0000-0000-0000472A0000}"/>
    <cellStyle name="Input 3 3 2 2 3" xfId="33808" xr:uid="{00000000-0005-0000-0000-0000482A0000}"/>
    <cellStyle name="Input 3 3 2 3" xfId="9410" xr:uid="{00000000-0005-0000-0000-0000492A0000}"/>
    <cellStyle name="Input 3 3 2 3 2" xfId="9411" xr:uid="{00000000-0005-0000-0000-00004A2A0000}"/>
    <cellStyle name="Input 3 3 2 3 2 2" xfId="9412" xr:uid="{00000000-0005-0000-0000-00004B2A0000}"/>
    <cellStyle name="Input 3 3 2 3 2 2 2" xfId="38391" xr:uid="{00000000-0005-0000-0000-00004C2A0000}"/>
    <cellStyle name="Input 3 3 2 3 2 3" xfId="9413" xr:uid="{00000000-0005-0000-0000-00004D2A0000}"/>
    <cellStyle name="Input 3 3 2 3 2 3 2" xfId="40931" xr:uid="{00000000-0005-0000-0000-00004E2A0000}"/>
    <cellStyle name="Input 3 3 2 3 2 4" xfId="35838" xr:uid="{00000000-0005-0000-0000-00004F2A0000}"/>
    <cellStyle name="Input 3 3 2 3 3" xfId="9414" xr:uid="{00000000-0005-0000-0000-0000502A0000}"/>
    <cellStyle name="Input 3 3 2 3 3 2" xfId="37117" xr:uid="{00000000-0005-0000-0000-0000512A0000}"/>
    <cellStyle name="Input 3 3 2 3 4" xfId="9415" xr:uid="{00000000-0005-0000-0000-0000522A0000}"/>
    <cellStyle name="Input 3 3 2 3 4 2" xfId="39661" xr:uid="{00000000-0005-0000-0000-0000532A0000}"/>
    <cellStyle name="Input 3 3 2 3 5" xfId="34560" xr:uid="{00000000-0005-0000-0000-0000542A0000}"/>
    <cellStyle name="Input 3 3 2 4" xfId="32604" xr:uid="{00000000-0005-0000-0000-0000552A0000}"/>
    <cellStyle name="Input 3 3 3" xfId="9416" xr:uid="{00000000-0005-0000-0000-0000562A0000}"/>
    <cellStyle name="Input 3 3 3 2" xfId="9417" xr:uid="{00000000-0005-0000-0000-0000572A0000}"/>
    <cellStyle name="Input 3 3 3 2 2" xfId="9418" xr:uid="{00000000-0005-0000-0000-0000582A0000}"/>
    <cellStyle name="Input 3 3 3 2 2 2" xfId="9419" xr:uid="{00000000-0005-0000-0000-0000592A0000}"/>
    <cellStyle name="Input 3 3 3 2 2 2 2" xfId="9420" xr:uid="{00000000-0005-0000-0000-00005A2A0000}"/>
    <cellStyle name="Input 3 3 3 2 2 2 2 2" xfId="39063" xr:uid="{00000000-0005-0000-0000-00005B2A0000}"/>
    <cellStyle name="Input 3 3 3 2 2 2 3" xfId="9421" xr:uid="{00000000-0005-0000-0000-00005C2A0000}"/>
    <cellStyle name="Input 3 3 3 2 2 2 3 2" xfId="41603" xr:uid="{00000000-0005-0000-0000-00005D2A0000}"/>
    <cellStyle name="Input 3 3 3 2 2 2 4" xfId="36510" xr:uid="{00000000-0005-0000-0000-00005E2A0000}"/>
    <cellStyle name="Input 3 3 3 2 2 3" xfId="9422" xr:uid="{00000000-0005-0000-0000-00005F2A0000}"/>
    <cellStyle name="Input 3 3 3 2 2 3 2" xfId="37791" xr:uid="{00000000-0005-0000-0000-0000602A0000}"/>
    <cellStyle name="Input 3 3 3 2 2 4" xfId="9423" xr:uid="{00000000-0005-0000-0000-0000612A0000}"/>
    <cellStyle name="Input 3 3 3 2 2 4 2" xfId="40333" xr:uid="{00000000-0005-0000-0000-0000622A0000}"/>
    <cellStyle name="Input 3 3 3 2 2 5" xfId="35231" xr:uid="{00000000-0005-0000-0000-0000632A0000}"/>
    <cellStyle name="Input 3 3 3 2 3" xfId="33959" xr:uid="{00000000-0005-0000-0000-0000642A0000}"/>
    <cellStyle name="Input 3 3 3 3" xfId="9424" xr:uid="{00000000-0005-0000-0000-0000652A0000}"/>
    <cellStyle name="Input 3 3 3 3 2" xfId="9425" xr:uid="{00000000-0005-0000-0000-0000662A0000}"/>
    <cellStyle name="Input 3 3 3 3 2 2" xfId="9426" xr:uid="{00000000-0005-0000-0000-0000672A0000}"/>
    <cellStyle name="Input 3 3 3 3 2 2 2" xfId="38543" xr:uid="{00000000-0005-0000-0000-0000682A0000}"/>
    <cellStyle name="Input 3 3 3 3 2 3" xfId="9427" xr:uid="{00000000-0005-0000-0000-0000692A0000}"/>
    <cellStyle name="Input 3 3 3 3 2 3 2" xfId="41083" xr:uid="{00000000-0005-0000-0000-00006A2A0000}"/>
    <cellStyle name="Input 3 3 3 3 2 4" xfId="35990" xr:uid="{00000000-0005-0000-0000-00006B2A0000}"/>
    <cellStyle name="Input 3 3 3 3 3" xfId="9428" xr:uid="{00000000-0005-0000-0000-00006C2A0000}"/>
    <cellStyle name="Input 3 3 3 3 3 2" xfId="37269" xr:uid="{00000000-0005-0000-0000-00006D2A0000}"/>
    <cellStyle name="Input 3 3 3 3 4" xfId="9429" xr:uid="{00000000-0005-0000-0000-00006E2A0000}"/>
    <cellStyle name="Input 3 3 3 3 4 2" xfId="39813" xr:uid="{00000000-0005-0000-0000-00006F2A0000}"/>
    <cellStyle name="Input 3 3 3 3 5" xfId="34708" xr:uid="{00000000-0005-0000-0000-0000702A0000}"/>
    <cellStyle name="Input 3 3 3 4" xfId="32753" xr:uid="{00000000-0005-0000-0000-0000712A0000}"/>
    <cellStyle name="Input 3 3 4" xfId="9430" xr:uid="{00000000-0005-0000-0000-0000722A0000}"/>
    <cellStyle name="Input 3 3 4 2" xfId="9431" xr:uid="{00000000-0005-0000-0000-0000732A0000}"/>
    <cellStyle name="Input 3 3 4 2 2" xfId="9432" xr:uid="{00000000-0005-0000-0000-0000742A0000}"/>
    <cellStyle name="Input 3 3 4 2 2 2" xfId="9433" xr:uid="{00000000-0005-0000-0000-0000752A0000}"/>
    <cellStyle name="Input 3 3 4 2 2 2 2" xfId="9434" xr:uid="{00000000-0005-0000-0000-0000762A0000}"/>
    <cellStyle name="Input 3 3 4 2 2 2 2 2" xfId="39222" xr:uid="{00000000-0005-0000-0000-0000772A0000}"/>
    <cellStyle name="Input 3 3 4 2 2 2 3" xfId="9435" xr:uid="{00000000-0005-0000-0000-0000782A0000}"/>
    <cellStyle name="Input 3 3 4 2 2 2 3 2" xfId="41762" xr:uid="{00000000-0005-0000-0000-0000792A0000}"/>
    <cellStyle name="Input 3 3 4 2 2 2 4" xfId="36669" xr:uid="{00000000-0005-0000-0000-00007A2A0000}"/>
    <cellStyle name="Input 3 3 4 2 2 3" xfId="9436" xr:uid="{00000000-0005-0000-0000-00007B2A0000}"/>
    <cellStyle name="Input 3 3 4 2 2 3 2" xfId="37952" xr:uid="{00000000-0005-0000-0000-00007C2A0000}"/>
    <cellStyle name="Input 3 3 4 2 2 4" xfId="9437" xr:uid="{00000000-0005-0000-0000-00007D2A0000}"/>
    <cellStyle name="Input 3 3 4 2 2 4 2" xfId="40492" xr:uid="{00000000-0005-0000-0000-00007E2A0000}"/>
    <cellStyle name="Input 3 3 4 2 2 5" xfId="35392" xr:uid="{00000000-0005-0000-0000-00007F2A0000}"/>
    <cellStyle name="Input 3 3 4 2 3" xfId="34120" xr:uid="{00000000-0005-0000-0000-0000802A0000}"/>
    <cellStyle name="Input 3 3 4 3" xfId="9438" xr:uid="{00000000-0005-0000-0000-0000812A0000}"/>
    <cellStyle name="Input 3 3 4 3 2" xfId="9439" xr:uid="{00000000-0005-0000-0000-0000822A0000}"/>
    <cellStyle name="Input 3 3 4 3 2 2" xfId="9440" xr:uid="{00000000-0005-0000-0000-0000832A0000}"/>
    <cellStyle name="Input 3 3 4 3 2 2 2" xfId="38702" xr:uid="{00000000-0005-0000-0000-0000842A0000}"/>
    <cellStyle name="Input 3 3 4 3 2 3" xfId="9441" xr:uid="{00000000-0005-0000-0000-0000852A0000}"/>
    <cellStyle name="Input 3 3 4 3 2 3 2" xfId="41242" xr:uid="{00000000-0005-0000-0000-0000862A0000}"/>
    <cellStyle name="Input 3 3 4 3 2 4" xfId="36149" xr:uid="{00000000-0005-0000-0000-0000872A0000}"/>
    <cellStyle name="Input 3 3 4 3 3" xfId="9442" xr:uid="{00000000-0005-0000-0000-0000882A0000}"/>
    <cellStyle name="Input 3 3 4 3 3 2" xfId="37430" xr:uid="{00000000-0005-0000-0000-0000892A0000}"/>
    <cellStyle name="Input 3 3 4 3 4" xfId="9443" xr:uid="{00000000-0005-0000-0000-00008A2A0000}"/>
    <cellStyle name="Input 3 3 4 3 4 2" xfId="39972" xr:uid="{00000000-0005-0000-0000-00008B2A0000}"/>
    <cellStyle name="Input 3 3 4 3 5" xfId="34869" xr:uid="{00000000-0005-0000-0000-00008C2A0000}"/>
    <cellStyle name="Input 3 3 4 4" xfId="33011" xr:uid="{00000000-0005-0000-0000-00008D2A0000}"/>
    <cellStyle name="Input 3 3 5" xfId="9444" xr:uid="{00000000-0005-0000-0000-00008E2A0000}"/>
    <cellStyle name="Input 3 3 5 2" xfId="9445" xr:uid="{00000000-0005-0000-0000-00008F2A0000}"/>
    <cellStyle name="Input 3 3 5 2 2" xfId="9446" xr:uid="{00000000-0005-0000-0000-0000902A0000}"/>
    <cellStyle name="Input 3 3 5 2 2 2" xfId="9447" xr:uid="{00000000-0005-0000-0000-0000912A0000}"/>
    <cellStyle name="Input 3 3 5 2 2 2 2" xfId="38246" xr:uid="{00000000-0005-0000-0000-0000922A0000}"/>
    <cellStyle name="Input 3 3 5 2 2 3" xfId="9448" xr:uid="{00000000-0005-0000-0000-0000932A0000}"/>
    <cellStyle name="Input 3 3 5 2 2 3 2" xfId="40786" xr:uid="{00000000-0005-0000-0000-0000942A0000}"/>
    <cellStyle name="Input 3 3 5 2 2 4" xfId="35693" xr:uid="{00000000-0005-0000-0000-0000952A0000}"/>
    <cellStyle name="Input 3 3 5 2 3" xfId="9449" xr:uid="{00000000-0005-0000-0000-0000962A0000}"/>
    <cellStyle name="Input 3 3 5 2 3 2" xfId="36972" xr:uid="{00000000-0005-0000-0000-0000972A0000}"/>
    <cellStyle name="Input 3 3 5 2 4" xfId="9450" xr:uid="{00000000-0005-0000-0000-0000982A0000}"/>
    <cellStyle name="Input 3 3 5 2 4 2" xfId="39516" xr:uid="{00000000-0005-0000-0000-0000992A0000}"/>
    <cellStyle name="Input 3 3 5 2 5" xfId="34418" xr:uid="{00000000-0005-0000-0000-00009A2A0000}"/>
    <cellStyle name="Input 3 3 5 3" xfId="31883" xr:uid="{00000000-0005-0000-0000-00009B2A0000}"/>
    <cellStyle name="Input 3 3 6" xfId="9451" xr:uid="{00000000-0005-0000-0000-00009C2A0000}"/>
    <cellStyle name="Input 3 3 6 2" xfId="9452" xr:uid="{00000000-0005-0000-0000-00009D2A0000}"/>
    <cellStyle name="Input 3 3 6 2 2" xfId="9453" xr:uid="{00000000-0005-0000-0000-00009E2A0000}"/>
    <cellStyle name="Input 3 3 6 2 2 2" xfId="9454" xr:uid="{00000000-0005-0000-0000-00009F2A0000}"/>
    <cellStyle name="Input 3 3 6 2 2 2 2" xfId="38775" xr:uid="{00000000-0005-0000-0000-0000A02A0000}"/>
    <cellStyle name="Input 3 3 6 2 2 3" xfId="9455" xr:uid="{00000000-0005-0000-0000-0000A12A0000}"/>
    <cellStyle name="Input 3 3 6 2 2 3 2" xfId="41315" xr:uid="{00000000-0005-0000-0000-0000A22A0000}"/>
    <cellStyle name="Input 3 3 6 2 2 4" xfId="36222" xr:uid="{00000000-0005-0000-0000-0000A32A0000}"/>
    <cellStyle name="Input 3 3 6 2 3" xfId="9456" xr:uid="{00000000-0005-0000-0000-0000A42A0000}"/>
    <cellStyle name="Input 3 3 6 2 3 2" xfId="37503" xr:uid="{00000000-0005-0000-0000-0000A52A0000}"/>
    <cellStyle name="Input 3 3 6 2 4" xfId="9457" xr:uid="{00000000-0005-0000-0000-0000A62A0000}"/>
    <cellStyle name="Input 3 3 6 2 4 2" xfId="40045" xr:uid="{00000000-0005-0000-0000-0000A72A0000}"/>
    <cellStyle name="Input 3 3 6 2 5" xfId="34943" xr:uid="{00000000-0005-0000-0000-0000A82A0000}"/>
    <cellStyle name="Input 3 3 6 3" xfId="33670" xr:uid="{00000000-0005-0000-0000-0000A92A0000}"/>
    <cellStyle name="Input 3 3 7" xfId="9458" xr:uid="{00000000-0005-0000-0000-0000AA2A0000}"/>
    <cellStyle name="Input 3 3 7 2" xfId="9459" xr:uid="{00000000-0005-0000-0000-0000AB2A0000}"/>
    <cellStyle name="Input 3 3 7 2 2" xfId="9460" xr:uid="{00000000-0005-0000-0000-0000AC2A0000}"/>
    <cellStyle name="Input 3 3 7 2 2 2" xfId="38104" xr:uid="{00000000-0005-0000-0000-0000AD2A0000}"/>
    <cellStyle name="Input 3 3 7 2 3" xfId="9461" xr:uid="{00000000-0005-0000-0000-0000AE2A0000}"/>
    <cellStyle name="Input 3 3 7 2 3 2" xfId="40644" xr:uid="{00000000-0005-0000-0000-0000AF2A0000}"/>
    <cellStyle name="Input 3 3 7 2 4" xfId="35551" xr:uid="{00000000-0005-0000-0000-0000B02A0000}"/>
    <cellStyle name="Input 3 3 7 3" xfId="9462" xr:uid="{00000000-0005-0000-0000-0000B12A0000}"/>
    <cellStyle name="Input 3 3 7 3 2" xfId="36830" xr:uid="{00000000-0005-0000-0000-0000B22A0000}"/>
    <cellStyle name="Input 3 3 7 4" xfId="9463" xr:uid="{00000000-0005-0000-0000-0000B32A0000}"/>
    <cellStyle name="Input 3 3 7 4 2" xfId="39374" xr:uid="{00000000-0005-0000-0000-0000B42A0000}"/>
    <cellStyle name="Input 3 3 7 5" xfId="34276" xr:uid="{00000000-0005-0000-0000-0000B52A0000}"/>
    <cellStyle name="Input 3 3 8" xfId="9464" xr:uid="{00000000-0005-0000-0000-0000B62A0000}"/>
    <cellStyle name="Input 3 3 9" xfId="9401" xr:uid="{00000000-0005-0000-0000-0000B72A0000}"/>
    <cellStyle name="Input 3 4" xfId="1913" xr:uid="{00000000-0005-0000-0000-0000B82A0000}"/>
    <cellStyle name="Input 3 4 2" xfId="9466" xr:uid="{00000000-0005-0000-0000-0000B92A0000}"/>
    <cellStyle name="Input 3 4 2 2" xfId="9467" xr:uid="{00000000-0005-0000-0000-0000BA2A0000}"/>
    <cellStyle name="Input 3 4 2 2 2" xfId="9468" xr:uid="{00000000-0005-0000-0000-0000BB2A0000}"/>
    <cellStyle name="Input 3 4 2 2 2 2" xfId="9469" xr:uid="{00000000-0005-0000-0000-0000BC2A0000}"/>
    <cellStyle name="Input 3 4 2 2 2 2 2" xfId="38835" xr:uid="{00000000-0005-0000-0000-0000BD2A0000}"/>
    <cellStyle name="Input 3 4 2 2 2 3" xfId="9470" xr:uid="{00000000-0005-0000-0000-0000BE2A0000}"/>
    <cellStyle name="Input 3 4 2 2 2 3 2" xfId="41375" xr:uid="{00000000-0005-0000-0000-0000BF2A0000}"/>
    <cellStyle name="Input 3 4 2 2 2 4" xfId="36282" xr:uid="{00000000-0005-0000-0000-0000C02A0000}"/>
    <cellStyle name="Input 3 4 2 2 3" xfId="9471" xr:uid="{00000000-0005-0000-0000-0000C12A0000}"/>
    <cellStyle name="Input 3 4 2 2 3 2" xfId="37563" xr:uid="{00000000-0005-0000-0000-0000C22A0000}"/>
    <cellStyle name="Input 3 4 2 2 4" xfId="9472" xr:uid="{00000000-0005-0000-0000-0000C32A0000}"/>
    <cellStyle name="Input 3 4 2 2 4 2" xfId="40105" xr:uid="{00000000-0005-0000-0000-0000C42A0000}"/>
    <cellStyle name="Input 3 4 2 2 5" xfId="35003" xr:uid="{00000000-0005-0000-0000-0000C52A0000}"/>
    <cellStyle name="Input 3 4 2 3" xfId="33732" xr:uid="{00000000-0005-0000-0000-0000C62A0000}"/>
    <cellStyle name="Input 3 4 3" xfId="9473" xr:uid="{00000000-0005-0000-0000-0000C72A0000}"/>
    <cellStyle name="Input 3 4 3 2" xfId="9474" xr:uid="{00000000-0005-0000-0000-0000C82A0000}"/>
    <cellStyle name="Input 3 4 3 2 2" xfId="9475" xr:uid="{00000000-0005-0000-0000-0000C92A0000}"/>
    <cellStyle name="Input 3 4 3 2 2 2" xfId="38315" xr:uid="{00000000-0005-0000-0000-0000CA2A0000}"/>
    <cellStyle name="Input 3 4 3 2 3" xfId="9476" xr:uid="{00000000-0005-0000-0000-0000CB2A0000}"/>
    <cellStyle name="Input 3 4 3 2 3 2" xfId="40855" xr:uid="{00000000-0005-0000-0000-0000CC2A0000}"/>
    <cellStyle name="Input 3 4 3 2 4" xfId="35762" xr:uid="{00000000-0005-0000-0000-0000CD2A0000}"/>
    <cellStyle name="Input 3 4 3 3" xfId="9477" xr:uid="{00000000-0005-0000-0000-0000CE2A0000}"/>
    <cellStyle name="Input 3 4 3 3 2" xfId="37041" xr:uid="{00000000-0005-0000-0000-0000CF2A0000}"/>
    <cellStyle name="Input 3 4 3 4" xfId="9478" xr:uid="{00000000-0005-0000-0000-0000D02A0000}"/>
    <cellStyle name="Input 3 4 3 4 2" xfId="39585" xr:uid="{00000000-0005-0000-0000-0000D12A0000}"/>
    <cellStyle name="Input 3 4 3 5" xfId="34487" xr:uid="{00000000-0005-0000-0000-0000D22A0000}"/>
    <cellStyle name="Input 3 4 4" xfId="9479" xr:uid="{00000000-0005-0000-0000-0000D32A0000}"/>
    <cellStyle name="Input 3 4 5" xfId="9465" xr:uid="{00000000-0005-0000-0000-0000D42A0000}"/>
    <cellStyle name="Input 3 4 6" xfId="32532" xr:uid="{00000000-0005-0000-0000-0000D52A0000}"/>
    <cellStyle name="Input 3 5" xfId="9480" xr:uid="{00000000-0005-0000-0000-0000D62A0000}"/>
    <cellStyle name="Input 3 5 2" xfId="9481" xr:uid="{00000000-0005-0000-0000-0000D72A0000}"/>
    <cellStyle name="Input 3 5 2 2" xfId="9482" xr:uid="{00000000-0005-0000-0000-0000D82A0000}"/>
    <cellStyle name="Input 3 5 2 2 2" xfId="9483" xr:uid="{00000000-0005-0000-0000-0000D92A0000}"/>
    <cellStyle name="Input 3 5 2 2 2 2" xfId="9484" xr:uid="{00000000-0005-0000-0000-0000DA2A0000}"/>
    <cellStyle name="Input 3 5 2 2 2 2 2" xfId="38986" xr:uid="{00000000-0005-0000-0000-0000DB2A0000}"/>
    <cellStyle name="Input 3 5 2 2 2 3" xfId="9485" xr:uid="{00000000-0005-0000-0000-0000DC2A0000}"/>
    <cellStyle name="Input 3 5 2 2 2 3 2" xfId="41526" xr:uid="{00000000-0005-0000-0000-0000DD2A0000}"/>
    <cellStyle name="Input 3 5 2 2 2 4" xfId="36433" xr:uid="{00000000-0005-0000-0000-0000DE2A0000}"/>
    <cellStyle name="Input 3 5 2 2 3" xfId="9486" xr:uid="{00000000-0005-0000-0000-0000DF2A0000}"/>
    <cellStyle name="Input 3 5 2 2 3 2" xfId="37714" xr:uid="{00000000-0005-0000-0000-0000E02A0000}"/>
    <cellStyle name="Input 3 5 2 2 4" xfId="9487" xr:uid="{00000000-0005-0000-0000-0000E12A0000}"/>
    <cellStyle name="Input 3 5 2 2 4 2" xfId="40256" xr:uid="{00000000-0005-0000-0000-0000E22A0000}"/>
    <cellStyle name="Input 3 5 2 2 5" xfId="35154" xr:uid="{00000000-0005-0000-0000-0000E32A0000}"/>
    <cellStyle name="Input 3 5 2 3" xfId="33883" xr:uid="{00000000-0005-0000-0000-0000E42A0000}"/>
    <cellStyle name="Input 3 5 3" xfId="9488" xr:uid="{00000000-0005-0000-0000-0000E52A0000}"/>
    <cellStyle name="Input 3 5 3 2" xfId="9489" xr:uid="{00000000-0005-0000-0000-0000E62A0000}"/>
    <cellStyle name="Input 3 5 3 2 2" xfId="9490" xr:uid="{00000000-0005-0000-0000-0000E72A0000}"/>
    <cellStyle name="Input 3 5 3 2 2 2" xfId="38466" xr:uid="{00000000-0005-0000-0000-0000E82A0000}"/>
    <cellStyle name="Input 3 5 3 2 3" xfId="9491" xr:uid="{00000000-0005-0000-0000-0000E92A0000}"/>
    <cellStyle name="Input 3 5 3 2 3 2" xfId="41006" xr:uid="{00000000-0005-0000-0000-0000EA2A0000}"/>
    <cellStyle name="Input 3 5 3 2 4" xfId="35913" xr:uid="{00000000-0005-0000-0000-0000EB2A0000}"/>
    <cellStyle name="Input 3 5 3 3" xfId="9492" xr:uid="{00000000-0005-0000-0000-0000EC2A0000}"/>
    <cellStyle name="Input 3 5 3 3 2" xfId="37192" xr:uid="{00000000-0005-0000-0000-0000ED2A0000}"/>
    <cellStyle name="Input 3 5 3 4" xfId="9493" xr:uid="{00000000-0005-0000-0000-0000EE2A0000}"/>
    <cellStyle name="Input 3 5 3 4 2" xfId="39736" xr:uid="{00000000-0005-0000-0000-0000EF2A0000}"/>
    <cellStyle name="Input 3 5 3 5" xfId="34634" xr:uid="{00000000-0005-0000-0000-0000F02A0000}"/>
    <cellStyle name="Input 3 5 4" xfId="9494" xr:uid="{00000000-0005-0000-0000-0000F12A0000}"/>
    <cellStyle name="Input 3 5 5" xfId="32681" xr:uid="{00000000-0005-0000-0000-0000F22A0000}"/>
    <cellStyle name="Input 3 6" xfId="9495" xr:uid="{00000000-0005-0000-0000-0000F32A0000}"/>
    <cellStyle name="Input 3 6 2" xfId="9496" xr:uid="{00000000-0005-0000-0000-0000F42A0000}"/>
    <cellStyle name="Input 3 6 2 2" xfId="9497" xr:uid="{00000000-0005-0000-0000-0000F52A0000}"/>
    <cellStyle name="Input 3 6 2 2 2" xfId="9498" xr:uid="{00000000-0005-0000-0000-0000F62A0000}"/>
    <cellStyle name="Input 3 6 2 2 2 2" xfId="9499" xr:uid="{00000000-0005-0000-0000-0000F72A0000}"/>
    <cellStyle name="Input 3 6 2 2 2 2 2" xfId="39145" xr:uid="{00000000-0005-0000-0000-0000F82A0000}"/>
    <cellStyle name="Input 3 6 2 2 2 3" xfId="9500" xr:uid="{00000000-0005-0000-0000-0000F92A0000}"/>
    <cellStyle name="Input 3 6 2 2 2 3 2" xfId="41685" xr:uid="{00000000-0005-0000-0000-0000FA2A0000}"/>
    <cellStyle name="Input 3 6 2 2 2 4" xfId="36592" xr:uid="{00000000-0005-0000-0000-0000FB2A0000}"/>
    <cellStyle name="Input 3 6 2 2 3" xfId="9501" xr:uid="{00000000-0005-0000-0000-0000FC2A0000}"/>
    <cellStyle name="Input 3 6 2 2 3 2" xfId="37875" xr:uid="{00000000-0005-0000-0000-0000FD2A0000}"/>
    <cellStyle name="Input 3 6 2 2 4" xfId="9502" xr:uid="{00000000-0005-0000-0000-0000FE2A0000}"/>
    <cellStyle name="Input 3 6 2 2 4 2" xfId="40415" xr:uid="{00000000-0005-0000-0000-0000FF2A0000}"/>
    <cellStyle name="Input 3 6 2 2 5" xfId="35315" xr:uid="{00000000-0005-0000-0000-0000002B0000}"/>
    <cellStyle name="Input 3 6 2 3" xfId="34043" xr:uid="{00000000-0005-0000-0000-0000012B0000}"/>
    <cellStyle name="Input 3 6 3" xfId="9503" xr:uid="{00000000-0005-0000-0000-0000022B0000}"/>
    <cellStyle name="Input 3 6 3 2" xfId="9504" xr:uid="{00000000-0005-0000-0000-0000032B0000}"/>
    <cellStyle name="Input 3 6 3 2 2" xfId="9505" xr:uid="{00000000-0005-0000-0000-0000042B0000}"/>
    <cellStyle name="Input 3 6 3 2 2 2" xfId="38625" xr:uid="{00000000-0005-0000-0000-0000052B0000}"/>
    <cellStyle name="Input 3 6 3 2 3" xfId="9506" xr:uid="{00000000-0005-0000-0000-0000062B0000}"/>
    <cellStyle name="Input 3 6 3 2 3 2" xfId="41165" xr:uid="{00000000-0005-0000-0000-0000072B0000}"/>
    <cellStyle name="Input 3 6 3 2 4" xfId="36072" xr:uid="{00000000-0005-0000-0000-0000082B0000}"/>
    <cellStyle name="Input 3 6 3 3" xfId="9507" xr:uid="{00000000-0005-0000-0000-0000092B0000}"/>
    <cellStyle name="Input 3 6 3 3 2" xfId="37353" xr:uid="{00000000-0005-0000-0000-00000A2B0000}"/>
    <cellStyle name="Input 3 6 3 4" xfId="9508" xr:uid="{00000000-0005-0000-0000-00000B2B0000}"/>
    <cellStyle name="Input 3 6 3 4 2" xfId="39895" xr:uid="{00000000-0005-0000-0000-00000C2B0000}"/>
    <cellStyle name="Input 3 6 3 5" xfId="34792" xr:uid="{00000000-0005-0000-0000-00000D2B0000}"/>
    <cellStyle name="Input 3 6 4" xfId="32856" xr:uid="{00000000-0005-0000-0000-00000E2B0000}"/>
    <cellStyle name="Input 3 7" xfId="9509" xr:uid="{00000000-0005-0000-0000-00000F2B0000}"/>
    <cellStyle name="Input 3 7 2" xfId="9510" xr:uid="{00000000-0005-0000-0000-0000102B0000}"/>
    <cellStyle name="Input 3 7 2 2" xfId="9511" xr:uid="{00000000-0005-0000-0000-0000112B0000}"/>
    <cellStyle name="Input 3 7 2 2 2" xfId="9512" xr:uid="{00000000-0005-0000-0000-0000122B0000}"/>
    <cellStyle name="Input 3 7 2 2 2 2" xfId="38179" xr:uid="{00000000-0005-0000-0000-0000132B0000}"/>
    <cellStyle name="Input 3 7 2 2 3" xfId="9513" xr:uid="{00000000-0005-0000-0000-0000142B0000}"/>
    <cellStyle name="Input 3 7 2 2 3 2" xfId="40719" xr:uid="{00000000-0005-0000-0000-0000152B0000}"/>
    <cellStyle name="Input 3 7 2 2 4" xfId="35626" xr:uid="{00000000-0005-0000-0000-0000162B0000}"/>
    <cellStyle name="Input 3 7 2 3" xfId="9514" xr:uid="{00000000-0005-0000-0000-0000172B0000}"/>
    <cellStyle name="Input 3 7 2 3 2" xfId="36905" xr:uid="{00000000-0005-0000-0000-0000182B0000}"/>
    <cellStyle name="Input 3 7 2 4" xfId="9515" xr:uid="{00000000-0005-0000-0000-0000192B0000}"/>
    <cellStyle name="Input 3 7 2 4 2" xfId="39449" xr:uid="{00000000-0005-0000-0000-00001A2B0000}"/>
    <cellStyle name="Input 3 7 2 5" xfId="34351" xr:uid="{00000000-0005-0000-0000-00001B2B0000}"/>
    <cellStyle name="Input 3 7 3" xfId="31752" xr:uid="{00000000-0005-0000-0000-00001C2B0000}"/>
    <cellStyle name="Input 3 8" xfId="9516" xr:uid="{00000000-0005-0000-0000-00001D2B0000}"/>
    <cellStyle name="Input 3 8 2" xfId="9517" xr:uid="{00000000-0005-0000-0000-00001E2B0000}"/>
    <cellStyle name="Input 3 8 2 2" xfId="9518" xr:uid="{00000000-0005-0000-0000-00001F2B0000}"/>
    <cellStyle name="Input 3 8 2 2 2" xfId="38027" xr:uid="{00000000-0005-0000-0000-0000202B0000}"/>
    <cellStyle name="Input 3 8 2 3" xfId="9519" xr:uid="{00000000-0005-0000-0000-0000212B0000}"/>
    <cellStyle name="Input 3 8 2 3 2" xfId="40567" xr:uid="{00000000-0005-0000-0000-0000222B0000}"/>
    <cellStyle name="Input 3 8 2 4" xfId="35474" xr:uid="{00000000-0005-0000-0000-0000232B0000}"/>
    <cellStyle name="Input 3 8 3" xfId="9520" xr:uid="{00000000-0005-0000-0000-0000242B0000}"/>
    <cellStyle name="Input 3 8 3 2" xfId="36753" xr:uid="{00000000-0005-0000-0000-0000252B0000}"/>
    <cellStyle name="Input 3 8 4" xfId="9521" xr:uid="{00000000-0005-0000-0000-0000262B0000}"/>
    <cellStyle name="Input 3 8 4 2" xfId="39297" xr:uid="{00000000-0005-0000-0000-0000272B0000}"/>
    <cellStyle name="Input 3 8 5" xfId="34199" xr:uid="{00000000-0005-0000-0000-0000282B0000}"/>
    <cellStyle name="Input 3 9" xfId="9522" xr:uid="{00000000-0005-0000-0000-0000292B0000}"/>
    <cellStyle name="Input 3 9 2" xfId="41894" xr:uid="{00000000-0005-0000-0000-00002A2B0000}"/>
    <cellStyle name="Input 4" xfId="1914" xr:uid="{00000000-0005-0000-0000-00002B2B0000}"/>
    <cellStyle name="Input 4 2" xfId="1915" xr:uid="{00000000-0005-0000-0000-00002C2B0000}"/>
    <cellStyle name="Input 4 2 2" xfId="9525" xr:uid="{00000000-0005-0000-0000-00002D2B0000}"/>
    <cellStyle name="Input 4 2 2 2" xfId="9526" xr:uid="{00000000-0005-0000-0000-00002E2B0000}"/>
    <cellStyle name="Input 4 2 2 2 2" xfId="9527" xr:uid="{00000000-0005-0000-0000-00002F2B0000}"/>
    <cellStyle name="Input 4 2 2 2 2 2" xfId="9528" xr:uid="{00000000-0005-0000-0000-0000302B0000}"/>
    <cellStyle name="Input 4 2 2 2 2 2 2" xfId="9529" xr:uid="{00000000-0005-0000-0000-0000312B0000}"/>
    <cellStyle name="Input 4 2 2 2 2 2 2 2" xfId="38913" xr:uid="{00000000-0005-0000-0000-0000322B0000}"/>
    <cellStyle name="Input 4 2 2 2 2 2 3" xfId="9530" xr:uid="{00000000-0005-0000-0000-0000332B0000}"/>
    <cellStyle name="Input 4 2 2 2 2 2 3 2" xfId="41453" xr:uid="{00000000-0005-0000-0000-0000342B0000}"/>
    <cellStyle name="Input 4 2 2 2 2 2 4" xfId="36360" xr:uid="{00000000-0005-0000-0000-0000352B0000}"/>
    <cellStyle name="Input 4 2 2 2 2 3" xfId="9531" xr:uid="{00000000-0005-0000-0000-0000362B0000}"/>
    <cellStyle name="Input 4 2 2 2 2 3 2" xfId="37641" xr:uid="{00000000-0005-0000-0000-0000372B0000}"/>
    <cellStyle name="Input 4 2 2 2 2 4" xfId="9532" xr:uid="{00000000-0005-0000-0000-0000382B0000}"/>
    <cellStyle name="Input 4 2 2 2 2 4 2" xfId="40183" xr:uid="{00000000-0005-0000-0000-0000392B0000}"/>
    <cellStyle name="Input 4 2 2 2 2 5" xfId="35081" xr:uid="{00000000-0005-0000-0000-00003A2B0000}"/>
    <cellStyle name="Input 4 2 2 2 3" xfId="33810" xr:uid="{00000000-0005-0000-0000-00003B2B0000}"/>
    <cellStyle name="Input 4 2 2 3" xfId="9533" xr:uid="{00000000-0005-0000-0000-00003C2B0000}"/>
    <cellStyle name="Input 4 2 2 3 2" xfId="9534" xr:uid="{00000000-0005-0000-0000-00003D2B0000}"/>
    <cellStyle name="Input 4 2 2 3 2 2" xfId="9535" xr:uid="{00000000-0005-0000-0000-00003E2B0000}"/>
    <cellStyle name="Input 4 2 2 3 2 2 2" xfId="38393" xr:uid="{00000000-0005-0000-0000-00003F2B0000}"/>
    <cellStyle name="Input 4 2 2 3 2 3" xfId="9536" xr:uid="{00000000-0005-0000-0000-0000402B0000}"/>
    <cellStyle name="Input 4 2 2 3 2 3 2" xfId="40933" xr:uid="{00000000-0005-0000-0000-0000412B0000}"/>
    <cellStyle name="Input 4 2 2 3 2 4" xfId="35840" xr:uid="{00000000-0005-0000-0000-0000422B0000}"/>
    <cellStyle name="Input 4 2 2 3 3" xfId="9537" xr:uid="{00000000-0005-0000-0000-0000432B0000}"/>
    <cellStyle name="Input 4 2 2 3 3 2" xfId="37119" xr:uid="{00000000-0005-0000-0000-0000442B0000}"/>
    <cellStyle name="Input 4 2 2 3 4" xfId="9538" xr:uid="{00000000-0005-0000-0000-0000452B0000}"/>
    <cellStyle name="Input 4 2 2 3 4 2" xfId="39663" xr:uid="{00000000-0005-0000-0000-0000462B0000}"/>
    <cellStyle name="Input 4 2 2 3 5" xfId="34562" xr:uid="{00000000-0005-0000-0000-0000472B0000}"/>
    <cellStyle name="Input 4 2 2 4" xfId="32606" xr:uid="{00000000-0005-0000-0000-0000482B0000}"/>
    <cellStyle name="Input 4 2 3" xfId="9539" xr:uid="{00000000-0005-0000-0000-0000492B0000}"/>
    <cellStyle name="Input 4 2 3 2" xfId="9540" xr:uid="{00000000-0005-0000-0000-00004A2B0000}"/>
    <cellStyle name="Input 4 2 3 2 2" xfId="9541" xr:uid="{00000000-0005-0000-0000-00004B2B0000}"/>
    <cellStyle name="Input 4 2 3 2 2 2" xfId="9542" xr:uid="{00000000-0005-0000-0000-00004C2B0000}"/>
    <cellStyle name="Input 4 2 3 2 2 2 2" xfId="9543" xr:uid="{00000000-0005-0000-0000-00004D2B0000}"/>
    <cellStyle name="Input 4 2 3 2 2 2 2 2" xfId="39065" xr:uid="{00000000-0005-0000-0000-00004E2B0000}"/>
    <cellStyle name="Input 4 2 3 2 2 2 3" xfId="9544" xr:uid="{00000000-0005-0000-0000-00004F2B0000}"/>
    <cellStyle name="Input 4 2 3 2 2 2 3 2" xfId="41605" xr:uid="{00000000-0005-0000-0000-0000502B0000}"/>
    <cellStyle name="Input 4 2 3 2 2 2 4" xfId="36512" xr:uid="{00000000-0005-0000-0000-0000512B0000}"/>
    <cellStyle name="Input 4 2 3 2 2 3" xfId="9545" xr:uid="{00000000-0005-0000-0000-0000522B0000}"/>
    <cellStyle name="Input 4 2 3 2 2 3 2" xfId="37793" xr:uid="{00000000-0005-0000-0000-0000532B0000}"/>
    <cellStyle name="Input 4 2 3 2 2 4" xfId="9546" xr:uid="{00000000-0005-0000-0000-0000542B0000}"/>
    <cellStyle name="Input 4 2 3 2 2 4 2" xfId="40335" xr:uid="{00000000-0005-0000-0000-0000552B0000}"/>
    <cellStyle name="Input 4 2 3 2 2 5" xfId="35233" xr:uid="{00000000-0005-0000-0000-0000562B0000}"/>
    <cellStyle name="Input 4 2 3 2 3" xfId="33961" xr:uid="{00000000-0005-0000-0000-0000572B0000}"/>
    <cellStyle name="Input 4 2 3 3" xfId="9547" xr:uid="{00000000-0005-0000-0000-0000582B0000}"/>
    <cellStyle name="Input 4 2 3 3 2" xfId="9548" xr:uid="{00000000-0005-0000-0000-0000592B0000}"/>
    <cellStyle name="Input 4 2 3 3 2 2" xfId="9549" xr:uid="{00000000-0005-0000-0000-00005A2B0000}"/>
    <cellStyle name="Input 4 2 3 3 2 2 2" xfId="38545" xr:uid="{00000000-0005-0000-0000-00005B2B0000}"/>
    <cellStyle name="Input 4 2 3 3 2 3" xfId="9550" xr:uid="{00000000-0005-0000-0000-00005C2B0000}"/>
    <cellStyle name="Input 4 2 3 3 2 3 2" xfId="41085" xr:uid="{00000000-0005-0000-0000-00005D2B0000}"/>
    <cellStyle name="Input 4 2 3 3 2 4" xfId="35992" xr:uid="{00000000-0005-0000-0000-00005E2B0000}"/>
    <cellStyle name="Input 4 2 3 3 3" xfId="9551" xr:uid="{00000000-0005-0000-0000-00005F2B0000}"/>
    <cellStyle name="Input 4 2 3 3 3 2" xfId="37271" xr:uid="{00000000-0005-0000-0000-0000602B0000}"/>
    <cellStyle name="Input 4 2 3 3 4" xfId="9552" xr:uid="{00000000-0005-0000-0000-0000612B0000}"/>
    <cellStyle name="Input 4 2 3 3 4 2" xfId="39815" xr:uid="{00000000-0005-0000-0000-0000622B0000}"/>
    <cellStyle name="Input 4 2 3 3 5" xfId="34710" xr:uid="{00000000-0005-0000-0000-0000632B0000}"/>
    <cellStyle name="Input 4 2 3 4" xfId="32755" xr:uid="{00000000-0005-0000-0000-0000642B0000}"/>
    <cellStyle name="Input 4 2 4" xfId="9553" xr:uid="{00000000-0005-0000-0000-0000652B0000}"/>
    <cellStyle name="Input 4 2 4 2" xfId="9554" xr:uid="{00000000-0005-0000-0000-0000662B0000}"/>
    <cellStyle name="Input 4 2 4 2 2" xfId="9555" xr:uid="{00000000-0005-0000-0000-0000672B0000}"/>
    <cellStyle name="Input 4 2 4 2 2 2" xfId="9556" xr:uid="{00000000-0005-0000-0000-0000682B0000}"/>
    <cellStyle name="Input 4 2 4 2 2 2 2" xfId="9557" xr:uid="{00000000-0005-0000-0000-0000692B0000}"/>
    <cellStyle name="Input 4 2 4 2 2 2 2 2" xfId="39224" xr:uid="{00000000-0005-0000-0000-00006A2B0000}"/>
    <cellStyle name="Input 4 2 4 2 2 2 3" xfId="9558" xr:uid="{00000000-0005-0000-0000-00006B2B0000}"/>
    <cellStyle name="Input 4 2 4 2 2 2 3 2" xfId="41764" xr:uid="{00000000-0005-0000-0000-00006C2B0000}"/>
    <cellStyle name="Input 4 2 4 2 2 2 4" xfId="36671" xr:uid="{00000000-0005-0000-0000-00006D2B0000}"/>
    <cellStyle name="Input 4 2 4 2 2 3" xfId="9559" xr:uid="{00000000-0005-0000-0000-00006E2B0000}"/>
    <cellStyle name="Input 4 2 4 2 2 3 2" xfId="37954" xr:uid="{00000000-0005-0000-0000-00006F2B0000}"/>
    <cellStyle name="Input 4 2 4 2 2 4" xfId="9560" xr:uid="{00000000-0005-0000-0000-0000702B0000}"/>
    <cellStyle name="Input 4 2 4 2 2 4 2" xfId="40494" xr:uid="{00000000-0005-0000-0000-0000712B0000}"/>
    <cellStyle name="Input 4 2 4 2 2 5" xfId="35394" xr:uid="{00000000-0005-0000-0000-0000722B0000}"/>
    <cellStyle name="Input 4 2 4 2 3" xfId="34122" xr:uid="{00000000-0005-0000-0000-0000732B0000}"/>
    <cellStyle name="Input 4 2 4 3" xfId="9561" xr:uid="{00000000-0005-0000-0000-0000742B0000}"/>
    <cellStyle name="Input 4 2 4 3 2" xfId="9562" xr:uid="{00000000-0005-0000-0000-0000752B0000}"/>
    <cellStyle name="Input 4 2 4 3 2 2" xfId="9563" xr:uid="{00000000-0005-0000-0000-0000762B0000}"/>
    <cellStyle name="Input 4 2 4 3 2 2 2" xfId="38704" xr:uid="{00000000-0005-0000-0000-0000772B0000}"/>
    <cellStyle name="Input 4 2 4 3 2 3" xfId="9564" xr:uid="{00000000-0005-0000-0000-0000782B0000}"/>
    <cellStyle name="Input 4 2 4 3 2 3 2" xfId="41244" xr:uid="{00000000-0005-0000-0000-0000792B0000}"/>
    <cellStyle name="Input 4 2 4 3 2 4" xfId="36151" xr:uid="{00000000-0005-0000-0000-00007A2B0000}"/>
    <cellStyle name="Input 4 2 4 3 3" xfId="9565" xr:uid="{00000000-0005-0000-0000-00007B2B0000}"/>
    <cellStyle name="Input 4 2 4 3 3 2" xfId="37432" xr:uid="{00000000-0005-0000-0000-00007C2B0000}"/>
    <cellStyle name="Input 4 2 4 3 4" xfId="9566" xr:uid="{00000000-0005-0000-0000-00007D2B0000}"/>
    <cellStyle name="Input 4 2 4 3 4 2" xfId="39974" xr:uid="{00000000-0005-0000-0000-00007E2B0000}"/>
    <cellStyle name="Input 4 2 4 3 5" xfId="34871" xr:uid="{00000000-0005-0000-0000-00007F2B0000}"/>
    <cellStyle name="Input 4 2 4 4" xfId="33013" xr:uid="{00000000-0005-0000-0000-0000802B0000}"/>
    <cellStyle name="Input 4 2 5" xfId="9567" xr:uid="{00000000-0005-0000-0000-0000812B0000}"/>
    <cellStyle name="Input 4 2 5 2" xfId="9568" xr:uid="{00000000-0005-0000-0000-0000822B0000}"/>
    <cellStyle name="Input 4 2 5 2 2" xfId="9569" xr:uid="{00000000-0005-0000-0000-0000832B0000}"/>
    <cellStyle name="Input 4 2 5 2 2 2" xfId="9570" xr:uid="{00000000-0005-0000-0000-0000842B0000}"/>
    <cellStyle name="Input 4 2 5 2 2 2 2" xfId="38248" xr:uid="{00000000-0005-0000-0000-0000852B0000}"/>
    <cellStyle name="Input 4 2 5 2 2 3" xfId="9571" xr:uid="{00000000-0005-0000-0000-0000862B0000}"/>
    <cellStyle name="Input 4 2 5 2 2 3 2" xfId="40788" xr:uid="{00000000-0005-0000-0000-0000872B0000}"/>
    <cellStyle name="Input 4 2 5 2 2 4" xfId="35695" xr:uid="{00000000-0005-0000-0000-0000882B0000}"/>
    <cellStyle name="Input 4 2 5 2 3" xfId="9572" xr:uid="{00000000-0005-0000-0000-0000892B0000}"/>
    <cellStyle name="Input 4 2 5 2 3 2" xfId="36974" xr:uid="{00000000-0005-0000-0000-00008A2B0000}"/>
    <cellStyle name="Input 4 2 5 2 4" xfId="9573" xr:uid="{00000000-0005-0000-0000-00008B2B0000}"/>
    <cellStyle name="Input 4 2 5 2 4 2" xfId="39518" xr:uid="{00000000-0005-0000-0000-00008C2B0000}"/>
    <cellStyle name="Input 4 2 5 2 5" xfId="34420" xr:uid="{00000000-0005-0000-0000-00008D2B0000}"/>
    <cellStyle name="Input 4 2 5 3" xfId="31885" xr:uid="{00000000-0005-0000-0000-00008E2B0000}"/>
    <cellStyle name="Input 4 2 6" xfId="9574" xr:uid="{00000000-0005-0000-0000-00008F2B0000}"/>
    <cellStyle name="Input 4 2 6 2" xfId="9575" xr:uid="{00000000-0005-0000-0000-0000902B0000}"/>
    <cellStyle name="Input 4 2 6 2 2" xfId="9576" xr:uid="{00000000-0005-0000-0000-0000912B0000}"/>
    <cellStyle name="Input 4 2 6 2 2 2" xfId="9577" xr:uid="{00000000-0005-0000-0000-0000922B0000}"/>
    <cellStyle name="Input 4 2 6 2 2 2 2" xfId="38776" xr:uid="{00000000-0005-0000-0000-0000932B0000}"/>
    <cellStyle name="Input 4 2 6 2 2 3" xfId="9578" xr:uid="{00000000-0005-0000-0000-0000942B0000}"/>
    <cellStyle name="Input 4 2 6 2 2 3 2" xfId="41316" xr:uid="{00000000-0005-0000-0000-0000952B0000}"/>
    <cellStyle name="Input 4 2 6 2 2 4" xfId="36223" xr:uid="{00000000-0005-0000-0000-0000962B0000}"/>
    <cellStyle name="Input 4 2 6 2 3" xfId="9579" xr:uid="{00000000-0005-0000-0000-0000972B0000}"/>
    <cellStyle name="Input 4 2 6 2 3 2" xfId="37504" xr:uid="{00000000-0005-0000-0000-0000982B0000}"/>
    <cellStyle name="Input 4 2 6 2 4" xfId="9580" xr:uid="{00000000-0005-0000-0000-0000992B0000}"/>
    <cellStyle name="Input 4 2 6 2 4 2" xfId="40046" xr:uid="{00000000-0005-0000-0000-00009A2B0000}"/>
    <cellStyle name="Input 4 2 6 2 5" xfId="34944" xr:uid="{00000000-0005-0000-0000-00009B2B0000}"/>
    <cellStyle name="Input 4 2 6 3" xfId="33671" xr:uid="{00000000-0005-0000-0000-00009C2B0000}"/>
    <cellStyle name="Input 4 2 7" xfId="9581" xr:uid="{00000000-0005-0000-0000-00009D2B0000}"/>
    <cellStyle name="Input 4 2 7 2" xfId="9582" xr:uid="{00000000-0005-0000-0000-00009E2B0000}"/>
    <cellStyle name="Input 4 2 7 2 2" xfId="9583" xr:uid="{00000000-0005-0000-0000-00009F2B0000}"/>
    <cellStyle name="Input 4 2 7 2 2 2" xfId="38106" xr:uid="{00000000-0005-0000-0000-0000A02B0000}"/>
    <cellStyle name="Input 4 2 7 2 3" xfId="9584" xr:uid="{00000000-0005-0000-0000-0000A12B0000}"/>
    <cellStyle name="Input 4 2 7 2 3 2" xfId="40646" xr:uid="{00000000-0005-0000-0000-0000A22B0000}"/>
    <cellStyle name="Input 4 2 7 2 4" xfId="35553" xr:uid="{00000000-0005-0000-0000-0000A32B0000}"/>
    <cellStyle name="Input 4 2 7 3" xfId="9585" xr:uid="{00000000-0005-0000-0000-0000A42B0000}"/>
    <cellStyle name="Input 4 2 7 3 2" xfId="36832" xr:uid="{00000000-0005-0000-0000-0000A52B0000}"/>
    <cellStyle name="Input 4 2 7 4" xfId="9586" xr:uid="{00000000-0005-0000-0000-0000A62B0000}"/>
    <cellStyle name="Input 4 2 7 4 2" xfId="39376" xr:uid="{00000000-0005-0000-0000-0000A72B0000}"/>
    <cellStyle name="Input 4 2 7 5" xfId="34278" xr:uid="{00000000-0005-0000-0000-0000A82B0000}"/>
    <cellStyle name="Input 4 2 8" xfId="9524" xr:uid="{00000000-0005-0000-0000-0000A92B0000}"/>
    <cellStyle name="Input 4 3" xfId="1916" xr:uid="{00000000-0005-0000-0000-0000AA2B0000}"/>
    <cellStyle name="Input 4 3 2" xfId="9588" xr:uid="{00000000-0005-0000-0000-0000AB2B0000}"/>
    <cellStyle name="Input 4 3 2 2" xfId="9589" xr:uid="{00000000-0005-0000-0000-0000AC2B0000}"/>
    <cellStyle name="Input 4 3 2 2 2" xfId="9590" xr:uid="{00000000-0005-0000-0000-0000AD2B0000}"/>
    <cellStyle name="Input 4 3 2 2 2 2" xfId="9591" xr:uid="{00000000-0005-0000-0000-0000AE2B0000}"/>
    <cellStyle name="Input 4 3 2 2 2 2 2" xfId="38837" xr:uid="{00000000-0005-0000-0000-0000AF2B0000}"/>
    <cellStyle name="Input 4 3 2 2 2 3" xfId="9592" xr:uid="{00000000-0005-0000-0000-0000B02B0000}"/>
    <cellStyle name="Input 4 3 2 2 2 3 2" xfId="41377" xr:uid="{00000000-0005-0000-0000-0000B12B0000}"/>
    <cellStyle name="Input 4 3 2 2 2 4" xfId="36284" xr:uid="{00000000-0005-0000-0000-0000B22B0000}"/>
    <cellStyle name="Input 4 3 2 2 3" xfId="9593" xr:uid="{00000000-0005-0000-0000-0000B32B0000}"/>
    <cellStyle name="Input 4 3 2 2 3 2" xfId="37565" xr:uid="{00000000-0005-0000-0000-0000B42B0000}"/>
    <cellStyle name="Input 4 3 2 2 4" xfId="9594" xr:uid="{00000000-0005-0000-0000-0000B52B0000}"/>
    <cellStyle name="Input 4 3 2 2 4 2" xfId="40107" xr:uid="{00000000-0005-0000-0000-0000B62B0000}"/>
    <cellStyle name="Input 4 3 2 2 5" xfId="35005" xr:uid="{00000000-0005-0000-0000-0000B72B0000}"/>
    <cellStyle name="Input 4 3 2 3" xfId="33734" xr:uid="{00000000-0005-0000-0000-0000B82B0000}"/>
    <cellStyle name="Input 4 3 3" xfId="9595" xr:uid="{00000000-0005-0000-0000-0000B92B0000}"/>
    <cellStyle name="Input 4 3 3 2" xfId="9596" xr:uid="{00000000-0005-0000-0000-0000BA2B0000}"/>
    <cellStyle name="Input 4 3 3 2 2" xfId="9597" xr:uid="{00000000-0005-0000-0000-0000BB2B0000}"/>
    <cellStyle name="Input 4 3 3 2 2 2" xfId="38317" xr:uid="{00000000-0005-0000-0000-0000BC2B0000}"/>
    <cellStyle name="Input 4 3 3 2 3" xfId="9598" xr:uid="{00000000-0005-0000-0000-0000BD2B0000}"/>
    <cellStyle name="Input 4 3 3 2 3 2" xfId="40857" xr:uid="{00000000-0005-0000-0000-0000BE2B0000}"/>
    <cellStyle name="Input 4 3 3 2 4" xfId="35764" xr:uid="{00000000-0005-0000-0000-0000BF2B0000}"/>
    <cellStyle name="Input 4 3 3 3" xfId="9599" xr:uid="{00000000-0005-0000-0000-0000C02B0000}"/>
    <cellStyle name="Input 4 3 3 3 2" xfId="37043" xr:uid="{00000000-0005-0000-0000-0000C12B0000}"/>
    <cellStyle name="Input 4 3 3 4" xfId="9600" xr:uid="{00000000-0005-0000-0000-0000C22B0000}"/>
    <cellStyle name="Input 4 3 3 4 2" xfId="39587" xr:uid="{00000000-0005-0000-0000-0000C32B0000}"/>
    <cellStyle name="Input 4 3 3 5" xfId="34489" xr:uid="{00000000-0005-0000-0000-0000C42B0000}"/>
    <cellStyle name="Input 4 3 4" xfId="9601" xr:uid="{00000000-0005-0000-0000-0000C52B0000}"/>
    <cellStyle name="Input 4 3 5" xfId="9587" xr:uid="{00000000-0005-0000-0000-0000C62B0000}"/>
    <cellStyle name="Input 4 3 6" xfId="32534" xr:uid="{00000000-0005-0000-0000-0000C72B0000}"/>
    <cellStyle name="Input 4 4" xfId="1917" xr:uid="{00000000-0005-0000-0000-0000C82B0000}"/>
    <cellStyle name="Input 4 4 2" xfId="9603" xr:uid="{00000000-0005-0000-0000-0000C92B0000}"/>
    <cellStyle name="Input 4 4 2 2" xfId="9604" xr:uid="{00000000-0005-0000-0000-0000CA2B0000}"/>
    <cellStyle name="Input 4 4 2 2 2" xfId="9605" xr:uid="{00000000-0005-0000-0000-0000CB2B0000}"/>
    <cellStyle name="Input 4 4 2 2 2 2" xfId="9606" xr:uid="{00000000-0005-0000-0000-0000CC2B0000}"/>
    <cellStyle name="Input 4 4 2 2 2 2 2" xfId="38988" xr:uid="{00000000-0005-0000-0000-0000CD2B0000}"/>
    <cellStyle name="Input 4 4 2 2 2 3" xfId="9607" xr:uid="{00000000-0005-0000-0000-0000CE2B0000}"/>
    <cellStyle name="Input 4 4 2 2 2 3 2" xfId="41528" xr:uid="{00000000-0005-0000-0000-0000CF2B0000}"/>
    <cellStyle name="Input 4 4 2 2 2 4" xfId="36435" xr:uid="{00000000-0005-0000-0000-0000D02B0000}"/>
    <cellStyle name="Input 4 4 2 2 3" xfId="9608" xr:uid="{00000000-0005-0000-0000-0000D12B0000}"/>
    <cellStyle name="Input 4 4 2 2 3 2" xfId="37716" xr:uid="{00000000-0005-0000-0000-0000D22B0000}"/>
    <cellStyle name="Input 4 4 2 2 4" xfId="9609" xr:uid="{00000000-0005-0000-0000-0000D32B0000}"/>
    <cellStyle name="Input 4 4 2 2 4 2" xfId="40258" xr:uid="{00000000-0005-0000-0000-0000D42B0000}"/>
    <cellStyle name="Input 4 4 2 2 5" xfId="35156" xr:uid="{00000000-0005-0000-0000-0000D52B0000}"/>
    <cellStyle name="Input 4 4 2 3" xfId="33885" xr:uid="{00000000-0005-0000-0000-0000D62B0000}"/>
    <cellStyle name="Input 4 4 3" xfId="9610" xr:uid="{00000000-0005-0000-0000-0000D72B0000}"/>
    <cellStyle name="Input 4 4 3 2" xfId="9611" xr:uid="{00000000-0005-0000-0000-0000D82B0000}"/>
    <cellStyle name="Input 4 4 3 2 2" xfId="9612" xr:uid="{00000000-0005-0000-0000-0000D92B0000}"/>
    <cellStyle name="Input 4 4 3 2 2 2" xfId="38468" xr:uid="{00000000-0005-0000-0000-0000DA2B0000}"/>
    <cellStyle name="Input 4 4 3 2 3" xfId="9613" xr:uid="{00000000-0005-0000-0000-0000DB2B0000}"/>
    <cellStyle name="Input 4 4 3 2 3 2" xfId="41008" xr:uid="{00000000-0005-0000-0000-0000DC2B0000}"/>
    <cellStyle name="Input 4 4 3 2 4" xfId="35915" xr:uid="{00000000-0005-0000-0000-0000DD2B0000}"/>
    <cellStyle name="Input 4 4 3 3" xfId="9614" xr:uid="{00000000-0005-0000-0000-0000DE2B0000}"/>
    <cellStyle name="Input 4 4 3 3 2" xfId="37194" xr:uid="{00000000-0005-0000-0000-0000DF2B0000}"/>
    <cellStyle name="Input 4 4 3 4" xfId="9615" xr:uid="{00000000-0005-0000-0000-0000E02B0000}"/>
    <cellStyle name="Input 4 4 3 4 2" xfId="39738" xr:uid="{00000000-0005-0000-0000-0000E12B0000}"/>
    <cellStyle name="Input 4 4 3 5" xfId="34636" xr:uid="{00000000-0005-0000-0000-0000E22B0000}"/>
    <cellStyle name="Input 4 4 4" xfId="9616" xr:uid="{00000000-0005-0000-0000-0000E32B0000}"/>
    <cellStyle name="Input 4 4 5" xfId="9602" xr:uid="{00000000-0005-0000-0000-0000E42B0000}"/>
    <cellStyle name="Input 4 4 6" xfId="32683" xr:uid="{00000000-0005-0000-0000-0000E52B0000}"/>
    <cellStyle name="Input 4 5" xfId="9617" xr:uid="{00000000-0005-0000-0000-0000E62B0000}"/>
    <cellStyle name="Input 4 5 2" xfId="9618" xr:uid="{00000000-0005-0000-0000-0000E72B0000}"/>
    <cellStyle name="Input 4 5 2 2" xfId="9619" xr:uid="{00000000-0005-0000-0000-0000E82B0000}"/>
    <cellStyle name="Input 4 5 2 2 2" xfId="9620" xr:uid="{00000000-0005-0000-0000-0000E92B0000}"/>
    <cellStyle name="Input 4 5 2 2 2 2" xfId="9621" xr:uid="{00000000-0005-0000-0000-0000EA2B0000}"/>
    <cellStyle name="Input 4 5 2 2 2 2 2" xfId="39147" xr:uid="{00000000-0005-0000-0000-0000EB2B0000}"/>
    <cellStyle name="Input 4 5 2 2 2 3" xfId="9622" xr:uid="{00000000-0005-0000-0000-0000EC2B0000}"/>
    <cellStyle name="Input 4 5 2 2 2 3 2" xfId="41687" xr:uid="{00000000-0005-0000-0000-0000ED2B0000}"/>
    <cellStyle name="Input 4 5 2 2 2 4" xfId="36594" xr:uid="{00000000-0005-0000-0000-0000EE2B0000}"/>
    <cellStyle name="Input 4 5 2 2 3" xfId="9623" xr:uid="{00000000-0005-0000-0000-0000EF2B0000}"/>
    <cellStyle name="Input 4 5 2 2 3 2" xfId="37877" xr:uid="{00000000-0005-0000-0000-0000F02B0000}"/>
    <cellStyle name="Input 4 5 2 2 4" xfId="9624" xr:uid="{00000000-0005-0000-0000-0000F12B0000}"/>
    <cellStyle name="Input 4 5 2 2 4 2" xfId="40417" xr:uid="{00000000-0005-0000-0000-0000F22B0000}"/>
    <cellStyle name="Input 4 5 2 2 5" xfId="35317" xr:uid="{00000000-0005-0000-0000-0000F32B0000}"/>
    <cellStyle name="Input 4 5 2 3" xfId="34045" xr:uid="{00000000-0005-0000-0000-0000F42B0000}"/>
    <cellStyle name="Input 4 5 3" xfId="9625" xr:uid="{00000000-0005-0000-0000-0000F52B0000}"/>
    <cellStyle name="Input 4 5 3 2" xfId="9626" xr:uid="{00000000-0005-0000-0000-0000F62B0000}"/>
    <cellStyle name="Input 4 5 3 2 2" xfId="9627" xr:uid="{00000000-0005-0000-0000-0000F72B0000}"/>
    <cellStyle name="Input 4 5 3 2 2 2" xfId="38627" xr:uid="{00000000-0005-0000-0000-0000F82B0000}"/>
    <cellStyle name="Input 4 5 3 2 3" xfId="9628" xr:uid="{00000000-0005-0000-0000-0000F92B0000}"/>
    <cellStyle name="Input 4 5 3 2 3 2" xfId="41167" xr:uid="{00000000-0005-0000-0000-0000FA2B0000}"/>
    <cellStyle name="Input 4 5 3 2 4" xfId="36074" xr:uid="{00000000-0005-0000-0000-0000FB2B0000}"/>
    <cellStyle name="Input 4 5 3 3" xfId="9629" xr:uid="{00000000-0005-0000-0000-0000FC2B0000}"/>
    <cellStyle name="Input 4 5 3 3 2" xfId="37355" xr:uid="{00000000-0005-0000-0000-0000FD2B0000}"/>
    <cellStyle name="Input 4 5 3 4" xfId="9630" xr:uid="{00000000-0005-0000-0000-0000FE2B0000}"/>
    <cellStyle name="Input 4 5 3 4 2" xfId="39897" xr:uid="{00000000-0005-0000-0000-0000FF2B0000}"/>
    <cellStyle name="Input 4 5 3 5" xfId="34794" xr:uid="{00000000-0005-0000-0000-0000002C0000}"/>
    <cellStyle name="Input 4 5 4" xfId="9631" xr:uid="{00000000-0005-0000-0000-0000012C0000}"/>
    <cellStyle name="Input 4 5 5" xfId="32858" xr:uid="{00000000-0005-0000-0000-0000022C0000}"/>
    <cellStyle name="Input 4 6" xfId="9632" xr:uid="{00000000-0005-0000-0000-0000032C0000}"/>
    <cellStyle name="Input 4 6 2" xfId="9633" xr:uid="{00000000-0005-0000-0000-0000042C0000}"/>
    <cellStyle name="Input 4 6 2 2" xfId="9634" xr:uid="{00000000-0005-0000-0000-0000052C0000}"/>
    <cellStyle name="Input 4 6 2 2 2" xfId="9635" xr:uid="{00000000-0005-0000-0000-0000062C0000}"/>
    <cellStyle name="Input 4 6 2 2 2 2" xfId="38181" xr:uid="{00000000-0005-0000-0000-0000072C0000}"/>
    <cellStyle name="Input 4 6 2 2 3" xfId="9636" xr:uid="{00000000-0005-0000-0000-0000082C0000}"/>
    <cellStyle name="Input 4 6 2 2 3 2" xfId="40721" xr:uid="{00000000-0005-0000-0000-0000092C0000}"/>
    <cellStyle name="Input 4 6 2 2 4" xfId="35628" xr:uid="{00000000-0005-0000-0000-00000A2C0000}"/>
    <cellStyle name="Input 4 6 2 3" xfId="9637" xr:uid="{00000000-0005-0000-0000-00000B2C0000}"/>
    <cellStyle name="Input 4 6 2 3 2" xfId="36907" xr:uid="{00000000-0005-0000-0000-00000C2C0000}"/>
    <cellStyle name="Input 4 6 2 4" xfId="9638" xr:uid="{00000000-0005-0000-0000-00000D2C0000}"/>
    <cellStyle name="Input 4 6 2 4 2" xfId="39451" xr:uid="{00000000-0005-0000-0000-00000E2C0000}"/>
    <cellStyle name="Input 4 6 2 5" xfId="34353" xr:uid="{00000000-0005-0000-0000-00000F2C0000}"/>
    <cellStyle name="Input 4 6 3" xfId="31754" xr:uid="{00000000-0005-0000-0000-0000102C0000}"/>
    <cellStyle name="Input 4 7" xfId="9639" xr:uid="{00000000-0005-0000-0000-0000112C0000}"/>
    <cellStyle name="Input 4 7 2" xfId="9640" xr:uid="{00000000-0005-0000-0000-0000122C0000}"/>
    <cellStyle name="Input 4 7 2 2" xfId="9641" xr:uid="{00000000-0005-0000-0000-0000132C0000}"/>
    <cellStyle name="Input 4 7 2 2 2" xfId="38029" xr:uid="{00000000-0005-0000-0000-0000142C0000}"/>
    <cellStyle name="Input 4 7 2 3" xfId="9642" xr:uid="{00000000-0005-0000-0000-0000152C0000}"/>
    <cellStyle name="Input 4 7 2 3 2" xfId="40569" xr:uid="{00000000-0005-0000-0000-0000162C0000}"/>
    <cellStyle name="Input 4 7 2 4" xfId="35476" xr:uid="{00000000-0005-0000-0000-0000172C0000}"/>
    <cellStyle name="Input 4 7 3" xfId="9643" xr:uid="{00000000-0005-0000-0000-0000182C0000}"/>
    <cellStyle name="Input 4 7 3 2" xfId="36755" xr:uid="{00000000-0005-0000-0000-0000192C0000}"/>
    <cellStyle name="Input 4 7 4" xfId="9644" xr:uid="{00000000-0005-0000-0000-00001A2C0000}"/>
    <cellStyle name="Input 4 7 4 2" xfId="39299" xr:uid="{00000000-0005-0000-0000-00001B2C0000}"/>
    <cellStyle name="Input 4 7 5" xfId="34201" xr:uid="{00000000-0005-0000-0000-00001C2C0000}"/>
    <cellStyle name="Input 4 8" xfId="9645" xr:uid="{00000000-0005-0000-0000-00001D2C0000}"/>
    <cellStyle name="Input 4 8 2" xfId="41895" xr:uid="{00000000-0005-0000-0000-00001E2C0000}"/>
    <cellStyle name="Input 4 9" xfId="9523" xr:uid="{00000000-0005-0000-0000-00001F2C0000}"/>
    <cellStyle name="Input 5" xfId="1918" xr:uid="{00000000-0005-0000-0000-0000202C0000}"/>
    <cellStyle name="Input 5 2" xfId="1919" xr:uid="{00000000-0005-0000-0000-0000212C0000}"/>
    <cellStyle name="Input 5 2 2" xfId="1920" xr:uid="{00000000-0005-0000-0000-0000222C0000}"/>
    <cellStyle name="Input 5 2 2 2" xfId="9649" xr:uid="{00000000-0005-0000-0000-0000232C0000}"/>
    <cellStyle name="Input 5 2 2 2 2" xfId="9650" xr:uid="{00000000-0005-0000-0000-0000242C0000}"/>
    <cellStyle name="Input 5 2 2 2 2 2" xfId="9651" xr:uid="{00000000-0005-0000-0000-0000252C0000}"/>
    <cellStyle name="Input 5 2 2 2 2 2 2" xfId="9652" xr:uid="{00000000-0005-0000-0000-0000262C0000}"/>
    <cellStyle name="Input 5 2 2 2 2 2 2 2" xfId="38914" xr:uid="{00000000-0005-0000-0000-0000272C0000}"/>
    <cellStyle name="Input 5 2 2 2 2 2 3" xfId="9653" xr:uid="{00000000-0005-0000-0000-0000282C0000}"/>
    <cellStyle name="Input 5 2 2 2 2 2 3 2" xfId="41454" xr:uid="{00000000-0005-0000-0000-0000292C0000}"/>
    <cellStyle name="Input 5 2 2 2 2 2 4" xfId="36361" xr:uid="{00000000-0005-0000-0000-00002A2C0000}"/>
    <cellStyle name="Input 5 2 2 2 2 3" xfId="9654" xr:uid="{00000000-0005-0000-0000-00002B2C0000}"/>
    <cellStyle name="Input 5 2 2 2 2 3 2" xfId="37642" xr:uid="{00000000-0005-0000-0000-00002C2C0000}"/>
    <cellStyle name="Input 5 2 2 2 2 4" xfId="9655" xr:uid="{00000000-0005-0000-0000-00002D2C0000}"/>
    <cellStyle name="Input 5 2 2 2 2 4 2" xfId="40184" xr:uid="{00000000-0005-0000-0000-00002E2C0000}"/>
    <cellStyle name="Input 5 2 2 2 2 5" xfId="35082" xr:uid="{00000000-0005-0000-0000-00002F2C0000}"/>
    <cellStyle name="Input 5 2 2 2 3" xfId="33811" xr:uid="{00000000-0005-0000-0000-0000302C0000}"/>
    <cellStyle name="Input 5 2 2 3" xfId="9656" xr:uid="{00000000-0005-0000-0000-0000312C0000}"/>
    <cellStyle name="Input 5 2 2 3 2" xfId="9657" xr:uid="{00000000-0005-0000-0000-0000322C0000}"/>
    <cellStyle name="Input 5 2 2 3 2 2" xfId="9658" xr:uid="{00000000-0005-0000-0000-0000332C0000}"/>
    <cellStyle name="Input 5 2 2 3 2 2 2" xfId="38394" xr:uid="{00000000-0005-0000-0000-0000342C0000}"/>
    <cellStyle name="Input 5 2 2 3 2 3" xfId="9659" xr:uid="{00000000-0005-0000-0000-0000352C0000}"/>
    <cellStyle name="Input 5 2 2 3 2 3 2" xfId="40934" xr:uid="{00000000-0005-0000-0000-0000362C0000}"/>
    <cellStyle name="Input 5 2 2 3 2 4" xfId="35841" xr:uid="{00000000-0005-0000-0000-0000372C0000}"/>
    <cellStyle name="Input 5 2 2 3 3" xfId="9660" xr:uid="{00000000-0005-0000-0000-0000382C0000}"/>
    <cellStyle name="Input 5 2 2 3 3 2" xfId="37120" xr:uid="{00000000-0005-0000-0000-0000392C0000}"/>
    <cellStyle name="Input 5 2 2 3 4" xfId="9661" xr:uid="{00000000-0005-0000-0000-00003A2C0000}"/>
    <cellStyle name="Input 5 2 2 3 4 2" xfId="39664" xr:uid="{00000000-0005-0000-0000-00003B2C0000}"/>
    <cellStyle name="Input 5 2 2 3 5" xfId="34563" xr:uid="{00000000-0005-0000-0000-00003C2C0000}"/>
    <cellStyle name="Input 5 2 2 4" xfId="9662" xr:uid="{00000000-0005-0000-0000-00003D2C0000}"/>
    <cellStyle name="Input 5 2 2 5" xfId="9648" xr:uid="{00000000-0005-0000-0000-00003E2C0000}"/>
    <cellStyle name="Input 5 2 2 6" xfId="32607" xr:uid="{00000000-0005-0000-0000-00003F2C0000}"/>
    <cellStyle name="Input 5 2 3" xfId="1921" xr:uid="{00000000-0005-0000-0000-0000402C0000}"/>
    <cellStyle name="Input 5 2 3 2" xfId="9664" xr:uid="{00000000-0005-0000-0000-0000412C0000}"/>
    <cellStyle name="Input 5 2 3 2 2" xfId="9665" xr:uid="{00000000-0005-0000-0000-0000422C0000}"/>
    <cellStyle name="Input 5 2 3 2 2 2" xfId="9666" xr:uid="{00000000-0005-0000-0000-0000432C0000}"/>
    <cellStyle name="Input 5 2 3 2 2 2 2" xfId="9667" xr:uid="{00000000-0005-0000-0000-0000442C0000}"/>
    <cellStyle name="Input 5 2 3 2 2 2 2 2" xfId="39066" xr:uid="{00000000-0005-0000-0000-0000452C0000}"/>
    <cellStyle name="Input 5 2 3 2 2 2 3" xfId="9668" xr:uid="{00000000-0005-0000-0000-0000462C0000}"/>
    <cellStyle name="Input 5 2 3 2 2 2 3 2" xfId="41606" xr:uid="{00000000-0005-0000-0000-0000472C0000}"/>
    <cellStyle name="Input 5 2 3 2 2 2 4" xfId="36513" xr:uid="{00000000-0005-0000-0000-0000482C0000}"/>
    <cellStyle name="Input 5 2 3 2 2 3" xfId="9669" xr:uid="{00000000-0005-0000-0000-0000492C0000}"/>
    <cellStyle name="Input 5 2 3 2 2 3 2" xfId="37794" xr:uid="{00000000-0005-0000-0000-00004A2C0000}"/>
    <cellStyle name="Input 5 2 3 2 2 4" xfId="9670" xr:uid="{00000000-0005-0000-0000-00004B2C0000}"/>
    <cellStyle name="Input 5 2 3 2 2 4 2" xfId="40336" xr:uid="{00000000-0005-0000-0000-00004C2C0000}"/>
    <cellStyle name="Input 5 2 3 2 2 5" xfId="35234" xr:uid="{00000000-0005-0000-0000-00004D2C0000}"/>
    <cellStyle name="Input 5 2 3 2 3" xfId="33962" xr:uid="{00000000-0005-0000-0000-00004E2C0000}"/>
    <cellStyle name="Input 5 2 3 3" xfId="9671" xr:uid="{00000000-0005-0000-0000-00004F2C0000}"/>
    <cellStyle name="Input 5 2 3 3 2" xfId="9672" xr:uid="{00000000-0005-0000-0000-0000502C0000}"/>
    <cellStyle name="Input 5 2 3 3 2 2" xfId="9673" xr:uid="{00000000-0005-0000-0000-0000512C0000}"/>
    <cellStyle name="Input 5 2 3 3 2 2 2" xfId="38546" xr:uid="{00000000-0005-0000-0000-0000522C0000}"/>
    <cellStyle name="Input 5 2 3 3 2 3" xfId="9674" xr:uid="{00000000-0005-0000-0000-0000532C0000}"/>
    <cellStyle name="Input 5 2 3 3 2 3 2" xfId="41086" xr:uid="{00000000-0005-0000-0000-0000542C0000}"/>
    <cellStyle name="Input 5 2 3 3 2 4" xfId="35993" xr:uid="{00000000-0005-0000-0000-0000552C0000}"/>
    <cellStyle name="Input 5 2 3 3 3" xfId="9675" xr:uid="{00000000-0005-0000-0000-0000562C0000}"/>
    <cellStyle name="Input 5 2 3 3 3 2" xfId="37272" xr:uid="{00000000-0005-0000-0000-0000572C0000}"/>
    <cellStyle name="Input 5 2 3 3 4" xfId="9676" xr:uid="{00000000-0005-0000-0000-0000582C0000}"/>
    <cellStyle name="Input 5 2 3 3 4 2" xfId="39816" xr:uid="{00000000-0005-0000-0000-0000592C0000}"/>
    <cellStyle name="Input 5 2 3 3 5" xfId="34711" xr:uid="{00000000-0005-0000-0000-00005A2C0000}"/>
    <cellStyle name="Input 5 2 3 4" xfId="9663" xr:uid="{00000000-0005-0000-0000-00005B2C0000}"/>
    <cellStyle name="Input 5 2 4" xfId="1922" xr:uid="{00000000-0005-0000-0000-00005C2C0000}"/>
    <cellStyle name="Input 5 2 4 2" xfId="9678" xr:uid="{00000000-0005-0000-0000-00005D2C0000}"/>
    <cellStyle name="Input 5 2 4 2 2" xfId="9679" xr:uid="{00000000-0005-0000-0000-00005E2C0000}"/>
    <cellStyle name="Input 5 2 4 2 2 2" xfId="9680" xr:uid="{00000000-0005-0000-0000-00005F2C0000}"/>
    <cellStyle name="Input 5 2 4 2 2 2 2" xfId="9681" xr:uid="{00000000-0005-0000-0000-0000602C0000}"/>
    <cellStyle name="Input 5 2 4 2 2 2 2 2" xfId="39225" xr:uid="{00000000-0005-0000-0000-0000612C0000}"/>
    <cellStyle name="Input 5 2 4 2 2 2 3" xfId="9682" xr:uid="{00000000-0005-0000-0000-0000622C0000}"/>
    <cellStyle name="Input 5 2 4 2 2 2 3 2" xfId="41765" xr:uid="{00000000-0005-0000-0000-0000632C0000}"/>
    <cellStyle name="Input 5 2 4 2 2 2 4" xfId="36672" xr:uid="{00000000-0005-0000-0000-0000642C0000}"/>
    <cellStyle name="Input 5 2 4 2 2 3" xfId="9683" xr:uid="{00000000-0005-0000-0000-0000652C0000}"/>
    <cellStyle name="Input 5 2 4 2 2 3 2" xfId="37955" xr:uid="{00000000-0005-0000-0000-0000662C0000}"/>
    <cellStyle name="Input 5 2 4 2 2 4" xfId="9684" xr:uid="{00000000-0005-0000-0000-0000672C0000}"/>
    <cellStyle name="Input 5 2 4 2 2 4 2" xfId="40495" xr:uid="{00000000-0005-0000-0000-0000682C0000}"/>
    <cellStyle name="Input 5 2 4 2 2 5" xfId="35395" xr:uid="{00000000-0005-0000-0000-0000692C0000}"/>
    <cellStyle name="Input 5 2 4 2 3" xfId="34123" xr:uid="{00000000-0005-0000-0000-00006A2C0000}"/>
    <cellStyle name="Input 5 2 4 3" xfId="9685" xr:uid="{00000000-0005-0000-0000-00006B2C0000}"/>
    <cellStyle name="Input 5 2 4 3 2" xfId="9686" xr:uid="{00000000-0005-0000-0000-00006C2C0000}"/>
    <cellStyle name="Input 5 2 4 3 2 2" xfId="9687" xr:uid="{00000000-0005-0000-0000-00006D2C0000}"/>
    <cellStyle name="Input 5 2 4 3 2 2 2" xfId="38705" xr:uid="{00000000-0005-0000-0000-00006E2C0000}"/>
    <cellStyle name="Input 5 2 4 3 2 3" xfId="9688" xr:uid="{00000000-0005-0000-0000-00006F2C0000}"/>
    <cellStyle name="Input 5 2 4 3 2 3 2" xfId="41245" xr:uid="{00000000-0005-0000-0000-0000702C0000}"/>
    <cellStyle name="Input 5 2 4 3 2 4" xfId="36152" xr:uid="{00000000-0005-0000-0000-0000712C0000}"/>
    <cellStyle name="Input 5 2 4 3 3" xfId="9689" xr:uid="{00000000-0005-0000-0000-0000722C0000}"/>
    <cellStyle name="Input 5 2 4 3 3 2" xfId="37433" xr:uid="{00000000-0005-0000-0000-0000732C0000}"/>
    <cellStyle name="Input 5 2 4 3 4" xfId="9690" xr:uid="{00000000-0005-0000-0000-0000742C0000}"/>
    <cellStyle name="Input 5 2 4 3 4 2" xfId="39975" xr:uid="{00000000-0005-0000-0000-0000752C0000}"/>
    <cellStyle name="Input 5 2 4 3 5" xfId="34872" xr:uid="{00000000-0005-0000-0000-0000762C0000}"/>
    <cellStyle name="Input 5 2 4 4" xfId="9691" xr:uid="{00000000-0005-0000-0000-0000772C0000}"/>
    <cellStyle name="Input 5 2 4 5" xfId="9677" xr:uid="{00000000-0005-0000-0000-0000782C0000}"/>
    <cellStyle name="Input 5 2 4 6" xfId="33014" xr:uid="{00000000-0005-0000-0000-0000792C0000}"/>
    <cellStyle name="Input 5 2 5" xfId="9692" xr:uid="{00000000-0005-0000-0000-00007A2C0000}"/>
    <cellStyle name="Input 5 2 5 2" xfId="9693" xr:uid="{00000000-0005-0000-0000-00007B2C0000}"/>
    <cellStyle name="Input 5 2 5 2 2" xfId="9694" xr:uid="{00000000-0005-0000-0000-00007C2C0000}"/>
    <cellStyle name="Input 5 2 5 2 2 2" xfId="9695" xr:uid="{00000000-0005-0000-0000-00007D2C0000}"/>
    <cellStyle name="Input 5 2 5 2 2 2 2" xfId="38249" xr:uid="{00000000-0005-0000-0000-00007E2C0000}"/>
    <cellStyle name="Input 5 2 5 2 2 3" xfId="9696" xr:uid="{00000000-0005-0000-0000-00007F2C0000}"/>
    <cellStyle name="Input 5 2 5 2 2 3 2" xfId="40789" xr:uid="{00000000-0005-0000-0000-0000802C0000}"/>
    <cellStyle name="Input 5 2 5 2 2 4" xfId="35696" xr:uid="{00000000-0005-0000-0000-0000812C0000}"/>
    <cellStyle name="Input 5 2 5 2 3" xfId="9697" xr:uid="{00000000-0005-0000-0000-0000822C0000}"/>
    <cellStyle name="Input 5 2 5 2 3 2" xfId="36975" xr:uid="{00000000-0005-0000-0000-0000832C0000}"/>
    <cellStyle name="Input 5 2 5 2 4" xfId="9698" xr:uid="{00000000-0005-0000-0000-0000842C0000}"/>
    <cellStyle name="Input 5 2 5 2 4 2" xfId="39519" xr:uid="{00000000-0005-0000-0000-0000852C0000}"/>
    <cellStyle name="Input 5 2 5 2 5" xfId="34421" xr:uid="{00000000-0005-0000-0000-0000862C0000}"/>
    <cellStyle name="Input 5 2 5 3" xfId="31886" xr:uid="{00000000-0005-0000-0000-0000872C0000}"/>
    <cellStyle name="Input 5 2 6" xfId="9699" xr:uid="{00000000-0005-0000-0000-0000882C0000}"/>
    <cellStyle name="Input 5 2 6 2" xfId="9700" xr:uid="{00000000-0005-0000-0000-0000892C0000}"/>
    <cellStyle name="Input 5 2 6 2 2" xfId="9701" xr:uid="{00000000-0005-0000-0000-00008A2C0000}"/>
    <cellStyle name="Input 5 2 6 2 2 2" xfId="9702" xr:uid="{00000000-0005-0000-0000-00008B2C0000}"/>
    <cellStyle name="Input 5 2 6 2 2 2 2" xfId="38777" xr:uid="{00000000-0005-0000-0000-00008C2C0000}"/>
    <cellStyle name="Input 5 2 6 2 2 3" xfId="9703" xr:uid="{00000000-0005-0000-0000-00008D2C0000}"/>
    <cellStyle name="Input 5 2 6 2 2 3 2" xfId="41317" xr:uid="{00000000-0005-0000-0000-00008E2C0000}"/>
    <cellStyle name="Input 5 2 6 2 2 4" xfId="36224" xr:uid="{00000000-0005-0000-0000-00008F2C0000}"/>
    <cellStyle name="Input 5 2 6 2 3" xfId="9704" xr:uid="{00000000-0005-0000-0000-0000902C0000}"/>
    <cellStyle name="Input 5 2 6 2 3 2" xfId="37505" xr:uid="{00000000-0005-0000-0000-0000912C0000}"/>
    <cellStyle name="Input 5 2 6 2 4" xfId="9705" xr:uid="{00000000-0005-0000-0000-0000922C0000}"/>
    <cellStyle name="Input 5 2 6 2 4 2" xfId="40047" xr:uid="{00000000-0005-0000-0000-0000932C0000}"/>
    <cellStyle name="Input 5 2 6 2 5" xfId="34945" xr:uid="{00000000-0005-0000-0000-0000942C0000}"/>
    <cellStyle name="Input 5 2 6 3" xfId="33672" xr:uid="{00000000-0005-0000-0000-0000952C0000}"/>
    <cellStyle name="Input 5 2 7" xfId="9706" xr:uid="{00000000-0005-0000-0000-0000962C0000}"/>
    <cellStyle name="Input 5 2 7 2" xfId="9707" xr:uid="{00000000-0005-0000-0000-0000972C0000}"/>
    <cellStyle name="Input 5 2 7 2 2" xfId="9708" xr:uid="{00000000-0005-0000-0000-0000982C0000}"/>
    <cellStyle name="Input 5 2 7 2 2 2" xfId="38107" xr:uid="{00000000-0005-0000-0000-0000992C0000}"/>
    <cellStyle name="Input 5 2 7 2 3" xfId="9709" xr:uid="{00000000-0005-0000-0000-00009A2C0000}"/>
    <cellStyle name="Input 5 2 7 2 3 2" xfId="40647" xr:uid="{00000000-0005-0000-0000-00009B2C0000}"/>
    <cellStyle name="Input 5 2 7 2 4" xfId="35554" xr:uid="{00000000-0005-0000-0000-00009C2C0000}"/>
    <cellStyle name="Input 5 2 7 3" xfId="9710" xr:uid="{00000000-0005-0000-0000-00009D2C0000}"/>
    <cellStyle name="Input 5 2 7 3 2" xfId="36833" xr:uid="{00000000-0005-0000-0000-00009E2C0000}"/>
    <cellStyle name="Input 5 2 7 4" xfId="9711" xr:uid="{00000000-0005-0000-0000-00009F2C0000}"/>
    <cellStyle name="Input 5 2 7 4 2" xfId="39377" xr:uid="{00000000-0005-0000-0000-0000A02C0000}"/>
    <cellStyle name="Input 5 2 7 5" xfId="34279" xr:uid="{00000000-0005-0000-0000-0000A12C0000}"/>
    <cellStyle name="Input 5 2 8" xfId="9647" xr:uid="{00000000-0005-0000-0000-0000A22C0000}"/>
    <cellStyle name="Input 5 3" xfId="1923" xr:uid="{00000000-0005-0000-0000-0000A32C0000}"/>
    <cellStyle name="Input 5 3 2" xfId="1924" xr:uid="{00000000-0005-0000-0000-0000A42C0000}"/>
    <cellStyle name="Input 5 3 2 2" xfId="9714" xr:uid="{00000000-0005-0000-0000-0000A52C0000}"/>
    <cellStyle name="Input 5 3 2 2 2" xfId="9715" xr:uid="{00000000-0005-0000-0000-0000A62C0000}"/>
    <cellStyle name="Input 5 3 2 2 2 2" xfId="9716" xr:uid="{00000000-0005-0000-0000-0000A72C0000}"/>
    <cellStyle name="Input 5 3 2 2 2 2 2" xfId="38838" xr:uid="{00000000-0005-0000-0000-0000A82C0000}"/>
    <cellStyle name="Input 5 3 2 2 2 3" xfId="9717" xr:uid="{00000000-0005-0000-0000-0000A92C0000}"/>
    <cellStyle name="Input 5 3 2 2 2 3 2" xfId="41378" xr:uid="{00000000-0005-0000-0000-0000AA2C0000}"/>
    <cellStyle name="Input 5 3 2 2 2 4" xfId="36285" xr:uid="{00000000-0005-0000-0000-0000AB2C0000}"/>
    <cellStyle name="Input 5 3 2 2 3" xfId="9718" xr:uid="{00000000-0005-0000-0000-0000AC2C0000}"/>
    <cellStyle name="Input 5 3 2 2 3 2" xfId="37566" xr:uid="{00000000-0005-0000-0000-0000AD2C0000}"/>
    <cellStyle name="Input 5 3 2 2 4" xfId="9719" xr:uid="{00000000-0005-0000-0000-0000AE2C0000}"/>
    <cellStyle name="Input 5 3 2 2 4 2" xfId="40108" xr:uid="{00000000-0005-0000-0000-0000AF2C0000}"/>
    <cellStyle name="Input 5 3 2 2 5" xfId="35006" xr:uid="{00000000-0005-0000-0000-0000B02C0000}"/>
    <cellStyle name="Input 5 3 2 3" xfId="9720" xr:uid="{00000000-0005-0000-0000-0000B12C0000}"/>
    <cellStyle name="Input 5 3 2 4" xfId="9713" xr:uid="{00000000-0005-0000-0000-0000B22C0000}"/>
    <cellStyle name="Input 5 3 2 5" xfId="33735" xr:uid="{00000000-0005-0000-0000-0000B32C0000}"/>
    <cellStyle name="Input 5 3 3" xfId="1925" xr:uid="{00000000-0005-0000-0000-0000B42C0000}"/>
    <cellStyle name="Input 5 3 3 2" xfId="9722" xr:uid="{00000000-0005-0000-0000-0000B52C0000}"/>
    <cellStyle name="Input 5 3 3 2 2" xfId="9723" xr:uid="{00000000-0005-0000-0000-0000B62C0000}"/>
    <cellStyle name="Input 5 3 3 2 2 2" xfId="38318" xr:uid="{00000000-0005-0000-0000-0000B72C0000}"/>
    <cellStyle name="Input 5 3 3 2 3" xfId="9724" xr:uid="{00000000-0005-0000-0000-0000B82C0000}"/>
    <cellStyle name="Input 5 3 3 2 3 2" xfId="40858" xr:uid="{00000000-0005-0000-0000-0000B92C0000}"/>
    <cellStyle name="Input 5 3 3 2 4" xfId="35765" xr:uid="{00000000-0005-0000-0000-0000BA2C0000}"/>
    <cellStyle name="Input 5 3 3 3" xfId="9725" xr:uid="{00000000-0005-0000-0000-0000BB2C0000}"/>
    <cellStyle name="Input 5 3 3 3 2" xfId="37044" xr:uid="{00000000-0005-0000-0000-0000BC2C0000}"/>
    <cellStyle name="Input 5 3 3 4" xfId="9726" xr:uid="{00000000-0005-0000-0000-0000BD2C0000}"/>
    <cellStyle name="Input 5 3 3 4 2" xfId="39588" xr:uid="{00000000-0005-0000-0000-0000BE2C0000}"/>
    <cellStyle name="Input 5 3 3 5" xfId="9721" xr:uid="{00000000-0005-0000-0000-0000BF2C0000}"/>
    <cellStyle name="Input 5 3 4" xfId="9727" xr:uid="{00000000-0005-0000-0000-0000C02C0000}"/>
    <cellStyle name="Input 5 3 4 2" xfId="9728" xr:uid="{00000000-0005-0000-0000-0000C12C0000}"/>
    <cellStyle name="Input 5 3 4 3" xfId="42569" xr:uid="{00000000-0005-0000-0000-0000C22C0000}"/>
    <cellStyle name="Input 5 3 5" xfId="9712" xr:uid="{00000000-0005-0000-0000-0000C32C0000}"/>
    <cellStyle name="Input 5 4" xfId="1926" xr:uid="{00000000-0005-0000-0000-0000C42C0000}"/>
    <cellStyle name="Input 5 4 2" xfId="1927" xr:uid="{00000000-0005-0000-0000-0000C52C0000}"/>
    <cellStyle name="Input 5 4 2 2" xfId="9731" xr:uid="{00000000-0005-0000-0000-0000C62C0000}"/>
    <cellStyle name="Input 5 4 2 2 2" xfId="9732" xr:uid="{00000000-0005-0000-0000-0000C72C0000}"/>
    <cellStyle name="Input 5 4 2 2 2 2" xfId="9733" xr:uid="{00000000-0005-0000-0000-0000C82C0000}"/>
    <cellStyle name="Input 5 4 2 2 2 2 2" xfId="38989" xr:uid="{00000000-0005-0000-0000-0000C92C0000}"/>
    <cellStyle name="Input 5 4 2 2 2 3" xfId="9734" xr:uid="{00000000-0005-0000-0000-0000CA2C0000}"/>
    <cellStyle name="Input 5 4 2 2 2 3 2" xfId="41529" xr:uid="{00000000-0005-0000-0000-0000CB2C0000}"/>
    <cellStyle name="Input 5 4 2 2 2 4" xfId="36436" xr:uid="{00000000-0005-0000-0000-0000CC2C0000}"/>
    <cellStyle name="Input 5 4 2 2 3" xfId="9735" xr:uid="{00000000-0005-0000-0000-0000CD2C0000}"/>
    <cellStyle name="Input 5 4 2 2 3 2" xfId="37717" xr:uid="{00000000-0005-0000-0000-0000CE2C0000}"/>
    <cellStyle name="Input 5 4 2 2 4" xfId="9736" xr:uid="{00000000-0005-0000-0000-0000CF2C0000}"/>
    <cellStyle name="Input 5 4 2 2 4 2" xfId="40259" xr:uid="{00000000-0005-0000-0000-0000D02C0000}"/>
    <cellStyle name="Input 5 4 2 2 5" xfId="35157" xr:uid="{00000000-0005-0000-0000-0000D12C0000}"/>
    <cellStyle name="Input 5 4 2 3" xfId="9737" xr:uid="{00000000-0005-0000-0000-0000D22C0000}"/>
    <cellStyle name="Input 5 4 2 4" xfId="9730" xr:uid="{00000000-0005-0000-0000-0000D32C0000}"/>
    <cellStyle name="Input 5 4 2 5" xfId="33886" xr:uid="{00000000-0005-0000-0000-0000D42C0000}"/>
    <cellStyle name="Input 5 4 3" xfId="1928" xr:uid="{00000000-0005-0000-0000-0000D52C0000}"/>
    <cellStyle name="Input 5 4 3 2" xfId="9739" xr:uid="{00000000-0005-0000-0000-0000D62C0000}"/>
    <cellStyle name="Input 5 4 3 2 2" xfId="9740" xr:uid="{00000000-0005-0000-0000-0000D72C0000}"/>
    <cellStyle name="Input 5 4 3 2 2 2" xfId="38469" xr:uid="{00000000-0005-0000-0000-0000D82C0000}"/>
    <cellStyle name="Input 5 4 3 2 3" xfId="9741" xr:uid="{00000000-0005-0000-0000-0000D92C0000}"/>
    <cellStyle name="Input 5 4 3 2 3 2" xfId="41009" xr:uid="{00000000-0005-0000-0000-0000DA2C0000}"/>
    <cellStyle name="Input 5 4 3 2 4" xfId="35916" xr:uid="{00000000-0005-0000-0000-0000DB2C0000}"/>
    <cellStyle name="Input 5 4 3 3" xfId="9742" xr:uid="{00000000-0005-0000-0000-0000DC2C0000}"/>
    <cellStyle name="Input 5 4 3 3 2" xfId="37195" xr:uid="{00000000-0005-0000-0000-0000DD2C0000}"/>
    <cellStyle name="Input 5 4 3 4" xfId="9743" xr:uid="{00000000-0005-0000-0000-0000DE2C0000}"/>
    <cellStyle name="Input 5 4 3 4 2" xfId="39739" xr:uid="{00000000-0005-0000-0000-0000DF2C0000}"/>
    <cellStyle name="Input 5 4 3 5" xfId="9738" xr:uid="{00000000-0005-0000-0000-0000E02C0000}"/>
    <cellStyle name="Input 5 4 4" xfId="9744" xr:uid="{00000000-0005-0000-0000-0000E12C0000}"/>
    <cellStyle name="Input 5 4 4 2" xfId="9745" xr:uid="{00000000-0005-0000-0000-0000E22C0000}"/>
    <cellStyle name="Input 5 4 4 3" xfId="42570" xr:uid="{00000000-0005-0000-0000-0000E32C0000}"/>
    <cellStyle name="Input 5 4 5" xfId="9729" xr:uid="{00000000-0005-0000-0000-0000E42C0000}"/>
    <cellStyle name="Input 5 5" xfId="9746" xr:uid="{00000000-0005-0000-0000-0000E52C0000}"/>
    <cellStyle name="Input 5 5 2" xfId="9747" xr:uid="{00000000-0005-0000-0000-0000E62C0000}"/>
    <cellStyle name="Input 5 5 2 2" xfId="9748" xr:uid="{00000000-0005-0000-0000-0000E72C0000}"/>
    <cellStyle name="Input 5 5 2 2 2" xfId="9749" xr:uid="{00000000-0005-0000-0000-0000E82C0000}"/>
    <cellStyle name="Input 5 5 2 2 2 2" xfId="9750" xr:uid="{00000000-0005-0000-0000-0000E92C0000}"/>
    <cellStyle name="Input 5 5 2 2 2 2 2" xfId="39148" xr:uid="{00000000-0005-0000-0000-0000EA2C0000}"/>
    <cellStyle name="Input 5 5 2 2 2 3" xfId="9751" xr:uid="{00000000-0005-0000-0000-0000EB2C0000}"/>
    <cellStyle name="Input 5 5 2 2 2 3 2" xfId="41688" xr:uid="{00000000-0005-0000-0000-0000EC2C0000}"/>
    <cellStyle name="Input 5 5 2 2 2 4" xfId="36595" xr:uid="{00000000-0005-0000-0000-0000ED2C0000}"/>
    <cellStyle name="Input 5 5 2 2 3" xfId="9752" xr:uid="{00000000-0005-0000-0000-0000EE2C0000}"/>
    <cellStyle name="Input 5 5 2 2 3 2" xfId="37878" xr:uid="{00000000-0005-0000-0000-0000EF2C0000}"/>
    <cellStyle name="Input 5 5 2 2 4" xfId="9753" xr:uid="{00000000-0005-0000-0000-0000F02C0000}"/>
    <cellStyle name="Input 5 5 2 2 4 2" xfId="40418" xr:uid="{00000000-0005-0000-0000-0000F12C0000}"/>
    <cellStyle name="Input 5 5 2 2 5" xfId="35318" xr:uid="{00000000-0005-0000-0000-0000F22C0000}"/>
    <cellStyle name="Input 5 5 2 3" xfId="34046" xr:uid="{00000000-0005-0000-0000-0000F32C0000}"/>
    <cellStyle name="Input 5 5 3" xfId="9754" xr:uid="{00000000-0005-0000-0000-0000F42C0000}"/>
    <cellStyle name="Input 5 5 3 2" xfId="9755" xr:uid="{00000000-0005-0000-0000-0000F52C0000}"/>
    <cellStyle name="Input 5 5 3 2 2" xfId="9756" xr:uid="{00000000-0005-0000-0000-0000F62C0000}"/>
    <cellStyle name="Input 5 5 3 2 2 2" xfId="38628" xr:uid="{00000000-0005-0000-0000-0000F72C0000}"/>
    <cellStyle name="Input 5 5 3 2 3" xfId="9757" xr:uid="{00000000-0005-0000-0000-0000F82C0000}"/>
    <cellStyle name="Input 5 5 3 2 3 2" xfId="41168" xr:uid="{00000000-0005-0000-0000-0000F92C0000}"/>
    <cellStyle name="Input 5 5 3 2 4" xfId="36075" xr:uid="{00000000-0005-0000-0000-0000FA2C0000}"/>
    <cellStyle name="Input 5 5 3 3" xfId="9758" xr:uid="{00000000-0005-0000-0000-0000FB2C0000}"/>
    <cellStyle name="Input 5 5 3 3 2" xfId="37356" xr:uid="{00000000-0005-0000-0000-0000FC2C0000}"/>
    <cellStyle name="Input 5 5 3 4" xfId="9759" xr:uid="{00000000-0005-0000-0000-0000FD2C0000}"/>
    <cellStyle name="Input 5 5 3 4 2" xfId="39898" xr:uid="{00000000-0005-0000-0000-0000FE2C0000}"/>
    <cellStyle name="Input 5 5 3 5" xfId="34795" xr:uid="{00000000-0005-0000-0000-0000FF2C0000}"/>
    <cellStyle name="Input 5 5 4" xfId="32859" xr:uid="{00000000-0005-0000-0000-0000002D0000}"/>
    <cellStyle name="Input 5 6" xfId="9760" xr:uid="{00000000-0005-0000-0000-0000012D0000}"/>
    <cellStyle name="Input 5 6 2" xfId="9761" xr:uid="{00000000-0005-0000-0000-0000022D0000}"/>
    <cellStyle name="Input 5 6 2 2" xfId="9762" xr:uid="{00000000-0005-0000-0000-0000032D0000}"/>
    <cellStyle name="Input 5 6 2 2 2" xfId="9763" xr:uid="{00000000-0005-0000-0000-0000042D0000}"/>
    <cellStyle name="Input 5 6 2 2 2 2" xfId="38182" xr:uid="{00000000-0005-0000-0000-0000052D0000}"/>
    <cellStyle name="Input 5 6 2 2 3" xfId="9764" xr:uid="{00000000-0005-0000-0000-0000062D0000}"/>
    <cellStyle name="Input 5 6 2 2 3 2" xfId="40722" xr:uid="{00000000-0005-0000-0000-0000072D0000}"/>
    <cellStyle name="Input 5 6 2 2 4" xfId="35629" xr:uid="{00000000-0005-0000-0000-0000082D0000}"/>
    <cellStyle name="Input 5 6 2 3" xfId="9765" xr:uid="{00000000-0005-0000-0000-0000092D0000}"/>
    <cellStyle name="Input 5 6 2 3 2" xfId="36908" xr:uid="{00000000-0005-0000-0000-00000A2D0000}"/>
    <cellStyle name="Input 5 6 2 4" xfId="9766" xr:uid="{00000000-0005-0000-0000-00000B2D0000}"/>
    <cellStyle name="Input 5 6 2 4 2" xfId="39452" xr:uid="{00000000-0005-0000-0000-00000C2D0000}"/>
    <cellStyle name="Input 5 6 2 5" xfId="34354" xr:uid="{00000000-0005-0000-0000-00000D2D0000}"/>
    <cellStyle name="Input 5 6 3" xfId="31755" xr:uid="{00000000-0005-0000-0000-00000E2D0000}"/>
    <cellStyle name="Input 5 7" xfId="9767" xr:uid="{00000000-0005-0000-0000-00000F2D0000}"/>
    <cellStyle name="Input 5 7 2" xfId="9768" xr:uid="{00000000-0005-0000-0000-0000102D0000}"/>
    <cellStyle name="Input 5 7 2 2" xfId="9769" xr:uid="{00000000-0005-0000-0000-0000112D0000}"/>
    <cellStyle name="Input 5 7 2 2 2" xfId="38030" xr:uid="{00000000-0005-0000-0000-0000122D0000}"/>
    <cellStyle name="Input 5 7 2 3" xfId="9770" xr:uid="{00000000-0005-0000-0000-0000132D0000}"/>
    <cellStyle name="Input 5 7 2 3 2" xfId="40570" xr:uid="{00000000-0005-0000-0000-0000142D0000}"/>
    <cellStyle name="Input 5 7 2 4" xfId="35477" xr:uid="{00000000-0005-0000-0000-0000152D0000}"/>
    <cellStyle name="Input 5 7 3" xfId="9771" xr:uid="{00000000-0005-0000-0000-0000162D0000}"/>
    <cellStyle name="Input 5 7 3 2" xfId="36756" xr:uid="{00000000-0005-0000-0000-0000172D0000}"/>
    <cellStyle name="Input 5 7 4" xfId="9772" xr:uid="{00000000-0005-0000-0000-0000182D0000}"/>
    <cellStyle name="Input 5 7 4 2" xfId="39300" xr:uid="{00000000-0005-0000-0000-0000192D0000}"/>
    <cellStyle name="Input 5 7 5" xfId="34202" xr:uid="{00000000-0005-0000-0000-00001A2D0000}"/>
    <cellStyle name="Input 5 8" xfId="9773" xr:uid="{00000000-0005-0000-0000-00001B2D0000}"/>
    <cellStyle name="Input 5 8 2" xfId="41896" xr:uid="{00000000-0005-0000-0000-00001C2D0000}"/>
    <cellStyle name="Input 5 9" xfId="9646" xr:uid="{00000000-0005-0000-0000-00001D2D0000}"/>
    <cellStyle name="Input 6" xfId="1929" xr:uid="{00000000-0005-0000-0000-00001E2D0000}"/>
    <cellStyle name="Input 6 2" xfId="1930" xr:uid="{00000000-0005-0000-0000-00001F2D0000}"/>
    <cellStyle name="Input 6 2 2" xfId="9776" xr:uid="{00000000-0005-0000-0000-0000202D0000}"/>
    <cellStyle name="Input 6 2 2 2" xfId="9777" xr:uid="{00000000-0005-0000-0000-0000212D0000}"/>
    <cellStyle name="Input 6 2 2 2 2" xfId="9778" xr:uid="{00000000-0005-0000-0000-0000222D0000}"/>
    <cellStyle name="Input 6 2 2 2 2 2" xfId="9779" xr:uid="{00000000-0005-0000-0000-0000232D0000}"/>
    <cellStyle name="Input 6 2 2 2 2 2 2" xfId="9780" xr:uid="{00000000-0005-0000-0000-0000242D0000}"/>
    <cellStyle name="Input 6 2 2 2 2 2 2 2" xfId="38915" xr:uid="{00000000-0005-0000-0000-0000252D0000}"/>
    <cellStyle name="Input 6 2 2 2 2 2 3" xfId="9781" xr:uid="{00000000-0005-0000-0000-0000262D0000}"/>
    <cellStyle name="Input 6 2 2 2 2 2 3 2" xfId="41455" xr:uid="{00000000-0005-0000-0000-0000272D0000}"/>
    <cellStyle name="Input 6 2 2 2 2 2 4" xfId="36362" xr:uid="{00000000-0005-0000-0000-0000282D0000}"/>
    <cellStyle name="Input 6 2 2 2 2 3" xfId="9782" xr:uid="{00000000-0005-0000-0000-0000292D0000}"/>
    <cellStyle name="Input 6 2 2 2 2 3 2" xfId="37643" xr:uid="{00000000-0005-0000-0000-00002A2D0000}"/>
    <cellStyle name="Input 6 2 2 2 2 4" xfId="9783" xr:uid="{00000000-0005-0000-0000-00002B2D0000}"/>
    <cellStyle name="Input 6 2 2 2 2 4 2" xfId="40185" xr:uid="{00000000-0005-0000-0000-00002C2D0000}"/>
    <cellStyle name="Input 6 2 2 2 2 5" xfId="35083" xr:uid="{00000000-0005-0000-0000-00002D2D0000}"/>
    <cellStyle name="Input 6 2 2 2 3" xfId="33812" xr:uid="{00000000-0005-0000-0000-00002E2D0000}"/>
    <cellStyle name="Input 6 2 2 3" xfId="9784" xr:uid="{00000000-0005-0000-0000-00002F2D0000}"/>
    <cellStyle name="Input 6 2 2 3 2" xfId="9785" xr:uid="{00000000-0005-0000-0000-0000302D0000}"/>
    <cellStyle name="Input 6 2 2 3 2 2" xfId="9786" xr:uid="{00000000-0005-0000-0000-0000312D0000}"/>
    <cellStyle name="Input 6 2 2 3 2 2 2" xfId="38395" xr:uid="{00000000-0005-0000-0000-0000322D0000}"/>
    <cellStyle name="Input 6 2 2 3 2 3" xfId="9787" xr:uid="{00000000-0005-0000-0000-0000332D0000}"/>
    <cellStyle name="Input 6 2 2 3 2 3 2" xfId="40935" xr:uid="{00000000-0005-0000-0000-0000342D0000}"/>
    <cellStyle name="Input 6 2 2 3 2 4" xfId="35842" xr:uid="{00000000-0005-0000-0000-0000352D0000}"/>
    <cellStyle name="Input 6 2 2 3 3" xfId="9788" xr:uid="{00000000-0005-0000-0000-0000362D0000}"/>
    <cellStyle name="Input 6 2 2 3 3 2" xfId="37121" xr:uid="{00000000-0005-0000-0000-0000372D0000}"/>
    <cellStyle name="Input 6 2 2 3 4" xfId="9789" xr:uid="{00000000-0005-0000-0000-0000382D0000}"/>
    <cellStyle name="Input 6 2 2 3 4 2" xfId="39665" xr:uid="{00000000-0005-0000-0000-0000392D0000}"/>
    <cellStyle name="Input 6 2 2 3 5" xfId="34564" xr:uid="{00000000-0005-0000-0000-00003A2D0000}"/>
    <cellStyle name="Input 6 2 2 4" xfId="32608" xr:uid="{00000000-0005-0000-0000-00003B2D0000}"/>
    <cellStyle name="Input 6 2 3" xfId="9790" xr:uid="{00000000-0005-0000-0000-00003C2D0000}"/>
    <cellStyle name="Input 6 2 3 2" xfId="9791" xr:uid="{00000000-0005-0000-0000-00003D2D0000}"/>
    <cellStyle name="Input 6 2 3 2 2" xfId="9792" xr:uid="{00000000-0005-0000-0000-00003E2D0000}"/>
    <cellStyle name="Input 6 2 3 2 2 2" xfId="9793" xr:uid="{00000000-0005-0000-0000-00003F2D0000}"/>
    <cellStyle name="Input 6 2 3 2 2 2 2" xfId="9794" xr:uid="{00000000-0005-0000-0000-0000402D0000}"/>
    <cellStyle name="Input 6 2 3 2 2 2 2 2" xfId="39067" xr:uid="{00000000-0005-0000-0000-0000412D0000}"/>
    <cellStyle name="Input 6 2 3 2 2 2 3" xfId="9795" xr:uid="{00000000-0005-0000-0000-0000422D0000}"/>
    <cellStyle name="Input 6 2 3 2 2 2 3 2" xfId="41607" xr:uid="{00000000-0005-0000-0000-0000432D0000}"/>
    <cellStyle name="Input 6 2 3 2 2 2 4" xfId="36514" xr:uid="{00000000-0005-0000-0000-0000442D0000}"/>
    <cellStyle name="Input 6 2 3 2 2 3" xfId="9796" xr:uid="{00000000-0005-0000-0000-0000452D0000}"/>
    <cellStyle name="Input 6 2 3 2 2 3 2" xfId="37795" xr:uid="{00000000-0005-0000-0000-0000462D0000}"/>
    <cellStyle name="Input 6 2 3 2 2 4" xfId="9797" xr:uid="{00000000-0005-0000-0000-0000472D0000}"/>
    <cellStyle name="Input 6 2 3 2 2 4 2" xfId="40337" xr:uid="{00000000-0005-0000-0000-0000482D0000}"/>
    <cellStyle name="Input 6 2 3 2 2 5" xfId="35235" xr:uid="{00000000-0005-0000-0000-0000492D0000}"/>
    <cellStyle name="Input 6 2 3 2 3" xfId="33963" xr:uid="{00000000-0005-0000-0000-00004A2D0000}"/>
    <cellStyle name="Input 6 2 3 3" xfId="9798" xr:uid="{00000000-0005-0000-0000-00004B2D0000}"/>
    <cellStyle name="Input 6 2 3 3 2" xfId="9799" xr:uid="{00000000-0005-0000-0000-00004C2D0000}"/>
    <cellStyle name="Input 6 2 3 3 2 2" xfId="9800" xr:uid="{00000000-0005-0000-0000-00004D2D0000}"/>
    <cellStyle name="Input 6 2 3 3 2 2 2" xfId="38547" xr:uid="{00000000-0005-0000-0000-00004E2D0000}"/>
    <cellStyle name="Input 6 2 3 3 2 3" xfId="9801" xr:uid="{00000000-0005-0000-0000-00004F2D0000}"/>
    <cellStyle name="Input 6 2 3 3 2 3 2" xfId="41087" xr:uid="{00000000-0005-0000-0000-0000502D0000}"/>
    <cellStyle name="Input 6 2 3 3 2 4" xfId="35994" xr:uid="{00000000-0005-0000-0000-0000512D0000}"/>
    <cellStyle name="Input 6 2 3 3 3" xfId="9802" xr:uid="{00000000-0005-0000-0000-0000522D0000}"/>
    <cellStyle name="Input 6 2 3 3 3 2" xfId="37273" xr:uid="{00000000-0005-0000-0000-0000532D0000}"/>
    <cellStyle name="Input 6 2 3 3 4" xfId="9803" xr:uid="{00000000-0005-0000-0000-0000542D0000}"/>
    <cellStyle name="Input 6 2 3 3 4 2" xfId="39817" xr:uid="{00000000-0005-0000-0000-0000552D0000}"/>
    <cellStyle name="Input 6 2 3 3 5" xfId="34712" xr:uid="{00000000-0005-0000-0000-0000562D0000}"/>
    <cellStyle name="Input 6 2 3 4" xfId="32756" xr:uid="{00000000-0005-0000-0000-0000572D0000}"/>
    <cellStyle name="Input 6 2 4" xfId="9804" xr:uid="{00000000-0005-0000-0000-0000582D0000}"/>
    <cellStyle name="Input 6 2 4 2" xfId="9805" xr:uid="{00000000-0005-0000-0000-0000592D0000}"/>
    <cellStyle name="Input 6 2 4 2 2" xfId="9806" xr:uid="{00000000-0005-0000-0000-00005A2D0000}"/>
    <cellStyle name="Input 6 2 4 2 2 2" xfId="9807" xr:uid="{00000000-0005-0000-0000-00005B2D0000}"/>
    <cellStyle name="Input 6 2 4 2 2 2 2" xfId="9808" xr:uid="{00000000-0005-0000-0000-00005C2D0000}"/>
    <cellStyle name="Input 6 2 4 2 2 2 2 2" xfId="39226" xr:uid="{00000000-0005-0000-0000-00005D2D0000}"/>
    <cellStyle name="Input 6 2 4 2 2 2 3" xfId="9809" xr:uid="{00000000-0005-0000-0000-00005E2D0000}"/>
    <cellStyle name="Input 6 2 4 2 2 2 3 2" xfId="41766" xr:uid="{00000000-0005-0000-0000-00005F2D0000}"/>
    <cellStyle name="Input 6 2 4 2 2 2 4" xfId="36673" xr:uid="{00000000-0005-0000-0000-0000602D0000}"/>
    <cellStyle name="Input 6 2 4 2 2 3" xfId="9810" xr:uid="{00000000-0005-0000-0000-0000612D0000}"/>
    <cellStyle name="Input 6 2 4 2 2 3 2" xfId="37956" xr:uid="{00000000-0005-0000-0000-0000622D0000}"/>
    <cellStyle name="Input 6 2 4 2 2 4" xfId="9811" xr:uid="{00000000-0005-0000-0000-0000632D0000}"/>
    <cellStyle name="Input 6 2 4 2 2 4 2" xfId="40496" xr:uid="{00000000-0005-0000-0000-0000642D0000}"/>
    <cellStyle name="Input 6 2 4 2 2 5" xfId="35396" xr:uid="{00000000-0005-0000-0000-0000652D0000}"/>
    <cellStyle name="Input 6 2 4 2 3" xfId="34124" xr:uid="{00000000-0005-0000-0000-0000662D0000}"/>
    <cellStyle name="Input 6 2 4 3" xfId="9812" xr:uid="{00000000-0005-0000-0000-0000672D0000}"/>
    <cellStyle name="Input 6 2 4 3 2" xfId="9813" xr:uid="{00000000-0005-0000-0000-0000682D0000}"/>
    <cellStyle name="Input 6 2 4 3 2 2" xfId="9814" xr:uid="{00000000-0005-0000-0000-0000692D0000}"/>
    <cellStyle name="Input 6 2 4 3 2 2 2" xfId="38706" xr:uid="{00000000-0005-0000-0000-00006A2D0000}"/>
    <cellStyle name="Input 6 2 4 3 2 3" xfId="9815" xr:uid="{00000000-0005-0000-0000-00006B2D0000}"/>
    <cellStyle name="Input 6 2 4 3 2 3 2" xfId="41246" xr:uid="{00000000-0005-0000-0000-00006C2D0000}"/>
    <cellStyle name="Input 6 2 4 3 2 4" xfId="36153" xr:uid="{00000000-0005-0000-0000-00006D2D0000}"/>
    <cellStyle name="Input 6 2 4 3 3" xfId="9816" xr:uid="{00000000-0005-0000-0000-00006E2D0000}"/>
    <cellStyle name="Input 6 2 4 3 3 2" xfId="37434" xr:uid="{00000000-0005-0000-0000-00006F2D0000}"/>
    <cellStyle name="Input 6 2 4 3 4" xfId="9817" xr:uid="{00000000-0005-0000-0000-0000702D0000}"/>
    <cellStyle name="Input 6 2 4 3 4 2" xfId="39976" xr:uid="{00000000-0005-0000-0000-0000712D0000}"/>
    <cellStyle name="Input 6 2 4 3 5" xfId="34873" xr:uid="{00000000-0005-0000-0000-0000722D0000}"/>
    <cellStyle name="Input 6 2 4 4" xfId="33015" xr:uid="{00000000-0005-0000-0000-0000732D0000}"/>
    <cellStyle name="Input 6 2 5" xfId="9818" xr:uid="{00000000-0005-0000-0000-0000742D0000}"/>
    <cellStyle name="Input 6 2 5 2" xfId="9819" xr:uid="{00000000-0005-0000-0000-0000752D0000}"/>
    <cellStyle name="Input 6 2 5 2 2" xfId="9820" xr:uid="{00000000-0005-0000-0000-0000762D0000}"/>
    <cellStyle name="Input 6 2 5 2 2 2" xfId="9821" xr:uid="{00000000-0005-0000-0000-0000772D0000}"/>
    <cellStyle name="Input 6 2 5 2 2 2 2" xfId="38250" xr:uid="{00000000-0005-0000-0000-0000782D0000}"/>
    <cellStyle name="Input 6 2 5 2 2 3" xfId="9822" xr:uid="{00000000-0005-0000-0000-0000792D0000}"/>
    <cellStyle name="Input 6 2 5 2 2 3 2" xfId="40790" xr:uid="{00000000-0005-0000-0000-00007A2D0000}"/>
    <cellStyle name="Input 6 2 5 2 2 4" xfId="35697" xr:uid="{00000000-0005-0000-0000-00007B2D0000}"/>
    <cellStyle name="Input 6 2 5 2 3" xfId="9823" xr:uid="{00000000-0005-0000-0000-00007C2D0000}"/>
    <cellStyle name="Input 6 2 5 2 3 2" xfId="36976" xr:uid="{00000000-0005-0000-0000-00007D2D0000}"/>
    <cellStyle name="Input 6 2 5 2 4" xfId="9824" xr:uid="{00000000-0005-0000-0000-00007E2D0000}"/>
    <cellStyle name="Input 6 2 5 2 4 2" xfId="39520" xr:uid="{00000000-0005-0000-0000-00007F2D0000}"/>
    <cellStyle name="Input 6 2 5 2 5" xfId="34422" xr:uid="{00000000-0005-0000-0000-0000802D0000}"/>
    <cellStyle name="Input 6 2 5 3" xfId="31887" xr:uid="{00000000-0005-0000-0000-0000812D0000}"/>
    <cellStyle name="Input 6 2 6" xfId="9825" xr:uid="{00000000-0005-0000-0000-0000822D0000}"/>
    <cellStyle name="Input 6 2 6 2" xfId="9826" xr:uid="{00000000-0005-0000-0000-0000832D0000}"/>
    <cellStyle name="Input 6 2 6 2 2" xfId="9827" xr:uid="{00000000-0005-0000-0000-0000842D0000}"/>
    <cellStyle name="Input 6 2 6 2 2 2" xfId="9828" xr:uid="{00000000-0005-0000-0000-0000852D0000}"/>
    <cellStyle name="Input 6 2 6 2 2 2 2" xfId="38778" xr:uid="{00000000-0005-0000-0000-0000862D0000}"/>
    <cellStyle name="Input 6 2 6 2 2 3" xfId="9829" xr:uid="{00000000-0005-0000-0000-0000872D0000}"/>
    <cellStyle name="Input 6 2 6 2 2 3 2" xfId="41318" xr:uid="{00000000-0005-0000-0000-0000882D0000}"/>
    <cellStyle name="Input 6 2 6 2 2 4" xfId="36225" xr:uid="{00000000-0005-0000-0000-0000892D0000}"/>
    <cellStyle name="Input 6 2 6 2 3" xfId="9830" xr:uid="{00000000-0005-0000-0000-00008A2D0000}"/>
    <cellStyle name="Input 6 2 6 2 3 2" xfId="37506" xr:uid="{00000000-0005-0000-0000-00008B2D0000}"/>
    <cellStyle name="Input 6 2 6 2 4" xfId="9831" xr:uid="{00000000-0005-0000-0000-00008C2D0000}"/>
    <cellStyle name="Input 6 2 6 2 4 2" xfId="40048" xr:uid="{00000000-0005-0000-0000-00008D2D0000}"/>
    <cellStyle name="Input 6 2 6 2 5" xfId="34946" xr:uid="{00000000-0005-0000-0000-00008E2D0000}"/>
    <cellStyle name="Input 6 2 6 3" xfId="33673" xr:uid="{00000000-0005-0000-0000-00008F2D0000}"/>
    <cellStyle name="Input 6 2 7" xfId="9832" xr:uid="{00000000-0005-0000-0000-0000902D0000}"/>
    <cellStyle name="Input 6 2 7 2" xfId="9833" xr:uid="{00000000-0005-0000-0000-0000912D0000}"/>
    <cellStyle name="Input 6 2 7 2 2" xfId="9834" xr:uid="{00000000-0005-0000-0000-0000922D0000}"/>
    <cellStyle name="Input 6 2 7 2 2 2" xfId="38108" xr:uid="{00000000-0005-0000-0000-0000932D0000}"/>
    <cellStyle name="Input 6 2 7 2 3" xfId="9835" xr:uid="{00000000-0005-0000-0000-0000942D0000}"/>
    <cellStyle name="Input 6 2 7 2 3 2" xfId="40648" xr:uid="{00000000-0005-0000-0000-0000952D0000}"/>
    <cellStyle name="Input 6 2 7 2 4" xfId="35555" xr:uid="{00000000-0005-0000-0000-0000962D0000}"/>
    <cellStyle name="Input 6 2 7 3" xfId="9836" xr:uid="{00000000-0005-0000-0000-0000972D0000}"/>
    <cellStyle name="Input 6 2 7 3 2" xfId="36834" xr:uid="{00000000-0005-0000-0000-0000982D0000}"/>
    <cellStyle name="Input 6 2 7 4" xfId="9837" xr:uid="{00000000-0005-0000-0000-0000992D0000}"/>
    <cellStyle name="Input 6 2 7 4 2" xfId="39378" xr:uid="{00000000-0005-0000-0000-00009A2D0000}"/>
    <cellStyle name="Input 6 2 7 5" xfId="34280" xr:uid="{00000000-0005-0000-0000-00009B2D0000}"/>
    <cellStyle name="Input 6 2 8" xfId="9775" xr:uid="{00000000-0005-0000-0000-00009C2D0000}"/>
    <cellStyle name="Input 6 3" xfId="1931" xr:uid="{00000000-0005-0000-0000-00009D2D0000}"/>
    <cellStyle name="Input 6 3 2" xfId="9839" xr:uid="{00000000-0005-0000-0000-00009E2D0000}"/>
    <cellStyle name="Input 6 3 2 2" xfId="9840" xr:uid="{00000000-0005-0000-0000-00009F2D0000}"/>
    <cellStyle name="Input 6 3 2 2 2" xfId="9841" xr:uid="{00000000-0005-0000-0000-0000A02D0000}"/>
    <cellStyle name="Input 6 3 2 2 2 2" xfId="9842" xr:uid="{00000000-0005-0000-0000-0000A12D0000}"/>
    <cellStyle name="Input 6 3 2 2 2 2 2" xfId="38839" xr:uid="{00000000-0005-0000-0000-0000A22D0000}"/>
    <cellStyle name="Input 6 3 2 2 2 3" xfId="9843" xr:uid="{00000000-0005-0000-0000-0000A32D0000}"/>
    <cellStyle name="Input 6 3 2 2 2 3 2" xfId="41379" xr:uid="{00000000-0005-0000-0000-0000A42D0000}"/>
    <cellStyle name="Input 6 3 2 2 2 4" xfId="36286" xr:uid="{00000000-0005-0000-0000-0000A52D0000}"/>
    <cellStyle name="Input 6 3 2 2 3" xfId="9844" xr:uid="{00000000-0005-0000-0000-0000A62D0000}"/>
    <cellStyle name="Input 6 3 2 2 3 2" xfId="37567" xr:uid="{00000000-0005-0000-0000-0000A72D0000}"/>
    <cellStyle name="Input 6 3 2 2 4" xfId="9845" xr:uid="{00000000-0005-0000-0000-0000A82D0000}"/>
    <cellStyle name="Input 6 3 2 2 4 2" xfId="40109" xr:uid="{00000000-0005-0000-0000-0000A92D0000}"/>
    <cellStyle name="Input 6 3 2 2 5" xfId="35007" xr:uid="{00000000-0005-0000-0000-0000AA2D0000}"/>
    <cellStyle name="Input 6 3 2 3" xfId="33736" xr:uid="{00000000-0005-0000-0000-0000AB2D0000}"/>
    <cellStyle name="Input 6 3 3" xfId="9846" xr:uid="{00000000-0005-0000-0000-0000AC2D0000}"/>
    <cellStyle name="Input 6 3 3 2" xfId="9847" xr:uid="{00000000-0005-0000-0000-0000AD2D0000}"/>
    <cellStyle name="Input 6 3 3 2 2" xfId="9848" xr:uid="{00000000-0005-0000-0000-0000AE2D0000}"/>
    <cellStyle name="Input 6 3 3 2 2 2" xfId="38319" xr:uid="{00000000-0005-0000-0000-0000AF2D0000}"/>
    <cellStyle name="Input 6 3 3 2 3" xfId="9849" xr:uid="{00000000-0005-0000-0000-0000B02D0000}"/>
    <cellStyle name="Input 6 3 3 2 3 2" xfId="40859" xr:uid="{00000000-0005-0000-0000-0000B12D0000}"/>
    <cellStyle name="Input 6 3 3 2 4" xfId="35766" xr:uid="{00000000-0005-0000-0000-0000B22D0000}"/>
    <cellStyle name="Input 6 3 3 3" xfId="9850" xr:uid="{00000000-0005-0000-0000-0000B32D0000}"/>
    <cellStyle name="Input 6 3 3 3 2" xfId="37045" xr:uid="{00000000-0005-0000-0000-0000B42D0000}"/>
    <cellStyle name="Input 6 3 3 4" xfId="9851" xr:uid="{00000000-0005-0000-0000-0000B52D0000}"/>
    <cellStyle name="Input 6 3 3 4 2" xfId="39589" xr:uid="{00000000-0005-0000-0000-0000B62D0000}"/>
    <cellStyle name="Input 6 3 3 5" xfId="34490" xr:uid="{00000000-0005-0000-0000-0000B72D0000}"/>
    <cellStyle name="Input 6 3 4" xfId="9852" xr:uid="{00000000-0005-0000-0000-0000B82D0000}"/>
    <cellStyle name="Input 6 3 5" xfId="9838" xr:uid="{00000000-0005-0000-0000-0000B92D0000}"/>
    <cellStyle name="Input 6 3 6" xfId="32535" xr:uid="{00000000-0005-0000-0000-0000BA2D0000}"/>
    <cellStyle name="Input 6 4" xfId="9853" xr:uid="{00000000-0005-0000-0000-0000BB2D0000}"/>
    <cellStyle name="Input 6 4 2" xfId="9854" xr:uid="{00000000-0005-0000-0000-0000BC2D0000}"/>
    <cellStyle name="Input 6 4 2 2" xfId="9855" xr:uid="{00000000-0005-0000-0000-0000BD2D0000}"/>
    <cellStyle name="Input 6 4 2 2 2" xfId="9856" xr:uid="{00000000-0005-0000-0000-0000BE2D0000}"/>
    <cellStyle name="Input 6 4 2 2 2 2" xfId="9857" xr:uid="{00000000-0005-0000-0000-0000BF2D0000}"/>
    <cellStyle name="Input 6 4 2 2 2 2 2" xfId="38990" xr:uid="{00000000-0005-0000-0000-0000C02D0000}"/>
    <cellStyle name="Input 6 4 2 2 2 3" xfId="9858" xr:uid="{00000000-0005-0000-0000-0000C12D0000}"/>
    <cellStyle name="Input 6 4 2 2 2 3 2" xfId="41530" xr:uid="{00000000-0005-0000-0000-0000C22D0000}"/>
    <cellStyle name="Input 6 4 2 2 2 4" xfId="36437" xr:uid="{00000000-0005-0000-0000-0000C32D0000}"/>
    <cellStyle name="Input 6 4 2 2 3" xfId="9859" xr:uid="{00000000-0005-0000-0000-0000C42D0000}"/>
    <cellStyle name="Input 6 4 2 2 3 2" xfId="37718" xr:uid="{00000000-0005-0000-0000-0000C52D0000}"/>
    <cellStyle name="Input 6 4 2 2 4" xfId="9860" xr:uid="{00000000-0005-0000-0000-0000C62D0000}"/>
    <cellStyle name="Input 6 4 2 2 4 2" xfId="40260" xr:uid="{00000000-0005-0000-0000-0000C72D0000}"/>
    <cellStyle name="Input 6 4 2 2 5" xfId="35158" xr:uid="{00000000-0005-0000-0000-0000C82D0000}"/>
    <cellStyle name="Input 6 4 2 3" xfId="33887" xr:uid="{00000000-0005-0000-0000-0000C92D0000}"/>
    <cellStyle name="Input 6 4 3" xfId="9861" xr:uid="{00000000-0005-0000-0000-0000CA2D0000}"/>
    <cellStyle name="Input 6 4 3 2" xfId="9862" xr:uid="{00000000-0005-0000-0000-0000CB2D0000}"/>
    <cellStyle name="Input 6 4 3 2 2" xfId="9863" xr:uid="{00000000-0005-0000-0000-0000CC2D0000}"/>
    <cellStyle name="Input 6 4 3 2 2 2" xfId="38470" xr:uid="{00000000-0005-0000-0000-0000CD2D0000}"/>
    <cellStyle name="Input 6 4 3 2 3" xfId="9864" xr:uid="{00000000-0005-0000-0000-0000CE2D0000}"/>
    <cellStyle name="Input 6 4 3 2 3 2" xfId="41010" xr:uid="{00000000-0005-0000-0000-0000CF2D0000}"/>
    <cellStyle name="Input 6 4 3 2 4" xfId="35917" xr:uid="{00000000-0005-0000-0000-0000D02D0000}"/>
    <cellStyle name="Input 6 4 3 3" xfId="9865" xr:uid="{00000000-0005-0000-0000-0000D12D0000}"/>
    <cellStyle name="Input 6 4 3 3 2" xfId="37196" xr:uid="{00000000-0005-0000-0000-0000D22D0000}"/>
    <cellStyle name="Input 6 4 3 4" xfId="9866" xr:uid="{00000000-0005-0000-0000-0000D32D0000}"/>
    <cellStyle name="Input 6 4 3 4 2" xfId="39740" xr:uid="{00000000-0005-0000-0000-0000D42D0000}"/>
    <cellStyle name="Input 6 4 3 5" xfId="34637" xr:uid="{00000000-0005-0000-0000-0000D52D0000}"/>
    <cellStyle name="Input 6 4 4" xfId="9867" xr:uid="{00000000-0005-0000-0000-0000D62D0000}"/>
    <cellStyle name="Input 6 4 5" xfId="32684" xr:uid="{00000000-0005-0000-0000-0000D72D0000}"/>
    <cellStyle name="Input 6 5" xfId="9868" xr:uid="{00000000-0005-0000-0000-0000D82D0000}"/>
    <cellStyle name="Input 6 5 2" xfId="9869" xr:uid="{00000000-0005-0000-0000-0000D92D0000}"/>
    <cellStyle name="Input 6 5 2 2" xfId="9870" xr:uid="{00000000-0005-0000-0000-0000DA2D0000}"/>
    <cellStyle name="Input 6 5 2 2 2" xfId="9871" xr:uid="{00000000-0005-0000-0000-0000DB2D0000}"/>
    <cellStyle name="Input 6 5 2 2 2 2" xfId="9872" xr:uid="{00000000-0005-0000-0000-0000DC2D0000}"/>
    <cellStyle name="Input 6 5 2 2 2 2 2" xfId="39149" xr:uid="{00000000-0005-0000-0000-0000DD2D0000}"/>
    <cellStyle name="Input 6 5 2 2 2 3" xfId="9873" xr:uid="{00000000-0005-0000-0000-0000DE2D0000}"/>
    <cellStyle name="Input 6 5 2 2 2 3 2" xfId="41689" xr:uid="{00000000-0005-0000-0000-0000DF2D0000}"/>
    <cellStyle name="Input 6 5 2 2 2 4" xfId="36596" xr:uid="{00000000-0005-0000-0000-0000E02D0000}"/>
    <cellStyle name="Input 6 5 2 2 3" xfId="9874" xr:uid="{00000000-0005-0000-0000-0000E12D0000}"/>
    <cellStyle name="Input 6 5 2 2 3 2" xfId="37879" xr:uid="{00000000-0005-0000-0000-0000E22D0000}"/>
    <cellStyle name="Input 6 5 2 2 4" xfId="9875" xr:uid="{00000000-0005-0000-0000-0000E32D0000}"/>
    <cellStyle name="Input 6 5 2 2 4 2" xfId="40419" xr:uid="{00000000-0005-0000-0000-0000E42D0000}"/>
    <cellStyle name="Input 6 5 2 2 5" xfId="35319" xr:uid="{00000000-0005-0000-0000-0000E52D0000}"/>
    <cellStyle name="Input 6 5 2 3" xfId="34047" xr:uid="{00000000-0005-0000-0000-0000E62D0000}"/>
    <cellStyle name="Input 6 5 3" xfId="9876" xr:uid="{00000000-0005-0000-0000-0000E72D0000}"/>
    <cellStyle name="Input 6 5 3 2" xfId="9877" xr:uid="{00000000-0005-0000-0000-0000E82D0000}"/>
    <cellStyle name="Input 6 5 3 2 2" xfId="9878" xr:uid="{00000000-0005-0000-0000-0000E92D0000}"/>
    <cellStyle name="Input 6 5 3 2 2 2" xfId="38629" xr:uid="{00000000-0005-0000-0000-0000EA2D0000}"/>
    <cellStyle name="Input 6 5 3 2 3" xfId="9879" xr:uid="{00000000-0005-0000-0000-0000EB2D0000}"/>
    <cellStyle name="Input 6 5 3 2 3 2" xfId="41169" xr:uid="{00000000-0005-0000-0000-0000EC2D0000}"/>
    <cellStyle name="Input 6 5 3 2 4" xfId="36076" xr:uid="{00000000-0005-0000-0000-0000ED2D0000}"/>
    <cellStyle name="Input 6 5 3 3" xfId="9880" xr:uid="{00000000-0005-0000-0000-0000EE2D0000}"/>
    <cellStyle name="Input 6 5 3 3 2" xfId="37357" xr:uid="{00000000-0005-0000-0000-0000EF2D0000}"/>
    <cellStyle name="Input 6 5 3 4" xfId="9881" xr:uid="{00000000-0005-0000-0000-0000F02D0000}"/>
    <cellStyle name="Input 6 5 3 4 2" xfId="39899" xr:uid="{00000000-0005-0000-0000-0000F12D0000}"/>
    <cellStyle name="Input 6 5 3 5" xfId="34796" xr:uid="{00000000-0005-0000-0000-0000F22D0000}"/>
    <cellStyle name="Input 6 5 4" xfId="32860" xr:uid="{00000000-0005-0000-0000-0000F32D0000}"/>
    <cellStyle name="Input 6 6" xfId="9882" xr:uid="{00000000-0005-0000-0000-0000F42D0000}"/>
    <cellStyle name="Input 6 6 2" xfId="9883" xr:uid="{00000000-0005-0000-0000-0000F52D0000}"/>
    <cellStyle name="Input 6 6 2 2" xfId="9884" xr:uid="{00000000-0005-0000-0000-0000F62D0000}"/>
    <cellStyle name="Input 6 6 2 2 2" xfId="9885" xr:uid="{00000000-0005-0000-0000-0000F72D0000}"/>
    <cellStyle name="Input 6 6 2 2 2 2" xfId="38183" xr:uid="{00000000-0005-0000-0000-0000F82D0000}"/>
    <cellStyle name="Input 6 6 2 2 3" xfId="9886" xr:uid="{00000000-0005-0000-0000-0000F92D0000}"/>
    <cellStyle name="Input 6 6 2 2 3 2" xfId="40723" xr:uid="{00000000-0005-0000-0000-0000FA2D0000}"/>
    <cellStyle name="Input 6 6 2 2 4" xfId="35630" xr:uid="{00000000-0005-0000-0000-0000FB2D0000}"/>
    <cellStyle name="Input 6 6 2 3" xfId="9887" xr:uid="{00000000-0005-0000-0000-0000FC2D0000}"/>
    <cellStyle name="Input 6 6 2 3 2" xfId="36909" xr:uid="{00000000-0005-0000-0000-0000FD2D0000}"/>
    <cellStyle name="Input 6 6 2 4" xfId="9888" xr:uid="{00000000-0005-0000-0000-0000FE2D0000}"/>
    <cellStyle name="Input 6 6 2 4 2" xfId="39453" xr:uid="{00000000-0005-0000-0000-0000FF2D0000}"/>
    <cellStyle name="Input 6 6 2 5" xfId="34355" xr:uid="{00000000-0005-0000-0000-0000002E0000}"/>
    <cellStyle name="Input 6 6 3" xfId="31756" xr:uid="{00000000-0005-0000-0000-0000012E0000}"/>
    <cellStyle name="Input 6 7" xfId="9889" xr:uid="{00000000-0005-0000-0000-0000022E0000}"/>
    <cellStyle name="Input 6 7 2" xfId="9890" xr:uid="{00000000-0005-0000-0000-0000032E0000}"/>
    <cellStyle name="Input 6 7 2 2" xfId="9891" xr:uid="{00000000-0005-0000-0000-0000042E0000}"/>
    <cellStyle name="Input 6 7 2 2 2" xfId="38031" xr:uid="{00000000-0005-0000-0000-0000052E0000}"/>
    <cellStyle name="Input 6 7 2 3" xfId="9892" xr:uid="{00000000-0005-0000-0000-0000062E0000}"/>
    <cellStyle name="Input 6 7 2 3 2" xfId="40571" xr:uid="{00000000-0005-0000-0000-0000072E0000}"/>
    <cellStyle name="Input 6 7 2 4" xfId="35478" xr:uid="{00000000-0005-0000-0000-0000082E0000}"/>
    <cellStyle name="Input 6 7 3" xfId="9893" xr:uid="{00000000-0005-0000-0000-0000092E0000}"/>
    <cellStyle name="Input 6 7 3 2" xfId="36757" xr:uid="{00000000-0005-0000-0000-00000A2E0000}"/>
    <cellStyle name="Input 6 7 4" xfId="9894" xr:uid="{00000000-0005-0000-0000-00000B2E0000}"/>
    <cellStyle name="Input 6 7 4 2" xfId="39301" xr:uid="{00000000-0005-0000-0000-00000C2E0000}"/>
    <cellStyle name="Input 6 7 5" xfId="34203" xr:uid="{00000000-0005-0000-0000-00000D2E0000}"/>
    <cellStyle name="Input 6 8" xfId="9895" xr:uid="{00000000-0005-0000-0000-00000E2E0000}"/>
    <cellStyle name="Input 6 8 2" xfId="41897" xr:uid="{00000000-0005-0000-0000-00000F2E0000}"/>
    <cellStyle name="Input 6 9" xfId="9774" xr:uid="{00000000-0005-0000-0000-0000102E0000}"/>
    <cellStyle name="Input 7" xfId="1932" xr:uid="{00000000-0005-0000-0000-0000112E0000}"/>
    <cellStyle name="Input 7 2" xfId="1933" xr:uid="{00000000-0005-0000-0000-0000122E0000}"/>
    <cellStyle name="Input 7 2 2" xfId="9898" xr:uid="{00000000-0005-0000-0000-0000132E0000}"/>
    <cellStyle name="Input 7 2 2 2" xfId="9899" xr:uid="{00000000-0005-0000-0000-0000142E0000}"/>
    <cellStyle name="Input 7 2 2 2 2" xfId="9900" xr:uid="{00000000-0005-0000-0000-0000152E0000}"/>
    <cellStyle name="Input 7 2 2 2 2 2" xfId="9901" xr:uid="{00000000-0005-0000-0000-0000162E0000}"/>
    <cellStyle name="Input 7 2 2 2 2 2 2" xfId="9902" xr:uid="{00000000-0005-0000-0000-0000172E0000}"/>
    <cellStyle name="Input 7 2 2 2 2 2 2 2" xfId="38916" xr:uid="{00000000-0005-0000-0000-0000182E0000}"/>
    <cellStyle name="Input 7 2 2 2 2 2 3" xfId="9903" xr:uid="{00000000-0005-0000-0000-0000192E0000}"/>
    <cellStyle name="Input 7 2 2 2 2 2 3 2" xfId="41456" xr:uid="{00000000-0005-0000-0000-00001A2E0000}"/>
    <cellStyle name="Input 7 2 2 2 2 2 4" xfId="36363" xr:uid="{00000000-0005-0000-0000-00001B2E0000}"/>
    <cellStyle name="Input 7 2 2 2 2 3" xfId="9904" xr:uid="{00000000-0005-0000-0000-00001C2E0000}"/>
    <cellStyle name="Input 7 2 2 2 2 3 2" xfId="37644" xr:uid="{00000000-0005-0000-0000-00001D2E0000}"/>
    <cellStyle name="Input 7 2 2 2 2 4" xfId="9905" xr:uid="{00000000-0005-0000-0000-00001E2E0000}"/>
    <cellStyle name="Input 7 2 2 2 2 4 2" xfId="40186" xr:uid="{00000000-0005-0000-0000-00001F2E0000}"/>
    <cellStyle name="Input 7 2 2 2 2 5" xfId="35084" xr:uid="{00000000-0005-0000-0000-0000202E0000}"/>
    <cellStyle name="Input 7 2 2 2 3" xfId="33813" xr:uid="{00000000-0005-0000-0000-0000212E0000}"/>
    <cellStyle name="Input 7 2 2 3" xfId="9906" xr:uid="{00000000-0005-0000-0000-0000222E0000}"/>
    <cellStyle name="Input 7 2 2 3 2" xfId="9907" xr:uid="{00000000-0005-0000-0000-0000232E0000}"/>
    <cellStyle name="Input 7 2 2 3 2 2" xfId="9908" xr:uid="{00000000-0005-0000-0000-0000242E0000}"/>
    <cellStyle name="Input 7 2 2 3 2 2 2" xfId="38396" xr:uid="{00000000-0005-0000-0000-0000252E0000}"/>
    <cellStyle name="Input 7 2 2 3 2 3" xfId="9909" xr:uid="{00000000-0005-0000-0000-0000262E0000}"/>
    <cellStyle name="Input 7 2 2 3 2 3 2" xfId="40936" xr:uid="{00000000-0005-0000-0000-0000272E0000}"/>
    <cellStyle name="Input 7 2 2 3 2 4" xfId="35843" xr:uid="{00000000-0005-0000-0000-0000282E0000}"/>
    <cellStyle name="Input 7 2 2 3 3" xfId="9910" xr:uid="{00000000-0005-0000-0000-0000292E0000}"/>
    <cellStyle name="Input 7 2 2 3 3 2" xfId="37122" xr:uid="{00000000-0005-0000-0000-00002A2E0000}"/>
    <cellStyle name="Input 7 2 2 3 4" xfId="9911" xr:uid="{00000000-0005-0000-0000-00002B2E0000}"/>
    <cellStyle name="Input 7 2 2 3 4 2" xfId="39666" xr:uid="{00000000-0005-0000-0000-00002C2E0000}"/>
    <cellStyle name="Input 7 2 2 3 5" xfId="34565" xr:uid="{00000000-0005-0000-0000-00002D2E0000}"/>
    <cellStyle name="Input 7 2 2 4" xfId="32609" xr:uid="{00000000-0005-0000-0000-00002E2E0000}"/>
    <cellStyle name="Input 7 2 3" xfId="9912" xr:uid="{00000000-0005-0000-0000-00002F2E0000}"/>
    <cellStyle name="Input 7 2 3 2" xfId="9913" xr:uid="{00000000-0005-0000-0000-0000302E0000}"/>
    <cellStyle name="Input 7 2 3 2 2" xfId="9914" xr:uid="{00000000-0005-0000-0000-0000312E0000}"/>
    <cellStyle name="Input 7 2 3 2 2 2" xfId="9915" xr:uid="{00000000-0005-0000-0000-0000322E0000}"/>
    <cellStyle name="Input 7 2 3 2 2 2 2" xfId="9916" xr:uid="{00000000-0005-0000-0000-0000332E0000}"/>
    <cellStyle name="Input 7 2 3 2 2 2 2 2" xfId="39068" xr:uid="{00000000-0005-0000-0000-0000342E0000}"/>
    <cellStyle name="Input 7 2 3 2 2 2 3" xfId="9917" xr:uid="{00000000-0005-0000-0000-0000352E0000}"/>
    <cellStyle name="Input 7 2 3 2 2 2 3 2" xfId="41608" xr:uid="{00000000-0005-0000-0000-0000362E0000}"/>
    <cellStyle name="Input 7 2 3 2 2 2 4" xfId="36515" xr:uid="{00000000-0005-0000-0000-0000372E0000}"/>
    <cellStyle name="Input 7 2 3 2 2 3" xfId="9918" xr:uid="{00000000-0005-0000-0000-0000382E0000}"/>
    <cellStyle name="Input 7 2 3 2 2 3 2" xfId="37796" xr:uid="{00000000-0005-0000-0000-0000392E0000}"/>
    <cellStyle name="Input 7 2 3 2 2 4" xfId="9919" xr:uid="{00000000-0005-0000-0000-00003A2E0000}"/>
    <cellStyle name="Input 7 2 3 2 2 4 2" xfId="40338" xr:uid="{00000000-0005-0000-0000-00003B2E0000}"/>
    <cellStyle name="Input 7 2 3 2 2 5" xfId="35236" xr:uid="{00000000-0005-0000-0000-00003C2E0000}"/>
    <cellStyle name="Input 7 2 3 2 3" xfId="33964" xr:uid="{00000000-0005-0000-0000-00003D2E0000}"/>
    <cellStyle name="Input 7 2 3 3" xfId="9920" xr:uid="{00000000-0005-0000-0000-00003E2E0000}"/>
    <cellStyle name="Input 7 2 3 3 2" xfId="9921" xr:uid="{00000000-0005-0000-0000-00003F2E0000}"/>
    <cellStyle name="Input 7 2 3 3 2 2" xfId="9922" xr:uid="{00000000-0005-0000-0000-0000402E0000}"/>
    <cellStyle name="Input 7 2 3 3 2 2 2" xfId="38548" xr:uid="{00000000-0005-0000-0000-0000412E0000}"/>
    <cellStyle name="Input 7 2 3 3 2 3" xfId="9923" xr:uid="{00000000-0005-0000-0000-0000422E0000}"/>
    <cellStyle name="Input 7 2 3 3 2 3 2" xfId="41088" xr:uid="{00000000-0005-0000-0000-0000432E0000}"/>
    <cellStyle name="Input 7 2 3 3 2 4" xfId="35995" xr:uid="{00000000-0005-0000-0000-0000442E0000}"/>
    <cellStyle name="Input 7 2 3 3 3" xfId="9924" xr:uid="{00000000-0005-0000-0000-0000452E0000}"/>
    <cellStyle name="Input 7 2 3 3 3 2" xfId="37274" xr:uid="{00000000-0005-0000-0000-0000462E0000}"/>
    <cellStyle name="Input 7 2 3 3 4" xfId="9925" xr:uid="{00000000-0005-0000-0000-0000472E0000}"/>
    <cellStyle name="Input 7 2 3 3 4 2" xfId="39818" xr:uid="{00000000-0005-0000-0000-0000482E0000}"/>
    <cellStyle name="Input 7 2 3 3 5" xfId="34713" xr:uid="{00000000-0005-0000-0000-0000492E0000}"/>
    <cellStyle name="Input 7 2 3 4" xfId="32757" xr:uid="{00000000-0005-0000-0000-00004A2E0000}"/>
    <cellStyle name="Input 7 2 4" xfId="9926" xr:uid="{00000000-0005-0000-0000-00004B2E0000}"/>
    <cellStyle name="Input 7 2 4 2" xfId="9927" xr:uid="{00000000-0005-0000-0000-00004C2E0000}"/>
    <cellStyle name="Input 7 2 4 2 2" xfId="9928" xr:uid="{00000000-0005-0000-0000-00004D2E0000}"/>
    <cellStyle name="Input 7 2 4 2 2 2" xfId="9929" xr:uid="{00000000-0005-0000-0000-00004E2E0000}"/>
    <cellStyle name="Input 7 2 4 2 2 2 2" xfId="9930" xr:uid="{00000000-0005-0000-0000-00004F2E0000}"/>
    <cellStyle name="Input 7 2 4 2 2 2 2 2" xfId="39227" xr:uid="{00000000-0005-0000-0000-0000502E0000}"/>
    <cellStyle name="Input 7 2 4 2 2 2 3" xfId="9931" xr:uid="{00000000-0005-0000-0000-0000512E0000}"/>
    <cellStyle name="Input 7 2 4 2 2 2 3 2" xfId="41767" xr:uid="{00000000-0005-0000-0000-0000522E0000}"/>
    <cellStyle name="Input 7 2 4 2 2 2 4" xfId="36674" xr:uid="{00000000-0005-0000-0000-0000532E0000}"/>
    <cellStyle name="Input 7 2 4 2 2 3" xfId="9932" xr:uid="{00000000-0005-0000-0000-0000542E0000}"/>
    <cellStyle name="Input 7 2 4 2 2 3 2" xfId="37957" xr:uid="{00000000-0005-0000-0000-0000552E0000}"/>
    <cellStyle name="Input 7 2 4 2 2 4" xfId="9933" xr:uid="{00000000-0005-0000-0000-0000562E0000}"/>
    <cellStyle name="Input 7 2 4 2 2 4 2" xfId="40497" xr:uid="{00000000-0005-0000-0000-0000572E0000}"/>
    <cellStyle name="Input 7 2 4 2 2 5" xfId="35397" xr:uid="{00000000-0005-0000-0000-0000582E0000}"/>
    <cellStyle name="Input 7 2 4 2 3" xfId="34125" xr:uid="{00000000-0005-0000-0000-0000592E0000}"/>
    <cellStyle name="Input 7 2 4 3" xfId="9934" xr:uid="{00000000-0005-0000-0000-00005A2E0000}"/>
    <cellStyle name="Input 7 2 4 3 2" xfId="9935" xr:uid="{00000000-0005-0000-0000-00005B2E0000}"/>
    <cellStyle name="Input 7 2 4 3 2 2" xfId="9936" xr:uid="{00000000-0005-0000-0000-00005C2E0000}"/>
    <cellStyle name="Input 7 2 4 3 2 2 2" xfId="38707" xr:uid="{00000000-0005-0000-0000-00005D2E0000}"/>
    <cellStyle name="Input 7 2 4 3 2 3" xfId="9937" xr:uid="{00000000-0005-0000-0000-00005E2E0000}"/>
    <cellStyle name="Input 7 2 4 3 2 3 2" xfId="41247" xr:uid="{00000000-0005-0000-0000-00005F2E0000}"/>
    <cellStyle name="Input 7 2 4 3 2 4" xfId="36154" xr:uid="{00000000-0005-0000-0000-0000602E0000}"/>
    <cellStyle name="Input 7 2 4 3 3" xfId="9938" xr:uid="{00000000-0005-0000-0000-0000612E0000}"/>
    <cellStyle name="Input 7 2 4 3 3 2" xfId="37435" xr:uid="{00000000-0005-0000-0000-0000622E0000}"/>
    <cellStyle name="Input 7 2 4 3 4" xfId="9939" xr:uid="{00000000-0005-0000-0000-0000632E0000}"/>
    <cellStyle name="Input 7 2 4 3 4 2" xfId="39977" xr:uid="{00000000-0005-0000-0000-0000642E0000}"/>
    <cellStyle name="Input 7 2 4 3 5" xfId="34874" xr:uid="{00000000-0005-0000-0000-0000652E0000}"/>
    <cellStyle name="Input 7 2 4 4" xfId="33016" xr:uid="{00000000-0005-0000-0000-0000662E0000}"/>
    <cellStyle name="Input 7 2 5" xfId="9940" xr:uid="{00000000-0005-0000-0000-0000672E0000}"/>
    <cellStyle name="Input 7 2 5 2" xfId="9941" xr:uid="{00000000-0005-0000-0000-0000682E0000}"/>
    <cellStyle name="Input 7 2 5 2 2" xfId="9942" xr:uid="{00000000-0005-0000-0000-0000692E0000}"/>
    <cellStyle name="Input 7 2 5 2 2 2" xfId="9943" xr:uid="{00000000-0005-0000-0000-00006A2E0000}"/>
    <cellStyle name="Input 7 2 5 2 2 2 2" xfId="38251" xr:uid="{00000000-0005-0000-0000-00006B2E0000}"/>
    <cellStyle name="Input 7 2 5 2 2 3" xfId="9944" xr:uid="{00000000-0005-0000-0000-00006C2E0000}"/>
    <cellStyle name="Input 7 2 5 2 2 3 2" xfId="40791" xr:uid="{00000000-0005-0000-0000-00006D2E0000}"/>
    <cellStyle name="Input 7 2 5 2 2 4" xfId="35698" xr:uid="{00000000-0005-0000-0000-00006E2E0000}"/>
    <cellStyle name="Input 7 2 5 2 3" xfId="9945" xr:uid="{00000000-0005-0000-0000-00006F2E0000}"/>
    <cellStyle name="Input 7 2 5 2 3 2" xfId="36977" xr:uid="{00000000-0005-0000-0000-0000702E0000}"/>
    <cellStyle name="Input 7 2 5 2 4" xfId="9946" xr:uid="{00000000-0005-0000-0000-0000712E0000}"/>
    <cellStyle name="Input 7 2 5 2 4 2" xfId="39521" xr:uid="{00000000-0005-0000-0000-0000722E0000}"/>
    <cellStyle name="Input 7 2 5 2 5" xfId="34423" xr:uid="{00000000-0005-0000-0000-0000732E0000}"/>
    <cellStyle name="Input 7 2 5 3" xfId="31888" xr:uid="{00000000-0005-0000-0000-0000742E0000}"/>
    <cellStyle name="Input 7 2 6" xfId="9947" xr:uid="{00000000-0005-0000-0000-0000752E0000}"/>
    <cellStyle name="Input 7 2 6 2" xfId="9948" xr:uid="{00000000-0005-0000-0000-0000762E0000}"/>
    <cellStyle name="Input 7 2 6 2 2" xfId="9949" xr:uid="{00000000-0005-0000-0000-0000772E0000}"/>
    <cellStyle name="Input 7 2 6 2 2 2" xfId="9950" xr:uid="{00000000-0005-0000-0000-0000782E0000}"/>
    <cellStyle name="Input 7 2 6 2 2 2 2" xfId="38779" xr:uid="{00000000-0005-0000-0000-0000792E0000}"/>
    <cellStyle name="Input 7 2 6 2 2 3" xfId="9951" xr:uid="{00000000-0005-0000-0000-00007A2E0000}"/>
    <cellStyle name="Input 7 2 6 2 2 3 2" xfId="41319" xr:uid="{00000000-0005-0000-0000-00007B2E0000}"/>
    <cellStyle name="Input 7 2 6 2 2 4" xfId="36226" xr:uid="{00000000-0005-0000-0000-00007C2E0000}"/>
    <cellStyle name="Input 7 2 6 2 3" xfId="9952" xr:uid="{00000000-0005-0000-0000-00007D2E0000}"/>
    <cellStyle name="Input 7 2 6 2 3 2" xfId="37507" xr:uid="{00000000-0005-0000-0000-00007E2E0000}"/>
    <cellStyle name="Input 7 2 6 2 4" xfId="9953" xr:uid="{00000000-0005-0000-0000-00007F2E0000}"/>
    <cellStyle name="Input 7 2 6 2 4 2" xfId="40049" xr:uid="{00000000-0005-0000-0000-0000802E0000}"/>
    <cellStyle name="Input 7 2 6 2 5" xfId="34947" xr:uid="{00000000-0005-0000-0000-0000812E0000}"/>
    <cellStyle name="Input 7 2 6 3" xfId="33674" xr:uid="{00000000-0005-0000-0000-0000822E0000}"/>
    <cellStyle name="Input 7 2 7" xfId="9954" xr:uid="{00000000-0005-0000-0000-0000832E0000}"/>
    <cellStyle name="Input 7 2 7 2" xfId="9955" xr:uid="{00000000-0005-0000-0000-0000842E0000}"/>
    <cellStyle name="Input 7 2 7 2 2" xfId="9956" xr:uid="{00000000-0005-0000-0000-0000852E0000}"/>
    <cellStyle name="Input 7 2 7 2 2 2" xfId="38109" xr:uid="{00000000-0005-0000-0000-0000862E0000}"/>
    <cellStyle name="Input 7 2 7 2 3" xfId="9957" xr:uid="{00000000-0005-0000-0000-0000872E0000}"/>
    <cellStyle name="Input 7 2 7 2 3 2" xfId="40649" xr:uid="{00000000-0005-0000-0000-0000882E0000}"/>
    <cellStyle name="Input 7 2 7 2 4" xfId="35556" xr:uid="{00000000-0005-0000-0000-0000892E0000}"/>
    <cellStyle name="Input 7 2 7 3" xfId="9958" xr:uid="{00000000-0005-0000-0000-00008A2E0000}"/>
    <cellStyle name="Input 7 2 7 3 2" xfId="36835" xr:uid="{00000000-0005-0000-0000-00008B2E0000}"/>
    <cellStyle name="Input 7 2 7 4" xfId="9959" xr:uid="{00000000-0005-0000-0000-00008C2E0000}"/>
    <cellStyle name="Input 7 2 7 4 2" xfId="39379" xr:uid="{00000000-0005-0000-0000-00008D2E0000}"/>
    <cellStyle name="Input 7 2 7 5" xfId="34281" xr:uid="{00000000-0005-0000-0000-00008E2E0000}"/>
    <cellStyle name="Input 7 2 8" xfId="9897" xr:uid="{00000000-0005-0000-0000-00008F2E0000}"/>
    <cellStyle name="Input 7 3" xfId="9960" xr:uid="{00000000-0005-0000-0000-0000902E0000}"/>
    <cellStyle name="Input 7 3 2" xfId="9961" xr:uid="{00000000-0005-0000-0000-0000912E0000}"/>
    <cellStyle name="Input 7 3 2 2" xfId="9962" xr:uid="{00000000-0005-0000-0000-0000922E0000}"/>
    <cellStyle name="Input 7 3 2 2 2" xfId="9963" xr:uid="{00000000-0005-0000-0000-0000932E0000}"/>
    <cellStyle name="Input 7 3 2 2 2 2" xfId="9964" xr:uid="{00000000-0005-0000-0000-0000942E0000}"/>
    <cellStyle name="Input 7 3 2 2 2 2 2" xfId="38840" xr:uid="{00000000-0005-0000-0000-0000952E0000}"/>
    <cellStyle name="Input 7 3 2 2 2 3" xfId="9965" xr:uid="{00000000-0005-0000-0000-0000962E0000}"/>
    <cellStyle name="Input 7 3 2 2 2 3 2" xfId="41380" xr:uid="{00000000-0005-0000-0000-0000972E0000}"/>
    <cellStyle name="Input 7 3 2 2 2 4" xfId="36287" xr:uid="{00000000-0005-0000-0000-0000982E0000}"/>
    <cellStyle name="Input 7 3 2 2 3" xfId="9966" xr:uid="{00000000-0005-0000-0000-0000992E0000}"/>
    <cellStyle name="Input 7 3 2 2 3 2" xfId="37568" xr:uid="{00000000-0005-0000-0000-00009A2E0000}"/>
    <cellStyle name="Input 7 3 2 2 4" xfId="9967" xr:uid="{00000000-0005-0000-0000-00009B2E0000}"/>
    <cellStyle name="Input 7 3 2 2 4 2" xfId="40110" xr:uid="{00000000-0005-0000-0000-00009C2E0000}"/>
    <cellStyle name="Input 7 3 2 2 5" xfId="35008" xr:uid="{00000000-0005-0000-0000-00009D2E0000}"/>
    <cellStyle name="Input 7 3 2 3" xfId="33737" xr:uid="{00000000-0005-0000-0000-00009E2E0000}"/>
    <cellStyle name="Input 7 3 3" xfId="9968" xr:uid="{00000000-0005-0000-0000-00009F2E0000}"/>
    <cellStyle name="Input 7 3 3 2" xfId="9969" xr:uid="{00000000-0005-0000-0000-0000A02E0000}"/>
    <cellStyle name="Input 7 3 3 2 2" xfId="9970" xr:uid="{00000000-0005-0000-0000-0000A12E0000}"/>
    <cellStyle name="Input 7 3 3 2 2 2" xfId="38320" xr:uid="{00000000-0005-0000-0000-0000A22E0000}"/>
    <cellStyle name="Input 7 3 3 2 3" xfId="9971" xr:uid="{00000000-0005-0000-0000-0000A32E0000}"/>
    <cellStyle name="Input 7 3 3 2 3 2" xfId="40860" xr:uid="{00000000-0005-0000-0000-0000A42E0000}"/>
    <cellStyle name="Input 7 3 3 2 4" xfId="35767" xr:uid="{00000000-0005-0000-0000-0000A52E0000}"/>
    <cellStyle name="Input 7 3 3 3" xfId="9972" xr:uid="{00000000-0005-0000-0000-0000A62E0000}"/>
    <cellStyle name="Input 7 3 3 3 2" xfId="37046" xr:uid="{00000000-0005-0000-0000-0000A72E0000}"/>
    <cellStyle name="Input 7 3 3 4" xfId="9973" xr:uid="{00000000-0005-0000-0000-0000A82E0000}"/>
    <cellStyle name="Input 7 3 3 4 2" xfId="39590" xr:uid="{00000000-0005-0000-0000-0000A92E0000}"/>
    <cellStyle name="Input 7 3 3 5" xfId="34491" xr:uid="{00000000-0005-0000-0000-0000AA2E0000}"/>
    <cellStyle name="Input 7 3 4" xfId="32536" xr:uid="{00000000-0005-0000-0000-0000AB2E0000}"/>
    <cellStyle name="Input 7 4" xfId="9974" xr:uid="{00000000-0005-0000-0000-0000AC2E0000}"/>
    <cellStyle name="Input 7 4 2" xfId="9975" xr:uid="{00000000-0005-0000-0000-0000AD2E0000}"/>
    <cellStyle name="Input 7 4 2 2" xfId="9976" xr:uid="{00000000-0005-0000-0000-0000AE2E0000}"/>
    <cellStyle name="Input 7 4 2 2 2" xfId="9977" xr:uid="{00000000-0005-0000-0000-0000AF2E0000}"/>
    <cellStyle name="Input 7 4 2 2 2 2" xfId="9978" xr:uid="{00000000-0005-0000-0000-0000B02E0000}"/>
    <cellStyle name="Input 7 4 2 2 2 2 2" xfId="38991" xr:uid="{00000000-0005-0000-0000-0000B12E0000}"/>
    <cellStyle name="Input 7 4 2 2 2 3" xfId="9979" xr:uid="{00000000-0005-0000-0000-0000B22E0000}"/>
    <cellStyle name="Input 7 4 2 2 2 3 2" xfId="41531" xr:uid="{00000000-0005-0000-0000-0000B32E0000}"/>
    <cellStyle name="Input 7 4 2 2 2 4" xfId="36438" xr:uid="{00000000-0005-0000-0000-0000B42E0000}"/>
    <cellStyle name="Input 7 4 2 2 3" xfId="9980" xr:uid="{00000000-0005-0000-0000-0000B52E0000}"/>
    <cellStyle name="Input 7 4 2 2 3 2" xfId="37719" xr:uid="{00000000-0005-0000-0000-0000B62E0000}"/>
    <cellStyle name="Input 7 4 2 2 4" xfId="9981" xr:uid="{00000000-0005-0000-0000-0000B72E0000}"/>
    <cellStyle name="Input 7 4 2 2 4 2" xfId="40261" xr:uid="{00000000-0005-0000-0000-0000B82E0000}"/>
    <cellStyle name="Input 7 4 2 2 5" xfId="35159" xr:uid="{00000000-0005-0000-0000-0000B92E0000}"/>
    <cellStyle name="Input 7 4 2 3" xfId="33888" xr:uid="{00000000-0005-0000-0000-0000BA2E0000}"/>
    <cellStyle name="Input 7 4 3" xfId="9982" xr:uid="{00000000-0005-0000-0000-0000BB2E0000}"/>
    <cellStyle name="Input 7 4 3 2" xfId="9983" xr:uid="{00000000-0005-0000-0000-0000BC2E0000}"/>
    <cellStyle name="Input 7 4 3 2 2" xfId="9984" xr:uid="{00000000-0005-0000-0000-0000BD2E0000}"/>
    <cellStyle name="Input 7 4 3 2 2 2" xfId="38471" xr:uid="{00000000-0005-0000-0000-0000BE2E0000}"/>
    <cellStyle name="Input 7 4 3 2 3" xfId="9985" xr:uid="{00000000-0005-0000-0000-0000BF2E0000}"/>
    <cellStyle name="Input 7 4 3 2 3 2" xfId="41011" xr:uid="{00000000-0005-0000-0000-0000C02E0000}"/>
    <cellStyle name="Input 7 4 3 2 4" xfId="35918" xr:uid="{00000000-0005-0000-0000-0000C12E0000}"/>
    <cellStyle name="Input 7 4 3 3" xfId="9986" xr:uid="{00000000-0005-0000-0000-0000C22E0000}"/>
    <cellStyle name="Input 7 4 3 3 2" xfId="37197" xr:uid="{00000000-0005-0000-0000-0000C32E0000}"/>
    <cellStyle name="Input 7 4 3 4" xfId="9987" xr:uid="{00000000-0005-0000-0000-0000C42E0000}"/>
    <cellStyle name="Input 7 4 3 4 2" xfId="39741" xr:uid="{00000000-0005-0000-0000-0000C52E0000}"/>
    <cellStyle name="Input 7 4 3 5" xfId="34638" xr:uid="{00000000-0005-0000-0000-0000C62E0000}"/>
    <cellStyle name="Input 7 4 4" xfId="32685" xr:uid="{00000000-0005-0000-0000-0000C72E0000}"/>
    <cellStyle name="Input 7 5" xfId="9988" xr:uid="{00000000-0005-0000-0000-0000C82E0000}"/>
    <cellStyle name="Input 7 5 2" xfId="9989" xr:uid="{00000000-0005-0000-0000-0000C92E0000}"/>
    <cellStyle name="Input 7 5 2 2" xfId="9990" xr:uid="{00000000-0005-0000-0000-0000CA2E0000}"/>
    <cellStyle name="Input 7 5 2 2 2" xfId="9991" xr:uid="{00000000-0005-0000-0000-0000CB2E0000}"/>
    <cellStyle name="Input 7 5 2 2 2 2" xfId="9992" xr:uid="{00000000-0005-0000-0000-0000CC2E0000}"/>
    <cellStyle name="Input 7 5 2 2 2 2 2" xfId="39150" xr:uid="{00000000-0005-0000-0000-0000CD2E0000}"/>
    <cellStyle name="Input 7 5 2 2 2 3" xfId="9993" xr:uid="{00000000-0005-0000-0000-0000CE2E0000}"/>
    <cellStyle name="Input 7 5 2 2 2 3 2" xfId="41690" xr:uid="{00000000-0005-0000-0000-0000CF2E0000}"/>
    <cellStyle name="Input 7 5 2 2 2 4" xfId="36597" xr:uid="{00000000-0005-0000-0000-0000D02E0000}"/>
    <cellStyle name="Input 7 5 2 2 3" xfId="9994" xr:uid="{00000000-0005-0000-0000-0000D12E0000}"/>
    <cellStyle name="Input 7 5 2 2 3 2" xfId="37880" xr:uid="{00000000-0005-0000-0000-0000D22E0000}"/>
    <cellStyle name="Input 7 5 2 2 4" xfId="9995" xr:uid="{00000000-0005-0000-0000-0000D32E0000}"/>
    <cellStyle name="Input 7 5 2 2 4 2" xfId="40420" xr:uid="{00000000-0005-0000-0000-0000D42E0000}"/>
    <cellStyle name="Input 7 5 2 2 5" xfId="35320" xr:uid="{00000000-0005-0000-0000-0000D52E0000}"/>
    <cellStyle name="Input 7 5 2 3" xfId="34048" xr:uid="{00000000-0005-0000-0000-0000D62E0000}"/>
    <cellStyle name="Input 7 5 3" xfId="9996" xr:uid="{00000000-0005-0000-0000-0000D72E0000}"/>
    <cellStyle name="Input 7 5 3 2" xfId="9997" xr:uid="{00000000-0005-0000-0000-0000D82E0000}"/>
    <cellStyle name="Input 7 5 3 2 2" xfId="9998" xr:uid="{00000000-0005-0000-0000-0000D92E0000}"/>
    <cellStyle name="Input 7 5 3 2 2 2" xfId="38630" xr:uid="{00000000-0005-0000-0000-0000DA2E0000}"/>
    <cellStyle name="Input 7 5 3 2 3" xfId="9999" xr:uid="{00000000-0005-0000-0000-0000DB2E0000}"/>
    <cellStyle name="Input 7 5 3 2 3 2" xfId="41170" xr:uid="{00000000-0005-0000-0000-0000DC2E0000}"/>
    <cellStyle name="Input 7 5 3 2 4" xfId="36077" xr:uid="{00000000-0005-0000-0000-0000DD2E0000}"/>
    <cellStyle name="Input 7 5 3 3" xfId="10000" xr:uid="{00000000-0005-0000-0000-0000DE2E0000}"/>
    <cellStyle name="Input 7 5 3 3 2" xfId="37358" xr:uid="{00000000-0005-0000-0000-0000DF2E0000}"/>
    <cellStyle name="Input 7 5 3 4" xfId="10001" xr:uid="{00000000-0005-0000-0000-0000E02E0000}"/>
    <cellStyle name="Input 7 5 3 4 2" xfId="39900" xr:uid="{00000000-0005-0000-0000-0000E12E0000}"/>
    <cellStyle name="Input 7 5 3 5" xfId="34797" xr:uid="{00000000-0005-0000-0000-0000E22E0000}"/>
    <cellStyle name="Input 7 5 4" xfId="32861" xr:uid="{00000000-0005-0000-0000-0000E32E0000}"/>
    <cellStyle name="Input 7 6" xfId="10002" xr:uid="{00000000-0005-0000-0000-0000E42E0000}"/>
    <cellStyle name="Input 7 6 2" xfId="10003" xr:uid="{00000000-0005-0000-0000-0000E52E0000}"/>
    <cellStyle name="Input 7 6 2 2" xfId="10004" xr:uid="{00000000-0005-0000-0000-0000E62E0000}"/>
    <cellStyle name="Input 7 6 2 2 2" xfId="10005" xr:uid="{00000000-0005-0000-0000-0000E72E0000}"/>
    <cellStyle name="Input 7 6 2 2 2 2" xfId="38184" xr:uid="{00000000-0005-0000-0000-0000E82E0000}"/>
    <cellStyle name="Input 7 6 2 2 3" xfId="10006" xr:uid="{00000000-0005-0000-0000-0000E92E0000}"/>
    <cellStyle name="Input 7 6 2 2 3 2" xfId="40724" xr:uid="{00000000-0005-0000-0000-0000EA2E0000}"/>
    <cellStyle name="Input 7 6 2 2 4" xfId="35631" xr:uid="{00000000-0005-0000-0000-0000EB2E0000}"/>
    <cellStyle name="Input 7 6 2 3" xfId="10007" xr:uid="{00000000-0005-0000-0000-0000EC2E0000}"/>
    <cellStyle name="Input 7 6 2 3 2" xfId="36910" xr:uid="{00000000-0005-0000-0000-0000ED2E0000}"/>
    <cellStyle name="Input 7 6 2 4" xfId="10008" xr:uid="{00000000-0005-0000-0000-0000EE2E0000}"/>
    <cellStyle name="Input 7 6 2 4 2" xfId="39454" xr:uid="{00000000-0005-0000-0000-0000EF2E0000}"/>
    <cellStyle name="Input 7 6 2 5" xfId="34356" xr:uid="{00000000-0005-0000-0000-0000F02E0000}"/>
    <cellStyle name="Input 7 6 3" xfId="31757" xr:uid="{00000000-0005-0000-0000-0000F12E0000}"/>
    <cellStyle name="Input 7 7" xfId="10009" xr:uid="{00000000-0005-0000-0000-0000F22E0000}"/>
    <cellStyle name="Input 7 7 2" xfId="10010" xr:uid="{00000000-0005-0000-0000-0000F32E0000}"/>
    <cellStyle name="Input 7 7 2 2" xfId="10011" xr:uid="{00000000-0005-0000-0000-0000F42E0000}"/>
    <cellStyle name="Input 7 7 2 2 2" xfId="38032" xr:uid="{00000000-0005-0000-0000-0000F52E0000}"/>
    <cellStyle name="Input 7 7 2 3" xfId="10012" xr:uid="{00000000-0005-0000-0000-0000F62E0000}"/>
    <cellStyle name="Input 7 7 2 3 2" xfId="40572" xr:uid="{00000000-0005-0000-0000-0000F72E0000}"/>
    <cellStyle name="Input 7 7 2 4" xfId="35479" xr:uid="{00000000-0005-0000-0000-0000F82E0000}"/>
    <cellStyle name="Input 7 7 3" xfId="10013" xr:uid="{00000000-0005-0000-0000-0000F92E0000}"/>
    <cellStyle name="Input 7 7 3 2" xfId="36758" xr:uid="{00000000-0005-0000-0000-0000FA2E0000}"/>
    <cellStyle name="Input 7 7 4" xfId="10014" xr:uid="{00000000-0005-0000-0000-0000FB2E0000}"/>
    <cellStyle name="Input 7 7 4 2" xfId="39302" xr:uid="{00000000-0005-0000-0000-0000FC2E0000}"/>
    <cellStyle name="Input 7 7 5" xfId="34204" xr:uid="{00000000-0005-0000-0000-0000FD2E0000}"/>
    <cellStyle name="Input 7 8" xfId="10015" xr:uid="{00000000-0005-0000-0000-0000FE2E0000}"/>
    <cellStyle name="Input 7 8 2" xfId="41898" xr:uid="{00000000-0005-0000-0000-0000FF2E0000}"/>
    <cellStyle name="Input 7 9" xfId="9896" xr:uid="{00000000-0005-0000-0000-0000002F0000}"/>
    <cellStyle name="Input 8" xfId="1934" xr:uid="{00000000-0005-0000-0000-0000012F0000}"/>
    <cellStyle name="Input 8 10" xfId="10016" xr:uid="{00000000-0005-0000-0000-0000022F0000}"/>
    <cellStyle name="Input 8 11" xfId="30379" xr:uid="{00000000-0005-0000-0000-0000032F0000}"/>
    <cellStyle name="Input 8 2" xfId="10017" xr:uid="{00000000-0005-0000-0000-0000042F0000}"/>
    <cellStyle name="Input 8 2 2" xfId="10018" xr:uid="{00000000-0005-0000-0000-0000052F0000}"/>
    <cellStyle name="Input 8 2 2 2" xfId="10019" xr:uid="{00000000-0005-0000-0000-0000062F0000}"/>
    <cellStyle name="Input 8 2 2 2 2" xfId="10020" xr:uid="{00000000-0005-0000-0000-0000072F0000}"/>
    <cellStyle name="Input 8 2 2 2 2 2" xfId="10021" xr:uid="{00000000-0005-0000-0000-0000082F0000}"/>
    <cellStyle name="Input 8 2 2 2 2 2 2" xfId="10022" xr:uid="{00000000-0005-0000-0000-0000092F0000}"/>
    <cellStyle name="Input 8 2 2 2 2 2 2 2" xfId="38917" xr:uid="{00000000-0005-0000-0000-00000A2F0000}"/>
    <cellStyle name="Input 8 2 2 2 2 2 3" xfId="10023" xr:uid="{00000000-0005-0000-0000-00000B2F0000}"/>
    <cellStyle name="Input 8 2 2 2 2 2 3 2" xfId="41457" xr:uid="{00000000-0005-0000-0000-00000C2F0000}"/>
    <cellStyle name="Input 8 2 2 2 2 2 4" xfId="36364" xr:uid="{00000000-0005-0000-0000-00000D2F0000}"/>
    <cellStyle name="Input 8 2 2 2 2 3" xfId="10024" xr:uid="{00000000-0005-0000-0000-00000E2F0000}"/>
    <cellStyle name="Input 8 2 2 2 2 3 2" xfId="37645" xr:uid="{00000000-0005-0000-0000-00000F2F0000}"/>
    <cellStyle name="Input 8 2 2 2 2 4" xfId="10025" xr:uid="{00000000-0005-0000-0000-0000102F0000}"/>
    <cellStyle name="Input 8 2 2 2 2 4 2" xfId="40187" xr:uid="{00000000-0005-0000-0000-0000112F0000}"/>
    <cellStyle name="Input 8 2 2 2 2 5" xfId="35085" xr:uid="{00000000-0005-0000-0000-0000122F0000}"/>
    <cellStyle name="Input 8 2 2 2 3" xfId="33814" xr:uid="{00000000-0005-0000-0000-0000132F0000}"/>
    <cellStyle name="Input 8 2 2 3" xfId="10026" xr:uid="{00000000-0005-0000-0000-0000142F0000}"/>
    <cellStyle name="Input 8 2 2 3 2" xfId="10027" xr:uid="{00000000-0005-0000-0000-0000152F0000}"/>
    <cellStyle name="Input 8 2 2 3 2 2" xfId="10028" xr:uid="{00000000-0005-0000-0000-0000162F0000}"/>
    <cellStyle name="Input 8 2 2 3 2 2 2" xfId="38397" xr:uid="{00000000-0005-0000-0000-0000172F0000}"/>
    <cellStyle name="Input 8 2 2 3 2 3" xfId="10029" xr:uid="{00000000-0005-0000-0000-0000182F0000}"/>
    <cellStyle name="Input 8 2 2 3 2 3 2" xfId="40937" xr:uid="{00000000-0005-0000-0000-0000192F0000}"/>
    <cellStyle name="Input 8 2 2 3 2 4" xfId="35844" xr:uid="{00000000-0005-0000-0000-00001A2F0000}"/>
    <cellStyle name="Input 8 2 2 3 3" xfId="10030" xr:uid="{00000000-0005-0000-0000-00001B2F0000}"/>
    <cellStyle name="Input 8 2 2 3 3 2" xfId="37123" xr:uid="{00000000-0005-0000-0000-00001C2F0000}"/>
    <cellStyle name="Input 8 2 2 3 4" xfId="10031" xr:uid="{00000000-0005-0000-0000-00001D2F0000}"/>
    <cellStyle name="Input 8 2 2 3 4 2" xfId="39667" xr:uid="{00000000-0005-0000-0000-00001E2F0000}"/>
    <cellStyle name="Input 8 2 2 3 5" xfId="34566" xr:uid="{00000000-0005-0000-0000-00001F2F0000}"/>
    <cellStyle name="Input 8 2 2 4" xfId="32610" xr:uid="{00000000-0005-0000-0000-0000202F0000}"/>
    <cellStyle name="Input 8 2 3" xfId="10032" xr:uid="{00000000-0005-0000-0000-0000212F0000}"/>
    <cellStyle name="Input 8 2 3 2" xfId="10033" xr:uid="{00000000-0005-0000-0000-0000222F0000}"/>
    <cellStyle name="Input 8 2 3 2 2" xfId="10034" xr:uid="{00000000-0005-0000-0000-0000232F0000}"/>
    <cellStyle name="Input 8 2 3 2 2 2" xfId="10035" xr:uid="{00000000-0005-0000-0000-0000242F0000}"/>
    <cellStyle name="Input 8 2 3 2 2 2 2" xfId="10036" xr:uid="{00000000-0005-0000-0000-0000252F0000}"/>
    <cellStyle name="Input 8 2 3 2 2 2 2 2" xfId="39069" xr:uid="{00000000-0005-0000-0000-0000262F0000}"/>
    <cellStyle name="Input 8 2 3 2 2 2 3" xfId="10037" xr:uid="{00000000-0005-0000-0000-0000272F0000}"/>
    <cellStyle name="Input 8 2 3 2 2 2 3 2" xfId="41609" xr:uid="{00000000-0005-0000-0000-0000282F0000}"/>
    <cellStyle name="Input 8 2 3 2 2 2 4" xfId="36516" xr:uid="{00000000-0005-0000-0000-0000292F0000}"/>
    <cellStyle name="Input 8 2 3 2 2 3" xfId="10038" xr:uid="{00000000-0005-0000-0000-00002A2F0000}"/>
    <cellStyle name="Input 8 2 3 2 2 3 2" xfId="37797" xr:uid="{00000000-0005-0000-0000-00002B2F0000}"/>
    <cellStyle name="Input 8 2 3 2 2 4" xfId="10039" xr:uid="{00000000-0005-0000-0000-00002C2F0000}"/>
    <cellStyle name="Input 8 2 3 2 2 4 2" xfId="40339" xr:uid="{00000000-0005-0000-0000-00002D2F0000}"/>
    <cellStyle name="Input 8 2 3 2 2 5" xfId="35237" xr:uid="{00000000-0005-0000-0000-00002E2F0000}"/>
    <cellStyle name="Input 8 2 3 2 3" xfId="33965" xr:uid="{00000000-0005-0000-0000-00002F2F0000}"/>
    <cellStyle name="Input 8 2 3 3" xfId="10040" xr:uid="{00000000-0005-0000-0000-0000302F0000}"/>
    <cellStyle name="Input 8 2 3 3 2" xfId="10041" xr:uid="{00000000-0005-0000-0000-0000312F0000}"/>
    <cellStyle name="Input 8 2 3 3 2 2" xfId="10042" xr:uid="{00000000-0005-0000-0000-0000322F0000}"/>
    <cellStyle name="Input 8 2 3 3 2 2 2" xfId="38549" xr:uid="{00000000-0005-0000-0000-0000332F0000}"/>
    <cellStyle name="Input 8 2 3 3 2 3" xfId="10043" xr:uid="{00000000-0005-0000-0000-0000342F0000}"/>
    <cellStyle name="Input 8 2 3 3 2 3 2" xfId="41089" xr:uid="{00000000-0005-0000-0000-0000352F0000}"/>
    <cellStyle name="Input 8 2 3 3 2 4" xfId="35996" xr:uid="{00000000-0005-0000-0000-0000362F0000}"/>
    <cellStyle name="Input 8 2 3 3 3" xfId="10044" xr:uid="{00000000-0005-0000-0000-0000372F0000}"/>
    <cellStyle name="Input 8 2 3 3 3 2" xfId="37275" xr:uid="{00000000-0005-0000-0000-0000382F0000}"/>
    <cellStyle name="Input 8 2 3 3 4" xfId="10045" xr:uid="{00000000-0005-0000-0000-0000392F0000}"/>
    <cellStyle name="Input 8 2 3 3 4 2" xfId="39819" xr:uid="{00000000-0005-0000-0000-00003A2F0000}"/>
    <cellStyle name="Input 8 2 3 3 5" xfId="34714" xr:uid="{00000000-0005-0000-0000-00003B2F0000}"/>
    <cellStyle name="Input 8 2 3 4" xfId="32758" xr:uid="{00000000-0005-0000-0000-00003C2F0000}"/>
    <cellStyle name="Input 8 2 4" xfId="10046" xr:uid="{00000000-0005-0000-0000-00003D2F0000}"/>
    <cellStyle name="Input 8 2 4 2" xfId="10047" xr:uid="{00000000-0005-0000-0000-00003E2F0000}"/>
    <cellStyle name="Input 8 2 4 2 2" xfId="10048" xr:uid="{00000000-0005-0000-0000-00003F2F0000}"/>
    <cellStyle name="Input 8 2 4 2 2 2" xfId="10049" xr:uid="{00000000-0005-0000-0000-0000402F0000}"/>
    <cellStyle name="Input 8 2 4 2 2 2 2" xfId="10050" xr:uid="{00000000-0005-0000-0000-0000412F0000}"/>
    <cellStyle name="Input 8 2 4 2 2 2 2 2" xfId="39228" xr:uid="{00000000-0005-0000-0000-0000422F0000}"/>
    <cellStyle name="Input 8 2 4 2 2 2 3" xfId="10051" xr:uid="{00000000-0005-0000-0000-0000432F0000}"/>
    <cellStyle name="Input 8 2 4 2 2 2 3 2" xfId="41768" xr:uid="{00000000-0005-0000-0000-0000442F0000}"/>
    <cellStyle name="Input 8 2 4 2 2 2 4" xfId="36675" xr:uid="{00000000-0005-0000-0000-0000452F0000}"/>
    <cellStyle name="Input 8 2 4 2 2 3" xfId="10052" xr:uid="{00000000-0005-0000-0000-0000462F0000}"/>
    <cellStyle name="Input 8 2 4 2 2 3 2" xfId="37958" xr:uid="{00000000-0005-0000-0000-0000472F0000}"/>
    <cellStyle name="Input 8 2 4 2 2 4" xfId="10053" xr:uid="{00000000-0005-0000-0000-0000482F0000}"/>
    <cellStyle name="Input 8 2 4 2 2 4 2" xfId="40498" xr:uid="{00000000-0005-0000-0000-0000492F0000}"/>
    <cellStyle name="Input 8 2 4 2 2 5" xfId="35398" xr:uid="{00000000-0005-0000-0000-00004A2F0000}"/>
    <cellStyle name="Input 8 2 4 2 3" xfId="34126" xr:uid="{00000000-0005-0000-0000-00004B2F0000}"/>
    <cellStyle name="Input 8 2 4 3" xfId="10054" xr:uid="{00000000-0005-0000-0000-00004C2F0000}"/>
    <cellStyle name="Input 8 2 4 3 2" xfId="10055" xr:uid="{00000000-0005-0000-0000-00004D2F0000}"/>
    <cellStyle name="Input 8 2 4 3 2 2" xfId="10056" xr:uid="{00000000-0005-0000-0000-00004E2F0000}"/>
    <cellStyle name="Input 8 2 4 3 2 2 2" xfId="38708" xr:uid="{00000000-0005-0000-0000-00004F2F0000}"/>
    <cellStyle name="Input 8 2 4 3 2 3" xfId="10057" xr:uid="{00000000-0005-0000-0000-0000502F0000}"/>
    <cellStyle name="Input 8 2 4 3 2 3 2" xfId="41248" xr:uid="{00000000-0005-0000-0000-0000512F0000}"/>
    <cellStyle name="Input 8 2 4 3 2 4" xfId="36155" xr:uid="{00000000-0005-0000-0000-0000522F0000}"/>
    <cellStyle name="Input 8 2 4 3 3" xfId="10058" xr:uid="{00000000-0005-0000-0000-0000532F0000}"/>
    <cellStyle name="Input 8 2 4 3 3 2" xfId="37436" xr:uid="{00000000-0005-0000-0000-0000542F0000}"/>
    <cellStyle name="Input 8 2 4 3 4" xfId="10059" xr:uid="{00000000-0005-0000-0000-0000552F0000}"/>
    <cellStyle name="Input 8 2 4 3 4 2" xfId="39978" xr:uid="{00000000-0005-0000-0000-0000562F0000}"/>
    <cellStyle name="Input 8 2 4 3 5" xfId="34875" xr:uid="{00000000-0005-0000-0000-0000572F0000}"/>
    <cellStyle name="Input 8 2 4 4" xfId="33017" xr:uid="{00000000-0005-0000-0000-0000582F0000}"/>
    <cellStyle name="Input 8 2 5" xfId="10060" xr:uid="{00000000-0005-0000-0000-0000592F0000}"/>
    <cellStyle name="Input 8 2 5 2" xfId="10061" xr:uid="{00000000-0005-0000-0000-00005A2F0000}"/>
    <cellStyle name="Input 8 2 5 2 2" xfId="10062" xr:uid="{00000000-0005-0000-0000-00005B2F0000}"/>
    <cellStyle name="Input 8 2 5 2 2 2" xfId="10063" xr:uid="{00000000-0005-0000-0000-00005C2F0000}"/>
    <cellStyle name="Input 8 2 5 2 2 2 2" xfId="38252" xr:uid="{00000000-0005-0000-0000-00005D2F0000}"/>
    <cellStyle name="Input 8 2 5 2 2 3" xfId="10064" xr:uid="{00000000-0005-0000-0000-00005E2F0000}"/>
    <cellStyle name="Input 8 2 5 2 2 3 2" xfId="40792" xr:uid="{00000000-0005-0000-0000-00005F2F0000}"/>
    <cellStyle name="Input 8 2 5 2 2 4" xfId="35699" xr:uid="{00000000-0005-0000-0000-0000602F0000}"/>
    <cellStyle name="Input 8 2 5 2 3" xfId="10065" xr:uid="{00000000-0005-0000-0000-0000612F0000}"/>
    <cellStyle name="Input 8 2 5 2 3 2" xfId="36978" xr:uid="{00000000-0005-0000-0000-0000622F0000}"/>
    <cellStyle name="Input 8 2 5 2 4" xfId="10066" xr:uid="{00000000-0005-0000-0000-0000632F0000}"/>
    <cellStyle name="Input 8 2 5 2 4 2" xfId="39522" xr:uid="{00000000-0005-0000-0000-0000642F0000}"/>
    <cellStyle name="Input 8 2 5 2 5" xfId="34424" xr:uid="{00000000-0005-0000-0000-0000652F0000}"/>
    <cellStyle name="Input 8 2 5 3" xfId="31889" xr:uid="{00000000-0005-0000-0000-0000662F0000}"/>
    <cellStyle name="Input 8 2 6" xfId="10067" xr:uid="{00000000-0005-0000-0000-0000672F0000}"/>
    <cellStyle name="Input 8 2 6 2" xfId="10068" xr:uid="{00000000-0005-0000-0000-0000682F0000}"/>
    <cellStyle name="Input 8 2 6 2 2" xfId="10069" xr:uid="{00000000-0005-0000-0000-0000692F0000}"/>
    <cellStyle name="Input 8 2 6 2 2 2" xfId="10070" xr:uid="{00000000-0005-0000-0000-00006A2F0000}"/>
    <cellStyle name="Input 8 2 6 2 2 2 2" xfId="38780" xr:uid="{00000000-0005-0000-0000-00006B2F0000}"/>
    <cellStyle name="Input 8 2 6 2 2 3" xfId="10071" xr:uid="{00000000-0005-0000-0000-00006C2F0000}"/>
    <cellStyle name="Input 8 2 6 2 2 3 2" xfId="41320" xr:uid="{00000000-0005-0000-0000-00006D2F0000}"/>
    <cellStyle name="Input 8 2 6 2 2 4" xfId="36227" xr:uid="{00000000-0005-0000-0000-00006E2F0000}"/>
    <cellStyle name="Input 8 2 6 2 3" xfId="10072" xr:uid="{00000000-0005-0000-0000-00006F2F0000}"/>
    <cellStyle name="Input 8 2 6 2 3 2" xfId="37508" xr:uid="{00000000-0005-0000-0000-0000702F0000}"/>
    <cellStyle name="Input 8 2 6 2 4" xfId="10073" xr:uid="{00000000-0005-0000-0000-0000712F0000}"/>
    <cellStyle name="Input 8 2 6 2 4 2" xfId="40050" xr:uid="{00000000-0005-0000-0000-0000722F0000}"/>
    <cellStyle name="Input 8 2 6 2 5" xfId="34948" xr:uid="{00000000-0005-0000-0000-0000732F0000}"/>
    <cellStyle name="Input 8 2 6 3" xfId="33675" xr:uid="{00000000-0005-0000-0000-0000742F0000}"/>
    <cellStyle name="Input 8 2 7" xfId="10074" xr:uid="{00000000-0005-0000-0000-0000752F0000}"/>
    <cellStyle name="Input 8 2 7 2" xfId="10075" xr:uid="{00000000-0005-0000-0000-0000762F0000}"/>
    <cellStyle name="Input 8 2 7 2 2" xfId="10076" xr:uid="{00000000-0005-0000-0000-0000772F0000}"/>
    <cellStyle name="Input 8 2 7 2 2 2" xfId="38110" xr:uid="{00000000-0005-0000-0000-0000782F0000}"/>
    <cellStyle name="Input 8 2 7 2 3" xfId="10077" xr:uid="{00000000-0005-0000-0000-0000792F0000}"/>
    <cellStyle name="Input 8 2 7 2 3 2" xfId="40650" xr:uid="{00000000-0005-0000-0000-00007A2F0000}"/>
    <cellStyle name="Input 8 2 7 2 4" xfId="35557" xr:uid="{00000000-0005-0000-0000-00007B2F0000}"/>
    <cellStyle name="Input 8 2 7 3" xfId="10078" xr:uid="{00000000-0005-0000-0000-00007C2F0000}"/>
    <cellStyle name="Input 8 2 7 3 2" xfId="36836" xr:uid="{00000000-0005-0000-0000-00007D2F0000}"/>
    <cellStyle name="Input 8 2 7 4" xfId="10079" xr:uid="{00000000-0005-0000-0000-00007E2F0000}"/>
    <cellStyle name="Input 8 2 7 4 2" xfId="39380" xr:uid="{00000000-0005-0000-0000-00007F2F0000}"/>
    <cellStyle name="Input 8 2 7 5" xfId="34282" xr:uid="{00000000-0005-0000-0000-0000802F0000}"/>
    <cellStyle name="Input 8 2 8" xfId="31130" xr:uid="{00000000-0005-0000-0000-0000812F0000}"/>
    <cellStyle name="Input 8 3" xfId="10080" xr:uid="{00000000-0005-0000-0000-0000822F0000}"/>
    <cellStyle name="Input 8 3 2" xfId="10081" xr:uid="{00000000-0005-0000-0000-0000832F0000}"/>
    <cellStyle name="Input 8 3 2 2" xfId="10082" xr:uid="{00000000-0005-0000-0000-0000842F0000}"/>
    <cellStyle name="Input 8 3 2 2 2" xfId="10083" xr:uid="{00000000-0005-0000-0000-0000852F0000}"/>
    <cellStyle name="Input 8 3 2 2 2 2" xfId="10084" xr:uid="{00000000-0005-0000-0000-0000862F0000}"/>
    <cellStyle name="Input 8 3 2 2 2 2 2" xfId="38841" xr:uid="{00000000-0005-0000-0000-0000872F0000}"/>
    <cellStyle name="Input 8 3 2 2 2 3" xfId="10085" xr:uid="{00000000-0005-0000-0000-0000882F0000}"/>
    <cellStyle name="Input 8 3 2 2 2 3 2" xfId="41381" xr:uid="{00000000-0005-0000-0000-0000892F0000}"/>
    <cellStyle name="Input 8 3 2 2 2 4" xfId="36288" xr:uid="{00000000-0005-0000-0000-00008A2F0000}"/>
    <cellStyle name="Input 8 3 2 2 3" xfId="10086" xr:uid="{00000000-0005-0000-0000-00008B2F0000}"/>
    <cellStyle name="Input 8 3 2 2 3 2" xfId="37569" xr:uid="{00000000-0005-0000-0000-00008C2F0000}"/>
    <cellStyle name="Input 8 3 2 2 4" xfId="10087" xr:uid="{00000000-0005-0000-0000-00008D2F0000}"/>
    <cellStyle name="Input 8 3 2 2 4 2" xfId="40111" xr:uid="{00000000-0005-0000-0000-00008E2F0000}"/>
    <cellStyle name="Input 8 3 2 2 5" xfId="35009" xr:uid="{00000000-0005-0000-0000-00008F2F0000}"/>
    <cellStyle name="Input 8 3 2 3" xfId="33738" xr:uid="{00000000-0005-0000-0000-0000902F0000}"/>
    <cellStyle name="Input 8 3 3" xfId="10088" xr:uid="{00000000-0005-0000-0000-0000912F0000}"/>
    <cellStyle name="Input 8 3 3 2" xfId="10089" xr:uid="{00000000-0005-0000-0000-0000922F0000}"/>
    <cellStyle name="Input 8 3 3 2 2" xfId="10090" xr:uid="{00000000-0005-0000-0000-0000932F0000}"/>
    <cellStyle name="Input 8 3 3 2 2 2" xfId="38321" xr:uid="{00000000-0005-0000-0000-0000942F0000}"/>
    <cellStyle name="Input 8 3 3 2 3" xfId="10091" xr:uid="{00000000-0005-0000-0000-0000952F0000}"/>
    <cellStyle name="Input 8 3 3 2 3 2" xfId="40861" xr:uid="{00000000-0005-0000-0000-0000962F0000}"/>
    <cellStyle name="Input 8 3 3 2 4" xfId="35768" xr:uid="{00000000-0005-0000-0000-0000972F0000}"/>
    <cellStyle name="Input 8 3 3 3" xfId="10092" xr:uid="{00000000-0005-0000-0000-0000982F0000}"/>
    <cellStyle name="Input 8 3 3 3 2" xfId="37047" xr:uid="{00000000-0005-0000-0000-0000992F0000}"/>
    <cellStyle name="Input 8 3 3 4" xfId="10093" xr:uid="{00000000-0005-0000-0000-00009A2F0000}"/>
    <cellStyle name="Input 8 3 3 4 2" xfId="39591" xr:uid="{00000000-0005-0000-0000-00009B2F0000}"/>
    <cellStyle name="Input 8 3 3 5" xfId="34492" xr:uid="{00000000-0005-0000-0000-00009C2F0000}"/>
    <cellStyle name="Input 8 3 4" xfId="32537" xr:uid="{00000000-0005-0000-0000-00009D2F0000}"/>
    <cellStyle name="Input 8 4" xfId="10094" xr:uid="{00000000-0005-0000-0000-00009E2F0000}"/>
    <cellStyle name="Input 8 4 2" xfId="10095" xr:uid="{00000000-0005-0000-0000-00009F2F0000}"/>
    <cellStyle name="Input 8 4 2 2" xfId="10096" xr:uid="{00000000-0005-0000-0000-0000A02F0000}"/>
    <cellStyle name="Input 8 4 2 2 2" xfId="10097" xr:uid="{00000000-0005-0000-0000-0000A12F0000}"/>
    <cellStyle name="Input 8 4 2 2 2 2" xfId="10098" xr:uid="{00000000-0005-0000-0000-0000A22F0000}"/>
    <cellStyle name="Input 8 4 2 2 2 2 2" xfId="38992" xr:uid="{00000000-0005-0000-0000-0000A32F0000}"/>
    <cellStyle name="Input 8 4 2 2 2 3" xfId="10099" xr:uid="{00000000-0005-0000-0000-0000A42F0000}"/>
    <cellStyle name="Input 8 4 2 2 2 3 2" xfId="41532" xr:uid="{00000000-0005-0000-0000-0000A52F0000}"/>
    <cellStyle name="Input 8 4 2 2 2 4" xfId="36439" xr:uid="{00000000-0005-0000-0000-0000A62F0000}"/>
    <cellStyle name="Input 8 4 2 2 3" xfId="10100" xr:uid="{00000000-0005-0000-0000-0000A72F0000}"/>
    <cellStyle name="Input 8 4 2 2 3 2" xfId="37720" xr:uid="{00000000-0005-0000-0000-0000A82F0000}"/>
    <cellStyle name="Input 8 4 2 2 4" xfId="10101" xr:uid="{00000000-0005-0000-0000-0000A92F0000}"/>
    <cellStyle name="Input 8 4 2 2 4 2" xfId="40262" xr:uid="{00000000-0005-0000-0000-0000AA2F0000}"/>
    <cellStyle name="Input 8 4 2 2 5" xfId="35160" xr:uid="{00000000-0005-0000-0000-0000AB2F0000}"/>
    <cellStyle name="Input 8 4 2 3" xfId="33889" xr:uid="{00000000-0005-0000-0000-0000AC2F0000}"/>
    <cellStyle name="Input 8 4 3" xfId="10102" xr:uid="{00000000-0005-0000-0000-0000AD2F0000}"/>
    <cellStyle name="Input 8 4 3 2" xfId="10103" xr:uid="{00000000-0005-0000-0000-0000AE2F0000}"/>
    <cellStyle name="Input 8 4 3 2 2" xfId="10104" xr:uid="{00000000-0005-0000-0000-0000AF2F0000}"/>
    <cellStyle name="Input 8 4 3 2 2 2" xfId="38472" xr:uid="{00000000-0005-0000-0000-0000B02F0000}"/>
    <cellStyle name="Input 8 4 3 2 3" xfId="10105" xr:uid="{00000000-0005-0000-0000-0000B12F0000}"/>
    <cellStyle name="Input 8 4 3 2 3 2" xfId="41012" xr:uid="{00000000-0005-0000-0000-0000B22F0000}"/>
    <cellStyle name="Input 8 4 3 2 4" xfId="35919" xr:uid="{00000000-0005-0000-0000-0000B32F0000}"/>
    <cellStyle name="Input 8 4 3 3" xfId="10106" xr:uid="{00000000-0005-0000-0000-0000B42F0000}"/>
    <cellStyle name="Input 8 4 3 3 2" xfId="37198" xr:uid="{00000000-0005-0000-0000-0000B52F0000}"/>
    <cellStyle name="Input 8 4 3 4" xfId="10107" xr:uid="{00000000-0005-0000-0000-0000B62F0000}"/>
    <cellStyle name="Input 8 4 3 4 2" xfId="39742" xr:uid="{00000000-0005-0000-0000-0000B72F0000}"/>
    <cellStyle name="Input 8 4 3 5" xfId="34639" xr:uid="{00000000-0005-0000-0000-0000B82F0000}"/>
    <cellStyle name="Input 8 4 4" xfId="32686" xr:uid="{00000000-0005-0000-0000-0000B92F0000}"/>
    <cellStyle name="Input 8 5" xfId="10108" xr:uid="{00000000-0005-0000-0000-0000BA2F0000}"/>
    <cellStyle name="Input 8 5 2" xfId="10109" xr:uid="{00000000-0005-0000-0000-0000BB2F0000}"/>
    <cellStyle name="Input 8 5 2 2" xfId="10110" xr:uid="{00000000-0005-0000-0000-0000BC2F0000}"/>
    <cellStyle name="Input 8 5 2 2 2" xfId="10111" xr:uid="{00000000-0005-0000-0000-0000BD2F0000}"/>
    <cellStyle name="Input 8 5 2 2 2 2" xfId="10112" xr:uid="{00000000-0005-0000-0000-0000BE2F0000}"/>
    <cellStyle name="Input 8 5 2 2 2 2 2" xfId="39151" xr:uid="{00000000-0005-0000-0000-0000BF2F0000}"/>
    <cellStyle name="Input 8 5 2 2 2 3" xfId="10113" xr:uid="{00000000-0005-0000-0000-0000C02F0000}"/>
    <cellStyle name="Input 8 5 2 2 2 3 2" xfId="41691" xr:uid="{00000000-0005-0000-0000-0000C12F0000}"/>
    <cellStyle name="Input 8 5 2 2 2 4" xfId="36598" xr:uid="{00000000-0005-0000-0000-0000C22F0000}"/>
    <cellStyle name="Input 8 5 2 2 3" xfId="10114" xr:uid="{00000000-0005-0000-0000-0000C32F0000}"/>
    <cellStyle name="Input 8 5 2 2 3 2" xfId="37881" xr:uid="{00000000-0005-0000-0000-0000C42F0000}"/>
    <cellStyle name="Input 8 5 2 2 4" xfId="10115" xr:uid="{00000000-0005-0000-0000-0000C52F0000}"/>
    <cellStyle name="Input 8 5 2 2 4 2" xfId="40421" xr:uid="{00000000-0005-0000-0000-0000C62F0000}"/>
    <cellStyle name="Input 8 5 2 2 5" xfId="35321" xr:uid="{00000000-0005-0000-0000-0000C72F0000}"/>
    <cellStyle name="Input 8 5 2 3" xfId="34049" xr:uid="{00000000-0005-0000-0000-0000C82F0000}"/>
    <cellStyle name="Input 8 5 3" xfId="10116" xr:uid="{00000000-0005-0000-0000-0000C92F0000}"/>
    <cellStyle name="Input 8 5 3 2" xfId="10117" xr:uid="{00000000-0005-0000-0000-0000CA2F0000}"/>
    <cellStyle name="Input 8 5 3 2 2" xfId="10118" xr:uid="{00000000-0005-0000-0000-0000CB2F0000}"/>
    <cellStyle name="Input 8 5 3 2 2 2" xfId="38631" xr:uid="{00000000-0005-0000-0000-0000CC2F0000}"/>
    <cellStyle name="Input 8 5 3 2 3" xfId="10119" xr:uid="{00000000-0005-0000-0000-0000CD2F0000}"/>
    <cellStyle name="Input 8 5 3 2 3 2" xfId="41171" xr:uid="{00000000-0005-0000-0000-0000CE2F0000}"/>
    <cellStyle name="Input 8 5 3 2 4" xfId="36078" xr:uid="{00000000-0005-0000-0000-0000CF2F0000}"/>
    <cellStyle name="Input 8 5 3 3" xfId="10120" xr:uid="{00000000-0005-0000-0000-0000D02F0000}"/>
    <cellStyle name="Input 8 5 3 3 2" xfId="37359" xr:uid="{00000000-0005-0000-0000-0000D12F0000}"/>
    <cellStyle name="Input 8 5 3 4" xfId="10121" xr:uid="{00000000-0005-0000-0000-0000D22F0000}"/>
    <cellStyle name="Input 8 5 3 4 2" xfId="39901" xr:uid="{00000000-0005-0000-0000-0000D32F0000}"/>
    <cellStyle name="Input 8 5 3 5" xfId="34798" xr:uid="{00000000-0005-0000-0000-0000D42F0000}"/>
    <cellStyle name="Input 8 5 4" xfId="32862" xr:uid="{00000000-0005-0000-0000-0000D52F0000}"/>
    <cellStyle name="Input 8 6" xfId="10122" xr:uid="{00000000-0005-0000-0000-0000D62F0000}"/>
    <cellStyle name="Input 8 6 2" xfId="10123" xr:uid="{00000000-0005-0000-0000-0000D72F0000}"/>
    <cellStyle name="Input 8 6 2 2" xfId="10124" xr:uid="{00000000-0005-0000-0000-0000D82F0000}"/>
    <cellStyle name="Input 8 6 2 2 2" xfId="10125" xr:uid="{00000000-0005-0000-0000-0000D92F0000}"/>
    <cellStyle name="Input 8 6 2 2 2 2" xfId="38185" xr:uid="{00000000-0005-0000-0000-0000DA2F0000}"/>
    <cellStyle name="Input 8 6 2 2 3" xfId="10126" xr:uid="{00000000-0005-0000-0000-0000DB2F0000}"/>
    <cellStyle name="Input 8 6 2 2 3 2" xfId="40725" xr:uid="{00000000-0005-0000-0000-0000DC2F0000}"/>
    <cellStyle name="Input 8 6 2 2 4" xfId="35632" xr:uid="{00000000-0005-0000-0000-0000DD2F0000}"/>
    <cellStyle name="Input 8 6 2 3" xfId="10127" xr:uid="{00000000-0005-0000-0000-0000DE2F0000}"/>
    <cellStyle name="Input 8 6 2 3 2" xfId="36911" xr:uid="{00000000-0005-0000-0000-0000DF2F0000}"/>
    <cellStyle name="Input 8 6 2 4" xfId="10128" xr:uid="{00000000-0005-0000-0000-0000E02F0000}"/>
    <cellStyle name="Input 8 6 2 4 2" xfId="39455" xr:uid="{00000000-0005-0000-0000-0000E12F0000}"/>
    <cellStyle name="Input 8 6 2 5" xfId="34357" xr:uid="{00000000-0005-0000-0000-0000E22F0000}"/>
    <cellStyle name="Input 8 6 3" xfId="31758" xr:uid="{00000000-0005-0000-0000-0000E32F0000}"/>
    <cellStyle name="Input 8 7" xfId="10129" xr:uid="{00000000-0005-0000-0000-0000E42F0000}"/>
    <cellStyle name="Input 8 7 2" xfId="10130" xr:uid="{00000000-0005-0000-0000-0000E52F0000}"/>
    <cellStyle name="Input 8 7 2 2" xfId="10131" xr:uid="{00000000-0005-0000-0000-0000E62F0000}"/>
    <cellStyle name="Input 8 7 2 2 2" xfId="38033" xr:uid="{00000000-0005-0000-0000-0000E72F0000}"/>
    <cellStyle name="Input 8 7 2 3" xfId="10132" xr:uid="{00000000-0005-0000-0000-0000E82F0000}"/>
    <cellStyle name="Input 8 7 2 3 2" xfId="40573" xr:uid="{00000000-0005-0000-0000-0000E92F0000}"/>
    <cellStyle name="Input 8 7 2 4" xfId="35480" xr:uid="{00000000-0005-0000-0000-0000EA2F0000}"/>
    <cellStyle name="Input 8 7 3" xfId="10133" xr:uid="{00000000-0005-0000-0000-0000EB2F0000}"/>
    <cellStyle name="Input 8 7 3 2" xfId="36759" xr:uid="{00000000-0005-0000-0000-0000EC2F0000}"/>
    <cellStyle name="Input 8 7 4" xfId="10134" xr:uid="{00000000-0005-0000-0000-0000ED2F0000}"/>
    <cellStyle name="Input 8 7 4 2" xfId="39303" xr:uid="{00000000-0005-0000-0000-0000EE2F0000}"/>
    <cellStyle name="Input 8 7 5" xfId="34205" xr:uid="{00000000-0005-0000-0000-0000EF2F0000}"/>
    <cellStyle name="Input 8 8" xfId="10135" xr:uid="{00000000-0005-0000-0000-0000F02F0000}"/>
    <cellStyle name="Input 8 8 2" xfId="41899" xr:uid="{00000000-0005-0000-0000-0000F12F0000}"/>
    <cellStyle name="Input 8 9" xfId="10136" xr:uid="{00000000-0005-0000-0000-0000F22F0000}"/>
    <cellStyle name="Input 9" xfId="1935" xr:uid="{00000000-0005-0000-0000-0000F32F0000}"/>
    <cellStyle name="Input 9 2" xfId="1936" xr:uid="{00000000-0005-0000-0000-0000F42F0000}"/>
    <cellStyle name="Input 9 2 2" xfId="10139" xr:uid="{00000000-0005-0000-0000-0000F52F0000}"/>
    <cellStyle name="Input 9 2 2 2" xfId="10140" xr:uid="{00000000-0005-0000-0000-0000F62F0000}"/>
    <cellStyle name="Input 9 2 2 2 2" xfId="10141" xr:uid="{00000000-0005-0000-0000-0000F72F0000}"/>
    <cellStyle name="Input 9 2 2 2 2 2" xfId="10142" xr:uid="{00000000-0005-0000-0000-0000F82F0000}"/>
    <cellStyle name="Input 9 2 2 2 2 2 2" xfId="10143" xr:uid="{00000000-0005-0000-0000-0000F92F0000}"/>
    <cellStyle name="Input 9 2 2 2 2 2 2 2" xfId="38918" xr:uid="{00000000-0005-0000-0000-0000FA2F0000}"/>
    <cellStyle name="Input 9 2 2 2 2 2 3" xfId="10144" xr:uid="{00000000-0005-0000-0000-0000FB2F0000}"/>
    <cellStyle name="Input 9 2 2 2 2 2 3 2" xfId="41458" xr:uid="{00000000-0005-0000-0000-0000FC2F0000}"/>
    <cellStyle name="Input 9 2 2 2 2 2 4" xfId="36365" xr:uid="{00000000-0005-0000-0000-0000FD2F0000}"/>
    <cellStyle name="Input 9 2 2 2 2 3" xfId="10145" xr:uid="{00000000-0005-0000-0000-0000FE2F0000}"/>
    <cellStyle name="Input 9 2 2 2 2 3 2" xfId="37646" xr:uid="{00000000-0005-0000-0000-0000FF2F0000}"/>
    <cellStyle name="Input 9 2 2 2 2 4" xfId="10146" xr:uid="{00000000-0005-0000-0000-000000300000}"/>
    <cellStyle name="Input 9 2 2 2 2 4 2" xfId="40188" xr:uid="{00000000-0005-0000-0000-000001300000}"/>
    <cellStyle name="Input 9 2 2 2 2 5" xfId="35086" xr:uid="{00000000-0005-0000-0000-000002300000}"/>
    <cellStyle name="Input 9 2 2 2 3" xfId="33815" xr:uid="{00000000-0005-0000-0000-000003300000}"/>
    <cellStyle name="Input 9 2 2 3" xfId="10147" xr:uid="{00000000-0005-0000-0000-000004300000}"/>
    <cellStyle name="Input 9 2 2 3 2" xfId="10148" xr:uid="{00000000-0005-0000-0000-000005300000}"/>
    <cellStyle name="Input 9 2 2 3 2 2" xfId="10149" xr:uid="{00000000-0005-0000-0000-000006300000}"/>
    <cellStyle name="Input 9 2 2 3 2 2 2" xfId="38398" xr:uid="{00000000-0005-0000-0000-000007300000}"/>
    <cellStyle name="Input 9 2 2 3 2 3" xfId="10150" xr:uid="{00000000-0005-0000-0000-000008300000}"/>
    <cellStyle name="Input 9 2 2 3 2 3 2" xfId="40938" xr:uid="{00000000-0005-0000-0000-000009300000}"/>
    <cellStyle name="Input 9 2 2 3 2 4" xfId="35845" xr:uid="{00000000-0005-0000-0000-00000A300000}"/>
    <cellStyle name="Input 9 2 2 3 3" xfId="10151" xr:uid="{00000000-0005-0000-0000-00000B300000}"/>
    <cellStyle name="Input 9 2 2 3 3 2" xfId="37124" xr:uid="{00000000-0005-0000-0000-00000C300000}"/>
    <cellStyle name="Input 9 2 2 3 4" xfId="10152" xr:uid="{00000000-0005-0000-0000-00000D300000}"/>
    <cellStyle name="Input 9 2 2 3 4 2" xfId="39668" xr:uid="{00000000-0005-0000-0000-00000E300000}"/>
    <cellStyle name="Input 9 2 2 3 5" xfId="34567" xr:uid="{00000000-0005-0000-0000-00000F300000}"/>
    <cellStyle name="Input 9 2 2 4" xfId="32611" xr:uid="{00000000-0005-0000-0000-000010300000}"/>
    <cellStyle name="Input 9 2 3" xfId="10153" xr:uid="{00000000-0005-0000-0000-000011300000}"/>
    <cellStyle name="Input 9 2 3 2" xfId="10154" xr:uid="{00000000-0005-0000-0000-000012300000}"/>
    <cellStyle name="Input 9 2 3 2 2" xfId="10155" xr:uid="{00000000-0005-0000-0000-000013300000}"/>
    <cellStyle name="Input 9 2 3 2 2 2" xfId="10156" xr:uid="{00000000-0005-0000-0000-000014300000}"/>
    <cellStyle name="Input 9 2 3 2 2 2 2" xfId="10157" xr:uid="{00000000-0005-0000-0000-000015300000}"/>
    <cellStyle name="Input 9 2 3 2 2 2 2 2" xfId="39070" xr:uid="{00000000-0005-0000-0000-000016300000}"/>
    <cellStyle name="Input 9 2 3 2 2 2 3" xfId="10158" xr:uid="{00000000-0005-0000-0000-000017300000}"/>
    <cellStyle name="Input 9 2 3 2 2 2 3 2" xfId="41610" xr:uid="{00000000-0005-0000-0000-000018300000}"/>
    <cellStyle name="Input 9 2 3 2 2 2 4" xfId="36517" xr:uid="{00000000-0005-0000-0000-000019300000}"/>
    <cellStyle name="Input 9 2 3 2 2 3" xfId="10159" xr:uid="{00000000-0005-0000-0000-00001A300000}"/>
    <cellStyle name="Input 9 2 3 2 2 3 2" xfId="37798" xr:uid="{00000000-0005-0000-0000-00001B300000}"/>
    <cellStyle name="Input 9 2 3 2 2 4" xfId="10160" xr:uid="{00000000-0005-0000-0000-00001C300000}"/>
    <cellStyle name="Input 9 2 3 2 2 4 2" xfId="40340" xr:uid="{00000000-0005-0000-0000-00001D300000}"/>
    <cellStyle name="Input 9 2 3 2 2 5" xfId="35238" xr:uid="{00000000-0005-0000-0000-00001E300000}"/>
    <cellStyle name="Input 9 2 3 2 3" xfId="33966" xr:uid="{00000000-0005-0000-0000-00001F300000}"/>
    <cellStyle name="Input 9 2 3 3" xfId="10161" xr:uid="{00000000-0005-0000-0000-000020300000}"/>
    <cellStyle name="Input 9 2 3 3 2" xfId="10162" xr:uid="{00000000-0005-0000-0000-000021300000}"/>
    <cellStyle name="Input 9 2 3 3 2 2" xfId="10163" xr:uid="{00000000-0005-0000-0000-000022300000}"/>
    <cellStyle name="Input 9 2 3 3 2 2 2" xfId="38550" xr:uid="{00000000-0005-0000-0000-000023300000}"/>
    <cellStyle name="Input 9 2 3 3 2 3" xfId="10164" xr:uid="{00000000-0005-0000-0000-000024300000}"/>
    <cellStyle name="Input 9 2 3 3 2 3 2" xfId="41090" xr:uid="{00000000-0005-0000-0000-000025300000}"/>
    <cellStyle name="Input 9 2 3 3 2 4" xfId="35997" xr:uid="{00000000-0005-0000-0000-000026300000}"/>
    <cellStyle name="Input 9 2 3 3 3" xfId="10165" xr:uid="{00000000-0005-0000-0000-000027300000}"/>
    <cellStyle name="Input 9 2 3 3 3 2" xfId="37276" xr:uid="{00000000-0005-0000-0000-000028300000}"/>
    <cellStyle name="Input 9 2 3 3 4" xfId="10166" xr:uid="{00000000-0005-0000-0000-000029300000}"/>
    <cellStyle name="Input 9 2 3 3 4 2" xfId="39820" xr:uid="{00000000-0005-0000-0000-00002A300000}"/>
    <cellStyle name="Input 9 2 3 3 5" xfId="34715" xr:uid="{00000000-0005-0000-0000-00002B300000}"/>
    <cellStyle name="Input 9 2 3 4" xfId="32759" xr:uid="{00000000-0005-0000-0000-00002C300000}"/>
    <cellStyle name="Input 9 2 4" xfId="10167" xr:uid="{00000000-0005-0000-0000-00002D300000}"/>
    <cellStyle name="Input 9 2 4 2" xfId="10168" xr:uid="{00000000-0005-0000-0000-00002E300000}"/>
    <cellStyle name="Input 9 2 4 2 2" xfId="10169" xr:uid="{00000000-0005-0000-0000-00002F300000}"/>
    <cellStyle name="Input 9 2 4 2 2 2" xfId="10170" xr:uid="{00000000-0005-0000-0000-000030300000}"/>
    <cellStyle name="Input 9 2 4 2 2 2 2" xfId="10171" xr:uid="{00000000-0005-0000-0000-000031300000}"/>
    <cellStyle name="Input 9 2 4 2 2 2 2 2" xfId="39229" xr:uid="{00000000-0005-0000-0000-000032300000}"/>
    <cellStyle name="Input 9 2 4 2 2 2 3" xfId="10172" xr:uid="{00000000-0005-0000-0000-000033300000}"/>
    <cellStyle name="Input 9 2 4 2 2 2 3 2" xfId="41769" xr:uid="{00000000-0005-0000-0000-000034300000}"/>
    <cellStyle name="Input 9 2 4 2 2 2 4" xfId="36676" xr:uid="{00000000-0005-0000-0000-000035300000}"/>
    <cellStyle name="Input 9 2 4 2 2 3" xfId="10173" xr:uid="{00000000-0005-0000-0000-000036300000}"/>
    <cellStyle name="Input 9 2 4 2 2 3 2" xfId="37959" xr:uid="{00000000-0005-0000-0000-000037300000}"/>
    <cellStyle name="Input 9 2 4 2 2 4" xfId="10174" xr:uid="{00000000-0005-0000-0000-000038300000}"/>
    <cellStyle name="Input 9 2 4 2 2 4 2" xfId="40499" xr:uid="{00000000-0005-0000-0000-000039300000}"/>
    <cellStyle name="Input 9 2 4 2 2 5" xfId="35399" xr:uid="{00000000-0005-0000-0000-00003A300000}"/>
    <cellStyle name="Input 9 2 4 2 3" xfId="34127" xr:uid="{00000000-0005-0000-0000-00003B300000}"/>
    <cellStyle name="Input 9 2 4 3" xfId="10175" xr:uid="{00000000-0005-0000-0000-00003C300000}"/>
    <cellStyle name="Input 9 2 4 3 2" xfId="10176" xr:uid="{00000000-0005-0000-0000-00003D300000}"/>
    <cellStyle name="Input 9 2 4 3 2 2" xfId="10177" xr:uid="{00000000-0005-0000-0000-00003E300000}"/>
    <cellStyle name="Input 9 2 4 3 2 2 2" xfId="38709" xr:uid="{00000000-0005-0000-0000-00003F300000}"/>
    <cellStyle name="Input 9 2 4 3 2 3" xfId="10178" xr:uid="{00000000-0005-0000-0000-000040300000}"/>
    <cellStyle name="Input 9 2 4 3 2 3 2" xfId="41249" xr:uid="{00000000-0005-0000-0000-000041300000}"/>
    <cellStyle name="Input 9 2 4 3 2 4" xfId="36156" xr:uid="{00000000-0005-0000-0000-000042300000}"/>
    <cellStyle name="Input 9 2 4 3 3" xfId="10179" xr:uid="{00000000-0005-0000-0000-000043300000}"/>
    <cellStyle name="Input 9 2 4 3 3 2" xfId="37437" xr:uid="{00000000-0005-0000-0000-000044300000}"/>
    <cellStyle name="Input 9 2 4 3 4" xfId="10180" xr:uid="{00000000-0005-0000-0000-000045300000}"/>
    <cellStyle name="Input 9 2 4 3 4 2" xfId="39979" xr:uid="{00000000-0005-0000-0000-000046300000}"/>
    <cellStyle name="Input 9 2 4 3 5" xfId="34876" xr:uid="{00000000-0005-0000-0000-000047300000}"/>
    <cellStyle name="Input 9 2 4 4" xfId="33018" xr:uid="{00000000-0005-0000-0000-000048300000}"/>
    <cellStyle name="Input 9 2 5" xfId="10181" xr:uid="{00000000-0005-0000-0000-000049300000}"/>
    <cellStyle name="Input 9 2 5 2" xfId="10182" xr:uid="{00000000-0005-0000-0000-00004A300000}"/>
    <cellStyle name="Input 9 2 5 2 2" xfId="10183" xr:uid="{00000000-0005-0000-0000-00004B300000}"/>
    <cellStyle name="Input 9 2 5 2 2 2" xfId="10184" xr:uid="{00000000-0005-0000-0000-00004C300000}"/>
    <cellStyle name="Input 9 2 5 2 2 2 2" xfId="38253" xr:uid="{00000000-0005-0000-0000-00004D300000}"/>
    <cellStyle name="Input 9 2 5 2 2 3" xfId="10185" xr:uid="{00000000-0005-0000-0000-00004E300000}"/>
    <cellStyle name="Input 9 2 5 2 2 3 2" xfId="40793" xr:uid="{00000000-0005-0000-0000-00004F300000}"/>
    <cellStyle name="Input 9 2 5 2 2 4" xfId="35700" xr:uid="{00000000-0005-0000-0000-000050300000}"/>
    <cellStyle name="Input 9 2 5 2 3" xfId="10186" xr:uid="{00000000-0005-0000-0000-000051300000}"/>
    <cellStyle name="Input 9 2 5 2 3 2" xfId="36979" xr:uid="{00000000-0005-0000-0000-000052300000}"/>
    <cellStyle name="Input 9 2 5 2 4" xfId="10187" xr:uid="{00000000-0005-0000-0000-000053300000}"/>
    <cellStyle name="Input 9 2 5 2 4 2" xfId="39523" xr:uid="{00000000-0005-0000-0000-000054300000}"/>
    <cellStyle name="Input 9 2 5 2 5" xfId="34425" xr:uid="{00000000-0005-0000-0000-000055300000}"/>
    <cellStyle name="Input 9 2 5 3" xfId="31890" xr:uid="{00000000-0005-0000-0000-000056300000}"/>
    <cellStyle name="Input 9 2 6" xfId="10188" xr:uid="{00000000-0005-0000-0000-000057300000}"/>
    <cellStyle name="Input 9 2 6 2" xfId="10189" xr:uid="{00000000-0005-0000-0000-000058300000}"/>
    <cellStyle name="Input 9 2 6 2 2" xfId="10190" xr:uid="{00000000-0005-0000-0000-000059300000}"/>
    <cellStyle name="Input 9 2 6 2 2 2" xfId="38111" xr:uid="{00000000-0005-0000-0000-00005A300000}"/>
    <cellStyle name="Input 9 2 6 2 3" xfId="10191" xr:uid="{00000000-0005-0000-0000-00005B300000}"/>
    <cellStyle name="Input 9 2 6 2 3 2" xfId="40651" xr:uid="{00000000-0005-0000-0000-00005C300000}"/>
    <cellStyle name="Input 9 2 6 2 4" xfId="35558" xr:uid="{00000000-0005-0000-0000-00005D300000}"/>
    <cellStyle name="Input 9 2 6 3" xfId="10192" xr:uid="{00000000-0005-0000-0000-00005E300000}"/>
    <cellStyle name="Input 9 2 6 3 2" xfId="36837" xr:uid="{00000000-0005-0000-0000-00005F300000}"/>
    <cellStyle name="Input 9 2 6 4" xfId="10193" xr:uid="{00000000-0005-0000-0000-000060300000}"/>
    <cellStyle name="Input 9 2 6 4 2" xfId="39381" xr:uid="{00000000-0005-0000-0000-000061300000}"/>
    <cellStyle name="Input 9 2 6 5" xfId="34283" xr:uid="{00000000-0005-0000-0000-000062300000}"/>
    <cellStyle name="Input 9 2 7" xfId="10194" xr:uid="{00000000-0005-0000-0000-000063300000}"/>
    <cellStyle name="Input 9 2 8" xfId="10138" xr:uid="{00000000-0005-0000-0000-000064300000}"/>
    <cellStyle name="Input 9 2 9" xfId="31131" xr:uid="{00000000-0005-0000-0000-000065300000}"/>
    <cellStyle name="Input 9 3" xfId="1937" xr:uid="{00000000-0005-0000-0000-000066300000}"/>
    <cellStyle name="Input 9 3 2" xfId="10196" xr:uid="{00000000-0005-0000-0000-000067300000}"/>
    <cellStyle name="Input 9 3 2 2" xfId="10197" xr:uid="{00000000-0005-0000-0000-000068300000}"/>
    <cellStyle name="Input 9 3 2 2 2" xfId="10198" xr:uid="{00000000-0005-0000-0000-000069300000}"/>
    <cellStyle name="Input 9 3 2 2 2 2" xfId="10199" xr:uid="{00000000-0005-0000-0000-00006A300000}"/>
    <cellStyle name="Input 9 3 2 2 2 2 2" xfId="38842" xr:uid="{00000000-0005-0000-0000-00006B300000}"/>
    <cellStyle name="Input 9 3 2 2 2 3" xfId="10200" xr:uid="{00000000-0005-0000-0000-00006C300000}"/>
    <cellStyle name="Input 9 3 2 2 2 3 2" xfId="41382" xr:uid="{00000000-0005-0000-0000-00006D300000}"/>
    <cellStyle name="Input 9 3 2 2 2 4" xfId="36289" xr:uid="{00000000-0005-0000-0000-00006E300000}"/>
    <cellStyle name="Input 9 3 2 2 3" xfId="10201" xr:uid="{00000000-0005-0000-0000-00006F300000}"/>
    <cellStyle name="Input 9 3 2 2 3 2" xfId="37570" xr:uid="{00000000-0005-0000-0000-000070300000}"/>
    <cellStyle name="Input 9 3 2 2 4" xfId="10202" xr:uid="{00000000-0005-0000-0000-000071300000}"/>
    <cellStyle name="Input 9 3 2 2 4 2" xfId="40112" xr:uid="{00000000-0005-0000-0000-000072300000}"/>
    <cellStyle name="Input 9 3 2 2 5" xfId="35010" xr:uid="{00000000-0005-0000-0000-000073300000}"/>
    <cellStyle name="Input 9 3 2 3" xfId="33739" xr:uid="{00000000-0005-0000-0000-000074300000}"/>
    <cellStyle name="Input 9 3 3" xfId="10203" xr:uid="{00000000-0005-0000-0000-000075300000}"/>
    <cellStyle name="Input 9 3 3 2" xfId="10204" xr:uid="{00000000-0005-0000-0000-000076300000}"/>
    <cellStyle name="Input 9 3 3 2 2" xfId="10205" xr:uid="{00000000-0005-0000-0000-000077300000}"/>
    <cellStyle name="Input 9 3 3 2 2 2" xfId="38322" xr:uid="{00000000-0005-0000-0000-000078300000}"/>
    <cellStyle name="Input 9 3 3 2 3" xfId="10206" xr:uid="{00000000-0005-0000-0000-000079300000}"/>
    <cellStyle name="Input 9 3 3 2 3 2" xfId="40862" xr:uid="{00000000-0005-0000-0000-00007A300000}"/>
    <cellStyle name="Input 9 3 3 2 4" xfId="35769" xr:uid="{00000000-0005-0000-0000-00007B300000}"/>
    <cellStyle name="Input 9 3 3 3" xfId="10207" xr:uid="{00000000-0005-0000-0000-00007C300000}"/>
    <cellStyle name="Input 9 3 3 3 2" xfId="37048" xr:uid="{00000000-0005-0000-0000-00007D300000}"/>
    <cellStyle name="Input 9 3 3 4" xfId="10208" xr:uid="{00000000-0005-0000-0000-00007E300000}"/>
    <cellStyle name="Input 9 3 3 4 2" xfId="39592" xr:uid="{00000000-0005-0000-0000-00007F300000}"/>
    <cellStyle name="Input 9 3 3 5" xfId="34493" xr:uid="{00000000-0005-0000-0000-000080300000}"/>
    <cellStyle name="Input 9 3 4" xfId="10195" xr:uid="{00000000-0005-0000-0000-000081300000}"/>
    <cellStyle name="Input 9 4" xfId="10209" xr:uid="{00000000-0005-0000-0000-000082300000}"/>
    <cellStyle name="Input 9 4 2" xfId="10210" xr:uid="{00000000-0005-0000-0000-000083300000}"/>
    <cellStyle name="Input 9 4 2 2" xfId="10211" xr:uid="{00000000-0005-0000-0000-000084300000}"/>
    <cellStyle name="Input 9 4 2 2 2" xfId="10212" xr:uid="{00000000-0005-0000-0000-000085300000}"/>
    <cellStyle name="Input 9 4 2 2 2 2" xfId="10213" xr:uid="{00000000-0005-0000-0000-000086300000}"/>
    <cellStyle name="Input 9 4 2 2 2 2 2" xfId="38993" xr:uid="{00000000-0005-0000-0000-000087300000}"/>
    <cellStyle name="Input 9 4 2 2 2 3" xfId="10214" xr:uid="{00000000-0005-0000-0000-000088300000}"/>
    <cellStyle name="Input 9 4 2 2 2 3 2" xfId="41533" xr:uid="{00000000-0005-0000-0000-000089300000}"/>
    <cellStyle name="Input 9 4 2 2 2 4" xfId="36440" xr:uid="{00000000-0005-0000-0000-00008A300000}"/>
    <cellStyle name="Input 9 4 2 2 3" xfId="10215" xr:uid="{00000000-0005-0000-0000-00008B300000}"/>
    <cellStyle name="Input 9 4 2 2 3 2" xfId="37721" xr:uid="{00000000-0005-0000-0000-00008C300000}"/>
    <cellStyle name="Input 9 4 2 2 4" xfId="10216" xr:uid="{00000000-0005-0000-0000-00008D300000}"/>
    <cellStyle name="Input 9 4 2 2 4 2" xfId="40263" xr:uid="{00000000-0005-0000-0000-00008E300000}"/>
    <cellStyle name="Input 9 4 2 2 5" xfId="35161" xr:uid="{00000000-0005-0000-0000-00008F300000}"/>
    <cellStyle name="Input 9 4 2 3" xfId="33890" xr:uid="{00000000-0005-0000-0000-000090300000}"/>
    <cellStyle name="Input 9 4 3" xfId="10217" xr:uid="{00000000-0005-0000-0000-000091300000}"/>
    <cellStyle name="Input 9 4 3 2" xfId="10218" xr:uid="{00000000-0005-0000-0000-000092300000}"/>
    <cellStyle name="Input 9 4 3 2 2" xfId="10219" xr:uid="{00000000-0005-0000-0000-000093300000}"/>
    <cellStyle name="Input 9 4 3 2 2 2" xfId="38473" xr:uid="{00000000-0005-0000-0000-000094300000}"/>
    <cellStyle name="Input 9 4 3 2 3" xfId="10220" xr:uid="{00000000-0005-0000-0000-000095300000}"/>
    <cellStyle name="Input 9 4 3 2 3 2" xfId="41013" xr:uid="{00000000-0005-0000-0000-000096300000}"/>
    <cellStyle name="Input 9 4 3 2 4" xfId="35920" xr:uid="{00000000-0005-0000-0000-000097300000}"/>
    <cellStyle name="Input 9 4 3 3" xfId="10221" xr:uid="{00000000-0005-0000-0000-000098300000}"/>
    <cellStyle name="Input 9 4 3 3 2" xfId="37199" xr:uid="{00000000-0005-0000-0000-000099300000}"/>
    <cellStyle name="Input 9 4 3 4" xfId="10222" xr:uid="{00000000-0005-0000-0000-00009A300000}"/>
    <cellStyle name="Input 9 4 3 4 2" xfId="39743" xr:uid="{00000000-0005-0000-0000-00009B300000}"/>
    <cellStyle name="Input 9 4 3 5" xfId="34640" xr:uid="{00000000-0005-0000-0000-00009C300000}"/>
    <cellStyle name="Input 9 4 4" xfId="32687" xr:uid="{00000000-0005-0000-0000-00009D300000}"/>
    <cellStyle name="Input 9 5" xfId="10223" xr:uid="{00000000-0005-0000-0000-00009E300000}"/>
    <cellStyle name="Input 9 5 2" xfId="10224" xr:uid="{00000000-0005-0000-0000-00009F300000}"/>
    <cellStyle name="Input 9 5 2 2" xfId="10225" xr:uid="{00000000-0005-0000-0000-0000A0300000}"/>
    <cellStyle name="Input 9 5 2 2 2" xfId="10226" xr:uid="{00000000-0005-0000-0000-0000A1300000}"/>
    <cellStyle name="Input 9 5 2 2 2 2" xfId="10227" xr:uid="{00000000-0005-0000-0000-0000A2300000}"/>
    <cellStyle name="Input 9 5 2 2 2 2 2" xfId="39152" xr:uid="{00000000-0005-0000-0000-0000A3300000}"/>
    <cellStyle name="Input 9 5 2 2 2 3" xfId="10228" xr:uid="{00000000-0005-0000-0000-0000A4300000}"/>
    <cellStyle name="Input 9 5 2 2 2 3 2" xfId="41692" xr:uid="{00000000-0005-0000-0000-0000A5300000}"/>
    <cellStyle name="Input 9 5 2 2 2 4" xfId="36599" xr:uid="{00000000-0005-0000-0000-0000A6300000}"/>
    <cellStyle name="Input 9 5 2 2 3" xfId="10229" xr:uid="{00000000-0005-0000-0000-0000A7300000}"/>
    <cellStyle name="Input 9 5 2 2 3 2" xfId="37882" xr:uid="{00000000-0005-0000-0000-0000A8300000}"/>
    <cellStyle name="Input 9 5 2 2 4" xfId="10230" xr:uid="{00000000-0005-0000-0000-0000A9300000}"/>
    <cellStyle name="Input 9 5 2 2 4 2" xfId="40422" xr:uid="{00000000-0005-0000-0000-0000AA300000}"/>
    <cellStyle name="Input 9 5 2 2 5" xfId="35322" xr:uid="{00000000-0005-0000-0000-0000AB300000}"/>
    <cellStyle name="Input 9 5 2 3" xfId="34050" xr:uid="{00000000-0005-0000-0000-0000AC300000}"/>
    <cellStyle name="Input 9 5 3" xfId="10231" xr:uid="{00000000-0005-0000-0000-0000AD300000}"/>
    <cellStyle name="Input 9 5 3 2" xfId="10232" xr:uid="{00000000-0005-0000-0000-0000AE300000}"/>
    <cellStyle name="Input 9 5 3 2 2" xfId="10233" xr:uid="{00000000-0005-0000-0000-0000AF300000}"/>
    <cellStyle name="Input 9 5 3 2 2 2" xfId="38632" xr:uid="{00000000-0005-0000-0000-0000B0300000}"/>
    <cellStyle name="Input 9 5 3 2 3" xfId="10234" xr:uid="{00000000-0005-0000-0000-0000B1300000}"/>
    <cellStyle name="Input 9 5 3 2 3 2" xfId="41172" xr:uid="{00000000-0005-0000-0000-0000B2300000}"/>
    <cellStyle name="Input 9 5 3 2 4" xfId="36079" xr:uid="{00000000-0005-0000-0000-0000B3300000}"/>
    <cellStyle name="Input 9 5 3 3" xfId="10235" xr:uid="{00000000-0005-0000-0000-0000B4300000}"/>
    <cellStyle name="Input 9 5 3 3 2" xfId="37360" xr:uid="{00000000-0005-0000-0000-0000B5300000}"/>
    <cellStyle name="Input 9 5 3 4" xfId="10236" xr:uid="{00000000-0005-0000-0000-0000B6300000}"/>
    <cellStyle name="Input 9 5 3 4 2" xfId="39902" xr:uid="{00000000-0005-0000-0000-0000B7300000}"/>
    <cellStyle name="Input 9 5 3 5" xfId="34799" xr:uid="{00000000-0005-0000-0000-0000B8300000}"/>
    <cellStyle name="Input 9 5 4" xfId="32863" xr:uid="{00000000-0005-0000-0000-0000B9300000}"/>
    <cellStyle name="Input 9 6" xfId="10237" xr:uid="{00000000-0005-0000-0000-0000BA300000}"/>
    <cellStyle name="Input 9 6 2" xfId="10238" xr:uid="{00000000-0005-0000-0000-0000BB300000}"/>
    <cellStyle name="Input 9 6 2 2" xfId="10239" xr:uid="{00000000-0005-0000-0000-0000BC300000}"/>
    <cellStyle name="Input 9 6 2 2 2" xfId="10240" xr:uid="{00000000-0005-0000-0000-0000BD300000}"/>
    <cellStyle name="Input 9 6 2 2 2 2" xfId="38186" xr:uid="{00000000-0005-0000-0000-0000BE300000}"/>
    <cellStyle name="Input 9 6 2 2 3" xfId="10241" xr:uid="{00000000-0005-0000-0000-0000BF300000}"/>
    <cellStyle name="Input 9 6 2 2 3 2" xfId="40726" xr:uid="{00000000-0005-0000-0000-0000C0300000}"/>
    <cellStyle name="Input 9 6 2 2 4" xfId="35633" xr:uid="{00000000-0005-0000-0000-0000C1300000}"/>
    <cellStyle name="Input 9 6 2 3" xfId="10242" xr:uid="{00000000-0005-0000-0000-0000C2300000}"/>
    <cellStyle name="Input 9 6 2 3 2" xfId="36912" xr:uid="{00000000-0005-0000-0000-0000C3300000}"/>
    <cellStyle name="Input 9 6 2 4" xfId="10243" xr:uid="{00000000-0005-0000-0000-0000C4300000}"/>
    <cellStyle name="Input 9 6 2 4 2" xfId="39456" xr:uid="{00000000-0005-0000-0000-0000C5300000}"/>
    <cellStyle name="Input 9 6 2 5" xfId="34358" xr:uid="{00000000-0005-0000-0000-0000C6300000}"/>
    <cellStyle name="Input 9 6 3" xfId="31759" xr:uid="{00000000-0005-0000-0000-0000C7300000}"/>
    <cellStyle name="Input 9 7" xfId="10244" xr:uid="{00000000-0005-0000-0000-0000C8300000}"/>
    <cellStyle name="Input 9 7 2" xfId="10245" xr:uid="{00000000-0005-0000-0000-0000C9300000}"/>
    <cellStyle name="Input 9 7 2 2" xfId="10246" xr:uid="{00000000-0005-0000-0000-0000CA300000}"/>
    <cellStyle name="Input 9 7 2 2 2" xfId="38034" xr:uid="{00000000-0005-0000-0000-0000CB300000}"/>
    <cellStyle name="Input 9 7 2 3" xfId="10247" xr:uid="{00000000-0005-0000-0000-0000CC300000}"/>
    <cellStyle name="Input 9 7 2 3 2" xfId="40574" xr:uid="{00000000-0005-0000-0000-0000CD300000}"/>
    <cellStyle name="Input 9 7 2 4" xfId="35481" xr:uid="{00000000-0005-0000-0000-0000CE300000}"/>
    <cellStyle name="Input 9 7 3" xfId="10248" xr:uid="{00000000-0005-0000-0000-0000CF300000}"/>
    <cellStyle name="Input 9 7 3 2" xfId="36760" xr:uid="{00000000-0005-0000-0000-0000D0300000}"/>
    <cellStyle name="Input 9 7 4" xfId="10249" xr:uid="{00000000-0005-0000-0000-0000D1300000}"/>
    <cellStyle name="Input 9 7 4 2" xfId="39304" xr:uid="{00000000-0005-0000-0000-0000D2300000}"/>
    <cellStyle name="Input 9 7 5" xfId="34206" xr:uid="{00000000-0005-0000-0000-0000D3300000}"/>
    <cellStyle name="Input 9 8" xfId="10250" xr:uid="{00000000-0005-0000-0000-0000D4300000}"/>
    <cellStyle name="Input 9 8 2" xfId="42571" xr:uid="{00000000-0005-0000-0000-0000D5300000}"/>
    <cellStyle name="Input 9 9" xfId="10137" xr:uid="{00000000-0005-0000-0000-0000D6300000}"/>
    <cellStyle name="Linked Cell" xfId="1938" builtinId="24" customBuiltin="1"/>
    <cellStyle name="Linked Cell 10" xfId="1939" xr:uid="{00000000-0005-0000-0000-0000D8300000}"/>
    <cellStyle name="Linked Cell 10 2" xfId="1940" xr:uid="{00000000-0005-0000-0000-0000D9300000}"/>
    <cellStyle name="Linked Cell 10 2 2" xfId="10254" xr:uid="{00000000-0005-0000-0000-0000DA300000}"/>
    <cellStyle name="Linked Cell 10 2 2 2" xfId="33020" xr:uid="{00000000-0005-0000-0000-0000DB300000}"/>
    <cellStyle name="Linked Cell 10 2 3" xfId="10255" xr:uid="{00000000-0005-0000-0000-0000DC300000}"/>
    <cellStyle name="Linked Cell 10 2 3 2" xfId="31892" xr:uid="{00000000-0005-0000-0000-0000DD300000}"/>
    <cellStyle name="Linked Cell 10 2 4" xfId="10256" xr:uid="{00000000-0005-0000-0000-0000DE300000}"/>
    <cellStyle name="Linked Cell 10 2 5" xfId="10253" xr:uid="{00000000-0005-0000-0000-0000DF300000}"/>
    <cellStyle name="Linked Cell 10 2 6" xfId="31133" xr:uid="{00000000-0005-0000-0000-0000E0300000}"/>
    <cellStyle name="Linked Cell 10 3" xfId="1941" xr:uid="{00000000-0005-0000-0000-0000E1300000}"/>
    <cellStyle name="Linked Cell 10 3 2" xfId="10258" xr:uid="{00000000-0005-0000-0000-0000E2300000}"/>
    <cellStyle name="Linked Cell 10 3 3" xfId="10257" xr:uid="{00000000-0005-0000-0000-0000E3300000}"/>
    <cellStyle name="Linked Cell 10 3 4" xfId="41900" xr:uid="{00000000-0005-0000-0000-0000E4300000}"/>
    <cellStyle name="Linked Cell 10 4" xfId="10259" xr:uid="{00000000-0005-0000-0000-0000E5300000}"/>
    <cellStyle name="Linked Cell 10 5" xfId="10252" xr:uid="{00000000-0005-0000-0000-0000E6300000}"/>
    <cellStyle name="Linked Cell 11" xfId="1942" xr:uid="{00000000-0005-0000-0000-0000E7300000}"/>
    <cellStyle name="Linked Cell 11 2" xfId="10261" xr:uid="{00000000-0005-0000-0000-0000E8300000}"/>
    <cellStyle name="Linked Cell 11 2 2" xfId="10262" xr:uid="{00000000-0005-0000-0000-0000E9300000}"/>
    <cellStyle name="Linked Cell 11 2 2 2" xfId="33021" xr:uid="{00000000-0005-0000-0000-0000EA300000}"/>
    <cellStyle name="Linked Cell 11 2 3" xfId="10263" xr:uid="{00000000-0005-0000-0000-0000EB300000}"/>
    <cellStyle name="Linked Cell 11 2 3 2" xfId="31893" xr:uid="{00000000-0005-0000-0000-0000EC300000}"/>
    <cellStyle name="Linked Cell 11 2 4" xfId="31134" xr:uid="{00000000-0005-0000-0000-0000ED300000}"/>
    <cellStyle name="Linked Cell 11 3" xfId="10264" xr:uid="{00000000-0005-0000-0000-0000EE300000}"/>
    <cellStyle name="Linked Cell 11 3 2" xfId="41901" xr:uid="{00000000-0005-0000-0000-0000EF300000}"/>
    <cellStyle name="Linked Cell 11 4" xfId="10265" xr:uid="{00000000-0005-0000-0000-0000F0300000}"/>
    <cellStyle name="Linked Cell 11 5" xfId="10260" xr:uid="{00000000-0005-0000-0000-0000F1300000}"/>
    <cellStyle name="Linked Cell 11 6" xfId="30381" xr:uid="{00000000-0005-0000-0000-0000F2300000}"/>
    <cellStyle name="Linked Cell 12" xfId="1943" xr:uid="{00000000-0005-0000-0000-0000F3300000}"/>
    <cellStyle name="Linked Cell 12 2" xfId="10267" xr:uid="{00000000-0005-0000-0000-0000F4300000}"/>
    <cellStyle name="Linked Cell 12 2 2" xfId="10268" xr:uid="{00000000-0005-0000-0000-0000F5300000}"/>
    <cellStyle name="Linked Cell 12 2 2 2" xfId="33022" xr:uid="{00000000-0005-0000-0000-0000F6300000}"/>
    <cellStyle name="Linked Cell 12 2 3" xfId="10269" xr:uid="{00000000-0005-0000-0000-0000F7300000}"/>
    <cellStyle name="Linked Cell 12 2 3 2" xfId="31894" xr:uid="{00000000-0005-0000-0000-0000F8300000}"/>
    <cellStyle name="Linked Cell 12 2 4" xfId="31135" xr:uid="{00000000-0005-0000-0000-0000F9300000}"/>
    <cellStyle name="Linked Cell 12 3" xfId="10270" xr:uid="{00000000-0005-0000-0000-0000FA300000}"/>
    <cellStyle name="Linked Cell 12 3 2" xfId="41902" xr:uid="{00000000-0005-0000-0000-0000FB300000}"/>
    <cellStyle name="Linked Cell 12 4" xfId="10271" xr:uid="{00000000-0005-0000-0000-0000FC300000}"/>
    <cellStyle name="Linked Cell 12 5" xfId="10266" xr:uid="{00000000-0005-0000-0000-0000FD300000}"/>
    <cellStyle name="Linked Cell 12 6" xfId="30380" xr:uid="{00000000-0005-0000-0000-0000FE300000}"/>
    <cellStyle name="Linked Cell 13" xfId="1944" xr:uid="{00000000-0005-0000-0000-0000FF300000}"/>
    <cellStyle name="Linked Cell 13 2" xfId="10273" xr:uid="{00000000-0005-0000-0000-000000310000}"/>
    <cellStyle name="Linked Cell 13 3" xfId="10272" xr:uid="{00000000-0005-0000-0000-000001310000}"/>
    <cellStyle name="Linked Cell 13 4" xfId="31073" xr:uid="{00000000-0005-0000-0000-000002310000}"/>
    <cellStyle name="Linked Cell 14" xfId="1945" xr:uid="{00000000-0005-0000-0000-000003310000}"/>
    <cellStyle name="Linked Cell 14 2" xfId="10275" xr:uid="{00000000-0005-0000-0000-000004310000}"/>
    <cellStyle name="Linked Cell 14 2 2" xfId="33019" xr:uid="{00000000-0005-0000-0000-000005310000}"/>
    <cellStyle name="Linked Cell 14 3" xfId="10276" xr:uid="{00000000-0005-0000-0000-000006310000}"/>
    <cellStyle name="Linked Cell 14 3 2" xfId="31891" xr:uid="{00000000-0005-0000-0000-000007310000}"/>
    <cellStyle name="Linked Cell 14 4" xfId="10277" xr:uid="{00000000-0005-0000-0000-000008310000}"/>
    <cellStyle name="Linked Cell 14 5" xfId="10274" xr:uid="{00000000-0005-0000-0000-000009310000}"/>
    <cellStyle name="Linked Cell 14 6" xfId="31132" xr:uid="{00000000-0005-0000-0000-00000A310000}"/>
    <cellStyle name="Linked Cell 15" xfId="10278" xr:uid="{00000000-0005-0000-0000-00000B310000}"/>
    <cellStyle name="Linked Cell 15 2" xfId="32827" xr:uid="{00000000-0005-0000-0000-00000C310000}"/>
    <cellStyle name="Linked Cell 16" xfId="10279" xr:uid="{00000000-0005-0000-0000-00000D310000}"/>
    <cellStyle name="Linked Cell 16 2" xfId="41839" xr:uid="{00000000-0005-0000-0000-00000E310000}"/>
    <cellStyle name="Linked Cell 17" xfId="10280" xr:uid="{00000000-0005-0000-0000-00000F310000}"/>
    <cellStyle name="Linked Cell 17 2" xfId="42500" xr:uid="{00000000-0005-0000-0000-000010310000}"/>
    <cellStyle name="Linked Cell 18" xfId="10251" xr:uid="{00000000-0005-0000-0000-000011310000}"/>
    <cellStyle name="Linked Cell 19" xfId="42704" xr:uid="{00000000-0005-0000-0000-000012310000}"/>
    <cellStyle name="Linked Cell 2" xfId="1946" xr:uid="{00000000-0005-0000-0000-000013310000}"/>
    <cellStyle name="Linked Cell 2 2" xfId="1947" xr:uid="{00000000-0005-0000-0000-000014310000}"/>
    <cellStyle name="Linked Cell 2 2 2" xfId="1948" xr:uid="{00000000-0005-0000-0000-000015310000}"/>
    <cellStyle name="Linked Cell 2 2 2 2" xfId="10283" xr:uid="{00000000-0005-0000-0000-000016310000}"/>
    <cellStyle name="Linked Cell 2 2 3" xfId="1949" xr:uid="{00000000-0005-0000-0000-000017310000}"/>
    <cellStyle name="Linked Cell 2 2 3 2" xfId="10284" xr:uid="{00000000-0005-0000-0000-000018310000}"/>
    <cellStyle name="Linked Cell 2 2 4" xfId="1950" xr:uid="{00000000-0005-0000-0000-000019310000}"/>
    <cellStyle name="Linked Cell 2 2 4 2" xfId="10285" xr:uid="{00000000-0005-0000-0000-00001A310000}"/>
    <cellStyle name="Linked Cell 2 2 5" xfId="1951" xr:uid="{00000000-0005-0000-0000-00001B310000}"/>
    <cellStyle name="Linked Cell 2 2 5 2" xfId="10286" xr:uid="{00000000-0005-0000-0000-00001C310000}"/>
    <cellStyle name="Linked Cell 2 2 6" xfId="10282" xr:uid="{00000000-0005-0000-0000-00001D310000}"/>
    <cellStyle name="Linked Cell 2 3" xfId="1952" xr:uid="{00000000-0005-0000-0000-00001E310000}"/>
    <cellStyle name="Linked Cell 2 3 2" xfId="1953" xr:uid="{00000000-0005-0000-0000-00001F310000}"/>
    <cellStyle name="Linked Cell 2 3 2 2" xfId="10289" xr:uid="{00000000-0005-0000-0000-000020310000}"/>
    <cellStyle name="Linked Cell 2 3 2 3" xfId="10288" xr:uid="{00000000-0005-0000-0000-000021310000}"/>
    <cellStyle name="Linked Cell 2 3 2 4" xfId="33023" xr:uid="{00000000-0005-0000-0000-000022310000}"/>
    <cellStyle name="Linked Cell 2 3 3" xfId="1954" xr:uid="{00000000-0005-0000-0000-000023310000}"/>
    <cellStyle name="Linked Cell 2 3 3 2" xfId="10290" xr:uid="{00000000-0005-0000-0000-000024310000}"/>
    <cellStyle name="Linked Cell 2 3 4" xfId="10291" xr:uid="{00000000-0005-0000-0000-000025310000}"/>
    <cellStyle name="Linked Cell 2 3 4 2" xfId="10292" xr:uid="{00000000-0005-0000-0000-000026310000}"/>
    <cellStyle name="Linked Cell 2 3 4 3" xfId="42572" xr:uid="{00000000-0005-0000-0000-000027310000}"/>
    <cellStyle name="Linked Cell 2 3 5" xfId="10287" xr:uid="{00000000-0005-0000-0000-000028310000}"/>
    <cellStyle name="Linked Cell 2 4" xfId="1955" xr:uid="{00000000-0005-0000-0000-000029310000}"/>
    <cellStyle name="Linked Cell 2 4 2" xfId="10294" xr:uid="{00000000-0005-0000-0000-00002A310000}"/>
    <cellStyle name="Linked Cell 2 4 2 2" xfId="42573" xr:uid="{00000000-0005-0000-0000-00002B310000}"/>
    <cellStyle name="Linked Cell 2 4 3" xfId="10295" xr:uid="{00000000-0005-0000-0000-00002C310000}"/>
    <cellStyle name="Linked Cell 2 4 4" xfId="10293" xr:uid="{00000000-0005-0000-0000-00002D310000}"/>
    <cellStyle name="Linked Cell 2 4 5" xfId="32828" xr:uid="{00000000-0005-0000-0000-00002E310000}"/>
    <cellStyle name="Linked Cell 2 5" xfId="1956" xr:uid="{00000000-0005-0000-0000-00002F310000}"/>
    <cellStyle name="Linked Cell 2 5 2" xfId="10296" xr:uid="{00000000-0005-0000-0000-000030310000}"/>
    <cellStyle name="Linked Cell 2 6" xfId="10297" xr:uid="{00000000-0005-0000-0000-000031310000}"/>
    <cellStyle name="Linked Cell 2 7" xfId="10281" xr:uid="{00000000-0005-0000-0000-000032310000}"/>
    <cellStyle name="Linked Cell 3" xfId="1957" xr:uid="{00000000-0005-0000-0000-000033310000}"/>
    <cellStyle name="Linked Cell 3 2" xfId="1958" xr:uid="{00000000-0005-0000-0000-000034310000}"/>
    <cellStyle name="Linked Cell 3 2 2" xfId="10299" xr:uid="{00000000-0005-0000-0000-000035310000}"/>
    <cellStyle name="Linked Cell 3 3" xfId="1959" xr:uid="{00000000-0005-0000-0000-000036310000}"/>
    <cellStyle name="Linked Cell 3 3 2" xfId="10301" xr:uid="{00000000-0005-0000-0000-000037310000}"/>
    <cellStyle name="Linked Cell 3 3 2 2" xfId="33024" xr:uid="{00000000-0005-0000-0000-000038310000}"/>
    <cellStyle name="Linked Cell 3 3 3" xfId="10302" xr:uid="{00000000-0005-0000-0000-000039310000}"/>
    <cellStyle name="Linked Cell 3 3 3 2" xfId="31895" xr:uid="{00000000-0005-0000-0000-00003A310000}"/>
    <cellStyle name="Linked Cell 3 3 4" xfId="10303" xr:uid="{00000000-0005-0000-0000-00003B310000}"/>
    <cellStyle name="Linked Cell 3 3 5" xfId="10300" xr:uid="{00000000-0005-0000-0000-00003C310000}"/>
    <cellStyle name="Linked Cell 3 3 6" xfId="31136" xr:uid="{00000000-0005-0000-0000-00003D310000}"/>
    <cellStyle name="Linked Cell 3 4" xfId="1960" xr:uid="{00000000-0005-0000-0000-00003E310000}"/>
    <cellStyle name="Linked Cell 3 4 2" xfId="10304" xr:uid="{00000000-0005-0000-0000-00003F310000}"/>
    <cellStyle name="Linked Cell 3 5" xfId="10305" xr:uid="{00000000-0005-0000-0000-000040310000}"/>
    <cellStyle name="Linked Cell 3 6" xfId="10298" xr:uid="{00000000-0005-0000-0000-000041310000}"/>
    <cellStyle name="Linked Cell 4" xfId="1961" xr:uid="{00000000-0005-0000-0000-000042310000}"/>
    <cellStyle name="Linked Cell 4 2" xfId="1962" xr:uid="{00000000-0005-0000-0000-000043310000}"/>
    <cellStyle name="Linked Cell 4 2 2" xfId="10308" xr:uid="{00000000-0005-0000-0000-000044310000}"/>
    <cellStyle name="Linked Cell 4 2 2 2" xfId="33025" xr:uid="{00000000-0005-0000-0000-000045310000}"/>
    <cellStyle name="Linked Cell 4 2 3" xfId="10309" xr:uid="{00000000-0005-0000-0000-000046310000}"/>
    <cellStyle name="Linked Cell 4 2 3 2" xfId="31896" xr:uid="{00000000-0005-0000-0000-000047310000}"/>
    <cellStyle name="Linked Cell 4 2 4" xfId="10307" xr:uid="{00000000-0005-0000-0000-000048310000}"/>
    <cellStyle name="Linked Cell 4 3" xfId="1963" xr:uid="{00000000-0005-0000-0000-000049310000}"/>
    <cellStyle name="Linked Cell 4 3 2" xfId="10310" xr:uid="{00000000-0005-0000-0000-00004A310000}"/>
    <cellStyle name="Linked Cell 4 4" xfId="1964" xr:uid="{00000000-0005-0000-0000-00004B310000}"/>
    <cellStyle name="Linked Cell 4 4 2" xfId="10311" xr:uid="{00000000-0005-0000-0000-00004C310000}"/>
    <cellStyle name="Linked Cell 4 5" xfId="10312" xr:uid="{00000000-0005-0000-0000-00004D310000}"/>
    <cellStyle name="Linked Cell 4 6" xfId="10306" xr:uid="{00000000-0005-0000-0000-00004E310000}"/>
    <cellStyle name="Linked Cell 5" xfId="1965" xr:uid="{00000000-0005-0000-0000-00004F310000}"/>
    <cellStyle name="Linked Cell 5 2" xfId="1966" xr:uid="{00000000-0005-0000-0000-000050310000}"/>
    <cellStyle name="Linked Cell 5 2 2" xfId="1967" xr:uid="{00000000-0005-0000-0000-000051310000}"/>
    <cellStyle name="Linked Cell 5 2 2 2" xfId="10316" xr:uid="{00000000-0005-0000-0000-000052310000}"/>
    <cellStyle name="Linked Cell 5 2 2 3" xfId="10315" xr:uid="{00000000-0005-0000-0000-000053310000}"/>
    <cellStyle name="Linked Cell 5 2 2 4" xfId="33026" xr:uid="{00000000-0005-0000-0000-000054310000}"/>
    <cellStyle name="Linked Cell 5 2 3" xfId="1968" xr:uid="{00000000-0005-0000-0000-000055310000}"/>
    <cellStyle name="Linked Cell 5 2 3 2" xfId="10317" xr:uid="{00000000-0005-0000-0000-000056310000}"/>
    <cellStyle name="Linked Cell 5 2 4" xfId="1969" xr:uid="{00000000-0005-0000-0000-000057310000}"/>
    <cellStyle name="Linked Cell 5 2 4 2" xfId="10318" xr:uid="{00000000-0005-0000-0000-000058310000}"/>
    <cellStyle name="Linked Cell 5 2 5" xfId="10314" xr:uid="{00000000-0005-0000-0000-000059310000}"/>
    <cellStyle name="Linked Cell 5 3" xfId="1970" xr:uid="{00000000-0005-0000-0000-00005A310000}"/>
    <cellStyle name="Linked Cell 5 3 2" xfId="1971" xr:uid="{00000000-0005-0000-0000-00005B310000}"/>
    <cellStyle name="Linked Cell 5 3 2 2" xfId="10320" xr:uid="{00000000-0005-0000-0000-00005C310000}"/>
    <cellStyle name="Linked Cell 5 3 3" xfId="1972" xr:uid="{00000000-0005-0000-0000-00005D310000}"/>
    <cellStyle name="Linked Cell 5 3 3 2" xfId="10321" xr:uid="{00000000-0005-0000-0000-00005E310000}"/>
    <cellStyle name="Linked Cell 5 3 4" xfId="10322" xr:uid="{00000000-0005-0000-0000-00005F310000}"/>
    <cellStyle name="Linked Cell 5 3 5" xfId="10319" xr:uid="{00000000-0005-0000-0000-000060310000}"/>
    <cellStyle name="Linked Cell 5 4" xfId="1973" xr:uid="{00000000-0005-0000-0000-000061310000}"/>
    <cellStyle name="Linked Cell 5 4 2" xfId="1974" xr:uid="{00000000-0005-0000-0000-000062310000}"/>
    <cellStyle name="Linked Cell 5 4 2 2" xfId="10324" xr:uid="{00000000-0005-0000-0000-000063310000}"/>
    <cellStyle name="Linked Cell 5 4 3" xfId="1975" xr:uid="{00000000-0005-0000-0000-000064310000}"/>
    <cellStyle name="Linked Cell 5 4 3 2" xfId="10325" xr:uid="{00000000-0005-0000-0000-000065310000}"/>
    <cellStyle name="Linked Cell 5 4 4" xfId="10326" xr:uid="{00000000-0005-0000-0000-000066310000}"/>
    <cellStyle name="Linked Cell 5 4 5" xfId="10323" xr:uid="{00000000-0005-0000-0000-000067310000}"/>
    <cellStyle name="Linked Cell 5 5" xfId="10313" xr:uid="{00000000-0005-0000-0000-000068310000}"/>
    <cellStyle name="Linked Cell 6" xfId="1976" xr:uid="{00000000-0005-0000-0000-000069310000}"/>
    <cellStyle name="Linked Cell 6 2" xfId="1977" xr:uid="{00000000-0005-0000-0000-00006A310000}"/>
    <cellStyle name="Linked Cell 6 2 2" xfId="10329" xr:uid="{00000000-0005-0000-0000-00006B310000}"/>
    <cellStyle name="Linked Cell 6 2 2 2" xfId="33027" xr:uid="{00000000-0005-0000-0000-00006C310000}"/>
    <cellStyle name="Linked Cell 6 2 3" xfId="10330" xr:uid="{00000000-0005-0000-0000-00006D310000}"/>
    <cellStyle name="Linked Cell 6 2 3 2" xfId="31897" xr:uid="{00000000-0005-0000-0000-00006E310000}"/>
    <cellStyle name="Linked Cell 6 2 4" xfId="10328" xr:uid="{00000000-0005-0000-0000-00006F310000}"/>
    <cellStyle name="Linked Cell 6 3" xfId="1978" xr:uid="{00000000-0005-0000-0000-000070310000}"/>
    <cellStyle name="Linked Cell 6 3 2" xfId="10331" xr:uid="{00000000-0005-0000-0000-000071310000}"/>
    <cellStyle name="Linked Cell 6 4" xfId="10332" xr:uid="{00000000-0005-0000-0000-000072310000}"/>
    <cellStyle name="Linked Cell 6 5" xfId="10327" xr:uid="{00000000-0005-0000-0000-000073310000}"/>
    <cellStyle name="Linked Cell 7" xfId="1979" xr:uid="{00000000-0005-0000-0000-000074310000}"/>
    <cellStyle name="Linked Cell 7 2" xfId="1980" xr:uid="{00000000-0005-0000-0000-000075310000}"/>
    <cellStyle name="Linked Cell 7 2 2" xfId="10335" xr:uid="{00000000-0005-0000-0000-000076310000}"/>
    <cellStyle name="Linked Cell 7 2 2 2" xfId="33028" xr:uid="{00000000-0005-0000-0000-000077310000}"/>
    <cellStyle name="Linked Cell 7 2 3" xfId="10336" xr:uid="{00000000-0005-0000-0000-000078310000}"/>
    <cellStyle name="Linked Cell 7 2 3 2" xfId="31898" xr:uid="{00000000-0005-0000-0000-000079310000}"/>
    <cellStyle name="Linked Cell 7 2 4" xfId="10334" xr:uid="{00000000-0005-0000-0000-00007A310000}"/>
    <cellStyle name="Linked Cell 7 3" xfId="10337" xr:uid="{00000000-0005-0000-0000-00007B310000}"/>
    <cellStyle name="Linked Cell 7 3 2" xfId="41903" xr:uid="{00000000-0005-0000-0000-00007C310000}"/>
    <cellStyle name="Linked Cell 7 4" xfId="10333" xr:uid="{00000000-0005-0000-0000-00007D310000}"/>
    <cellStyle name="Linked Cell 8" xfId="1981" xr:uid="{00000000-0005-0000-0000-00007E310000}"/>
    <cellStyle name="Linked Cell 8 2" xfId="10339" xr:uid="{00000000-0005-0000-0000-00007F310000}"/>
    <cellStyle name="Linked Cell 8 2 2" xfId="10340" xr:uid="{00000000-0005-0000-0000-000080310000}"/>
    <cellStyle name="Linked Cell 8 2 2 2" xfId="33029" xr:uid="{00000000-0005-0000-0000-000081310000}"/>
    <cellStyle name="Linked Cell 8 2 3" xfId="10341" xr:uid="{00000000-0005-0000-0000-000082310000}"/>
    <cellStyle name="Linked Cell 8 2 3 2" xfId="31899" xr:uid="{00000000-0005-0000-0000-000083310000}"/>
    <cellStyle name="Linked Cell 8 2 4" xfId="31137" xr:uid="{00000000-0005-0000-0000-000084310000}"/>
    <cellStyle name="Linked Cell 8 3" xfId="10342" xr:uid="{00000000-0005-0000-0000-000085310000}"/>
    <cellStyle name="Linked Cell 8 3 2" xfId="41904" xr:uid="{00000000-0005-0000-0000-000086310000}"/>
    <cellStyle name="Linked Cell 8 4" xfId="10343" xr:uid="{00000000-0005-0000-0000-000087310000}"/>
    <cellStyle name="Linked Cell 8 5" xfId="10338" xr:uid="{00000000-0005-0000-0000-000088310000}"/>
    <cellStyle name="Linked Cell 8 6" xfId="30382" xr:uid="{00000000-0005-0000-0000-000089310000}"/>
    <cellStyle name="Linked Cell 9" xfId="1982" xr:uid="{00000000-0005-0000-0000-00008A310000}"/>
    <cellStyle name="Linked Cell 9 2" xfId="1983" xr:uid="{00000000-0005-0000-0000-00008B310000}"/>
    <cellStyle name="Linked Cell 9 2 2" xfId="10345" xr:uid="{00000000-0005-0000-0000-00008C310000}"/>
    <cellStyle name="Linked Cell 9 3" xfId="1984" xr:uid="{00000000-0005-0000-0000-00008D310000}"/>
    <cellStyle name="Linked Cell 9 3 2" xfId="10346" xr:uid="{00000000-0005-0000-0000-00008E310000}"/>
    <cellStyle name="Linked Cell 9 4" xfId="10347" xr:uid="{00000000-0005-0000-0000-00008F310000}"/>
    <cellStyle name="Linked Cell 9 5" xfId="10344" xr:uid="{00000000-0005-0000-0000-000090310000}"/>
    <cellStyle name="Neutral" xfId="1985" builtinId="28" customBuiltin="1"/>
    <cellStyle name="Neutral 10" xfId="1986" xr:uid="{00000000-0005-0000-0000-000092310000}"/>
    <cellStyle name="Neutral 10 2" xfId="1987" xr:uid="{00000000-0005-0000-0000-000093310000}"/>
    <cellStyle name="Neutral 10 2 2" xfId="10351" xr:uid="{00000000-0005-0000-0000-000094310000}"/>
    <cellStyle name="Neutral 10 2 2 2" xfId="33031" xr:uid="{00000000-0005-0000-0000-000095310000}"/>
    <cellStyle name="Neutral 10 2 3" xfId="10352" xr:uid="{00000000-0005-0000-0000-000096310000}"/>
    <cellStyle name="Neutral 10 2 3 2" xfId="31901" xr:uid="{00000000-0005-0000-0000-000097310000}"/>
    <cellStyle name="Neutral 10 2 4" xfId="10353" xr:uid="{00000000-0005-0000-0000-000098310000}"/>
    <cellStyle name="Neutral 10 2 5" xfId="10350" xr:uid="{00000000-0005-0000-0000-000099310000}"/>
    <cellStyle name="Neutral 10 2 6" xfId="31139" xr:uid="{00000000-0005-0000-0000-00009A310000}"/>
    <cellStyle name="Neutral 10 3" xfId="1988" xr:uid="{00000000-0005-0000-0000-00009B310000}"/>
    <cellStyle name="Neutral 10 3 2" xfId="10355" xr:uid="{00000000-0005-0000-0000-00009C310000}"/>
    <cellStyle name="Neutral 10 3 3" xfId="10354" xr:uid="{00000000-0005-0000-0000-00009D310000}"/>
    <cellStyle name="Neutral 10 3 4" xfId="41905" xr:uid="{00000000-0005-0000-0000-00009E310000}"/>
    <cellStyle name="Neutral 10 4" xfId="10356" xr:uid="{00000000-0005-0000-0000-00009F310000}"/>
    <cellStyle name="Neutral 10 5" xfId="10349" xr:uid="{00000000-0005-0000-0000-0000A0310000}"/>
    <cellStyle name="Neutral 11" xfId="1989" xr:uid="{00000000-0005-0000-0000-0000A1310000}"/>
    <cellStyle name="Neutral 11 2" xfId="10358" xr:uid="{00000000-0005-0000-0000-0000A2310000}"/>
    <cellStyle name="Neutral 11 2 2" xfId="10359" xr:uid="{00000000-0005-0000-0000-0000A3310000}"/>
    <cellStyle name="Neutral 11 2 2 2" xfId="33032" xr:uid="{00000000-0005-0000-0000-0000A4310000}"/>
    <cellStyle name="Neutral 11 2 3" xfId="10360" xr:uid="{00000000-0005-0000-0000-0000A5310000}"/>
    <cellStyle name="Neutral 11 2 3 2" xfId="31902" xr:uid="{00000000-0005-0000-0000-0000A6310000}"/>
    <cellStyle name="Neutral 11 2 4" xfId="31140" xr:uid="{00000000-0005-0000-0000-0000A7310000}"/>
    <cellStyle name="Neutral 11 3" xfId="10361" xr:uid="{00000000-0005-0000-0000-0000A8310000}"/>
    <cellStyle name="Neutral 11 3 2" xfId="41906" xr:uid="{00000000-0005-0000-0000-0000A9310000}"/>
    <cellStyle name="Neutral 11 4" xfId="10362" xr:uid="{00000000-0005-0000-0000-0000AA310000}"/>
    <cellStyle name="Neutral 11 5" xfId="10357" xr:uid="{00000000-0005-0000-0000-0000AB310000}"/>
    <cellStyle name="Neutral 11 6" xfId="30384" xr:uid="{00000000-0005-0000-0000-0000AC310000}"/>
    <cellStyle name="Neutral 12" xfId="1990" xr:uid="{00000000-0005-0000-0000-0000AD310000}"/>
    <cellStyle name="Neutral 12 2" xfId="10364" xr:uid="{00000000-0005-0000-0000-0000AE310000}"/>
    <cellStyle name="Neutral 12 2 2" xfId="10365" xr:uid="{00000000-0005-0000-0000-0000AF310000}"/>
    <cellStyle name="Neutral 12 2 2 2" xfId="33033" xr:uid="{00000000-0005-0000-0000-0000B0310000}"/>
    <cellStyle name="Neutral 12 2 3" xfId="10366" xr:uid="{00000000-0005-0000-0000-0000B1310000}"/>
    <cellStyle name="Neutral 12 2 3 2" xfId="31903" xr:uid="{00000000-0005-0000-0000-0000B2310000}"/>
    <cellStyle name="Neutral 12 2 4" xfId="31141" xr:uid="{00000000-0005-0000-0000-0000B3310000}"/>
    <cellStyle name="Neutral 12 3" xfId="10367" xr:uid="{00000000-0005-0000-0000-0000B4310000}"/>
    <cellStyle name="Neutral 12 3 2" xfId="41907" xr:uid="{00000000-0005-0000-0000-0000B5310000}"/>
    <cellStyle name="Neutral 12 4" xfId="10368" xr:uid="{00000000-0005-0000-0000-0000B6310000}"/>
    <cellStyle name="Neutral 12 5" xfId="10363" xr:uid="{00000000-0005-0000-0000-0000B7310000}"/>
    <cellStyle name="Neutral 12 6" xfId="30383" xr:uid="{00000000-0005-0000-0000-0000B8310000}"/>
    <cellStyle name="Neutral 13" xfId="1991" xr:uid="{00000000-0005-0000-0000-0000B9310000}"/>
    <cellStyle name="Neutral 13 2" xfId="10370" xr:uid="{00000000-0005-0000-0000-0000BA310000}"/>
    <cellStyle name="Neutral 13 3" xfId="10369" xr:uid="{00000000-0005-0000-0000-0000BB310000}"/>
    <cellStyle name="Neutral 13 4" xfId="31062" xr:uid="{00000000-0005-0000-0000-0000BC310000}"/>
    <cellStyle name="Neutral 14" xfId="1992" xr:uid="{00000000-0005-0000-0000-0000BD310000}"/>
    <cellStyle name="Neutral 14 2" xfId="10372" xr:uid="{00000000-0005-0000-0000-0000BE310000}"/>
    <cellStyle name="Neutral 14 2 2" xfId="33030" xr:uid="{00000000-0005-0000-0000-0000BF310000}"/>
    <cellStyle name="Neutral 14 3" xfId="10373" xr:uid="{00000000-0005-0000-0000-0000C0310000}"/>
    <cellStyle name="Neutral 14 3 2" xfId="31900" xr:uid="{00000000-0005-0000-0000-0000C1310000}"/>
    <cellStyle name="Neutral 14 4" xfId="10374" xr:uid="{00000000-0005-0000-0000-0000C2310000}"/>
    <cellStyle name="Neutral 14 5" xfId="10371" xr:uid="{00000000-0005-0000-0000-0000C3310000}"/>
    <cellStyle name="Neutral 14 6" xfId="31138" xr:uid="{00000000-0005-0000-0000-0000C4310000}"/>
    <cellStyle name="Neutral 15" xfId="10375" xr:uid="{00000000-0005-0000-0000-0000C5310000}"/>
    <cellStyle name="Neutral 15 2" xfId="32829" xr:uid="{00000000-0005-0000-0000-0000C6310000}"/>
    <cellStyle name="Neutral 16" xfId="10376" xr:uid="{00000000-0005-0000-0000-0000C7310000}"/>
    <cellStyle name="Neutral 16 2" xfId="41840" xr:uid="{00000000-0005-0000-0000-0000C8310000}"/>
    <cellStyle name="Neutral 17" xfId="10377" xr:uid="{00000000-0005-0000-0000-0000C9310000}"/>
    <cellStyle name="Neutral 17 2" xfId="42496" xr:uid="{00000000-0005-0000-0000-0000CA310000}"/>
    <cellStyle name="Neutral 18" xfId="10348" xr:uid="{00000000-0005-0000-0000-0000CB310000}"/>
    <cellStyle name="Neutral 19" xfId="42701" xr:uid="{00000000-0005-0000-0000-0000CC310000}"/>
    <cellStyle name="Neutral 2" xfId="1993" xr:uid="{00000000-0005-0000-0000-0000CD310000}"/>
    <cellStyle name="Neutral 2 2" xfId="1994" xr:uid="{00000000-0005-0000-0000-0000CE310000}"/>
    <cellStyle name="Neutral 2 2 2" xfId="1995" xr:uid="{00000000-0005-0000-0000-0000CF310000}"/>
    <cellStyle name="Neutral 2 2 2 2" xfId="10380" xr:uid="{00000000-0005-0000-0000-0000D0310000}"/>
    <cellStyle name="Neutral 2 2 3" xfId="1996" xr:uid="{00000000-0005-0000-0000-0000D1310000}"/>
    <cellStyle name="Neutral 2 2 3 2" xfId="10381" xr:uid="{00000000-0005-0000-0000-0000D2310000}"/>
    <cellStyle name="Neutral 2 2 4" xfId="1997" xr:uid="{00000000-0005-0000-0000-0000D3310000}"/>
    <cellStyle name="Neutral 2 2 4 2" xfId="10382" xr:uid="{00000000-0005-0000-0000-0000D4310000}"/>
    <cellStyle name="Neutral 2 2 5" xfId="1998" xr:uid="{00000000-0005-0000-0000-0000D5310000}"/>
    <cellStyle name="Neutral 2 2 5 2" xfId="10383" xr:uid="{00000000-0005-0000-0000-0000D6310000}"/>
    <cellStyle name="Neutral 2 2 6" xfId="10379" xr:uid="{00000000-0005-0000-0000-0000D7310000}"/>
    <cellStyle name="Neutral 2 3" xfId="1999" xr:uid="{00000000-0005-0000-0000-0000D8310000}"/>
    <cellStyle name="Neutral 2 3 2" xfId="2000" xr:uid="{00000000-0005-0000-0000-0000D9310000}"/>
    <cellStyle name="Neutral 2 3 2 2" xfId="10386" xr:uid="{00000000-0005-0000-0000-0000DA310000}"/>
    <cellStyle name="Neutral 2 3 2 3" xfId="10385" xr:uid="{00000000-0005-0000-0000-0000DB310000}"/>
    <cellStyle name="Neutral 2 3 2 4" xfId="33034" xr:uid="{00000000-0005-0000-0000-0000DC310000}"/>
    <cellStyle name="Neutral 2 3 3" xfId="2001" xr:uid="{00000000-0005-0000-0000-0000DD310000}"/>
    <cellStyle name="Neutral 2 3 3 2" xfId="10387" xr:uid="{00000000-0005-0000-0000-0000DE310000}"/>
    <cellStyle name="Neutral 2 3 4" xfId="10388" xr:uid="{00000000-0005-0000-0000-0000DF310000}"/>
    <cellStyle name="Neutral 2 3 4 2" xfId="10389" xr:uid="{00000000-0005-0000-0000-0000E0310000}"/>
    <cellStyle name="Neutral 2 3 4 3" xfId="42574" xr:uid="{00000000-0005-0000-0000-0000E1310000}"/>
    <cellStyle name="Neutral 2 3 5" xfId="10384" xr:uid="{00000000-0005-0000-0000-0000E2310000}"/>
    <cellStyle name="Neutral 2 4" xfId="2002" xr:uid="{00000000-0005-0000-0000-0000E3310000}"/>
    <cellStyle name="Neutral 2 4 2" xfId="10391" xr:uid="{00000000-0005-0000-0000-0000E4310000}"/>
    <cellStyle name="Neutral 2 4 2 2" xfId="42575" xr:uid="{00000000-0005-0000-0000-0000E5310000}"/>
    <cellStyle name="Neutral 2 4 3" xfId="10392" xr:uid="{00000000-0005-0000-0000-0000E6310000}"/>
    <cellStyle name="Neutral 2 4 4" xfId="10390" xr:uid="{00000000-0005-0000-0000-0000E7310000}"/>
    <cellStyle name="Neutral 2 4 5" xfId="32830" xr:uid="{00000000-0005-0000-0000-0000E8310000}"/>
    <cellStyle name="Neutral 2 5" xfId="2003" xr:uid="{00000000-0005-0000-0000-0000E9310000}"/>
    <cellStyle name="Neutral 2 5 2" xfId="10393" xr:uid="{00000000-0005-0000-0000-0000EA310000}"/>
    <cellStyle name="Neutral 2 6" xfId="10394" xr:uid="{00000000-0005-0000-0000-0000EB310000}"/>
    <cellStyle name="Neutral 2 7" xfId="10378" xr:uid="{00000000-0005-0000-0000-0000EC310000}"/>
    <cellStyle name="Neutral 3" xfId="2004" xr:uid="{00000000-0005-0000-0000-0000ED310000}"/>
    <cellStyle name="Neutral 3 2" xfId="2005" xr:uid="{00000000-0005-0000-0000-0000EE310000}"/>
    <cellStyle name="Neutral 3 2 2" xfId="10396" xr:uid="{00000000-0005-0000-0000-0000EF310000}"/>
    <cellStyle name="Neutral 3 3" xfId="2006" xr:uid="{00000000-0005-0000-0000-0000F0310000}"/>
    <cellStyle name="Neutral 3 3 2" xfId="10398" xr:uid="{00000000-0005-0000-0000-0000F1310000}"/>
    <cellStyle name="Neutral 3 3 2 2" xfId="33035" xr:uid="{00000000-0005-0000-0000-0000F2310000}"/>
    <cellStyle name="Neutral 3 3 3" xfId="10399" xr:uid="{00000000-0005-0000-0000-0000F3310000}"/>
    <cellStyle name="Neutral 3 3 3 2" xfId="31904" xr:uid="{00000000-0005-0000-0000-0000F4310000}"/>
    <cellStyle name="Neutral 3 3 4" xfId="10400" xr:uid="{00000000-0005-0000-0000-0000F5310000}"/>
    <cellStyle name="Neutral 3 3 5" xfId="10397" xr:uid="{00000000-0005-0000-0000-0000F6310000}"/>
    <cellStyle name="Neutral 3 3 6" xfId="31142" xr:uid="{00000000-0005-0000-0000-0000F7310000}"/>
    <cellStyle name="Neutral 3 4" xfId="2007" xr:uid="{00000000-0005-0000-0000-0000F8310000}"/>
    <cellStyle name="Neutral 3 4 2" xfId="10401" xr:uid="{00000000-0005-0000-0000-0000F9310000}"/>
    <cellStyle name="Neutral 3 5" xfId="10402" xr:uid="{00000000-0005-0000-0000-0000FA310000}"/>
    <cellStyle name="Neutral 3 6" xfId="10395" xr:uid="{00000000-0005-0000-0000-0000FB310000}"/>
    <cellStyle name="Neutral 4" xfId="2008" xr:uid="{00000000-0005-0000-0000-0000FC310000}"/>
    <cellStyle name="Neutral 4 2" xfId="2009" xr:uid="{00000000-0005-0000-0000-0000FD310000}"/>
    <cellStyle name="Neutral 4 2 2" xfId="10405" xr:uid="{00000000-0005-0000-0000-0000FE310000}"/>
    <cellStyle name="Neutral 4 2 2 2" xfId="33036" xr:uid="{00000000-0005-0000-0000-0000FF310000}"/>
    <cellStyle name="Neutral 4 2 3" xfId="10406" xr:uid="{00000000-0005-0000-0000-000000320000}"/>
    <cellStyle name="Neutral 4 2 3 2" xfId="31905" xr:uid="{00000000-0005-0000-0000-000001320000}"/>
    <cellStyle name="Neutral 4 2 4" xfId="10404" xr:uid="{00000000-0005-0000-0000-000002320000}"/>
    <cellStyle name="Neutral 4 3" xfId="2010" xr:uid="{00000000-0005-0000-0000-000003320000}"/>
    <cellStyle name="Neutral 4 3 2" xfId="10407" xr:uid="{00000000-0005-0000-0000-000004320000}"/>
    <cellStyle name="Neutral 4 4" xfId="2011" xr:uid="{00000000-0005-0000-0000-000005320000}"/>
    <cellStyle name="Neutral 4 4 2" xfId="10408" xr:uid="{00000000-0005-0000-0000-000006320000}"/>
    <cellStyle name="Neutral 4 5" xfId="10409" xr:uid="{00000000-0005-0000-0000-000007320000}"/>
    <cellStyle name="Neutral 4 6" xfId="10403" xr:uid="{00000000-0005-0000-0000-000008320000}"/>
    <cellStyle name="Neutral 5" xfId="2012" xr:uid="{00000000-0005-0000-0000-000009320000}"/>
    <cellStyle name="Neutral 5 2" xfId="2013" xr:uid="{00000000-0005-0000-0000-00000A320000}"/>
    <cellStyle name="Neutral 5 2 2" xfId="2014" xr:uid="{00000000-0005-0000-0000-00000B320000}"/>
    <cellStyle name="Neutral 5 2 2 2" xfId="10413" xr:uid="{00000000-0005-0000-0000-00000C320000}"/>
    <cellStyle name="Neutral 5 2 2 3" xfId="10412" xr:uid="{00000000-0005-0000-0000-00000D320000}"/>
    <cellStyle name="Neutral 5 2 2 4" xfId="33037" xr:uid="{00000000-0005-0000-0000-00000E320000}"/>
    <cellStyle name="Neutral 5 2 3" xfId="2015" xr:uid="{00000000-0005-0000-0000-00000F320000}"/>
    <cellStyle name="Neutral 5 2 3 2" xfId="10414" xr:uid="{00000000-0005-0000-0000-000010320000}"/>
    <cellStyle name="Neutral 5 2 4" xfId="2016" xr:uid="{00000000-0005-0000-0000-000011320000}"/>
    <cellStyle name="Neutral 5 2 4 2" xfId="10415" xr:uid="{00000000-0005-0000-0000-000012320000}"/>
    <cellStyle name="Neutral 5 2 5" xfId="10411" xr:uid="{00000000-0005-0000-0000-000013320000}"/>
    <cellStyle name="Neutral 5 3" xfId="2017" xr:uid="{00000000-0005-0000-0000-000014320000}"/>
    <cellStyle name="Neutral 5 3 2" xfId="2018" xr:uid="{00000000-0005-0000-0000-000015320000}"/>
    <cellStyle name="Neutral 5 3 2 2" xfId="10417" xr:uid="{00000000-0005-0000-0000-000016320000}"/>
    <cellStyle name="Neutral 5 3 3" xfId="2019" xr:uid="{00000000-0005-0000-0000-000017320000}"/>
    <cellStyle name="Neutral 5 3 3 2" xfId="10418" xr:uid="{00000000-0005-0000-0000-000018320000}"/>
    <cellStyle name="Neutral 5 3 4" xfId="10419" xr:uid="{00000000-0005-0000-0000-000019320000}"/>
    <cellStyle name="Neutral 5 3 5" xfId="10416" xr:uid="{00000000-0005-0000-0000-00001A320000}"/>
    <cellStyle name="Neutral 5 4" xfId="2020" xr:uid="{00000000-0005-0000-0000-00001B320000}"/>
    <cellStyle name="Neutral 5 4 2" xfId="2021" xr:uid="{00000000-0005-0000-0000-00001C320000}"/>
    <cellStyle name="Neutral 5 4 2 2" xfId="10421" xr:uid="{00000000-0005-0000-0000-00001D320000}"/>
    <cellStyle name="Neutral 5 4 3" xfId="2022" xr:uid="{00000000-0005-0000-0000-00001E320000}"/>
    <cellStyle name="Neutral 5 4 3 2" xfId="10422" xr:uid="{00000000-0005-0000-0000-00001F320000}"/>
    <cellStyle name="Neutral 5 4 4" xfId="10423" xr:uid="{00000000-0005-0000-0000-000020320000}"/>
    <cellStyle name="Neutral 5 4 5" xfId="10420" xr:uid="{00000000-0005-0000-0000-000021320000}"/>
    <cellStyle name="Neutral 5 5" xfId="10410" xr:uid="{00000000-0005-0000-0000-000022320000}"/>
    <cellStyle name="Neutral 6" xfId="2023" xr:uid="{00000000-0005-0000-0000-000023320000}"/>
    <cellStyle name="Neutral 6 2" xfId="2024" xr:uid="{00000000-0005-0000-0000-000024320000}"/>
    <cellStyle name="Neutral 6 2 2" xfId="10426" xr:uid="{00000000-0005-0000-0000-000025320000}"/>
    <cellStyle name="Neutral 6 2 2 2" xfId="33038" xr:uid="{00000000-0005-0000-0000-000026320000}"/>
    <cellStyle name="Neutral 6 2 3" xfId="10427" xr:uid="{00000000-0005-0000-0000-000027320000}"/>
    <cellStyle name="Neutral 6 2 3 2" xfId="31906" xr:uid="{00000000-0005-0000-0000-000028320000}"/>
    <cellStyle name="Neutral 6 2 4" xfId="10425" xr:uid="{00000000-0005-0000-0000-000029320000}"/>
    <cellStyle name="Neutral 6 3" xfId="2025" xr:uid="{00000000-0005-0000-0000-00002A320000}"/>
    <cellStyle name="Neutral 6 3 2" xfId="10428" xr:uid="{00000000-0005-0000-0000-00002B320000}"/>
    <cellStyle name="Neutral 6 4" xfId="10429" xr:uid="{00000000-0005-0000-0000-00002C320000}"/>
    <cellStyle name="Neutral 6 5" xfId="10424" xr:uid="{00000000-0005-0000-0000-00002D320000}"/>
    <cellStyle name="Neutral 7" xfId="2026" xr:uid="{00000000-0005-0000-0000-00002E320000}"/>
    <cellStyle name="Neutral 7 2" xfId="2027" xr:uid="{00000000-0005-0000-0000-00002F320000}"/>
    <cellStyle name="Neutral 7 2 2" xfId="10432" xr:uid="{00000000-0005-0000-0000-000030320000}"/>
    <cellStyle name="Neutral 7 2 2 2" xfId="33039" xr:uid="{00000000-0005-0000-0000-000031320000}"/>
    <cellStyle name="Neutral 7 2 3" xfId="10433" xr:uid="{00000000-0005-0000-0000-000032320000}"/>
    <cellStyle name="Neutral 7 2 3 2" xfId="31907" xr:uid="{00000000-0005-0000-0000-000033320000}"/>
    <cellStyle name="Neutral 7 2 4" xfId="10431" xr:uid="{00000000-0005-0000-0000-000034320000}"/>
    <cellStyle name="Neutral 7 3" xfId="10434" xr:uid="{00000000-0005-0000-0000-000035320000}"/>
    <cellStyle name="Neutral 7 3 2" xfId="41908" xr:uid="{00000000-0005-0000-0000-000036320000}"/>
    <cellStyle name="Neutral 7 4" xfId="10430" xr:uid="{00000000-0005-0000-0000-000037320000}"/>
    <cellStyle name="Neutral 8" xfId="2028" xr:uid="{00000000-0005-0000-0000-000038320000}"/>
    <cellStyle name="Neutral 8 2" xfId="10436" xr:uid="{00000000-0005-0000-0000-000039320000}"/>
    <cellStyle name="Neutral 8 2 2" xfId="10437" xr:uid="{00000000-0005-0000-0000-00003A320000}"/>
    <cellStyle name="Neutral 8 2 2 2" xfId="33040" xr:uid="{00000000-0005-0000-0000-00003B320000}"/>
    <cellStyle name="Neutral 8 2 3" xfId="10438" xr:uid="{00000000-0005-0000-0000-00003C320000}"/>
    <cellStyle name="Neutral 8 2 3 2" xfId="31908" xr:uid="{00000000-0005-0000-0000-00003D320000}"/>
    <cellStyle name="Neutral 8 2 4" xfId="31143" xr:uid="{00000000-0005-0000-0000-00003E320000}"/>
    <cellStyle name="Neutral 8 3" xfId="10439" xr:uid="{00000000-0005-0000-0000-00003F320000}"/>
    <cellStyle name="Neutral 8 3 2" xfId="41909" xr:uid="{00000000-0005-0000-0000-000040320000}"/>
    <cellStyle name="Neutral 8 4" xfId="10440" xr:uid="{00000000-0005-0000-0000-000041320000}"/>
    <cellStyle name="Neutral 8 5" xfId="10435" xr:uid="{00000000-0005-0000-0000-000042320000}"/>
    <cellStyle name="Neutral 8 6" xfId="30385" xr:uid="{00000000-0005-0000-0000-000043320000}"/>
    <cellStyle name="Neutral 9" xfId="2029" xr:uid="{00000000-0005-0000-0000-000044320000}"/>
    <cellStyle name="Neutral 9 2" xfId="2030" xr:uid="{00000000-0005-0000-0000-000045320000}"/>
    <cellStyle name="Neutral 9 2 2" xfId="10442" xr:uid="{00000000-0005-0000-0000-000046320000}"/>
    <cellStyle name="Neutral 9 3" xfId="2031" xr:uid="{00000000-0005-0000-0000-000047320000}"/>
    <cellStyle name="Neutral 9 3 2" xfId="10443" xr:uid="{00000000-0005-0000-0000-000048320000}"/>
    <cellStyle name="Neutral 9 4" xfId="10444" xr:uid="{00000000-0005-0000-0000-000049320000}"/>
    <cellStyle name="Neutral 9 5" xfId="10441" xr:uid="{00000000-0005-0000-0000-00004A320000}"/>
    <cellStyle name="Normal" xfId="0" builtinId="0"/>
    <cellStyle name="Normal 10" xfId="2032" xr:uid="{00000000-0005-0000-0000-00004C320000}"/>
    <cellStyle name="Normal 10 2" xfId="2033" xr:uid="{00000000-0005-0000-0000-00004D320000}"/>
    <cellStyle name="Normal 10 2 2" xfId="10446" xr:uid="{00000000-0005-0000-0000-00004E320000}"/>
    <cellStyle name="Normal 10 2 2 2" xfId="20098" xr:uid="{00000000-0005-0000-0000-00004F320000}"/>
    <cellStyle name="Normal 10 2 3" xfId="10445" xr:uid="{00000000-0005-0000-0000-000050320000}"/>
    <cellStyle name="Normal 10 2 4" xfId="20097" xr:uid="{00000000-0005-0000-0000-000051320000}"/>
    <cellStyle name="Normal 10 2 5" xfId="31026" xr:uid="{00000000-0005-0000-0000-000052320000}"/>
    <cellStyle name="Normal 10 3" xfId="2034" xr:uid="{00000000-0005-0000-0000-000053320000}"/>
    <cellStyle name="Normal 10 3 2" xfId="10447" xr:uid="{00000000-0005-0000-0000-000054320000}"/>
    <cellStyle name="Normal 10 3 2 2" xfId="20100" xr:uid="{00000000-0005-0000-0000-000055320000}"/>
    <cellStyle name="Normal 10 3 2 3" xfId="33041" xr:uid="{00000000-0005-0000-0000-000056320000}"/>
    <cellStyle name="Normal 10 3 3" xfId="10448" xr:uid="{00000000-0005-0000-0000-000057320000}"/>
    <cellStyle name="Normal 10 3 3 2" xfId="20101" xr:uid="{00000000-0005-0000-0000-000058320000}"/>
    <cellStyle name="Normal 10 3 3 3" xfId="31909" xr:uid="{00000000-0005-0000-0000-000059320000}"/>
    <cellStyle name="Normal 10 3 4" xfId="10449" xr:uid="{00000000-0005-0000-0000-00005A320000}"/>
    <cellStyle name="Normal 10 3 4 2" xfId="20102" xr:uid="{00000000-0005-0000-0000-00005B320000}"/>
    <cellStyle name="Normal 10 3 5" xfId="20099" xr:uid="{00000000-0005-0000-0000-00005C320000}"/>
    <cellStyle name="Normal 10 3 6" xfId="31144" xr:uid="{00000000-0005-0000-0000-00005D320000}"/>
    <cellStyle name="Normal 10 4" xfId="2035" xr:uid="{00000000-0005-0000-0000-00005E320000}"/>
    <cellStyle name="Normal 10 4 2" xfId="2036" xr:uid="{00000000-0005-0000-0000-00005F320000}"/>
    <cellStyle name="Normal 10 4 2 2" xfId="10451" xr:uid="{00000000-0005-0000-0000-000060320000}"/>
    <cellStyle name="Normal 10 4 2 3" xfId="20104" xr:uid="{00000000-0005-0000-0000-000061320000}"/>
    <cellStyle name="Normal 10 4 3" xfId="10452" xr:uid="{00000000-0005-0000-0000-000062320000}"/>
    <cellStyle name="Normal 10 4 3 2" xfId="20105" xr:uid="{00000000-0005-0000-0000-000063320000}"/>
    <cellStyle name="Normal 10 4 4" xfId="10450" xr:uid="{00000000-0005-0000-0000-000064320000}"/>
    <cellStyle name="Normal 10 4 5" xfId="20103" xr:uid="{00000000-0005-0000-0000-000065320000}"/>
    <cellStyle name="Normal 10 4 6" xfId="41910" xr:uid="{00000000-0005-0000-0000-000066320000}"/>
    <cellStyle name="Normal 10 5" xfId="10453" xr:uid="{00000000-0005-0000-0000-000067320000}"/>
    <cellStyle name="Normal 10 5 2" xfId="20106" xr:uid="{00000000-0005-0000-0000-000068320000}"/>
    <cellStyle name="Normal 10 5 3" xfId="42666" xr:uid="{00000000-0005-0000-0000-000069320000}"/>
    <cellStyle name="Normal 10 6" xfId="10454" xr:uid="{00000000-0005-0000-0000-00006A320000}"/>
    <cellStyle name="Normal 10 6 2" xfId="20107" xr:uid="{00000000-0005-0000-0000-00006B320000}"/>
    <cellStyle name="Normal 10 6 3" xfId="42647" xr:uid="{00000000-0005-0000-0000-00006C320000}"/>
    <cellStyle name="Normal 10 7" xfId="20096" xr:uid="{00000000-0005-0000-0000-00006D320000}"/>
    <cellStyle name="Normal 100" xfId="10455" xr:uid="{00000000-0005-0000-0000-00006E320000}"/>
    <cellStyle name="Normal 100 2" xfId="20108" xr:uid="{00000000-0005-0000-0000-00006F320000}"/>
    <cellStyle name="Normal 100 3" xfId="42727" xr:uid="{00000000-0005-0000-0000-000070320000}"/>
    <cellStyle name="Normal 101" xfId="10456" xr:uid="{00000000-0005-0000-0000-000071320000}"/>
    <cellStyle name="Normal 101 2" xfId="20109" xr:uid="{00000000-0005-0000-0000-000072320000}"/>
    <cellStyle name="Normal 101 3" xfId="42778" xr:uid="{00000000-0005-0000-0000-000073320000}"/>
    <cellStyle name="Normal 102" xfId="10457" xr:uid="{00000000-0005-0000-0000-000074320000}"/>
    <cellStyle name="Normal 102 2" xfId="20110" xr:uid="{00000000-0005-0000-0000-000075320000}"/>
    <cellStyle name="Normal 102 3" xfId="42744" xr:uid="{00000000-0005-0000-0000-000076320000}"/>
    <cellStyle name="Normal 103" xfId="10458" xr:uid="{00000000-0005-0000-0000-000077320000}"/>
    <cellStyle name="Normal 103 2" xfId="20111" xr:uid="{00000000-0005-0000-0000-000078320000}"/>
    <cellStyle name="Normal 103 3" xfId="42757" xr:uid="{00000000-0005-0000-0000-000079320000}"/>
    <cellStyle name="Normal 104" xfId="10459" xr:uid="{00000000-0005-0000-0000-00007A320000}"/>
    <cellStyle name="Normal 104 2" xfId="20112" xr:uid="{00000000-0005-0000-0000-00007B320000}"/>
    <cellStyle name="Normal 104 3" xfId="42732" xr:uid="{00000000-0005-0000-0000-00007C320000}"/>
    <cellStyle name="Normal 105" xfId="10460" xr:uid="{00000000-0005-0000-0000-00007D320000}"/>
    <cellStyle name="Normal 105 2" xfId="20113" xr:uid="{00000000-0005-0000-0000-00007E320000}"/>
    <cellStyle name="Normal 105 3" xfId="42755" xr:uid="{00000000-0005-0000-0000-00007F320000}"/>
    <cellStyle name="Normal 106" xfId="10461" xr:uid="{00000000-0005-0000-0000-000080320000}"/>
    <cellStyle name="Normal 106 2" xfId="20114" xr:uid="{00000000-0005-0000-0000-000081320000}"/>
    <cellStyle name="Normal 106 3" xfId="42734" xr:uid="{00000000-0005-0000-0000-000082320000}"/>
    <cellStyle name="Normal 107" xfId="10462" xr:uid="{00000000-0005-0000-0000-000083320000}"/>
    <cellStyle name="Normal 107 2" xfId="20115" xr:uid="{00000000-0005-0000-0000-000084320000}"/>
    <cellStyle name="Normal 107 3" xfId="42794" xr:uid="{00000000-0005-0000-0000-000085320000}"/>
    <cellStyle name="Normal 108" xfId="10463" xr:uid="{00000000-0005-0000-0000-000086320000}"/>
    <cellStyle name="Normal 108 2" xfId="20116" xr:uid="{00000000-0005-0000-0000-000087320000}"/>
    <cellStyle name="Normal 108 3" xfId="42722" xr:uid="{00000000-0005-0000-0000-000088320000}"/>
    <cellStyle name="Normal 109" xfId="10464" xr:uid="{00000000-0005-0000-0000-000089320000}"/>
    <cellStyle name="Normal 109 2" xfId="20117" xr:uid="{00000000-0005-0000-0000-00008A320000}"/>
    <cellStyle name="Normal 109 3" xfId="42748" xr:uid="{00000000-0005-0000-0000-00008B320000}"/>
    <cellStyle name="Normal 11" xfId="2037" xr:uid="{00000000-0005-0000-0000-00008C320000}"/>
    <cellStyle name="Normal 11 10" xfId="30386" xr:uid="{00000000-0005-0000-0000-00008D320000}"/>
    <cellStyle name="Normal 11 2" xfId="2038" xr:uid="{00000000-0005-0000-0000-00008E320000}"/>
    <cellStyle name="Normal 11 2 2" xfId="10467" xr:uid="{00000000-0005-0000-0000-00008F320000}"/>
    <cellStyle name="Normal 11 2 2 2" xfId="20120" xr:uid="{00000000-0005-0000-0000-000090320000}"/>
    <cellStyle name="Normal 11 2 2 3" xfId="31028" xr:uid="{00000000-0005-0000-0000-000091320000}"/>
    <cellStyle name="Normal 11 2 3" xfId="10468" xr:uid="{00000000-0005-0000-0000-000092320000}"/>
    <cellStyle name="Normal 11 2 3 2" xfId="10469" xr:uid="{00000000-0005-0000-0000-000093320000}"/>
    <cellStyle name="Normal 11 2 3 2 2" xfId="20122" xr:uid="{00000000-0005-0000-0000-000094320000}"/>
    <cellStyle name="Normal 11 2 3 2 3" xfId="33043" xr:uid="{00000000-0005-0000-0000-000095320000}"/>
    <cellStyle name="Normal 11 2 3 3" xfId="10470" xr:uid="{00000000-0005-0000-0000-000096320000}"/>
    <cellStyle name="Normal 11 2 3 3 2" xfId="20123" xr:uid="{00000000-0005-0000-0000-000097320000}"/>
    <cellStyle name="Normal 11 2 3 3 3" xfId="31911" xr:uid="{00000000-0005-0000-0000-000098320000}"/>
    <cellStyle name="Normal 11 2 3 4" xfId="20121" xr:uid="{00000000-0005-0000-0000-000099320000}"/>
    <cellStyle name="Normal 11 2 3 5" xfId="31146" xr:uid="{00000000-0005-0000-0000-00009A320000}"/>
    <cellStyle name="Normal 11 2 4" xfId="10471" xr:uid="{00000000-0005-0000-0000-00009B320000}"/>
    <cellStyle name="Normal 11 2 4 2" xfId="20124" xr:uid="{00000000-0005-0000-0000-00009C320000}"/>
    <cellStyle name="Normal 11 2 4 3" xfId="41912" xr:uid="{00000000-0005-0000-0000-00009D320000}"/>
    <cellStyle name="Normal 11 2 5" xfId="10472" xr:uid="{00000000-0005-0000-0000-00009E320000}"/>
    <cellStyle name="Normal 11 2 5 2" xfId="20125" xr:uid="{00000000-0005-0000-0000-00009F320000}"/>
    <cellStyle name="Normal 11 2 6" xfId="10466" xr:uid="{00000000-0005-0000-0000-0000A0320000}"/>
    <cellStyle name="Normal 11 2 7" xfId="20119" xr:uid="{00000000-0005-0000-0000-0000A1320000}"/>
    <cellStyle name="Normal 11 2 8" xfId="30387" xr:uid="{00000000-0005-0000-0000-0000A2320000}"/>
    <cellStyle name="Normal 11 3" xfId="2039" xr:uid="{00000000-0005-0000-0000-0000A3320000}"/>
    <cellStyle name="Normal 11 3 2" xfId="2040" xr:uid="{00000000-0005-0000-0000-0000A4320000}"/>
    <cellStyle name="Normal 11 3 2 2" xfId="10474" xr:uid="{00000000-0005-0000-0000-0000A5320000}"/>
    <cellStyle name="Normal 11 3 2 3" xfId="20127" xr:uid="{00000000-0005-0000-0000-0000A6320000}"/>
    <cellStyle name="Normal 11 3 3" xfId="10475" xr:uid="{00000000-0005-0000-0000-0000A7320000}"/>
    <cellStyle name="Normal 11 3 3 2" xfId="20128" xr:uid="{00000000-0005-0000-0000-0000A8320000}"/>
    <cellStyle name="Normal 11 3 4" xfId="10473" xr:uid="{00000000-0005-0000-0000-0000A9320000}"/>
    <cellStyle name="Normal 11 3 5" xfId="20126" xr:uid="{00000000-0005-0000-0000-0000AA320000}"/>
    <cellStyle name="Normal 11 3 6" xfId="31027" xr:uid="{00000000-0005-0000-0000-0000AB320000}"/>
    <cellStyle name="Normal 11 4" xfId="10476" xr:uid="{00000000-0005-0000-0000-0000AC320000}"/>
    <cellStyle name="Normal 11 4 2" xfId="10477" xr:uid="{00000000-0005-0000-0000-0000AD320000}"/>
    <cellStyle name="Normal 11 4 2 2" xfId="20130" xr:uid="{00000000-0005-0000-0000-0000AE320000}"/>
    <cellStyle name="Normal 11 4 2 3" xfId="33042" xr:uid="{00000000-0005-0000-0000-0000AF320000}"/>
    <cellStyle name="Normal 11 4 3" xfId="10478" xr:uid="{00000000-0005-0000-0000-0000B0320000}"/>
    <cellStyle name="Normal 11 4 3 2" xfId="20131" xr:uid="{00000000-0005-0000-0000-0000B1320000}"/>
    <cellStyle name="Normal 11 4 3 3" xfId="31910" xr:uid="{00000000-0005-0000-0000-0000B2320000}"/>
    <cellStyle name="Normal 11 4 4" xfId="20129" xr:uid="{00000000-0005-0000-0000-0000B3320000}"/>
    <cellStyle name="Normal 11 4 5" xfId="31145" xr:uid="{00000000-0005-0000-0000-0000B4320000}"/>
    <cellStyle name="Normal 11 5" xfId="10479" xr:uid="{00000000-0005-0000-0000-0000B5320000}"/>
    <cellStyle name="Normal 11 5 2" xfId="20132" xr:uid="{00000000-0005-0000-0000-0000B6320000}"/>
    <cellStyle name="Normal 11 5 3" xfId="41911" xr:uid="{00000000-0005-0000-0000-0000B7320000}"/>
    <cellStyle name="Normal 11 6" xfId="10480" xr:uid="{00000000-0005-0000-0000-0000B8320000}"/>
    <cellStyle name="Normal 11 6 2" xfId="20133" xr:uid="{00000000-0005-0000-0000-0000B9320000}"/>
    <cellStyle name="Normal 11 6 3" xfId="42667" xr:uid="{00000000-0005-0000-0000-0000BA320000}"/>
    <cellStyle name="Normal 11 7" xfId="10481" xr:uid="{00000000-0005-0000-0000-0000BB320000}"/>
    <cellStyle name="Normal 11 7 2" xfId="20134" xr:uid="{00000000-0005-0000-0000-0000BC320000}"/>
    <cellStyle name="Normal 11 7 3" xfId="42654" xr:uid="{00000000-0005-0000-0000-0000BD320000}"/>
    <cellStyle name="Normal 11 8" xfId="10465" xr:uid="{00000000-0005-0000-0000-0000BE320000}"/>
    <cellStyle name="Normal 11 9" xfId="20118" xr:uid="{00000000-0005-0000-0000-0000BF320000}"/>
    <cellStyle name="Normal 110" xfId="10482" xr:uid="{00000000-0005-0000-0000-0000C0320000}"/>
    <cellStyle name="Normal 110 2" xfId="20135" xr:uid="{00000000-0005-0000-0000-0000C1320000}"/>
    <cellStyle name="Normal 110 3" xfId="42760" xr:uid="{00000000-0005-0000-0000-0000C2320000}"/>
    <cellStyle name="Normal 111" xfId="10483" xr:uid="{00000000-0005-0000-0000-0000C3320000}"/>
    <cellStyle name="Normal 111 2" xfId="20136" xr:uid="{00000000-0005-0000-0000-0000C4320000}"/>
    <cellStyle name="Normal 111 3" xfId="42766" xr:uid="{00000000-0005-0000-0000-0000C5320000}"/>
    <cellStyle name="Normal 112" xfId="10484" xr:uid="{00000000-0005-0000-0000-0000C6320000}"/>
    <cellStyle name="Normal 112 2" xfId="20137" xr:uid="{00000000-0005-0000-0000-0000C7320000}"/>
    <cellStyle name="Normal 112 3" xfId="42730" xr:uid="{00000000-0005-0000-0000-0000C8320000}"/>
    <cellStyle name="Normal 113" xfId="10485" xr:uid="{00000000-0005-0000-0000-0000C9320000}"/>
    <cellStyle name="Normal 113 2" xfId="20138" xr:uid="{00000000-0005-0000-0000-0000CA320000}"/>
    <cellStyle name="Normal 113 3" xfId="42739" xr:uid="{00000000-0005-0000-0000-0000CB320000}"/>
    <cellStyle name="Normal 114" xfId="10486" xr:uid="{00000000-0005-0000-0000-0000CC320000}"/>
    <cellStyle name="Normal 114 2" xfId="20139" xr:uid="{00000000-0005-0000-0000-0000CD320000}"/>
    <cellStyle name="Normal 114 3" xfId="42725" xr:uid="{00000000-0005-0000-0000-0000CE320000}"/>
    <cellStyle name="Normal 115" xfId="10487" xr:uid="{00000000-0005-0000-0000-0000CF320000}"/>
    <cellStyle name="Normal 115 2" xfId="20140" xr:uid="{00000000-0005-0000-0000-0000D0320000}"/>
    <cellStyle name="Normal 115 3" xfId="42749" xr:uid="{00000000-0005-0000-0000-0000D1320000}"/>
    <cellStyle name="Normal 116" xfId="10488" xr:uid="{00000000-0005-0000-0000-0000D2320000}"/>
    <cellStyle name="Normal 116 2" xfId="20141" xr:uid="{00000000-0005-0000-0000-0000D3320000}"/>
    <cellStyle name="Normal 116 3" xfId="42765" xr:uid="{00000000-0005-0000-0000-0000D4320000}"/>
    <cellStyle name="Normal 117" xfId="10489" xr:uid="{00000000-0005-0000-0000-0000D5320000}"/>
    <cellStyle name="Normal 117 2" xfId="20142" xr:uid="{00000000-0005-0000-0000-0000D6320000}"/>
    <cellStyle name="Normal 117 3" xfId="42787" xr:uid="{00000000-0005-0000-0000-0000D7320000}"/>
    <cellStyle name="Normal 118" xfId="10490" xr:uid="{00000000-0005-0000-0000-0000D8320000}"/>
    <cellStyle name="Normal 118 2" xfId="20143" xr:uid="{00000000-0005-0000-0000-0000D9320000}"/>
    <cellStyle name="Normal 118 3" xfId="42771" xr:uid="{00000000-0005-0000-0000-0000DA320000}"/>
    <cellStyle name="Normal 119" xfId="10491" xr:uid="{00000000-0005-0000-0000-0000DB320000}"/>
    <cellStyle name="Normal 119 2" xfId="20144" xr:uid="{00000000-0005-0000-0000-0000DC320000}"/>
    <cellStyle name="Normal 119 3" xfId="42758" xr:uid="{00000000-0005-0000-0000-0000DD320000}"/>
    <cellStyle name="Normal 12" xfId="2041" xr:uid="{00000000-0005-0000-0000-0000DE320000}"/>
    <cellStyle name="Normal 12 10" xfId="10492" xr:uid="{00000000-0005-0000-0000-0000DF320000}"/>
    <cellStyle name="Normal 12 10 2" xfId="10493" xr:uid="{00000000-0005-0000-0000-0000E0320000}"/>
    <cellStyle name="Normal 12 10 2 2" xfId="20147" xr:uid="{00000000-0005-0000-0000-0000E1320000}"/>
    <cellStyle name="Normal 12 10 3" xfId="20146" xr:uid="{00000000-0005-0000-0000-0000E2320000}"/>
    <cellStyle name="Normal 12 10 4" xfId="42576" xr:uid="{00000000-0005-0000-0000-0000E3320000}"/>
    <cellStyle name="Normal 12 11" xfId="10494" xr:uid="{00000000-0005-0000-0000-0000E4320000}"/>
    <cellStyle name="Normal 12 11 2" xfId="20148" xr:uid="{00000000-0005-0000-0000-0000E5320000}"/>
    <cellStyle name="Normal 12 12" xfId="20145" xr:uid="{00000000-0005-0000-0000-0000E6320000}"/>
    <cellStyle name="Normal 12 13" xfId="30388" xr:uid="{00000000-0005-0000-0000-0000E7320000}"/>
    <cellStyle name="Normal 12 2" xfId="2042" xr:uid="{00000000-0005-0000-0000-0000E8320000}"/>
    <cellStyle name="Normal 12 2 10" xfId="10495" xr:uid="{00000000-0005-0000-0000-0000E9320000}"/>
    <cellStyle name="Normal 12 2 10 2" xfId="20150" xr:uid="{00000000-0005-0000-0000-0000EA320000}"/>
    <cellStyle name="Normal 12 2 11" xfId="20149" xr:uid="{00000000-0005-0000-0000-0000EB320000}"/>
    <cellStyle name="Normal 12 2 12" xfId="30389" xr:uid="{00000000-0005-0000-0000-0000EC320000}"/>
    <cellStyle name="Normal 12 2 2" xfId="2043" xr:uid="{00000000-0005-0000-0000-0000ED320000}"/>
    <cellStyle name="Normal 12 2 2 10" xfId="30390" xr:uid="{00000000-0005-0000-0000-0000EE320000}"/>
    <cellStyle name="Normal 12 2 2 2" xfId="2044" xr:uid="{00000000-0005-0000-0000-0000EF320000}"/>
    <cellStyle name="Normal 12 2 2 2 2" xfId="2045" xr:uid="{00000000-0005-0000-0000-0000F0320000}"/>
    <cellStyle name="Normal 12 2 2 2 2 2" xfId="10496" xr:uid="{00000000-0005-0000-0000-0000F1320000}"/>
    <cellStyle name="Normal 12 2 2 2 2 2 2" xfId="10497" xr:uid="{00000000-0005-0000-0000-0000F2320000}"/>
    <cellStyle name="Normal 12 2 2 2 2 2 2 2" xfId="20155" xr:uid="{00000000-0005-0000-0000-0000F3320000}"/>
    <cellStyle name="Normal 12 2 2 2 2 2 2 3" xfId="33048" xr:uid="{00000000-0005-0000-0000-0000F4320000}"/>
    <cellStyle name="Normal 12 2 2 2 2 2 3" xfId="10498" xr:uid="{00000000-0005-0000-0000-0000F5320000}"/>
    <cellStyle name="Normal 12 2 2 2 2 2 3 2" xfId="20156" xr:uid="{00000000-0005-0000-0000-0000F6320000}"/>
    <cellStyle name="Normal 12 2 2 2 2 2 3 3" xfId="31916" xr:uid="{00000000-0005-0000-0000-0000F7320000}"/>
    <cellStyle name="Normal 12 2 2 2 2 2 4" xfId="20154" xr:uid="{00000000-0005-0000-0000-0000F8320000}"/>
    <cellStyle name="Normal 12 2 2 2 2 2 5" xfId="31151" xr:uid="{00000000-0005-0000-0000-0000F9320000}"/>
    <cellStyle name="Normal 12 2 2 2 2 3" xfId="10499" xr:uid="{00000000-0005-0000-0000-0000FA320000}"/>
    <cellStyle name="Normal 12 2 2 2 2 3 2" xfId="20157" xr:uid="{00000000-0005-0000-0000-0000FB320000}"/>
    <cellStyle name="Normal 12 2 2 2 2 3 3" xfId="41917" xr:uid="{00000000-0005-0000-0000-0000FC320000}"/>
    <cellStyle name="Normal 12 2 2 2 2 4" xfId="10500" xr:uid="{00000000-0005-0000-0000-0000FD320000}"/>
    <cellStyle name="Normal 12 2 2 2 2 4 2" xfId="20158" xr:uid="{00000000-0005-0000-0000-0000FE320000}"/>
    <cellStyle name="Normal 12 2 2 2 2 5" xfId="20153" xr:uid="{00000000-0005-0000-0000-0000FF320000}"/>
    <cellStyle name="Normal 12 2 2 2 2 6" xfId="30392" xr:uid="{00000000-0005-0000-0000-000000330000}"/>
    <cellStyle name="Normal 12 2 2 2 3" xfId="2046" xr:uid="{00000000-0005-0000-0000-000001330000}"/>
    <cellStyle name="Normal 12 2 2 2 3 2" xfId="10501" xr:uid="{00000000-0005-0000-0000-000002330000}"/>
    <cellStyle name="Normal 12 2 2 2 3 2 2" xfId="10502" xr:uid="{00000000-0005-0000-0000-000003330000}"/>
    <cellStyle name="Normal 12 2 2 2 3 2 2 2" xfId="20161" xr:uid="{00000000-0005-0000-0000-000004330000}"/>
    <cellStyle name="Normal 12 2 2 2 3 2 2 3" xfId="33049" xr:uid="{00000000-0005-0000-0000-000005330000}"/>
    <cellStyle name="Normal 12 2 2 2 3 2 3" xfId="10503" xr:uid="{00000000-0005-0000-0000-000006330000}"/>
    <cellStyle name="Normal 12 2 2 2 3 2 3 2" xfId="20162" xr:uid="{00000000-0005-0000-0000-000007330000}"/>
    <cellStyle name="Normal 12 2 2 2 3 2 3 3" xfId="31917" xr:uid="{00000000-0005-0000-0000-000008330000}"/>
    <cellStyle name="Normal 12 2 2 2 3 2 4" xfId="20160" xr:uid="{00000000-0005-0000-0000-000009330000}"/>
    <cellStyle name="Normal 12 2 2 2 3 2 5" xfId="31152" xr:uid="{00000000-0005-0000-0000-00000A330000}"/>
    <cellStyle name="Normal 12 2 2 2 3 3" xfId="10504" xr:uid="{00000000-0005-0000-0000-00000B330000}"/>
    <cellStyle name="Normal 12 2 2 2 3 3 2" xfId="20163" xr:uid="{00000000-0005-0000-0000-00000C330000}"/>
    <cellStyle name="Normal 12 2 2 2 3 3 3" xfId="41918" xr:uid="{00000000-0005-0000-0000-00000D330000}"/>
    <cellStyle name="Normal 12 2 2 2 3 4" xfId="10505" xr:uid="{00000000-0005-0000-0000-00000E330000}"/>
    <cellStyle name="Normal 12 2 2 2 3 4 2" xfId="20164" xr:uid="{00000000-0005-0000-0000-00000F330000}"/>
    <cellStyle name="Normal 12 2 2 2 3 5" xfId="20159" xr:uid="{00000000-0005-0000-0000-000010330000}"/>
    <cellStyle name="Normal 12 2 2 2 3 6" xfId="30393" xr:uid="{00000000-0005-0000-0000-000011330000}"/>
    <cellStyle name="Normal 12 2 2 2 4" xfId="10506" xr:uid="{00000000-0005-0000-0000-000012330000}"/>
    <cellStyle name="Normal 12 2 2 2 4 2" xfId="10507" xr:uid="{00000000-0005-0000-0000-000013330000}"/>
    <cellStyle name="Normal 12 2 2 2 4 2 2" xfId="20166" xr:uid="{00000000-0005-0000-0000-000014330000}"/>
    <cellStyle name="Normal 12 2 2 2 4 2 3" xfId="33047" xr:uid="{00000000-0005-0000-0000-000015330000}"/>
    <cellStyle name="Normal 12 2 2 2 4 3" xfId="10508" xr:uid="{00000000-0005-0000-0000-000016330000}"/>
    <cellStyle name="Normal 12 2 2 2 4 3 2" xfId="20167" xr:uid="{00000000-0005-0000-0000-000017330000}"/>
    <cellStyle name="Normal 12 2 2 2 4 3 3" xfId="31915" xr:uid="{00000000-0005-0000-0000-000018330000}"/>
    <cellStyle name="Normal 12 2 2 2 4 4" xfId="20165" xr:uid="{00000000-0005-0000-0000-000019330000}"/>
    <cellStyle name="Normal 12 2 2 2 4 5" xfId="31150" xr:uid="{00000000-0005-0000-0000-00001A330000}"/>
    <cellStyle name="Normal 12 2 2 2 5" xfId="10509" xr:uid="{00000000-0005-0000-0000-00001B330000}"/>
    <cellStyle name="Normal 12 2 2 2 5 2" xfId="20168" xr:uid="{00000000-0005-0000-0000-00001C330000}"/>
    <cellStyle name="Normal 12 2 2 2 5 3" xfId="41916" xr:uid="{00000000-0005-0000-0000-00001D330000}"/>
    <cellStyle name="Normal 12 2 2 2 6" xfId="10510" xr:uid="{00000000-0005-0000-0000-00001E330000}"/>
    <cellStyle name="Normal 12 2 2 2 6 2" xfId="20169" xr:uid="{00000000-0005-0000-0000-00001F330000}"/>
    <cellStyle name="Normal 12 2 2 2 7" xfId="20152" xr:uid="{00000000-0005-0000-0000-000020330000}"/>
    <cellStyle name="Normal 12 2 2 2 8" xfId="30391" xr:uid="{00000000-0005-0000-0000-000021330000}"/>
    <cellStyle name="Normal 12 2 2 3" xfId="2047" xr:uid="{00000000-0005-0000-0000-000022330000}"/>
    <cellStyle name="Normal 12 2 2 3 2" xfId="2048" xr:uid="{00000000-0005-0000-0000-000023330000}"/>
    <cellStyle name="Normal 12 2 2 3 2 2" xfId="10511" xr:uid="{00000000-0005-0000-0000-000024330000}"/>
    <cellStyle name="Normal 12 2 2 3 2 2 2" xfId="10512" xr:uid="{00000000-0005-0000-0000-000025330000}"/>
    <cellStyle name="Normal 12 2 2 3 2 2 2 2" xfId="20173" xr:uid="{00000000-0005-0000-0000-000026330000}"/>
    <cellStyle name="Normal 12 2 2 3 2 2 2 3" xfId="33051" xr:uid="{00000000-0005-0000-0000-000027330000}"/>
    <cellStyle name="Normal 12 2 2 3 2 2 3" xfId="10513" xr:uid="{00000000-0005-0000-0000-000028330000}"/>
    <cellStyle name="Normal 12 2 2 3 2 2 3 2" xfId="20174" xr:uid="{00000000-0005-0000-0000-000029330000}"/>
    <cellStyle name="Normal 12 2 2 3 2 2 3 3" xfId="31919" xr:uid="{00000000-0005-0000-0000-00002A330000}"/>
    <cellStyle name="Normal 12 2 2 3 2 2 4" xfId="20172" xr:uid="{00000000-0005-0000-0000-00002B330000}"/>
    <cellStyle name="Normal 12 2 2 3 2 2 5" xfId="31154" xr:uid="{00000000-0005-0000-0000-00002C330000}"/>
    <cellStyle name="Normal 12 2 2 3 2 3" xfId="10514" xr:uid="{00000000-0005-0000-0000-00002D330000}"/>
    <cellStyle name="Normal 12 2 2 3 2 3 2" xfId="20175" xr:uid="{00000000-0005-0000-0000-00002E330000}"/>
    <cellStyle name="Normal 12 2 2 3 2 3 3" xfId="41920" xr:uid="{00000000-0005-0000-0000-00002F330000}"/>
    <cellStyle name="Normal 12 2 2 3 2 4" xfId="10515" xr:uid="{00000000-0005-0000-0000-000030330000}"/>
    <cellStyle name="Normal 12 2 2 3 2 4 2" xfId="20176" xr:uid="{00000000-0005-0000-0000-000031330000}"/>
    <cellStyle name="Normal 12 2 2 3 2 5" xfId="20171" xr:uid="{00000000-0005-0000-0000-000032330000}"/>
    <cellStyle name="Normal 12 2 2 3 2 6" xfId="30395" xr:uid="{00000000-0005-0000-0000-000033330000}"/>
    <cellStyle name="Normal 12 2 2 3 3" xfId="10516" xr:uid="{00000000-0005-0000-0000-000034330000}"/>
    <cellStyle name="Normal 12 2 2 3 3 2" xfId="10517" xr:uid="{00000000-0005-0000-0000-000035330000}"/>
    <cellStyle name="Normal 12 2 2 3 3 2 2" xfId="20178" xr:uid="{00000000-0005-0000-0000-000036330000}"/>
    <cellStyle name="Normal 12 2 2 3 3 2 3" xfId="33050" xr:uid="{00000000-0005-0000-0000-000037330000}"/>
    <cellStyle name="Normal 12 2 2 3 3 3" xfId="10518" xr:uid="{00000000-0005-0000-0000-000038330000}"/>
    <cellStyle name="Normal 12 2 2 3 3 3 2" xfId="20179" xr:uid="{00000000-0005-0000-0000-000039330000}"/>
    <cellStyle name="Normal 12 2 2 3 3 3 3" xfId="31918" xr:uid="{00000000-0005-0000-0000-00003A330000}"/>
    <cellStyle name="Normal 12 2 2 3 3 4" xfId="20177" xr:uid="{00000000-0005-0000-0000-00003B330000}"/>
    <cellStyle name="Normal 12 2 2 3 3 5" xfId="31153" xr:uid="{00000000-0005-0000-0000-00003C330000}"/>
    <cellStyle name="Normal 12 2 2 3 4" xfId="10519" xr:uid="{00000000-0005-0000-0000-00003D330000}"/>
    <cellStyle name="Normal 12 2 2 3 4 2" xfId="20180" xr:uid="{00000000-0005-0000-0000-00003E330000}"/>
    <cellStyle name="Normal 12 2 2 3 4 3" xfId="41919" xr:uid="{00000000-0005-0000-0000-00003F330000}"/>
    <cellStyle name="Normal 12 2 2 3 5" xfId="10520" xr:uid="{00000000-0005-0000-0000-000040330000}"/>
    <cellStyle name="Normal 12 2 2 3 5 2" xfId="20181" xr:uid="{00000000-0005-0000-0000-000041330000}"/>
    <cellStyle name="Normal 12 2 2 3 6" xfId="20170" xr:uid="{00000000-0005-0000-0000-000042330000}"/>
    <cellStyle name="Normal 12 2 2 3 7" xfId="30394" xr:uid="{00000000-0005-0000-0000-000043330000}"/>
    <cellStyle name="Normal 12 2 2 4" xfId="2049" xr:uid="{00000000-0005-0000-0000-000044330000}"/>
    <cellStyle name="Normal 12 2 2 4 2" xfId="10521" xr:uid="{00000000-0005-0000-0000-000045330000}"/>
    <cellStyle name="Normal 12 2 2 4 2 2" xfId="10522" xr:uid="{00000000-0005-0000-0000-000046330000}"/>
    <cellStyle name="Normal 12 2 2 4 2 2 2" xfId="20184" xr:uid="{00000000-0005-0000-0000-000047330000}"/>
    <cellStyle name="Normal 12 2 2 4 2 2 3" xfId="33052" xr:uid="{00000000-0005-0000-0000-000048330000}"/>
    <cellStyle name="Normal 12 2 2 4 2 3" xfId="10523" xr:uid="{00000000-0005-0000-0000-000049330000}"/>
    <cellStyle name="Normal 12 2 2 4 2 3 2" xfId="20185" xr:uid="{00000000-0005-0000-0000-00004A330000}"/>
    <cellStyle name="Normal 12 2 2 4 2 3 3" xfId="31920" xr:uid="{00000000-0005-0000-0000-00004B330000}"/>
    <cellStyle name="Normal 12 2 2 4 2 4" xfId="20183" xr:uid="{00000000-0005-0000-0000-00004C330000}"/>
    <cellStyle name="Normal 12 2 2 4 2 5" xfId="31155" xr:uid="{00000000-0005-0000-0000-00004D330000}"/>
    <cellStyle name="Normal 12 2 2 4 3" xfId="10524" xr:uid="{00000000-0005-0000-0000-00004E330000}"/>
    <cellStyle name="Normal 12 2 2 4 3 2" xfId="20186" xr:uid="{00000000-0005-0000-0000-00004F330000}"/>
    <cellStyle name="Normal 12 2 2 4 3 3" xfId="41921" xr:uid="{00000000-0005-0000-0000-000050330000}"/>
    <cellStyle name="Normal 12 2 2 4 4" xfId="10525" xr:uid="{00000000-0005-0000-0000-000051330000}"/>
    <cellStyle name="Normal 12 2 2 4 4 2" xfId="20187" xr:uid="{00000000-0005-0000-0000-000052330000}"/>
    <cellStyle name="Normal 12 2 2 4 5" xfId="20182" xr:uid="{00000000-0005-0000-0000-000053330000}"/>
    <cellStyle name="Normal 12 2 2 4 6" xfId="30396" xr:uid="{00000000-0005-0000-0000-000054330000}"/>
    <cellStyle name="Normal 12 2 2 5" xfId="2050" xr:uid="{00000000-0005-0000-0000-000055330000}"/>
    <cellStyle name="Normal 12 2 2 5 2" xfId="10526" xr:uid="{00000000-0005-0000-0000-000056330000}"/>
    <cellStyle name="Normal 12 2 2 5 2 2" xfId="10527" xr:uid="{00000000-0005-0000-0000-000057330000}"/>
    <cellStyle name="Normal 12 2 2 5 2 2 2" xfId="20190" xr:uid="{00000000-0005-0000-0000-000058330000}"/>
    <cellStyle name="Normal 12 2 2 5 2 2 3" xfId="33053" xr:uid="{00000000-0005-0000-0000-000059330000}"/>
    <cellStyle name="Normal 12 2 2 5 2 3" xfId="10528" xr:uid="{00000000-0005-0000-0000-00005A330000}"/>
    <cellStyle name="Normal 12 2 2 5 2 3 2" xfId="20191" xr:uid="{00000000-0005-0000-0000-00005B330000}"/>
    <cellStyle name="Normal 12 2 2 5 2 3 3" xfId="31921" xr:uid="{00000000-0005-0000-0000-00005C330000}"/>
    <cellStyle name="Normal 12 2 2 5 2 4" xfId="20189" xr:uid="{00000000-0005-0000-0000-00005D330000}"/>
    <cellStyle name="Normal 12 2 2 5 2 5" xfId="31156" xr:uid="{00000000-0005-0000-0000-00005E330000}"/>
    <cellStyle name="Normal 12 2 2 5 3" xfId="10529" xr:uid="{00000000-0005-0000-0000-00005F330000}"/>
    <cellStyle name="Normal 12 2 2 5 3 2" xfId="20192" xr:uid="{00000000-0005-0000-0000-000060330000}"/>
    <cellStyle name="Normal 12 2 2 5 3 3" xfId="41922" xr:uid="{00000000-0005-0000-0000-000061330000}"/>
    <cellStyle name="Normal 12 2 2 5 4" xfId="10530" xr:uid="{00000000-0005-0000-0000-000062330000}"/>
    <cellStyle name="Normal 12 2 2 5 4 2" xfId="20193" xr:uid="{00000000-0005-0000-0000-000063330000}"/>
    <cellStyle name="Normal 12 2 2 5 5" xfId="20188" xr:uid="{00000000-0005-0000-0000-000064330000}"/>
    <cellStyle name="Normal 12 2 2 5 6" xfId="30397" xr:uid="{00000000-0005-0000-0000-000065330000}"/>
    <cellStyle name="Normal 12 2 2 6" xfId="10531" xr:uid="{00000000-0005-0000-0000-000066330000}"/>
    <cellStyle name="Normal 12 2 2 6 2" xfId="10532" xr:uid="{00000000-0005-0000-0000-000067330000}"/>
    <cellStyle name="Normal 12 2 2 6 2 2" xfId="20195" xr:uid="{00000000-0005-0000-0000-000068330000}"/>
    <cellStyle name="Normal 12 2 2 6 2 3" xfId="33046" xr:uid="{00000000-0005-0000-0000-000069330000}"/>
    <cellStyle name="Normal 12 2 2 6 3" xfId="10533" xr:uid="{00000000-0005-0000-0000-00006A330000}"/>
    <cellStyle name="Normal 12 2 2 6 3 2" xfId="20196" xr:uid="{00000000-0005-0000-0000-00006B330000}"/>
    <cellStyle name="Normal 12 2 2 6 3 3" xfId="31914" xr:uid="{00000000-0005-0000-0000-00006C330000}"/>
    <cellStyle name="Normal 12 2 2 6 4" xfId="20194" xr:uid="{00000000-0005-0000-0000-00006D330000}"/>
    <cellStyle name="Normal 12 2 2 6 5" xfId="31149" xr:uid="{00000000-0005-0000-0000-00006E330000}"/>
    <cellStyle name="Normal 12 2 2 7" xfId="10534" xr:uid="{00000000-0005-0000-0000-00006F330000}"/>
    <cellStyle name="Normal 12 2 2 7 2" xfId="20197" xr:uid="{00000000-0005-0000-0000-000070330000}"/>
    <cellStyle name="Normal 12 2 2 7 3" xfId="41915" xr:uid="{00000000-0005-0000-0000-000071330000}"/>
    <cellStyle name="Normal 12 2 2 8" xfId="10535" xr:uid="{00000000-0005-0000-0000-000072330000}"/>
    <cellStyle name="Normal 12 2 2 8 2" xfId="20198" xr:uid="{00000000-0005-0000-0000-000073330000}"/>
    <cellStyle name="Normal 12 2 2 9" xfId="20151" xr:uid="{00000000-0005-0000-0000-000074330000}"/>
    <cellStyle name="Normal 12 2 3" xfId="2051" xr:uid="{00000000-0005-0000-0000-000075330000}"/>
    <cellStyle name="Normal 12 2 3 10" xfId="30398" xr:uid="{00000000-0005-0000-0000-000076330000}"/>
    <cellStyle name="Normal 12 2 3 2" xfId="2052" xr:uid="{00000000-0005-0000-0000-000077330000}"/>
    <cellStyle name="Normal 12 2 3 2 2" xfId="2053" xr:uid="{00000000-0005-0000-0000-000078330000}"/>
    <cellStyle name="Normal 12 2 3 2 2 2" xfId="10536" xr:uid="{00000000-0005-0000-0000-000079330000}"/>
    <cellStyle name="Normal 12 2 3 2 2 2 2" xfId="10537" xr:uid="{00000000-0005-0000-0000-00007A330000}"/>
    <cellStyle name="Normal 12 2 3 2 2 2 2 2" xfId="20203" xr:uid="{00000000-0005-0000-0000-00007B330000}"/>
    <cellStyle name="Normal 12 2 3 2 2 2 2 3" xfId="33056" xr:uid="{00000000-0005-0000-0000-00007C330000}"/>
    <cellStyle name="Normal 12 2 3 2 2 2 3" xfId="10538" xr:uid="{00000000-0005-0000-0000-00007D330000}"/>
    <cellStyle name="Normal 12 2 3 2 2 2 3 2" xfId="20204" xr:uid="{00000000-0005-0000-0000-00007E330000}"/>
    <cellStyle name="Normal 12 2 3 2 2 2 3 3" xfId="31924" xr:uid="{00000000-0005-0000-0000-00007F330000}"/>
    <cellStyle name="Normal 12 2 3 2 2 2 4" xfId="20202" xr:uid="{00000000-0005-0000-0000-000080330000}"/>
    <cellStyle name="Normal 12 2 3 2 2 2 5" xfId="31159" xr:uid="{00000000-0005-0000-0000-000081330000}"/>
    <cellStyle name="Normal 12 2 3 2 2 3" xfId="10539" xr:uid="{00000000-0005-0000-0000-000082330000}"/>
    <cellStyle name="Normal 12 2 3 2 2 3 2" xfId="20205" xr:uid="{00000000-0005-0000-0000-000083330000}"/>
    <cellStyle name="Normal 12 2 3 2 2 3 3" xfId="41925" xr:uid="{00000000-0005-0000-0000-000084330000}"/>
    <cellStyle name="Normal 12 2 3 2 2 4" xfId="10540" xr:uid="{00000000-0005-0000-0000-000085330000}"/>
    <cellStyle name="Normal 12 2 3 2 2 4 2" xfId="20206" xr:uid="{00000000-0005-0000-0000-000086330000}"/>
    <cellStyle name="Normal 12 2 3 2 2 5" xfId="20201" xr:uid="{00000000-0005-0000-0000-000087330000}"/>
    <cellStyle name="Normal 12 2 3 2 2 6" xfId="30400" xr:uid="{00000000-0005-0000-0000-000088330000}"/>
    <cellStyle name="Normal 12 2 3 2 3" xfId="2054" xr:uid="{00000000-0005-0000-0000-000089330000}"/>
    <cellStyle name="Normal 12 2 3 2 3 2" xfId="10541" xr:uid="{00000000-0005-0000-0000-00008A330000}"/>
    <cellStyle name="Normal 12 2 3 2 3 2 2" xfId="10542" xr:uid="{00000000-0005-0000-0000-00008B330000}"/>
    <cellStyle name="Normal 12 2 3 2 3 2 2 2" xfId="20209" xr:uid="{00000000-0005-0000-0000-00008C330000}"/>
    <cellStyle name="Normal 12 2 3 2 3 2 2 3" xfId="33057" xr:uid="{00000000-0005-0000-0000-00008D330000}"/>
    <cellStyle name="Normal 12 2 3 2 3 2 3" xfId="10543" xr:uid="{00000000-0005-0000-0000-00008E330000}"/>
    <cellStyle name="Normal 12 2 3 2 3 2 3 2" xfId="20210" xr:uid="{00000000-0005-0000-0000-00008F330000}"/>
    <cellStyle name="Normal 12 2 3 2 3 2 3 3" xfId="31925" xr:uid="{00000000-0005-0000-0000-000090330000}"/>
    <cellStyle name="Normal 12 2 3 2 3 2 4" xfId="20208" xr:uid="{00000000-0005-0000-0000-000091330000}"/>
    <cellStyle name="Normal 12 2 3 2 3 2 5" xfId="31160" xr:uid="{00000000-0005-0000-0000-000092330000}"/>
    <cellStyle name="Normal 12 2 3 2 3 3" xfId="10544" xr:uid="{00000000-0005-0000-0000-000093330000}"/>
    <cellStyle name="Normal 12 2 3 2 3 3 2" xfId="20211" xr:uid="{00000000-0005-0000-0000-000094330000}"/>
    <cellStyle name="Normal 12 2 3 2 3 3 3" xfId="41926" xr:uid="{00000000-0005-0000-0000-000095330000}"/>
    <cellStyle name="Normal 12 2 3 2 3 4" xfId="10545" xr:uid="{00000000-0005-0000-0000-000096330000}"/>
    <cellStyle name="Normal 12 2 3 2 3 4 2" xfId="20212" xr:uid="{00000000-0005-0000-0000-000097330000}"/>
    <cellStyle name="Normal 12 2 3 2 3 5" xfId="20207" xr:uid="{00000000-0005-0000-0000-000098330000}"/>
    <cellStyle name="Normal 12 2 3 2 3 6" xfId="30401" xr:uid="{00000000-0005-0000-0000-000099330000}"/>
    <cellStyle name="Normal 12 2 3 2 4" xfId="10546" xr:uid="{00000000-0005-0000-0000-00009A330000}"/>
    <cellStyle name="Normal 12 2 3 2 4 2" xfId="10547" xr:uid="{00000000-0005-0000-0000-00009B330000}"/>
    <cellStyle name="Normal 12 2 3 2 4 2 2" xfId="20214" xr:uid="{00000000-0005-0000-0000-00009C330000}"/>
    <cellStyle name="Normal 12 2 3 2 4 2 3" xfId="33055" xr:uid="{00000000-0005-0000-0000-00009D330000}"/>
    <cellStyle name="Normal 12 2 3 2 4 3" xfId="10548" xr:uid="{00000000-0005-0000-0000-00009E330000}"/>
    <cellStyle name="Normal 12 2 3 2 4 3 2" xfId="20215" xr:uid="{00000000-0005-0000-0000-00009F330000}"/>
    <cellStyle name="Normal 12 2 3 2 4 3 3" xfId="31923" xr:uid="{00000000-0005-0000-0000-0000A0330000}"/>
    <cellStyle name="Normal 12 2 3 2 4 4" xfId="20213" xr:uid="{00000000-0005-0000-0000-0000A1330000}"/>
    <cellStyle name="Normal 12 2 3 2 4 5" xfId="31158" xr:uid="{00000000-0005-0000-0000-0000A2330000}"/>
    <cellStyle name="Normal 12 2 3 2 5" xfId="10549" xr:uid="{00000000-0005-0000-0000-0000A3330000}"/>
    <cellStyle name="Normal 12 2 3 2 5 2" xfId="20216" xr:uid="{00000000-0005-0000-0000-0000A4330000}"/>
    <cellStyle name="Normal 12 2 3 2 5 3" xfId="41924" xr:uid="{00000000-0005-0000-0000-0000A5330000}"/>
    <cellStyle name="Normal 12 2 3 2 6" xfId="10550" xr:uid="{00000000-0005-0000-0000-0000A6330000}"/>
    <cellStyle name="Normal 12 2 3 2 6 2" xfId="20217" xr:uid="{00000000-0005-0000-0000-0000A7330000}"/>
    <cellStyle name="Normal 12 2 3 2 7" xfId="20200" xr:uid="{00000000-0005-0000-0000-0000A8330000}"/>
    <cellStyle name="Normal 12 2 3 2 8" xfId="30399" xr:uid="{00000000-0005-0000-0000-0000A9330000}"/>
    <cellStyle name="Normal 12 2 3 3" xfId="2055" xr:uid="{00000000-0005-0000-0000-0000AA330000}"/>
    <cellStyle name="Normal 12 2 3 3 2" xfId="2056" xr:uid="{00000000-0005-0000-0000-0000AB330000}"/>
    <cellStyle name="Normal 12 2 3 3 2 2" xfId="10551" xr:uid="{00000000-0005-0000-0000-0000AC330000}"/>
    <cellStyle name="Normal 12 2 3 3 2 2 2" xfId="10552" xr:uid="{00000000-0005-0000-0000-0000AD330000}"/>
    <cellStyle name="Normal 12 2 3 3 2 2 2 2" xfId="20221" xr:uid="{00000000-0005-0000-0000-0000AE330000}"/>
    <cellStyle name="Normal 12 2 3 3 2 2 2 3" xfId="33059" xr:uid="{00000000-0005-0000-0000-0000AF330000}"/>
    <cellStyle name="Normal 12 2 3 3 2 2 3" xfId="10553" xr:uid="{00000000-0005-0000-0000-0000B0330000}"/>
    <cellStyle name="Normal 12 2 3 3 2 2 3 2" xfId="20222" xr:uid="{00000000-0005-0000-0000-0000B1330000}"/>
    <cellStyle name="Normal 12 2 3 3 2 2 3 3" xfId="31927" xr:uid="{00000000-0005-0000-0000-0000B2330000}"/>
    <cellStyle name="Normal 12 2 3 3 2 2 4" xfId="20220" xr:uid="{00000000-0005-0000-0000-0000B3330000}"/>
    <cellStyle name="Normal 12 2 3 3 2 2 5" xfId="31162" xr:uid="{00000000-0005-0000-0000-0000B4330000}"/>
    <cellStyle name="Normal 12 2 3 3 2 3" xfId="10554" xr:uid="{00000000-0005-0000-0000-0000B5330000}"/>
    <cellStyle name="Normal 12 2 3 3 2 3 2" xfId="20223" xr:uid="{00000000-0005-0000-0000-0000B6330000}"/>
    <cellStyle name="Normal 12 2 3 3 2 3 3" xfId="41928" xr:uid="{00000000-0005-0000-0000-0000B7330000}"/>
    <cellStyle name="Normal 12 2 3 3 2 4" xfId="10555" xr:uid="{00000000-0005-0000-0000-0000B8330000}"/>
    <cellStyle name="Normal 12 2 3 3 2 4 2" xfId="20224" xr:uid="{00000000-0005-0000-0000-0000B9330000}"/>
    <cellStyle name="Normal 12 2 3 3 2 5" xfId="20219" xr:uid="{00000000-0005-0000-0000-0000BA330000}"/>
    <cellStyle name="Normal 12 2 3 3 2 6" xfId="30403" xr:uid="{00000000-0005-0000-0000-0000BB330000}"/>
    <cellStyle name="Normal 12 2 3 3 3" xfId="10556" xr:uid="{00000000-0005-0000-0000-0000BC330000}"/>
    <cellStyle name="Normal 12 2 3 3 3 2" xfId="10557" xr:uid="{00000000-0005-0000-0000-0000BD330000}"/>
    <cellStyle name="Normal 12 2 3 3 3 2 2" xfId="20226" xr:uid="{00000000-0005-0000-0000-0000BE330000}"/>
    <cellStyle name="Normal 12 2 3 3 3 2 3" xfId="33058" xr:uid="{00000000-0005-0000-0000-0000BF330000}"/>
    <cellStyle name="Normal 12 2 3 3 3 3" xfId="10558" xr:uid="{00000000-0005-0000-0000-0000C0330000}"/>
    <cellStyle name="Normal 12 2 3 3 3 3 2" xfId="20227" xr:uid="{00000000-0005-0000-0000-0000C1330000}"/>
    <cellStyle name="Normal 12 2 3 3 3 3 3" xfId="31926" xr:uid="{00000000-0005-0000-0000-0000C2330000}"/>
    <cellStyle name="Normal 12 2 3 3 3 4" xfId="20225" xr:uid="{00000000-0005-0000-0000-0000C3330000}"/>
    <cellStyle name="Normal 12 2 3 3 3 5" xfId="31161" xr:uid="{00000000-0005-0000-0000-0000C4330000}"/>
    <cellStyle name="Normal 12 2 3 3 4" xfId="10559" xr:uid="{00000000-0005-0000-0000-0000C5330000}"/>
    <cellStyle name="Normal 12 2 3 3 4 2" xfId="20228" xr:uid="{00000000-0005-0000-0000-0000C6330000}"/>
    <cellStyle name="Normal 12 2 3 3 4 3" xfId="41927" xr:uid="{00000000-0005-0000-0000-0000C7330000}"/>
    <cellStyle name="Normal 12 2 3 3 5" xfId="10560" xr:uid="{00000000-0005-0000-0000-0000C8330000}"/>
    <cellStyle name="Normal 12 2 3 3 5 2" xfId="20229" xr:uid="{00000000-0005-0000-0000-0000C9330000}"/>
    <cellStyle name="Normal 12 2 3 3 6" xfId="20218" xr:uid="{00000000-0005-0000-0000-0000CA330000}"/>
    <cellStyle name="Normal 12 2 3 3 7" xfId="30402" xr:uid="{00000000-0005-0000-0000-0000CB330000}"/>
    <cellStyle name="Normal 12 2 3 4" xfId="2057" xr:uid="{00000000-0005-0000-0000-0000CC330000}"/>
    <cellStyle name="Normal 12 2 3 4 2" xfId="10561" xr:uid="{00000000-0005-0000-0000-0000CD330000}"/>
    <cellStyle name="Normal 12 2 3 4 2 2" xfId="10562" xr:uid="{00000000-0005-0000-0000-0000CE330000}"/>
    <cellStyle name="Normal 12 2 3 4 2 2 2" xfId="20232" xr:uid="{00000000-0005-0000-0000-0000CF330000}"/>
    <cellStyle name="Normal 12 2 3 4 2 2 3" xfId="33060" xr:uid="{00000000-0005-0000-0000-0000D0330000}"/>
    <cellStyle name="Normal 12 2 3 4 2 3" xfId="10563" xr:uid="{00000000-0005-0000-0000-0000D1330000}"/>
    <cellStyle name="Normal 12 2 3 4 2 3 2" xfId="20233" xr:uid="{00000000-0005-0000-0000-0000D2330000}"/>
    <cellStyle name="Normal 12 2 3 4 2 3 3" xfId="31928" xr:uid="{00000000-0005-0000-0000-0000D3330000}"/>
    <cellStyle name="Normal 12 2 3 4 2 4" xfId="20231" xr:uid="{00000000-0005-0000-0000-0000D4330000}"/>
    <cellStyle name="Normal 12 2 3 4 2 5" xfId="31163" xr:uid="{00000000-0005-0000-0000-0000D5330000}"/>
    <cellStyle name="Normal 12 2 3 4 3" xfId="10564" xr:uid="{00000000-0005-0000-0000-0000D6330000}"/>
    <cellStyle name="Normal 12 2 3 4 3 2" xfId="20234" xr:uid="{00000000-0005-0000-0000-0000D7330000}"/>
    <cellStyle name="Normal 12 2 3 4 3 3" xfId="41929" xr:uid="{00000000-0005-0000-0000-0000D8330000}"/>
    <cellStyle name="Normal 12 2 3 4 4" xfId="10565" xr:uid="{00000000-0005-0000-0000-0000D9330000}"/>
    <cellStyle name="Normal 12 2 3 4 4 2" xfId="20235" xr:uid="{00000000-0005-0000-0000-0000DA330000}"/>
    <cellStyle name="Normal 12 2 3 4 5" xfId="20230" xr:uid="{00000000-0005-0000-0000-0000DB330000}"/>
    <cellStyle name="Normal 12 2 3 4 6" xfId="30404" xr:uid="{00000000-0005-0000-0000-0000DC330000}"/>
    <cellStyle name="Normal 12 2 3 5" xfId="2058" xr:uid="{00000000-0005-0000-0000-0000DD330000}"/>
    <cellStyle name="Normal 12 2 3 5 2" xfId="10566" xr:uid="{00000000-0005-0000-0000-0000DE330000}"/>
    <cellStyle name="Normal 12 2 3 5 2 2" xfId="10567" xr:uid="{00000000-0005-0000-0000-0000DF330000}"/>
    <cellStyle name="Normal 12 2 3 5 2 2 2" xfId="20238" xr:uid="{00000000-0005-0000-0000-0000E0330000}"/>
    <cellStyle name="Normal 12 2 3 5 2 2 3" xfId="33061" xr:uid="{00000000-0005-0000-0000-0000E1330000}"/>
    <cellStyle name="Normal 12 2 3 5 2 3" xfId="10568" xr:uid="{00000000-0005-0000-0000-0000E2330000}"/>
    <cellStyle name="Normal 12 2 3 5 2 3 2" xfId="20239" xr:uid="{00000000-0005-0000-0000-0000E3330000}"/>
    <cellStyle name="Normal 12 2 3 5 2 3 3" xfId="31929" xr:uid="{00000000-0005-0000-0000-0000E4330000}"/>
    <cellStyle name="Normal 12 2 3 5 2 4" xfId="20237" xr:uid="{00000000-0005-0000-0000-0000E5330000}"/>
    <cellStyle name="Normal 12 2 3 5 2 5" xfId="31164" xr:uid="{00000000-0005-0000-0000-0000E6330000}"/>
    <cellStyle name="Normal 12 2 3 5 3" xfId="10569" xr:uid="{00000000-0005-0000-0000-0000E7330000}"/>
    <cellStyle name="Normal 12 2 3 5 3 2" xfId="20240" xr:uid="{00000000-0005-0000-0000-0000E8330000}"/>
    <cellStyle name="Normal 12 2 3 5 3 3" xfId="41930" xr:uid="{00000000-0005-0000-0000-0000E9330000}"/>
    <cellStyle name="Normal 12 2 3 5 4" xfId="10570" xr:uid="{00000000-0005-0000-0000-0000EA330000}"/>
    <cellStyle name="Normal 12 2 3 5 4 2" xfId="20241" xr:uid="{00000000-0005-0000-0000-0000EB330000}"/>
    <cellStyle name="Normal 12 2 3 5 5" xfId="20236" xr:uid="{00000000-0005-0000-0000-0000EC330000}"/>
    <cellStyle name="Normal 12 2 3 5 6" xfId="30405" xr:uid="{00000000-0005-0000-0000-0000ED330000}"/>
    <cellStyle name="Normal 12 2 3 6" xfId="10571" xr:uid="{00000000-0005-0000-0000-0000EE330000}"/>
    <cellStyle name="Normal 12 2 3 6 2" xfId="10572" xr:uid="{00000000-0005-0000-0000-0000EF330000}"/>
    <cellStyle name="Normal 12 2 3 6 2 2" xfId="20243" xr:uid="{00000000-0005-0000-0000-0000F0330000}"/>
    <cellStyle name="Normal 12 2 3 6 2 3" xfId="33054" xr:uid="{00000000-0005-0000-0000-0000F1330000}"/>
    <cellStyle name="Normal 12 2 3 6 3" xfId="10573" xr:uid="{00000000-0005-0000-0000-0000F2330000}"/>
    <cellStyle name="Normal 12 2 3 6 3 2" xfId="20244" xr:uid="{00000000-0005-0000-0000-0000F3330000}"/>
    <cellStyle name="Normal 12 2 3 6 3 3" xfId="31922" xr:uid="{00000000-0005-0000-0000-0000F4330000}"/>
    <cellStyle name="Normal 12 2 3 6 4" xfId="20242" xr:uid="{00000000-0005-0000-0000-0000F5330000}"/>
    <cellStyle name="Normal 12 2 3 6 5" xfId="31157" xr:uid="{00000000-0005-0000-0000-0000F6330000}"/>
    <cellStyle name="Normal 12 2 3 7" xfId="10574" xr:uid="{00000000-0005-0000-0000-0000F7330000}"/>
    <cellStyle name="Normal 12 2 3 7 2" xfId="20245" xr:uid="{00000000-0005-0000-0000-0000F8330000}"/>
    <cellStyle name="Normal 12 2 3 7 3" xfId="41923" xr:uid="{00000000-0005-0000-0000-0000F9330000}"/>
    <cellStyle name="Normal 12 2 3 8" xfId="10575" xr:uid="{00000000-0005-0000-0000-0000FA330000}"/>
    <cellStyle name="Normal 12 2 3 8 2" xfId="20246" xr:uid="{00000000-0005-0000-0000-0000FB330000}"/>
    <cellStyle name="Normal 12 2 3 9" xfId="20199" xr:uid="{00000000-0005-0000-0000-0000FC330000}"/>
    <cellStyle name="Normal 12 2 4" xfId="2059" xr:uid="{00000000-0005-0000-0000-0000FD330000}"/>
    <cellStyle name="Normal 12 2 4 2" xfId="2060" xr:uid="{00000000-0005-0000-0000-0000FE330000}"/>
    <cellStyle name="Normal 12 2 4 2 2" xfId="10576" xr:uid="{00000000-0005-0000-0000-0000FF330000}"/>
    <cellStyle name="Normal 12 2 4 2 2 2" xfId="10577" xr:uid="{00000000-0005-0000-0000-000000340000}"/>
    <cellStyle name="Normal 12 2 4 2 2 2 2" xfId="20250" xr:uid="{00000000-0005-0000-0000-000001340000}"/>
    <cellStyle name="Normal 12 2 4 2 2 2 3" xfId="33063" xr:uid="{00000000-0005-0000-0000-000002340000}"/>
    <cellStyle name="Normal 12 2 4 2 2 3" xfId="10578" xr:uid="{00000000-0005-0000-0000-000003340000}"/>
    <cellStyle name="Normal 12 2 4 2 2 3 2" xfId="20251" xr:uid="{00000000-0005-0000-0000-000004340000}"/>
    <cellStyle name="Normal 12 2 4 2 2 3 3" xfId="31931" xr:uid="{00000000-0005-0000-0000-000005340000}"/>
    <cellStyle name="Normal 12 2 4 2 2 4" xfId="20249" xr:uid="{00000000-0005-0000-0000-000006340000}"/>
    <cellStyle name="Normal 12 2 4 2 2 5" xfId="31166" xr:uid="{00000000-0005-0000-0000-000007340000}"/>
    <cellStyle name="Normal 12 2 4 2 3" xfId="10579" xr:uid="{00000000-0005-0000-0000-000008340000}"/>
    <cellStyle name="Normal 12 2 4 2 3 2" xfId="20252" xr:uid="{00000000-0005-0000-0000-000009340000}"/>
    <cellStyle name="Normal 12 2 4 2 3 3" xfId="41932" xr:uid="{00000000-0005-0000-0000-00000A340000}"/>
    <cellStyle name="Normal 12 2 4 2 4" xfId="10580" xr:uid="{00000000-0005-0000-0000-00000B340000}"/>
    <cellStyle name="Normal 12 2 4 2 4 2" xfId="20253" xr:uid="{00000000-0005-0000-0000-00000C340000}"/>
    <cellStyle name="Normal 12 2 4 2 5" xfId="20248" xr:uid="{00000000-0005-0000-0000-00000D340000}"/>
    <cellStyle name="Normal 12 2 4 2 6" xfId="30407" xr:uid="{00000000-0005-0000-0000-00000E340000}"/>
    <cellStyle name="Normal 12 2 4 3" xfId="2061" xr:uid="{00000000-0005-0000-0000-00000F340000}"/>
    <cellStyle name="Normal 12 2 4 3 2" xfId="10581" xr:uid="{00000000-0005-0000-0000-000010340000}"/>
    <cellStyle name="Normal 12 2 4 3 2 2" xfId="10582" xr:uid="{00000000-0005-0000-0000-000011340000}"/>
    <cellStyle name="Normal 12 2 4 3 2 2 2" xfId="20256" xr:uid="{00000000-0005-0000-0000-000012340000}"/>
    <cellStyle name="Normal 12 2 4 3 2 2 3" xfId="33064" xr:uid="{00000000-0005-0000-0000-000013340000}"/>
    <cellStyle name="Normal 12 2 4 3 2 3" xfId="10583" xr:uid="{00000000-0005-0000-0000-000014340000}"/>
    <cellStyle name="Normal 12 2 4 3 2 3 2" xfId="20257" xr:uid="{00000000-0005-0000-0000-000015340000}"/>
    <cellStyle name="Normal 12 2 4 3 2 3 3" xfId="31932" xr:uid="{00000000-0005-0000-0000-000016340000}"/>
    <cellStyle name="Normal 12 2 4 3 2 4" xfId="20255" xr:uid="{00000000-0005-0000-0000-000017340000}"/>
    <cellStyle name="Normal 12 2 4 3 2 5" xfId="31167" xr:uid="{00000000-0005-0000-0000-000018340000}"/>
    <cellStyle name="Normal 12 2 4 3 3" xfId="10584" xr:uid="{00000000-0005-0000-0000-000019340000}"/>
    <cellStyle name="Normal 12 2 4 3 3 2" xfId="20258" xr:uid="{00000000-0005-0000-0000-00001A340000}"/>
    <cellStyle name="Normal 12 2 4 3 3 3" xfId="41933" xr:uid="{00000000-0005-0000-0000-00001B340000}"/>
    <cellStyle name="Normal 12 2 4 3 4" xfId="10585" xr:uid="{00000000-0005-0000-0000-00001C340000}"/>
    <cellStyle name="Normal 12 2 4 3 4 2" xfId="20259" xr:uid="{00000000-0005-0000-0000-00001D340000}"/>
    <cellStyle name="Normal 12 2 4 3 5" xfId="20254" xr:uid="{00000000-0005-0000-0000-00001E340000}"/>
    <cellStyle name="Normal 12 2 4 3 6" xfId="30408" xr:uid="{00000000-0005-0000-0000-00001F340000}"/>
    <cellStyle name="Normal 12 2 4 4" xfId="10586" xr:uid="{00000000-0005-0000-0000-000020340000}"/>
    <cellStyle name="Normal 12 2 4 4 2" xfId="10587" xr:uid="{00000000-0005-0000-0000-000021340000}"/>
    <cellStyle name="Normal 12 2 4 4 2 2" xfId="20261" xr:uid="{00000000-0005-0000-0000-000022340000}"/>
    <cellStyle name="Normal 12 2 4 4 2 3" xfId="33062" xr:uid="{00000000-0005-0000-0000-000023340000}"/>
    <cellStyle name="Normal 12 2 4 4 3" xfId="10588" xr:uid="{00000000-0005-0000-0000-000024340000}"/>
    <cellStyle name="Normal 12 2 4 4 3 2" xfId="20262" xr:uid="{00000000-0005-0000-0000-000025340000}"/>
    <cellStyle name="Normal 12 2 4 4 3 3" xfId="31930" xr:uid="{00000000-0005-0000-0000-000026340000}"/>
    <cellStyle name="Normal 12 2 4 4 4" xfId="20260" xr:uid="{00000000-0005-0000-0000-000027340000}"/>
    <cellStyle name="Normal 12 2 4 4 5" xfId="31165" xr:uid="{00000000-0005-0000-0000-000028340000}"/>
    <cellStyle name="Normal 12 2 4 5" xfId="10589" xr:uid="{00000000-0005-0000-0000-000029340000}"/>
    <cellStyle name="Normal 12 2 4 5 2" xfId="20263" xr:uid="{00000000-0005-0000-0000-00002A340000}"/>
    <cellStyle name="Normal 12 2 4 5 3" xfId="41931" xr:uid="{00000000-0005-0000-0000-00002B340000}"/>
    <cellStyle name="Normal 12 2 4 6" xfId="10590" xr:uid="{00000000-0005-0000-0000-00002C340000}"/>
    <cellStyle name="Normal 12 2 4 6 2" xfId="20264" xr:uid="{00000000-0005-0000-0000-00002D340000}"/>
    <cellStyle name="Normal 12 2 4 7" xfId="20247" xr:uid="{00000000-0005-0000-0000-00002E340000}"/>
    <cellStyle name="Normal 12 2 4 8" xfId="30406" xr:uid="{00000000-0005-0000-0000-00002F340000}"/>
    <cellStyle name="Normal 12 2 5" xfId="2062" xr:uid="{00000000-0005-0000-0000-000030340000}"/>
    <cellStyle name="Normal 12 2 5 2" xfId="2063" xr:uid="{00000000-0005-0000-0000-000031340000}"/>
    <cellStyle name="Normal 12 2 5 2 2" xfId="10591" xr:uid="{00000000-0005-0000-0000-000032340000}"/>
    <cellStyle name="Normal 12 2 5 2 2 2" xfId="10592" xr:uid="{00000000-0005-0000-0000-000033340000}"/>
    <cellStyle name="Normal 12 2 5 2 2 2 2" xfId="20268" xr:uid="{00000000-0005-0000-0000-000034340000}"/>
    <cellStyle name="Normal 12 2 5 2 2 2 3" xfId="33066" xr:uid="{00000000-0005-0000-0000-000035340000}"/>
    <cellStyle name="Normal 12 2 5 2 2 3" xfId="10593" xr:uid="{00000000-0005-0000-0000-000036340000}"/>
    <cellStyle name="Normal 12 2 5 2 2 3 2" xfId="20269" xr:uid="{00000000-0005-0000-0000-000037340000}"/>
    <cellStyle name="Normal 12 2 5 2 2 3 3" xfId="31934" xr:uid="{00000000-0005-0000-0000-000038340000}"/>
    <cellStyle name="Normal 12 2 5 2 2 4" xfId="20267" xr:uid="{00000000-0005-0000-0000-000039340000}"/>
    <cellStyle name="Normal 12 2 5 2 2 5" xfId="31169" xr:uid="{00000000-0005-0000-0000-00003A340000}"/>
    <cellStyle name="Normal 12 2 5 2 3" xfId="10594" xr:uid="{00000000-0005-0000-0000-00003B340000}"/>
    <cellStyle name="Normal 12 2 5 2 3 2" xfId="20270" xr:uid="{00000000-0005-0000-0000-00003C340000}"/>
    <cellStyle name="Normal 12 2 5 2 3 3" xfId="41935" xr:uid="{00000000-0005-0000-0000-00003D340000}"/>
    <cellStyle name="Normal 12 2 5 2 4" xfId="10595" xr:uid="{00000000-0005-0000-0000-00003E340000}"/>
    <cellStyle name="Normal 12 2 5 2 4 2" xfId="20271" xr:uid="{00000000-0005-0000-0000-00003F340000}"/>
    <cellStyle name="Normal 12 2 5 2 5" xfId="20266" xr:uid="{00000000-0005-0000-0000-000040340000}"/>
    <cellStyle name="Normal 12 2 5 2 6" xfId="30410" xr:uid="{00000000-0005-0000-0000-000041340000}"/>
    <cellStyle name="Normal 12 2 5 3" xfId="10596" xr:uid="{00000000-0005-0000-0000-000042340000}"/>
    <cellStyle name="Normal 12 2 5 3 2" xfId="10597" xr:uid="{00000000-0005-0000-0000-000043340000}"/>
    <cellStyle name="Normal 12 2 5 3 2 2" xfId="20273" xr:uid="{00000000-0005-0000-0000-000044340000}"/>
    <cellStyle name="Normal 12 2 5 3 2 3" xfId="33065" xr:uid="{00000000-0005-0000-0000-000045340000}"/>
    <cellStyle name="Normal 12 2 5 3 3" xfId="10598" xr:uid="{00000000-0005-0000-0000-000046340000}"/>
    <cellStyle name="Normal 12 2 5 3 3 2" xfId="20274" xr:uid="{00000000-0005-0000-0000-000047340000}"/>
    <cellStyle name="Normal 12 2 5 3 3 3" xfId="31933" xr:uid="{00000000-0005-0000-0000-000048340000}"/>
    <cellStyle name="Normal 12 2 5 3 4" xfId="20272" xr:uid="{00000000-0005-0000-0000-000049340000}"/>
    <cellStyle name="Normal 12 2 5 3 5" xfId="31168" xr:uid="{00000000-0005-0000-0000-00004A340000}"/>
    <cellStyle name="Normal 12 2 5 4" xfId="10599" xr:uid="{00000000-0005-0000-0000-00004B340000}"/>
    <cellStyle name="Normal 12 2 5 4 2" xfId="20275" xr:uid="{00000000-0005-0000-0000-00004C340000}"/>
    <cellStyle name="Normal 12 2 5 4 3" xfId="41934" xr:uid="{00000000-0005-0000-0000-00004D340000}"/>
    <cellStyle name="Normal 12 2 5 5" xfId="10600" xr:uid="{00000000-0005-0000-0000-00004E340000}"/>
    <cellStyle name="Normal 12 2 5 5 2" xfId="20276" xr:uid="{00000000-0005-0000-0000-00004F340000}"/>
    <cellStyle name="Normal 12 2 5 6" xfId="20265" xr:uid="{00000000-0005-0000-0000-000050340000}"/>
    <cellStyle name="Normal 12 2 5 7" xfId="30409" xr:uid="{00000000-0005-0000-0000-000051340000}"/>
    <cellStyle name="Normal 12 2 6" xfId="2064" xr:uid="{00000000-0005-0000-0000-000052340000}"/>
    <cellStyle name="Normal 12 2 6 2" xfId="10601" xr:uid="{00000000-0005-0000-0000-000053340000}"/>
    <cellStyle name="Normal 12 2 6 2 2" xfId="10602" xr:uid="{00000000-0005-0000-0000-000054340000}"/>
    <cellStyle name="Normal 12 2 6 2 2 2" xfId="20279" xr:uid="{00000000-0005-0000-0000-000055340000}"/>
    <cellStyle name="Normal 12 2 6 2 2 3" xfId="33067" xr:uid="{00000000-0005-0000-0000-000056340000}"/>
    <cellStyle name="Normal 12 2 6 2 3" xfId="10603" xr:uid="{00000000-0005-0000-0000-000057340000}"/>
    <cellStyle name="Normal 12 2 6 2 3 2" xfId="20280" xr:uid="{00000000-0005-0000-0000-000058340000}"/>
    <cellStyle name="Normal 12 2 6 2 3 3" xfId="31935" xr:uid="{00000000-0005-0000-0000-000059340000}"/>
    <cellStyle name="Normal 12 2 6 2 4" xfId="20278" xr:uid="{00000000-0005-0000-0000-00005A340000}"/>
    <cellStyle name="Normal 12 2 6 2 5" xfId="31170" xr:uid="{00000000-0005-0000-0000-00005B340000}"/>
    <cellStyle name="Normal 12 2 6 3" xfId="10604" xr:uid="{00000000-0005-0000-0000-00005C340000}"/>
    <cellStyle name="Normal 12 2 6 3 2" xfId="20281" xr:uid="{00000000-0005-0000-0000-00005D340000}"/>
    <cellStyle name="Normal 12 2 6 3 3" xfId="41936" xr:uid="{00000000-0005-0000-0000-00005E340000}"/>
    <cellStyle name="Normal 12 2 6 4" xfId="10605" xr:uid="{00000000-0005-0000-0000-00005F340000}"/>
    <cellStyle name="Normal 12 2 6 4 2" xfId="20282" xr:uid="{00000000-0005-0000-0000-000060340000}"/>
    <cellStyle name="Normal 12 2 6 5" xfId="20277" xr:uid="{00000000-0005-0000-0000-000061340000}"/>
    <cellStyle name="Normal 12 2 6 6" xfId="30411" xr:uid="{00000000-0005-0000-0000-000062340000}"/>
    <cellStyle name="Normal 12 2 7" xfId="2065" xr:uid="{00000000-0005-0000-0000-000063340000}"/>
    <cellStyle name="Normal 12 2 7 2" xfId="10606" xr:uid="{00000000-0005-0000-0000-000064340000}"/>
    <cellStyle name="Normal 12 2 7 2 2" xfId="10607" xr:uid="{00000000-0005-0000-0000-000065340000}"/>
    <cellStyle name="Normal 12 2 7 2 2 2" xfId="20285" xr:uid="{00000000-0005-0000-0000-000066340000}"/>
    <cellStyle name="Normal 12 2 7 2 2 3" xfId="33068" xr:uid="{00000000-0005-0000-0000-000067340000}"/>
    <cellStyle name="Normal 12 2 7 2 3" xfId="10608" xr:uid="{00000000-0005-0000-0000-000068340000}"/>
    <cellStyle name="Normal 12 2 7 2 3 2" xfId="20286" xr:uid="{00000000-0005-0000-0000-000069340000}"/>
    <cellStyle name="Normal 12 2 7 2 3 3" xfId="31936" xr:uid="{00000000-0005-0000-0000-00006A340000}"/>
    <cellStyle name="Normal 12 2 7 2 4" xfId="20284" xr:uid="{00000000-0005-0000-0000-00006B340000}"/>
    <cellStyle name="Normal 12 2 7 2 5" xfId="31171" xr:uid="{00000000-0005-0000-0000-00006C340000}"/>
    <cellStyle name="Normal 12 2 7 3" xfId="10609" xr:uid="{00000000-0005-0000-0000-00006D340000}"/>
    <cellStyle name="Normal 12 2 7 3 2" xfId="20287" xr:uid="{00000000-0005-0000-0000-00006E340000}"/>
    <cellStyle name="Normal 12 2 7 3 3" xfId="41937" xr:uid="{00000000-0005-0000-0000-00006F340000}"/>
    <cellStyle name="Normal 12 2 7 4" xfId="10610" xr:uid="{00000000-0005-0000-0000-000070340000}"/>
    <cellStyle name="Normal 12 2 7 4 2" xfId="20288" xr:uid="{00000000-0005-0000-0000-000071340000}"/>
    <cellStyle name="Normal 12 2 7 5" xfId="20283" xr:uid="{00000000-0005-0000-0000-000072340000}"/>
    <cellStyle name="Normal 12 2 7 6" xfId="30412" xr:uid="{00000000-0005-0000-0000-000073340000}"/>
    <cellStyle name="Normal 12 2 8" xfId="2066" xr:uid="{00000000-0005-0000-0000-000074340000}"/>
    <cellStyle name="Normal 12 2 8 2" xfId="10612" xr:uid="{00000000-0005-0000-0000-000075340000}"/>
    <cellStyle name="Normal 12 2 8 2 2" xfId="20290" xr:uid="{00000000-0005-0000-0000-000076340000}"/>
    <cellStyle name="Normal 12 2 8 2 3" xfId="33045" xr:uid="{00000000-0005-0000-0000-000077340000}"/>
    <cellStyle name="Normal 12 2 8 3" xfId="10613" xr:uid="{00000000-0005-0000-0000-000078340000}"/>
    <cellStyle name="Normal 12 2 8 3 2" xfId="20291" xr:uid="{00000000-0005-0000-0000-000079340000}"/>
    <cellStyle name="Normal 12 2 8 3 3" xfId="31913" xr:uid="{00000000-0005-0000-0000-00007A340000}"/>
    <cellStyle name="Normal 12 2 8 4" xfId="10614" xr:uid="{00000000-0005-0000-0000-00007B340000}"/>
    <cellStyle name="Normal 12 2 8 4 2" xfId="20292" xr:uid="{00000000-0005-0000-0000-00007C340000}"/>
    <cellStyle name="Normal 12 2 8 5" xfId="10611" xr:uid="{00000000-0005-0000-0000-00007D340000}"/>
    <cellStyle name="Normal 12 2 8 6" xfId="20289" xr:uid="{00000000-0005-0000-0000-00007E340000}"/>
    <cellStyle name="Normal 12 2 8 7" xfId="31148" xr:uid="{00000000-0005-0000-0000-00007F340000}"/>
    <cellStyle name="Normal 12 2 9" xfId="10615" xr:uid="{00000000-0005-0000-0000-000080340000}"/>
    <cellStyle name="Normal 12 2 9 2" xfId="20293" xr:uid="{00000000-0005-0000-0000-000081340000}"/>
    <cellStyle name="Normal 12 2 9 3" xfId="41914" xr:uid="{00000000-0005-0000-0000-000082340000}"/>
    <cellStyle name="Normal 12 3" xfId="2067" xr:uid="{00000000-0005-0000-0000-000083340000}"/>
    <cellStyle name="Normal 12 3 2" xfId="10617" xr:uid="{00000000-0005-0000-0000-000084340000}"/>
    <cellStyle name="Normal 12 3 2 2" xfId="10618" xr:uid="{00000000-0005-0000-0000-000085340000}"/>
    <cellStyle name="Normal 12 3 2 2 2" xfId="20296" xr:uid="{00000000-0005-0000-0000-000086340000}"/>
    <cellStyle name="Normal 12 3 2 2 3" xfId="33069" xr:uid="{00000000-0005-0000-0000-000087340000}"/>
    <cellStyle name="Normal 12 3 2 3" xfId="10619" xr:uid="{00000000-0005-0000-0000-000088340000}"/>
    <cellStyle name="Normal 12 3 2 3 2" xfId="20297" xr:uid="{00000000-0005-0000-0000-000089340000}"/>
    <cellStyle name="Normal 12 3 2 3 3" xfId="31937" xr:uid="{00000000-0005-0000-0000-00008A340000}"/>
    <cellStyle name="Normal 12 3 2 4" xfId="20295" xr:uid="{00000000-0005-0000-0000-00008B340000}"/>
    <cellStyle name="Normal 12 3 2 5" xfId="31172" xr:uid="{00000000-0005-0000-0000-00008C340000}"/>
    <cellStyle name="Normal 12 3 3" xfId="10620" xr:uid="{00000000-0005-0000-0000-00008D340000}"/>
    <cellStyle name="Normal 12 3 3 2" xfId="20298" xr:uid="{00000000-0005-0000-0000-00008E340000}"/>
    <cellStyle name="Normal 12 3 3 3" xfId="41938" xr:uid="{00000000-0005-0000-0000-00008F340000}"/>
    <cellStyle name="Normal 12 3 4" xfId="10621" xr:uid="{00000000-0005-0000-0000-000090340000}"/>
    <cellStyle name="Normal 12 3 4 2" xfId="20299" xr:uid="{00000000-0005-0000-0000-000091340000}"/>
    <cellStyle name="Normal 12 3 5" xfId="10616" xr:uid="{00000000-0005-0000-0000-000092340000}"/>
    <cellStyle name="Normal 12 3 6" xfId="20294" xr:uid="{00000000-0005-0000-0000-000093340000}"/>
    <cellStyle name="Normal 12 3 7" xfId="30413" xr:uid="{00000000-0005-0000-0000-000094340000}"/>
    <cellStyle name="Normal 12 4" xfId="2068" xr:uid="{00000000-0005-0000-0000-000095340000}"/>
    <cellStyle name="Normal 12 4 10" xfId="30414" xr:uid="{00000000-0005-0000-0000-000096340000}"/>
    <cellStyle name="Normal 12 4 2" xfId="2069" xr:uid="{00000000-0005-0000-0000-000097340000}"/>
    <cellStyle name="Normal 12 4 2 2" xfId="2070" xr:uid="{00000000-0005-0000-0000-000098340000}"/>
    <cellStyle name="Normal 12 4 2 2 2" xfId="10622" xr:uid="{00000000-0005-0000-0000-000099340000}"/>
    <cellStyle name="Normal 12 4 2 2 2 2" xfId="10623" xr:uid="{00000000-0005-0000-0000-00009A340000}"/>
    <cellStyle name="Normal 12 4 2 2 2 2 2" xfId="20304" xr:uid="{00000000-0005-0000-0000-00009B340000}"/>
    <cellStyle name="Normal 12 4 2 2 2 2 3" xfId="33072" xr:uid="{00000000-0005-0000-0000-00009C340000}"/>
    <cellStyle name="Normal 12 4 2 2 2 3" xfId="10624" xr:uid="{00000000-0005-0000-0000-00009D340000}"/>
    <cellStyle name="Normal 12 4 2 2 2 3 2" xfId="20305" xr:uid="{00000000-0005-0000-0000-00009E340000}"/>
    <cellStyle name="Normal 12 4 2 2 2 3 3" xfId="31940" xr:uid="{00000000-0005-0000-0000-00009F340000}"/>
    <cellStyle name="Normal 12 4 2 2 2 4" xfId="20303" xr:uid="{00000000-0005-0000-0000-0000A0340000}"/>
    <cellStyle name="Normal 12 4 2 2 2 5" xfId="31175" xr:uid="{00000000-0005-0000-0000-0000A1340000}"/>
    <cellStyle name="Normal 12 4 2 2 3" xfId="10625" xr:uid="{00000000-0005-0000-0000-0000A2340000}"/>
    <cellStyle name="Normal 12 4 2 2 3 2" xfId="20306" xr:uid="{00000000-0005-0000-0000-0000A3340000}"/>
    <cellStyle name="Normal 12 4 2 2 3 3" xfId="41941" xr:uid="{00000000-0005-0000-0000-0000A4340000}"/>
    <cellStyle name="Normal 12 4 2 2 4" xfId="10626" xr:uid="{00000000-0005-0000-0000-0000A5340000}"/>
    <cellStyle name="Normal 12 4 2 2 4 2" xfId="20307" xr:uid="{00000000-0005-0000-0000-0000A6340000}"/>
    <cellStyle name="Normal 12 4 2 2 5" xfId="20302" xr:uid="{00000000-0005-0000-0000-0000A7340000}"/>
    <cellStyle name="Normal 12 4 2 2 6" xfId="30416" xr:uid="{00000000-0005-0000-0000-0000A8340000}"/>
    <cellStyle name="Normal 12 4 2 3" xfId="2071" xr:uid="{00000000-0005-0000-0000-0000A9340000}"/>
    <cellStyle name="Normal 12 4 2 3 2" xfId="10627" xr:uid="{00000000-0005-0000-0000-0000AA340000}"/>
    <cellStyle name="Normal 12 4 2 3 2 2" xfId="10628" xr:uid="{00000000-0005-0000-0000-0000AB340000}"/>
    <cellStyle name="Normal 12 4 2 3 2 2 2" xfId="20310" xr:uid="{00000000-0005-0000-0000-0000AC340000}"/>
    <cellStyle name="Normal 12 4 2 3 2 2 3" xfId="33073" xr:uid="{00000000-0005-0000-0000-0000AD340000}"/>
    <cellStyle name="Normal 12 4 2 3 2 3" xfId="10629" xr:uid="{00000000-0005-0000-0000-0000AE340000}"/>
    <cellStyle name="Normal 12 4 2 3 2 3 2" xfId="20311" xr:uid="{00000000-0005-0000-0000-0000AF340000}"/>
    <cellStyle name="Normal 12 4 2 3 2 3 3" xfId="31941" xr:uid="{00000000-0005-0000-0000-0000B0340000}"/>
    <cellStyle name="Normal 12 4 2 3 2 4" xfId="20309" xr:uid="{00000000-0005-0000-0000-0000B1340000}"/>
    <cellStyle name="Normal 12 4 2 3 2 5" xfId="31176" xr:uid="{00000000-0005-0000-0000-0000B2340000}"/>
    <cellStyle name="Normal 12 4 2 3 3" xfId="10630" xr:uid="{00000000-0005-0000-0000-0000B3340000}"/>
    <cellStyle name="Normal 12 4 2 3 3 2" xfId="20312" xr:uid="{00000000-0005-0000-0000-0000B4340000}"/>
    <cellStyle name="Normal 12 4 2 3 3 3" xfId="41942" xr:uid="{00000000-0005-0000-0000-0000B5340000}"/>
    <cellStyle name="Normal 12 4 2 3 4" xfId="10631" xr:uid="{00000000-0005-0000-0000-0000B6340000}"/>
    <cellStyle name="Normal 12 4 2 3 4 2" xfId="20313" xr:uid="{00000000-0005-0000-0000-0000B7340000}"/>
    <cellStyle name="Normal 12 4 2 3 5" xfId="20308" xr:uid="{00000000-0005-0000-0000-0000B8340000}"/>
    <cellStyle name="Normal 12 4 2 3 6" xfId="30417" xr:uid="{00000000-0005-0000-0000-0000B9340000}"/>
    <cellStyle name="Normal 12 4 2 4" xfId="10632" xr:uid="{00000000-0005-0000-0000-0000BA340000}"/>
    <cellStyle name="Normal 12 4 2 4 2" xfId="10633" xr:uid="{00000000-0005-0000-0000-0000BB340000}"/>
    <cellStyle name="Normal 12 4 2 4 2 2" xfId="20315" xr:uid="{00000000-0005-0000-0000-0000BC340000}"/>
    <cellStyle name="Normal 12 4 2 4 2 3" xfId="33071" xr:uid="{00000000-0005-0000-0000-0000BD340000}"/>
    <cellStyle name="Normal 12 4 2 4 3" xfId="10634" xr:uid="{00000000-0005-0000-0000-0000BE340000}"/>
    <cellStyle name="Normal 12 4 2 4 3 2" xfId="20316" xr:uid="{00000000-0005-0000-0000-0000BF340000}"/>
    <cellStyle name="Normal 12 4 2 4 3 3" xfId="31939" xr:uid="{00000000-0005-0000-0000-0000C0340000}"/>
    <cellStyle name="Normal 12 4 2 4 4" xfId="20314" xr:uid="{00000000-0005-0000-0000-0000C1340000}"/>
    <cellStyle name="Normal 12 4 2 4 5" xfId="31174" xr:uid="{00000000-0005-0000-0000-0000C2340000}"/>
    <cellStyle name="Normal 12 4 2 5" xfId="10635" xr:uid="{00000000-0005-0000-0000-0000C3340000}"/>
    <cellStyle name="Normal 12 4 2 5 2" xfId="20317" xr:uid="{00000000-0005-0000-0000-0000C4340000}"/>
    <cellStyle name="Normal 12 4 2 5 3" xfId="41940" xr:uid="{00000000-0005-0000-0000-0000C5340000}"/>
    <cellStyle name="Normal 12 4 2 6" xfId="10636" xr:uid="{00000000-0005-0000-0000-0000C6340000}"/>
    <cellStyle name="Normal 12 4 2 6 2" xfId="20318" xr:uid="{00000000-0005-0000-0000-0000C7340000}"/>
    <cellStyle name="Normal 12 4 2 7" xfId="20301" xr:uid="{00000000-0005-0000-0000-0000C8340000}"/>
    <cellStyle name="Normal 12 4 2 8" xfId="30415" xr:uid="{00000000-0005-0000-0000-0000C9340000}"/>
    <cellStyle name="Normal 12 4 3" xfId="2072" xr:uid="{00000000-0005-0000-0000-0000CA340000}"/>
    <cellStyle name="Normal 12 4 3 2" xfId="2073" xr:uid="{00000000-0005-0000-0000-0000CB340000}"/>
    <cellStyle name="Normal 12 4 3 2 2" xfId="10637" xr:uid="{00000000-0005-0000-0000-0000CC340000}"/>
    <cellStyle name="Normal 12 4 3 2 2 2" xfId="10638" xr:uid="{00000000-0005-0000-0000-0000CD340000}"/>
    <cellStyle name="Normal 12 4 3 2 2 2 2" xfId="20322" xr:uid="{00000000-0005-0000-0000-0000CE340000}"/>
    <cellStyle name="Normal 12 4 3 2 2 2 3" xfId="33075" xr:uid="{00000000-0005-0000-0000-0000CF340000}"/>
    <cellStyle name="Normal 12 4 3 2 2 3" xfId="10639" xr:uid="{00000000-0005-0000-0000-0000D0340000}"/>
    <cellStyle name="Normal 12 4 3 2 2 3 2" xfId="20323" xr:uid="{00000000-0005-0000-0000-0000D1340000}"/>
    <cellStyle name="Normal 12 4 3 2 2 3 3" xfId="31943" xr:uid="{00000000-0005-0000-0000-0000D2340000}"/>
    <cellStyle name="Normal 12 4 3 2 2 4" xfId="20321" xr:uid="{00000000-0005-0000-0000-0000D3340000}"/>
    <cellStyle name="Normal 12 4 3 2 2 5" xfId="31178" xr:uid="{00000000-0005-0000-0000-0000D4340000}"/>
    <cellStyle name="Normal 12 4 3 2 3" xfId="10640" xr:uid="{00000000-0005-0000-0000-0000D5340000}"/>
    <cellStyle name="Normal 12 4 3 2 3 2" xfId="20324" xr:uid="{00000000-0005-0000-0000-0000D6340000}"/>
    <cellStyle name="Normal 12 4 3 2 3 3" xfId="41944" xr:uid="{00000000-0005-0000-0000-0000D7340000}"/>
    <cellStyle name="Normal 12 4 3 2 4" xfId="10641" xr:uid="{00000000-0005-0000-0000-0000D8340000}"/>
    <cellStyle name="Normal 12 4 3 2 4 2" xfId="20325" xr:uid="{00000000-0005-0000-0000-0000D9340000}"/>
    <cellStyle name="Normal 12 4 3 2 5" xfId="20320" xr:uid="{00000000-0005-0000-0000-0000DA340000}"/>
    <cellStyle name="Normal 12 4 3 2 6" xfId="30419" xr:uid="{00000000-0005-0000-0000-0000DB340000}"/>
    <cellStyle name="Normal 12 4 3 3" xfId="10642" xr:uid="{00000000-0005-0000-0000-0000DC340000}"/>
    <cellStyle name="Normal 12 4 3 3 2" xfId="10643" xr:uid="{00000000-0005-0000-0000-0000DD340000}"/>
    <cellStyle name="Normal 12 4 3 3 2 2" xfId="20327" xr:uid="{00000000-0005-0000-0000-0000DE340000}"/>
    <cellStyle name="Normal 12 4 3 3 2 3" xfId="33074" xr:uid="{00000000-0005-0000-0000-0000DF340000}"/>
    <cellStyle name="Normal 12 4 3 3 3" xfId="10644" xr:uid="{00000000-0005-0000-0000-0000E0340000}"/>
    <cellStyle name="Normal 12 4 3 3 3 2" xfId="20328" xr:uid="{00000000-0005-0000-0000-0000E1340000}"/>
    <cellStyle name="Normal 12 4 3 3 3 3" xfId="31942" xr:uid="{00000000-0005-0000-0000-0000E2340000}"/>
    <cellStyle name="Normal 12 4 3 3 4" xfId="20326" xr:uid="{00000000-0005-0000-0000-0000E3340000}"/>
    <cellStyle name="Normal 12 4 3 3 5" xfId="31177" xr:uid="{00000000-0005-0000-0000-0000E4340000}"/>
    <cellStyle name="Normal 12 4 3 4" xfId="10645" xr:uid="{00000000-0005-0000-0000-0000E5340000}"/>
    <cellStyle name="Normal 12 4 3 4 2" xfId="20329" xr:uid="{00000000-0005-0000-0000-0000E6340000}"/>
    <cellStyle name="Normal 12 4 3 4 3" xfId="41943" xr:uid="{00000000-0005-0000-0000-0000E7340000}"/>
    <cellStyle name="Normal 12 4 3 5" xfId="10646" xr:uid="{00000000-0005-0000-0000-0000E8340000}"/>
    <cellStyle name="Normal 12 4 3 5 2" xfId="20330" xr:uid="{00000000-0005-0000-0000-0000E9340000}"/>
    <cellStyle name="Normal 12 4 3 6" xfId="20319" xr:uid="{00000000-0005-0000-0000-0000EA340000}"/>
    <cellStyle name="Normal 12 4 3 7" xfId="30418" xr:uid="{00000000-0005-0000-0000-0000EB340000}"/>
    <cellStyle name="Normal 12 4 4" xfId="2074" xr:uid="{00000000-0005-0000-0000-0000EC340000}"/>
    <cellStyle name="Normal 12 4 4 2" xfId="10647" xr:uid="{00000000-0005-0000-0000-0000ED340000}"/>
    <cellStyle name="Normal 12 4 4 2 2" xfId="10648" xr:uid="{00000000-0005-0000-0000-0000EE340000}"/>
    <cellStyle name="Normal 12 4 4 2 2 2" xfId="20333" xr:uid="{00000000-0005-0000-0000-0000EF340000}"/>
    <cellStyle name="Normal 12 4 4 2 2 3" xfId="33076" xr:uid="{00000000-0005-0000-0000-0000F0340000}"/>
    <cellStyle name="Normal 12 4 4 2 3" xfId="10649" xr:uid="{00000000-0005-0000-0000-0000F1340000}"/>
    <cellStyle name="Normal 12 4 4 2 3 2" xfId="20334" xr:uid="{00000000-0005-0000-0000-0000F2340000}"/>
    <cellStyle name="Normal 12 4 4 2 3 3" xfId="31944" xr:uid="{00000000-0005-0000-0000-0000F3340000}"/>
    <cellStyle name="Normal 12 4 4 2 4" xfId="20332" xr:uid="{00000000-0005-0000-0000-0000F4340000}"/>
    <cellStyle name="Normal 12 4 4 2 5" xfId="31179" xr:uid="{00000000-0005-0000-0000-0000F5340000}"/>
    <cellStyle name="Normal 12 4 4 3" xfId="10650" xr:uid="{00000000-0005-0000-0000-0000F6340000}"/>
    <cellStyle name="Normal 12 4 4 3 2" xfId="20335" xr:uid="{00000000-0005-0000-0000-0000F7340000}"/>
    <cellStyle name="Normal 12 4 4 3 3" xfId="41945" xr:uid="{00000000-0005-0000-0000-0000F8340000}"/>
    <cellStyle name="Normal 12 4 4 4" xfId="10651" xr:uid="{00000000-0005-0000-0000-0000F9340000}"/>
    <cellStyle name="Normal 12 4 4 4 2" xfId="20336" xr:uid="{00000000-0005-0000-0000-0000FA340000}"/>
    <cellStyle name="Normal 12 4 4 5" xfId="20331" xr:uid="{00000000-0005-0000-0000-0000FB340000}"/>
    <cellStyle name="Normal 12 4 4 6" xfId="30420" xr:uid="{00000000-0005-0000-0000-0000FC340000}"/>
    <cellStyle name="Normal 12 4 5" xfId="2075" xr:uid="{00000000-0005-0000-0000-0000FD340000}"/>
    <cellStyle name="Normal 12 4 5 2" xfId="10652" xr:uid="{00000000-0005-0000-0000-0000FE340000}"/>
    <cellStyle name="Normal 12 4 5 2 2" xfId="10653" xr:uid="{00000000-0005-0000-0000-0000FF340000}"/>
    <cellStyle name="Normal 12 4 5 2 2 2" xfId="20339" xr:uid="{00000000-0005-0000-0000-000000350000}"/>
    <cellStyle name="Normal 12 4 5 2 2 3" xfId="33077" xr:uid="{00000000-0005-0000-0000-000001350000}"/>
    <cellStyle name="Normal 12 4 5 2 3" xfId="10654" xr:uid="{00000000-0005-0000-0000-000002350000}"/>
    <cellStyle name="Normal 12 4 5 2 3 2" xfId="20340" xr:uid="{00000000-0005-0000-0000-000003350000}"/>
    <cellStyle name="Normal 12 4 5 2 3 3" xfId="31945" xr:uid="{00000000-0005-0000-0000-000004350000}"/>
    <cellStyle name="Normal 12 4 5 2 4" xfId="20338" xr:uid="{00000000-0005-0000-0000-000005350000}"/>
    <cellStyle name="Normal 12 4 5 2 5" xfId="31180" xr:uid="{00000000-0005-0000-0000-000006350000}"/>
    <cellStyle name="Normal 12 4 5 3" xfId="10655" xr:uid="{00000000-0005-0000-0000-000007350000}"/>
    <cellStyle name="Normal 12 4 5 3 2" xfId="20341" xr:uid="{00000000-0005-0000-0000-000008350000}"/>
    <cellStyle name="Normal 12 4 5 3 3" xfId="41946" xr:uid="{00000000-0005-0000-0000-000009350000}"/>
    <cellStyle name="Normal 12 4 5 4" xfId="10656" xr:uid="{00000000-0005-0000-0000-00000A350000}"/>
    <cellStyle name="Normal 12 4 5 4 2" xfId="20342" xr:uid="{00000000-0005-0000-0000-00000B350000}"/>
    <cellStyle name="Normal 12 4 5 5" xfId="20337" xr:uid="{00000000-0005-0000-0000-00000C350000}"/>
    <cellStyle name="Normal 12 4 5 6" xfId="30421" xr:uid="{00000000-0005-0000-0000-00000D350000}"/>
    <cellStyle name="Normal 12 4 6" xfId="10657" xr:uid="{00000000-0005-0000-0000-00000E350000}"/>
    <cellStyle name="Normal 12 4 6 2" xfId="10658" xr:uid="{00000000-0005-0000-0000-00000F350000}"/>
    <cellStyle name="Normal 12 4 6 2 2" xfId="20344" xr:uid="{00000000-0005-0000-0000-000010350000}"/>
    <cellStyle name="Normal 12 4 6 2 3" xfId="33070" xr:uid="{00000000-0005-0000-0000-000011350000}"/>
    <cellStyle name="Normal 12 4 6 3" xfId="10659" xr:uid="{00000000-0005-0000-0000-000012350000}"/>
    <cellStyle name="Normal 12 4 6 3 2" xfId="20345" xr:uid="{00000000-0005-0000-0000-000013350000}"/>
    <cellStyle name="Normal 12 4 6 3 3" xfId="31938" xr:uid="{00000000-0005-0000-0000-000014350000}"/>
    <cellStyle name="Normal 12 4 6 4" xfId="20343" xr:uid="{00000000-0005-0000-0000-000015350000}"/>
    <cellStyle name="Normal 12 4 6 5" xfId="31173" xr:uid="{00000000-0005-0000-0000-000016350000}"/>
    <cellStyle name="Normal 12 4 7" xfId="10660" xr:uid="{00000000-0005-0000-0000-000017350000}"/>
    <cellStyle name="Normal 12 4 7 2" xfId="20346" xr:uid="{00000000-0005-0000-0000-000018350000}"/>
    <cellStyle name="Normal 12 4 7 3" xfId="41939" xr:uid="{00000000-0005-0000-0000-000019350000}"/>
    <cellStyle name="Normal 12 4 8" xfId="10661" xr:uid="{00000000-0005-0000-0000-00001A350000}"/>
    <cellStyle name="Normal 12 4 8 2" xfId="20347" xr:uid="{00000000-0005-0000-0000-00001B350000}"/>
    <cellStyle name="Normal 12 4 9" xfId="20300" xr:uid="{00000000-0005-0000-0000-00001C350000}"/>
    <cellStyle name="Normal 12 5" xfId="2076" xr:uid="{00000000-0005-0000-0000-00001D350000}"/>
    <cellStyle name="Normal 12 5 10" xfId="30422" xr:uid="{00000000-0005-0000-0000-00001E350000}"/>
    <cellStyle name="Normal 12 5 2" xfId="2077" xr:uid="{00000000-0005-0000-0000-00001F350000}"/>
    <cellStyle name="Normal 12 5 2 2" xfId="2078" xr:uid="{00000000-0005-0000-0000-000020350000}"/>
    <cellStyle name="Normal 12 5 2 2 2" xfId="10662" xr:uid="{00000000-0005-0000-0000-000021350000}"/>
    <cellStyle name="Normal 12 5 2 2 2 2" xfId="10663" xr:uid="{00000000-0005-0000-0000-000022350000}"/>
    <cellStyle name="Normal 12 5 2 2 2 2 2" xfId="20352" xr:uid="{00000000-0005-0000-0000-000023350000}"/>
    <cellStyle name="Normal 12 5 2 2 2 2 3" xfId="33080" xr:uid="{00000000-0005-0000-0000-000024350000}"/>
    <cellStyle name="Normal 12 5 2 2 2 3" xfId="10664" xr:uid="{00000000-0005-0000-0000-000025350000}"/>
    <cellStyle name="Normal 12 5 2 2 2 3 2" xfId="20353" xr:uid="{00000000-0005-0000-0000-000026350000}"/>
    <cellStyle name="Normal 12 5 2 2 2 3 3" xfId="31948" xr:uid="{00000000-0005-0000-0000-000027350000}"/>
    <cellStyle name="Normal 12 5 2 2 2 4" xfId="20351" xr:uid="{00000000-0005-0000-0000-000028350000}"/>
    <cellStyle name="Normal 12 5 2 2 2 5" xfId="31183" xr:uid="{00000000-0005-0000-0000-000029350000}"/>
    <cellStyle name="Normal 12 5 2 2 3" xfId="10665" xr:uid="{00000000-0005-0000-0000-00002A350000}"/>
    <cellStyle name="Normal 12 5 2 2 3 2" xfId="20354" xr:uid="{00000000-0005-0000-0000-00002B350000}"/>
    <cellStyle name="Normal 12 5 2 2 3 3" xfId="41949" xr:uid="{00000000-0005-0000-0000-00002C350000}"/>
    <cellStyle name="Normal 12 5 2 2 4" xfId="10666" xr:uid="{00000000-0005-0000-0000-00002D350000}"/>
    <cellStyle name="Normal 12 5 2 2 4 2" xfId="20355" xr:uid="{00000000-0005-0000-0000-00002E350000}"/>
    <cellStyle name="Normal 12 5 2 2 5" xfId="20350" xr:uid="{00000000-0005-0000-0000-00002F350000}"/>
    <cellStyle name="Normal 12 5 2 2 6" xfId="30424" xr:uid="{00000000-0005-0000-0000-000030350000}"/>
    <cellStyle name="Normal 12 5 2 3" xfId="2079" xr:uid="{00000000-0005-0000-0000-000031350000}"/>
    <cellStyle name="Normal 12 5 2 3 2" xfId="10667" xr:uid="{00000000-0005-0000-0000-000032350000}"/>
    <cellStyle name="Normal 12 5 2 3 2 2" xfId="10668" xr:uid="{00000000-0005-0000-0000-000033350000}"/>
    <cellStyle name="Normal 12 5 2 3 2 2 2" xfId="20358" xr:uid="{00000000-0005-0000-0000-000034350000}"/>
    <cellStyle name="Normal 12 5 2 3 2 2 3" xfId="33081" xr:uid="{00000000-0005-0000-0000-000035350000}"/>
    <cellStyle name="Normal 12 5 2 3 2 3" xfId="10669" xr:uid="{00000000-0005-0000-0000-000036350000}"/>
    <cellStyle name="Normal 12 5 2 3 2 3 2" xfId="20359" xr:uid="{00000000-0005-0000-0000-000037350000}"/>
    <cellStyle name="Normal 12 5 2 3 2 3 3" xfId="31949" xr:uid="{00000000-0005-0000-0000-000038350000}"/>
    <cellStyle name="Normal 12 5 2 3 2 4" xfId="20357" xr:uid="{00000000-0005-0000-0000-000039350000}"/>
    <cellStyle name="Normal 12 5 2 3 2 5" xfId="31184" xr:uid="{00000000-0005-0000-0000-00003A350000}"/>
    <cellStyle name="Normal 12 5 2 3 3" xfId="10670" xr:uid="{00000000-0005-0000-0000-00003B350000}"/>
    <cellStyle name="Normal 12 5 2 3 3 2" xfId="20360" xr:uid="{00000000-0005-0000-0000-00003C350000}"/>
    <cellStyle name="Normal 12 5 2 3 3 3" xfId="41950" xr:uid="{00000000-0005-0000-0000-00003D350000}"/>
    <cellStyle name="Normal 12 5 2 3 4" xfId="10671" xr:uid="{00000000-0005-0000-0000-00003E350000}"/>
    <cellStyle name="Normal 12 5 2 3 4 2" xfId="20361" xr:uid="{00000000-0005-0000-0000-00003F350000}"/>
    <cellStyle name="Normal 12 5 2 3 5" xfId="20356" xr:uid="{00000000-0005-0000-0000-000040350000}"/>
    <cellStyle name="Normal 12 5 2 3 6" xfId="30425" xr:uid="{00000000-0005-0000-0000-000041350000}"/>
    <cellStyle name="Normal 12 5 2 4" xfId="10672" xr:uid="{00000000-0005-0000-0000-000042350000}"/>
    <cellStyle name="Normal 12 5 2 4 2" xfId="10673" xr:uid="{00000000-0005-0000-0000-000043350000}"/>
    <cellStyle name="Normal 12 5 2 4 2 2" xfId="20363" xr:uid="{00000000-0005-0000-0000-000044350000}"/>
    <cellStyle name="Normal 12 5 2 4 2 3" xfId="33079" xr:uid="{00000000-0005-0000-0000-000045350000}"/>
    <cellStyle name="Normal 12 5 2 4 3" xfId="10674" xr:uid="{00000000-0005-0000-0000-000046350000}"/>
    <cellStyle name="Normal 12 5 2 4 3 2" xfId="20364" xr:uid="{00000000-0005-0000-0000-000047350000}"/>
    <cellStyle name="Normal 12 5 2 4 3 3" xfId="31947" xr:uid="{00000000-0005-0000-0000-000048350000}"/>
    <cellStyle name="Normal 12 5 2 4 4" xfId="20362" xr:uid="{00000000-0005-0000-0000-000049350000}"/>
    <cellStyle name="Normal 12 5 2 4 5" xfId="31182" xr:uid="{00000000-0005-0000-0000-00004A350000}"/>
    <cellStyle name="Normal 12 5 2 5" xfId="10675" xr:uid="{00000000-0005-0000-0000-00004B350000}"/>
    <cellStyle name="Normal 12 5 2 5 2" xfId="20365" xr:uid="{00000000-0005-0000-0000-00004C350000}"/>
    <cellStyle name="Normal 12 5 2 5 3" xfId="41948" xr:uid="{00000000-0005-0000-0000-00004D350000}"/>
    <cellStyle name="Normal 12 5 2 6" xfId="10676" xr:uid="{00000000-0005-0000-0000-00004E350000}"/>
    <cellStyle name="Normal 12 5 2 6 2" xfId="20366" xr:uid="{00000000-0005-0000-0000-00004F350000}"/>
    <cellStyle name="Normal 12 5 2 7" xfId="20349" xr:uid="{00000000-0005-0000-0000-000050350000}"/>
    <cellStyle name="Normal 12 5 2 8" xfId="30423" xr:uid="{00000000-0005-0000-0000-000051350000}"/>
    <cellStyle name="Normal 12 5 3" xfId="2080" xr:uid="{00000000-0005-0000-0000-000052350000}"/>
    <cellStyle name="Normal 12 5 3 2" xfId="2081" xr:uid="{00000000-0005-0000-0000-000053350000}"/>
    <cellStyle name="Normal 12 5 3 2 2" xfId="10677" xr:uid="{00000000-0005-0000-0000-000054350000}"/>
    <cellStyle name="Normal 12 5 3 2 2 2" xfId="10678" xr:uid="{00000000-0005-0000-0000-000055350000}"/>
    <cellStyle name="Normal 12 5 3 2 2 2 2" xfId="20370" xr:uid="{00000000-0005-0000-0000-000056350000}"/>
    <cellStyle name="Normal 12 5 3 2 2 2 3" xfId="33083" xr:uid="{00000000-0005-0000-0000-000057350000}"/>
    <cellStyle name="Normal 12 5 3 2 2 3" xfId="10679" xr:uid="{00000000-0005-0000-0000-000058350000}"/>
    <cellStyle name="Normal 12 5 3 2 2 3 2" xfId="20371" xr:uid="{00000000-0005-0000-0000-000059350000}"/>
    <cellStyle name="Normal 12 5 3 2 2 3 3" xfId="31951" xr:uid="{00000000-0005-0000-0000-00005A350000}"/>
    <cellStyle name="Normal 12 5 3 2 2 4" xfId="20369" xr:uid="{00000000-0005-0000-0000-00005B350000}"/>
    <cellStyle name="Normal 12 5 3 2 2 5" xfId="31186" xr:uid="{00000000-0005-0000-0000-00005C350000}"/>
    <cellStyle name="Normal 12 5 3 2 3" xfId="10680" xr:uid="{00000000-0005-0000-0000-00005D350000}"/>
    <cellStyle name="Normal 12 5 3 2 3 2" xfId="20372" xr:uid="{00000000-0005-0000-0000-00005E350000}"/>
    <cellStyle name="Normal 12 5 3 2 3 3" xfId="41952" xr:uid="{00000000-0005-0000-0000-00005F350000}"/>
    <cellStyle name="Normal 12 5 3 2 4" xfId="10681" xr:uid="{00000000-0005-0000-0000-000060350000}"/>
    <cellStyle name="Normal 12 5 3 2 4 2" xfId="20373" xr:uid="{00000000-0005-0000-0000-000061350000}"/>
    <cellStyle name="Normal 12 5 3 2 5" xfId="20368" xr:uid="{00000000-0005-0000-0000-000062350000}"/>
    <cellStyle name="Normal 12 5 3 2 6" xfId="30427" xr:uid="{00000000-0005-0000-0000-000063350000}"/>
    <cellStyle name="Normal 12 5 3 3" xfId="10682" xr:uid="{00000000-0005-0000-0000-000064350000}"/>
    <cellStyle name="Normal 12 5 3 3 2" xfId="10683" xr:uid="{00000000-0005-0000-0000-000065350000}"/>
    <cellStyle name="Normal 12 5 3 3 2 2" xfId="20375" xr:uid="{00000000-0005-0000-0000-000066350000}"/>
    <cellStyle name="Normal 12 5 3 3 2 3" xfId="33082" xr:uid="{00000000-0005-0000-0000-000067350000}"/>
    <cellStyle name="Normal 12 5 3 3 3" xfId="10684" xr:uid="{00000000-0005-0000-0000-000068350000}"/>
    <cellStyle name="Normal 12 5 3 3 3 2" xfId="20376" xr:uid="{00000000-0005-0000-0000-000069350000}"/>
    <cellStyle name="Normal 12 5 3 3 3 3" xfId="31950" xr:uid="{00000000-0005-0000-0000-00006A350000}"/>
    <cellStyle name="Normal 12 5 3 3 4" xfId="20374" xr:uid="{00000000-0005-0000-0000-00006B350000}"/>
    <cellStyle name="Normal 12 5 3 3 5" xfId="31185" xr:uid="{00000000-0005-0000-0000-00006C350000}"/>
    <cellStyle name="Normal 12 5 3 4" xfId="10685" xr:uid="{00000000-0005-0000-0000-00006D350000}"/>
    <cellStyle name="Normal 12 5 3 4 2" xfId="20377" xr:uid="{00000000-0005-0000-0000-00006E350000}"/>
    <cellStyle name="Normal 12 5 3 4 3" xfId="41951" xr:uid="{00000000-0005-0000-0000-00006F350000}"/>
    <cellStyle name="Normal 12 5 3 5" xfId="10686" xr:uid="{00000000-0005-0000-0000-000070350000}"/>
    <cellStyle name="Normal 12 5 3 5 2" xfId="20378" xr:uid="{00000000-0005-0000-0000-000071350000}"/>
    <cellStyle name="Normal 12 5 3 6" xfId="20367" xr:uid="{00000000-0005-0000-0000-000072350000}"/>
    <cellStyle name="Normal 12 5 3 7" xfId="30426" xr:uid="{00000000-0005-0000-0000-000073350000}"/>
    <cellStyle name="Normal 12 5 4" xfId="2082" xr:uid="{00000000-0005-0000-0000-000074350000}"/>
    <cellStyle name="Normal 12 5 4 2" xfId="10687" xr:uid="{00000000-0005-0000-0000-000075350000}"/>
    <cellStyle name="Normal 12 5 4 2 2" xfId="10688" xr:uid="{00000000-0005-0000-0000-000076350000}"/>
    <cellStyle name="Normal 12 5 4 2 2 2" xfId="20381" xr:uid="{00000000-0005-0000-0000-000077350000}"/>
    <cellStyle name="Normal 12 5 4 2 2 3" xfId="33084" xr:uid="{00000000-0005-0000-0000-000078350000}"/>
    <cellStyle name="Normal 12 5 4 2 3" xfId="10689" xr:uid="{00000000-0005-0000-0000-000079350000}"/>
    <cellStyle name="Normal 12 5 4 2 3 2" xfId="20382" xr:uid="{00000000-0005-0000-0000-00007A350000}"/>
    <cellStyle name="Normal 12 5 4 2 3 3" xfId="31952" xr:uid="{00000000-0005-0000-0000-00007B350000}"/>
    <cellStyle name="Normal 12 5 4 2 4" xfId="20380" xr:uid="{00000000-0005-0000-0000-00007C350000}"/>
    <cellStyle name="Normal 12 5 4 2 5" xfId="31187" xr:uid="{00000000-0005-0000-0000-00007D350000}"/>
    <cellStyle name="Normal 12 5 4 3" xfId="10690" xr:uid="{00000000-0005-0000-0000-00007E350000}"/>
    <cellStyle name="Normal 12 5 4 3 2" xfId="20383" xr:uid="{00000000-0005-0000-0000-00007F350000}"/>
    <cellStyle name="Normal 12 5 4 3 3" xfId="41953" xr:uid="{00000000-0005-0000-0000-000080350000}"/>
    <cellStyle name="Normal 12 5 4 4" xfId="10691" xr:uid="{00000000-0005-0000-0000-000081350000}"/>
    <cellStyle name="Normal 12 5 4 4 2" xfId="20384" xr:uid="{00000000-0005-0000-0000-000082350000}"/>
    <cellStyle name="Normal 12 5 4 5" xfId="20379" xr:uid="{00000000-0005-0000-0000-000083350000}"/>
    <cellStyle name="Normal 12 5 4 6" xfId="30428" xr:uid="{00000000-0005-0000-0000-000084350000}"/>
    <cellStyle name="Normal 12 5 5" xfId="2083" xr:uid="{00000000-0005-0000-0000-000085350000}"/>
    <cellStyle name="Normal 12 5 5 2" xfId="10692" xr:uid="{00000000-0005-0000-0000-000086350000}"/>
    <cellStyle name="Normal 12 5 5 2 2" xfId="10693" xr:uid="{00000000-0005-0000-0000-000087350000}"/>
    <cellStyle name="Normal 12 5 5 2 2 2" xfId="20387" xr:uid="{00000000-0005-0000-0000-000088350000}"/>
    <cellStyle name="Normal 12 5 5 2 2 3" xfId="33085" xr:uid="{00000000-0005-0000-0000-000089350000}"/>
    <cellStyle name="Normal 12 5 5 2 3" xfId="10694" xr:uid="{00000000-0005-0000-0000-00008A350000}"/>
    <cellStyle name="Normal 12 5 5 2 3 2" xfId="20388" xr:uid="{00000000-0005-0000-0000-00008B350000}"/>
    <cellStyle name="Normal 12 5 5 2 3 3" xfId="31953" xr:uid="{00000000-0005-0000-0000-00008C350000}"/>
    <cellStyle name="Normal 12 5 5 2 4" xfId="20386" xr:uid="{00000000-0005-0000-0000-00008D350000}"/>
    <cellStyle name="Normal 12 5 5 2 5" xfId="31188" xr:uid="{00000000-0005-0000-0000-00008E350000}"/>
    <cellStyle name="Normal 12 5 5 3" xfId="10695" xr:uid="{00000000-0005-0000-0000-00008F350000}"/>
    <cellStyle name="Normal 12 5 5 3 2" xfId="20389" xr:uid="{00000000-0005-0000-0000-000090350000}"/>
    <cellStyle name="Normal 12 5 5 3 3" xfId="41954" xr:uid="{00000000-0005-0000-0000-000091350000}"/>
    <cellStyle name="Normal 12 5 5 4" xfId="10696" xr:uid="{00000000-0005-0000-0000-000092350000}"/>
    <cellStyle name="Normal 12 5 5 4 2" xfId="20390" xr:uid="{00000000-0005-0000-0000-000093350000}"/>
    <cellStyle name="Normal 12 5 5 5" xfId="20385" xr:uid="{00000000-0005-0000-0000-000094350000}"/>
    <cellStyle name="Normal 12 5 5 6" xfId="30429" xr:uid="{00000000-0005-0000-0000-000095350000}"/>
    <cellStyle name="Normal 12 5 6" xfId="10697" xr:uid="{00000000-0005-0000-0000-000096350000}"/>
    <cellStyle name="Normal 12 5 6 2" xfId="10698" xr:uid="{00000000-0005-0000-0000-000097350000}"/>
    <cellStyle name="Normal 12 5 6 2 2" xfId="20392" xr:uid="{00000000-0005-0000-0000-000098350000}"/>
    <cellStyle name="Normal 12 5 6 2 3" xfId="33078" xr:uid="{00000000-0005-0000-0000-000099350000}"/>
    <cellStyle name="Normal 12 5 6 3" xfId="10699" xr:uid="{00000000-0005-0000-0000-00009A350000}"/>
    <cellStyle name="Normal 12 5 6 3 2" xfId="20393" xr:uid="{00000000-0005-0000-0000-00009B350000}"/>
    <cellStyle name="Normal 12 5 6 3 3" xfId="31946" xr:uid="{00000000-0005-0000-0000-00009C350000}"/>
    <cellStyle name="Normal 12 5 6 4" xfId="20391" xr:uid="{00000000-0005-0000-0000-00009D350000}"/>
    <cellStyle name="Normal 12 5 6 5" xfId="31181" xr:uid="{00000000-0005-0000-0000-00009E350000}"/>
    <cellStyle name="Normal 12 5 7" xfId="10700" xr:uid="{00000000-0005-0000-0000-00009F350000}"/>
    <cellStyle name="Normal 12 5 7 2" xfId="20394" xr:uid="{00000000-0005-0000-0000-0000A0350000}"/>
    <cellStyle name="Normal 12 5 7 3" xfId="41947" xr:uid="{00000000-0005-0000-0000-0000A1350000}"/>
    <cellStyle name="Normal 12 5 8" xfId="10701" xr:uid="{00000000-0005-0000-0000-0000A2350000}"/>
    <cellStyle name="Normal 12 5 8 2" xfId="20395" xr:uid="{00000000-0005-0000-0000-0000A3350000}"/>
    <cellStyle name="Normal 12 5 9" xfId="20348" xr:uid="{00000000-0005-0000-0000-0000A4350000}"/>
    <cellStyle name="Normal 12 6" xfId="2084" xr:uid="{00000000-0005-0000-0000-0000A5350000}"/>
    <cellStyle name="Normal 12 6 2" xfId="2085" xr:uid="{00000000-0005-0000-0000-0000A6350000}"/>
    <cellStyle name="Normal 12 6 2 2" xfId="10702" xr:uid="{00000000-0005-0000-0000-0000A7350000}"/>
    <cellStyle name="Normal 12 6 2 2 2" xfId="10703" xr:uid="{00000000-0005-0000-0000-0000A8350000}"/>
    <cellStyle name="Normal 12 6 2 2 2 2" xfId="20399" xr:uid="{00000000-0005-0000-0000-0000A9350000}"/>
    <cellStyle name="Normal 12 6 2 2 2 3" xfId="33087" xr:uid="{00000000-0005-0000-0000-0000AA350000}"/>
    <cellStyle name="Normal 12 6 2 2 3" xfId="10704" xr:uid="{00000000-0005-0000-0000-0000AB350000}"/>
    <cellStyle name="Normal 12 6 2 2 3 2" xfId="20400" xr:uid="{00000000-0005-0000-0000-0000AC350000}"/>
    <cellStyle name="Normal 12 6 2 2 3 3" xfId="31955" xr:uid="{00000000-0005-0000-0000-0000AD350000}"/>
    <cellStyle name="Normal 12 6 2 2 4" xfId="20398" xr:uid="{00000000-0005-0000-0000-0000AE350000}"/>
    <cellStyle name="Normal 12 6 2 2 5" xfId="31190" xr:uid="{00000000-0005-0000-0000-0000AF350000}"/>
    <cellStyle name="Normal 12 6 2 3" xfId="10705" xr:uid="{00000000-0005-0000-0000-0000B0350000}"/>
    <cellStyle name="Normal 12 6 2 3 2" xfId="20401" xr:uid="{00000000-0005-0000-0000-0000B1350000}"/>
    <cellStyle name="Normal 12 6 2 3 3" xfId="41956" xr:uid="{00000000-0005-0000-0000-0000B2350000}"/>
    <cellStyle name="Normal 12 6 2 4" xfId="10706" xr:uid="{00000000-0005-0000-0000-0000B3350000}"/>
    <cellStyle name="Normal 12 6 2 4 2" xfId="20402" xr:uid="{00000000-0005-0000-0000-0000B4350000}"/>
    <cellStyle name="Normal 12 6 2 5" xfId="20397" xr:uid="{00000000-0005-0000-0000-0000B5350000}"/>
    <cellStyle name="Normal 12 6 2 6" xfId="30431" xr:uid="{00000000-0005-0000-0000-0000B6350000}"/>
    <cellStyle name="Normal 12 6 3" xfId="2086" xr:uid="{00000000-0005-0000-0000-0000B7350000}"/>
    <cellStyle name="Normal 12 6 3 2" xfId="10707" xr:uid="{00000000-0005-0000-0000-0000B8350000}"/>
    <cellStyle name="Normal 12 6 3 2 2" xfId="10708" xr:uid="{00000000-0005-0000-0000-0000B9350000}"/>
    <cellStyle name="Normal 12 6 3 2 2 2" xfId="20405" xr:uid="{00000000-0005-0000-0000-0000BA350000}"/>
    <cellStyle name="Normal 12 6 3 2 2 3" xfId="33088" xr:uid="{00000000-0005-0000-0000-0000BB350000}"/>
    <cellStyle name="Normal 12 6 3 2 3" xfId="10709" xr:uid="{00000000-0005-0000-0000-0000BC350000}"/>
    <cellStyle name="Normal 12 6 3 2 3 2" xfId="20406" xr:uid="{00000000-0005-0000-0000-0000BD350000}"/>
    <cellStyle name="Normal 12 6 3 2 3 3" xfId="31956" xr:uid="{00000000-0005-0000-0000-0000BE350000}"/>
    <cellStyle name="Normal 12 6 3 2 4" xfId="20404" xr:uid="{00000000-0005-0000-0000-0000BF350000}"/>
    <cellStyle name="Normal 12 6 3 2 5" xfId="31191" xr:uid="{00000000-0005-0000-0000-0000C0350000}"/>
    <cellStyle name="Normal 12 6 3 3" xfId="10710" xr:uid="{00000000-0005-0000-0000-0000C1350000}"/>
    <cellStyle name="Normal 12 6 3 3 2" xfId="20407" xr:uid="{00000000-0005-0000-0000-0000C2350000}"/>
    <cellStyle name="Normal 12 6 3 3 3" xfId="41957" xr:uid="{00000000-0005-0000-0000-0000C3350000}"/>
    <cellStyle name="Normal 12 6 3 4" xfId="10711" xr:uid="{00000000-0005-0000-0000-0000C4350000}"/>
    <cellStyle name="Normal 12 6 3 4 2" xfId="20408" xr:uid="{00000000-0005-0000-0000-0000C5350000}"/>
    <cellStyle name="Normal 12 6 3 5" xfId="20403" xr:uid="{00000000-0005-0000-0000-0000C6350000}"/>
    <cellStyle name="Normal 12 6 3 6" xfId="30432" xr:uid="{00000000-0005-0000-0000-0000C7350000}"/>
    <cellStyle name="Normal 12 6 4" xfId="10712" xr:uid="{00000000-0005-0000-0000-0000C8350000}"/>
    <cellStyle name="Normal 12 6 4 2" xfId="10713" xr:uid="{00000000-0005-0000-0000-0000C9350000}"/>
    <cellStyle name="Normal 12 6 4 2 2" xfId="20410" xr:uid="{00000000-0005-0000-0000-0000CA350000}"/>
    <cellStyle name="Normal 12 6 4 2 3" xfId="33086" xr:uid="{00000000-0005-0000-0000-0000CB350000}"/>
    <cellStyle name="Normal 12 6 4 3" xfId="10714" xr:uid="{00000000-0005-0000-0000-0000CC350000}"/>
    <cellStyle name="Normal 12 6 4 3 2" xfId="20411" xr:uid="{00000000-0005-0000-0000-0000CD350000}"/>
    <cellStyle name="Normal 12 6 4 3 3" xfId="31954" xr:uid="{00000000-0005-0000-0000-0000CE350000}"/>
    <cellStyle name="Normal 12 6 4 4" xfId="20409" xr:uid="{00000000-0005-0000-0000-0000CF350000}"/>
    <cellStyle name="Normal 12 6 4 5" xfId="31189" xr:uid="{00000000-0005-0000-0000-0000D0350000}"/>
    <cellStyle name="Normal 12 6 5" xfId="10715" xr:uid="{00000000-0005-0000-0000-0000D1350000}"/>
    <cellStyle name="Normal 12 6 5 2" xfId="20412" xr:uid="{00000000-0005-0000-0000-0000D2350000}"/>
    <cellStyle name="Normal 12 6 5 3" xfId="41955" xr:uid="{00000000-0005-0000-0000-0000D3350000}"/>
    <cellStyle name="Normal 12 6 6" xfId="10716" xr:uid="{00000000-0005-0000-0000-0000D4350000}"/>
    <cellStyle name="Normal 12 6 6 2" xfId="20413" xr:uid="{00000000-0005-0000-0000-0000D5350000}"/>
    <cellStyle name="Normal 12 6 7" xfId="20396" xr:uid="{00000000-0005-0000-0000-0000D6350000}"/>
    <cellStyle name="Normal 12 6 8" xfId="30430" xr:uid="{00000000-0005-0000-0000-0000D7350000}"/>
    <cellStyle name="Normal 12 7" xfId="2087" xr:uid="{00000000-0005-0000-0000-0000D8350000}"/>
    <cellStyle name="Normal 12 7 2" xfId="2088" xr:uid="{00000000-0005-0000-0000-0000D9350000}"/>
    <cellStyle name="Normal 12 7 2 2" xfId="10717" xr:uid="{00000000-0005-0000-0000-0000DA350000}"/>
    <cellStyle name="Normal 12 7 2 2 2" xfId="10718" xr:uid="{00000000-0005-0000-0000-0000DB350000}"/>
    <cellStyle name="Normal 12 7 2 2 2 2" xfId="20417" xr:uid="{00000000-0005-0000-0000-0000DC350000}"/>
    <cellStyle name="Normal 12 7 2 2 2 3" xfId="33090" xr:uid="{00000000-0005-0000-0000-0000DD350000}"/>
    <cellStyle name="Normal 12 7 2 2 3" xfId="10719" xr:uid="{00000000-0005-0000-0000-0000DE350000}"/>
    <cellStyle name="Normal 12 7 2 2 3 2" xfId="20418" xr:uid="{00000000-0005-0000-0000-0000DF350000}"/>
    <cellStyle name="Normal 12 7 2 2 3 3" xfId="31958" xr:uid="{00000000-0005-0000-0000-0000E0350000}"/>
    <cellStyle name="Normal 12 7 2 2 4" xfId="20416" xr:uid="{00000000-0005-0000-0000-0000E1350000}"/>
    <cellStyle name="Normal 12 7 2 2 5" xfId="31193" xr:uid="{00000000-0005-0000-0000-0000E2350000}"/>
    <cellStyle name="Normal 12 7 2 3" xfId="10720" xr:uid="{00000000-0005-0000-0000-0000E3350000}"/>
    <cellStyle name="Normal 12 7 2 3 2" xfId="20419" xr:uid="{00000000-0005-0000-0000-0000E4350000}"/>
    <cellStyle name="Normal 12 7 2 3 3" xfId="41959" xr:uid="{00000000-0005-0000-0000-0000E5350000}"/>
    <cellStyle name="Normal 12 7 2 4" xfId="10721" xr:uid="{00000000-0005-0000-0000-0000E6350000}"/>
    <cellStyle name="Normal 12 7 2 4 2" xfId="20420" xr:uid="{00000000-0005-0000-0000-0000E7350000}"/>
    <cellStyle name="Normal 12 7 2 5" xfId="20415" xr:uid="{00000000-0005-0000-0000-0000E8350000}"/>
    <cellStyle name="Normal 12 7 2 6" xfId="30434" xr:uid="{00000000-0005-0000-0000-0000E9350000}"/>
    <cellStyle name="Normal 12 7 3" xfId="2089" xr:uid="{00000000-0005-0000-0000-0000EA350000}"/>
    <cellStyle name="Normal 12 7 3 2" xfId="10722" xr:uid="{00000000-0005-0000-0000-0000EB350000}"/>
    <cellStyle name="Normal 12 7 3 2 2" xfId="10723" xr:uid="{00000000-0005-0000-0000-0000EC350000}"/>
    <cellStyle name="Normal 12 7 3 2 2 2" xfId="20423" xr:uid="{00000000-0005-0000-0000-0000ED350000}"/>
    <cellStyle name="Normal 12 7 3 2 2 3" xfId="33091" xr:uid="{00000000-0005-0000-0000-0000EE350000}"/>
    <cellStyle name="Normal 12 7 3 2 3" xfId="10724" xr:uid="{00000000-0005-0000-0000-0000EF350000}"/>
    <cellStyle name="Normal 12 7 3 2 3 2" xfId="20424" xr:uid="{00000000-0005-0000-0000-0000F0350000}"/>
    <cellStyle name="Normal 12 7 3 2 3 3" xfId="31959" xr:uid="{00000000-0005-0000-0000-0000F1350000}"/>
    <cellStyle name="Normal 12 7 3 2 4" xfId="20422" xr:uid="{00000000-0005-0000-0000-0000F2350000}"/>
    <cellStyle name="Normal 12 7 3 2 5" xfId="31194" xr:uid="{00000000-0005-0000-0000-0000F3350000}"/>
    <cellStyle name="Normal 12 7 3 3" xfId="10725" xr:uid="{00000000-0005-0000-0000-0000F4350000}"/>
    <cellStyle name="Normal 12 7 3 3 2" xfId="20425" xr:uid="{00000000-0005-0000-0000-0000F5350000}"/>
    <cellStyle name="Normal 12 7 3 3 3" xfId="41960" xr:uid="{00000000-0005-0000-0000-0000F6350000}"/>
    <cellStyle name="Normal 12 7 3 4" xfId="10726" xr:uid="{00000000-0005-0000-0000-0000F7350000}"/>
    <cellStyle name="Normal 12 7 3 4 2" xfId="20426" xr:uid="{00000000-0005-0000-0000-0000F8350000}"/>
    <cellStyle name="Normal 12 7 3 5" xfId="20421" xr:uid="{00000000-0005-0000-0000-0000F9350000}"/>
    <cellStyle name="Normal 12 7 3 6" xfId="30435" xr:uid="{00000000-0005-0000-0000-0000FA350000}"/>
    <cellStyle name="Normal 12 7 4" xfId="10727" xr:uid="{00000000-0005-0000-0000-0000FB350000}"/>
    <cellStyle name="Normal 12 7 4 2" xfId="10728" xr:uid="{00000000-0005-0000-0000-0000FC350000}"/>
    <cellStyle name="Normal 12 7 4 2 2" xfId="20428" xr:uid="{00000000-0005-0000-0000-0000FD350000}"/>
    <cellStyle name="Normal 12 7 4 2 3" xfId="33089" xr:uid="{00000000-0005-0000-0000-0000FE350000}"/>
    <cellStyle name="Normal 12 7 4 3" xfId="10729" xr:uid="{00000000-0005-0000-0000-0000FF350000}"/>
    <cellStyle name="Normal 12 7 4 3 2" xfId="20429" xr:uid="{00000000-0005-0000-0000-000000360000}"/>
    <cellStyle name="Normal 12 7 4 3 3" xfId="31957" xr:uid="{00000000-0005-0000-0000-000001360000}"/>
    <cellStyle name="Normal 12 7 4 4" xfId="20427" xr:uid="{00000000-0005-0000-0000-000002360000}"/>
    <cellStyle name="Normal 12 7 4 5" xfId="31192" xr:uid="{00000000-0005-0000-0000-000003360000}"/>
    <cellStyle name="Normal 12 7 5" xfId="10730" xr:uid="{00000000-0005-0000-0000-000004360000}"/>
    <cellStyle name="Normal 12 7 5 2" xfId="20430" xr:uid="{00000000-0005-0000-0000-000005360000}"/>
    <cellStyle name="Normal 12 7 5 3" xfId="41958" xr:uid="{00000000-0005-0000-0000-000006360000}"/>
    <cellStyle name="Normal 12 7 6" xfId="10731" xr:uid="{00000000-0005-0000-0000-000007360000}"/>
    <cellStyle name="Normal 12 7 6 2" xfId="20431" xr:uid="{00000000-0005-0000-0000-000008360000}"/>
    <cellStyle name="Normal 12 7 7" xfId="20414" xr:uid="{00000000-0005-0000-0000-000009360000}"/>
    <cellStyle name="Normal 12 7 8" xfId="30433" xr:uid="{00000000-0005-0000-0000-00000A360000}"/>
    <cellStyle name="Normal 12 8" xfId="2090" xr:uid="{00000000-0005-0000-0000-00000B360000}"/>
    <cellStyle name="Normal 12 8 2" xfId="10733" xr:uid="{00000000-0005-0000-0000-00000C360000}"/>
    <cellStyle name="Normal 12 8 2 2" xfId="20433" xr:uid="{00000000-0005-0000-0000-00000D360000}"/>
    <cellStyle name="Normal 12 8 2 3" xfId="33044" xr:uid="{00000000-0005-0000-0000-00000E360000}"/>
    <cellStyle name="Normal 12 8 3" xfId="10734" xr:uid="{00000000-0005-0000-0000-00000F360000}"/>
    <cellStyle name="Normal 12 8 3 2" xfId="20434" xr:uid="{00000000-0005-0000-0000-000010360000}"/>
    <cellStyle name="Normal 12 8 3 3" xfId="31912" xr:uid="{00000000-0005-0000-0000-000011360000}"/>
    <cellStyle name="Normal 12 8 4" xfId="10735" xr:uid="{00000000-0005-0000-0000-000012360000}"/>
    <cellStyle name="Normal 12 8 4 2" xfId="20435" xr:uid="{00000000-0005-0000-0000-000013360000}"/>
    <cellStyle name="Normal 12 8 5" xfId="10732" xr:uid="{00000000-0005-0000-0000-000014360000}"/>
    <cellStyle name="Normal 12 8 6" xfId="20432" xr:uid="{00000000-0005-0000-0000-000015360000}"/>
    <cellStyle name="Normal 12 8 7" xfId="31147" xr:uid="{00000000-0005-0000-0000-000016360000}"/>
    <cellStyle name="Normal 12 9" xfId="2091" xr:uid="{00000000-0005-0000-0000-000017360000}"/>
    <cellStyle name="Normal 12 9 2" xfId="20436" xr:uid="{00000000-0005-0000-0000-000018360000}"/>
    <cellStyle name="Normal 12 9 3" xfId="41913" xr:uid="{00000000-0005-0000-0000-000019360000}"/>
    <cellStyle name="Normal 120" xfId="10736" xr:uid="{00000000-0005-0000-0000-00001A360000}"/>
    <cellStyle name="Normal 120 2" xfId="20437" xr:uid="{00000000-0005-0000-0000-00001B360000}"/>
    <cellStyle name="Normal 120 3" xfId="42789" xr:uid="{00000000-0005-0000-0000-00001C360000}"/>
    <cellStyle name="Normal 121" xfId="10737" xr:uid="{00000000-0005-0000-0000-00001D360000}"/>
    <cellStyle name="Normal 121 2" xfId="20438" xr:uid="{00000000-0005-0000-0000-00001E360000}"/>
    <cellStyle name="Normal 121 3" xfId="42743" xr:uid="{00000000-0005-0000-0000-00001F360000}"/>
    <cellStyle name="Normal 122" xfId="10738" xr:uid="{00000000-0005-0000-0000-000020360000}"/>
    <cellStyle name="Normal 122 2" xfId="20439" xr:uid="{00000000-0005-0000-0000-000021360000}"/>
    <cellStyle name="Normal 122 3" xfId="42781" xr:uid="{00000000-0005-0000-0000-000022360000}"/>
    <cellStyle name="Normal 123" xfId="10739" xr:uid="{00000000-0005-0000-0000-000023360000}"/>
    <cellStyle name="Normal 123 2" xfId="20440" xr:uid="{00000000-0005-0000-0000-000024360000}"/>
    <cellStyle name="Normal 123 3" xfId="42772" xr:uid="{00000000-0005-0000-0000-000025360000}"/>
    <cellStyle name="Normal 124" xfId="10740" xr:uid="{00000000-0005-0000-0000-000026360000}"/>
    <cellStyle name="Normal 124 2" xfId="20441" xr:uid="{00000000-0005-0000-0000-000027360000}"/>
    <cellStyle name="Normal 124 3" xfId="42793" xr:uid="{00000000-0005-0000-0000-000028360000}"/>
    <cellStyle name="Normal 125" xfId="10741" xr:uid="{00000000-0005-0000-0000-000029360000}"/>
    <cellStyle name="Normal 125 2" xfId="20442" xr:uid="{00000000-0005-0000-0000-00002A360000}"/>
    <cellStyle name="Normal 125 3" xfId="42731" xr:uid="{00000000-0005-0000-0000-00002B360000}"/>
    <cellStyle name="Normal 126" xfId="10742" xr:uid="{00000000-0005-0000-0000-00002C360000}"/>
    <cellStyle name="Normal 126 2" xfId="20443" xr:uid="{00000000-0005-0000-0000-00002D360000}"/>
    <cellStyle name="Normal 126 3" xfId="42724" xr:uid="{00000000-0005-0000-0000-00002E360000}"/>
    <cellStyle name="Normal 127" xfId="10743" xr:uid="{00000000-0005-0000-0000-00002F360000}"/>
    <cellStyle name="Normal 127 2" xfId="20444" xr:uid="{00000000-0005-0000-0000-000030360000}"/>
    <cellStyle name="Normal 127 3" xfId="42770" xr:uid="{00000000-0005-0000-0000-000031360000}"/>
    <cellStyle name="Normal 128" xfId="10744" xr:uid="{00000000-0005-0000-0000-000032360000}"/>
    <cellStyle name="Normal 128 2" xfId="20445" xr:uid="{00000000-0005-0000-0000-000033360000}"/>
    <cellStyle name="Normal 128 3" xfId="42729" xr:uid="{00000000-0005-0000-0000-000034360000}"/>
    <cellStyle name="Normal 129" xfId="10745" xr:uid="{00000000-0005-0000-0000-000035360000}"/>
    <cellStyle name="Normal 129 2" xfId="20446" xr:uid="{00000000-0005-0000-0000-000036360000}"/>
    <cellStyle name="Normal 129 3" xfId="42795" xr:uid="{00000000-0005-0000-0000-000037360000}"/>
    <cellStyle name="Normal 13" xfId="2092" xr:uid="{00000000-0005-0000-0000-000038360000}"/>
    <cellStyle name="Normal 13 10" xfId="2093" xr:uid="{00000000-0005-0000-0000-000039360000}"/>
    <cellStyle name="Normal 13 10 2" xfId="10746" xr:uid="{00000000-0005-0000-0000-00003A360000}"/>
    <cellStyle name="Normal 13 10 3" xfId="20448" xr:uid="{00000000-0005-0000-0000-00003B360000}"/>
    <cellStyle name="Normal 13 11" xfId="2094" xr:uid="{00000000-0005-0000-0000-00003C360000}"/>
    <cellStyle name="Normal 13 11 2" xfId="10748" xr:uid="{00000000-0005-0000-0000-00003D360000}"/>
    <cellStyle name="Normal 13 11 2 2" xfId="20450" xr:uid="{00000000-0005-0000-0000-00003E360000}"/>
    <cellStyle name="Normal 13 11 2 3" xfId="33092" xr:uid="{00000000-0005-0000-0000-00003F360000}"/>
    <cellStyle name="Normal 13 11 3" xfId="10749" xr:uid="{00000000-0005-0000-0000-000040360000}"/>
    <cellStyle name="Normal 13 11 3 2" xfId="20451" xr:uid="{00000000-0005-0000-0000-000041360000}"/>
    <cellStyle name="Normal 13 11 3 3" xfId="31960" xr:uid="{00000000-0005-0000-0000-000042360000}"/>
    <cellStyle name="Normal 13 11 4" xfId="10750" xr:uid="{00000000-0005-0000-0000-000043360000}"/>
    <cellStyle name="Normal 13 11 4 2" xfId="20452" xr:uid="{00000000-0005-0000-0000-000044360000}"/>
    <cellStyle name="Normal 13 11 5" xfId="10747" xr:uid="{00000000-0005-0000-0000-000045360000}"/>
    <cellStyle name="Normal 13 11 6" xfId="20449" xr:uid="{00000000-0005-0000-0000-000046360000}"/>
    <cellStyle name="Normal 13 11 7" xfId="31195" xr:uid="{00000000-0005-0000-0000-000047360000}"/>
    <cellStyle name="Normal 13 12" xfId="2095" xr:uid="{00000000-0005-0000-0000-000048360000}"/>
    <cellStyle name="Normal 13 12 2" xfId="10751" xr:uid="{00000000-0005-0000-0000-000049360000}"/>
    <cellStyle name="Normal 13 12 3" xfId="20453" xr:uid="{00000000-0005-0000-0000-00004A360000}"/>
    <cellStyle name="Normal 13 12 4" xfId="41961" xr:uid="{00000000-0005-0000-0000-00004B360000}"/>
    <cellStyle name="Normal 13 13" xfId="20447" xr:uid="{00000000-0005-0000-0000-00004C360000}"/>
    <cellStyle name="Normal 13 2" xfId="2096" xr:uid="{00000000-0005-0000-0000-00004D360000}"/>
    <cellStyle name="Normal 13 2 10" xfId="2097" xr:uid="{00000000-0005-0000-0000-00004E360000}"/>
    <cellStyle name="Normal 13 2 10 2" xfId="10752" xr:uid="{00000000-0005-0000-0000-00004F360000}"/>
    <cellStyle name="Normal 13 2 10 2 2" xfId="10753" xr:uid="{00000000-0005-0000-0000-000050360000}"/>
    <cellStyle name="Normal 13 2 10 2 2 2" xfId="20457" xr:uid="{00000000-0005-0000-0000-000051360000}"/>
    <cellStyle name="Normal 13 2 10 2 2 3" xfId="33094" xr:uid="{00000000-0005-0000-0000-000052360000}"/>
    <cellStyle name="Normal 13 2 10 2 3" xfId="10754" xr:uid="{00000000-0005-0000-0000-000053360000}"/>
    <cellStyle name="Normal 13 2 10 2 3 2" xfId="20458" xr:uid="{00000000-0005-0000-0000-000054360000}"/>
    <cellStyle name="Normal 13 2 10 2 3 3" xfId="31962" xr:uid="{00000000-0005-0000-0000-000055360000}"/>
    <cellStyle name="Normal 13 2 10 2 4" xfId="20456" xr:uid="{00000000-0005-0000-0000-000056360000}"/>
    <cellStyle name="Normal 13 2 10 2 5" xfId="31197" xr:uid="{00000000-0005-0000-0000-000057360000}"/>
    <cellStyle name="Normal 13 2 10 3" xfId="10755" xr:uid="{00000000-0005-0000-0000-000058360000}"/>
    <cellStyle name="Normal 13 2 10 3 2" xfId="20459" xr:uid="{00000000-0005-0000-0000-000059360000}"/>
    <cellStyle name="Normal 13 2 10 3 3" xfId="41963" xr:uid="{00000000-0005-0000-0000-00005A360000}"/>
    <cellStyle name="Normal 13 2 10 4" xfId="10756" xr:uid="{00000000-0005-0000-0000-00005B360000}"/>
    <cellStyle name="Normal 13 2 10 4 2" xfId="20460" xr:uid="{00000000-0005-0000-0000-00005C360000}"/>
    <cellStyle name="Normal 13 2 10 5" xfId="20455" xr:uid="{00000000-0005-0000-0000-00005D360000}"/>
    <cellStyle name="Normal 13 2 10 6" xfId="30437" xr:uid="{00000000-0005-0000-0000-00005E360000}"/>
    <cellStyle name="Normal 13 2 11" xfId="2098" xr:uid="{00000000-0005-0000-0000-00005F360000}"/>
    <cellStyle name="Normal 13 2 11 2" xfId="10757" xr:uid="{00000000-0005-0000-0000-000060360000}"/>
    <cellStyle name="Normal 13 2 11 2 2" xfId="10758" xr:uid="{00000000-0005-0000-0000-000061360000}"/>
    <cellStyle name="Normal 13 2 11 2 2 2" xfId="20463" xr:uid="{00000000-0005-0000-0000-000062360000}"/>
    <cellStyle name="Normal 13 2 11 2 2 3" xfId="33095" xr:uid="{00000000-0005-0000-0000-000063360000}"/>
    <cellStyle name="Normal 13 2 11 2 3" xfId="10759" xr:uid="{00000000-0005-0000-0000-000064360000}"/>
    <cellStyle name="Normal 13 2 11 2 3 2" xfId="20464" xr:uid="{00000000-0005-0000-0000-000065360000}"/>
    <cellStyle name="Normal 13 2 11 2 3 3" xfId="31963" xr:uid="{00000000-0005-0000-0000-000066360000}"/>
    <cellStyle name="Normal 13 2 11 2 4" xfId="20462" xr:uid="{00000000-0005-0000-0000-000067360000}"/>
    <cellStyle name="Normal 13 2 11 2 5" xfId="31198" xr:uid="{00000000-0005-0000-0000-000068360000}"/>
    <cellStyle name="Normal 13 2 11 3" xfId="10760" xr:uid="{00000000-0005-0000-0000-000069360000}"/>
    <cellStyle name="Normal 13 2 11 3 2" xfId="20465" xr:uid="{00000000-0005-0000-0000-00006A360000}"/>
    <cellStyle name="Normal 13 2 11 3 3" xfId="41964" xr:uid="{00000000-0005-0000-0000-00006B360000}"/>
    <cellStyle name="Normal 13 2 11 4" xfId="10761" xr:uid="{00000000-0005-0000-0000-00006C360000}"/>
    <cellStyle name="Normal 13 2 11 4 2" xfId="20466" xr:uid="{00000000-0005-0000-0000-00006D360000}"/>
    <cellStyle name="Normal 13 2 11 5" xfId="20461" xr:uid="{00000000-0005-0000-0000-00006E360000}"/>
    <cellStyle name="Normal 13 2 11 6" xfId="30438" xr:uid="{00000000-0005-0000-0000-00006F360000}"/>
    <cellStyle name="Normal 13 2 12" xfId="2099" xr:uid="{00000000-0005-0000-0000-000070360000}"/>
    <cellStyle name="Normal 13 2 12 2" xfId="10763" xr:uid="{00000000-0005-0000-0000-000071360000}"/>
    <cellStyle name="Normal 13 2 12 2 2" xfId="20468" xr:uid="{00000000-0005-0000-0000-000072360000}"/>
    <cellStyle name="Normal 13 2 12 2 3" xfId="33093" xr:uid="{00000000-0005-0000-0000-000073360000}"/>
    <cellStyle name="Normal 13 2 12 3" xfId="10764" xr:uid="{00000000-0005-0000-0000-000074360000}"/>
    <cellStyle name="Normal 13 2 12 3 2" xfId="20469" xr:uid="{00000000-0005-0000-0000-000075360000}"/>
    <cellStyle name="Normal 13 2 12 3 3" xfId="31961" xr:uid="{00000000-0005-0000-0000-000076360000}"/>
    <cellStyle name="Normal 13 2 12 4" xfId="10765" xr:uid="{00000000-0005-0000-0000-000077360000}"/>
    <cellStyle name="Normal 13 2 12 4 2" xfId="20470" xr:uid="{00000000-0005-0000-0000-000078360000}"/>
    <cellStyle name="Normal 13 2 12 5" xfId="10762" xr:uid="{00000000-0005-0000-0000-000079360000}"/>
    <cellStyle name="Normal 13 2 12 6" xfId="20467" xr:uid="{00000000-0005-0000-0000-00007A360000}"/>
    <cellStyle name="Normal 13 2 12 7" xfId="31196" xr:uid="{00000000-0005-0000-0000-00007B360000}"/>
    <cellStyle name="Normal 13 2 13" xfId="10766" xr:uid="{00000000-0005-0000-0000-00007C360000}"/>
    <cellStyle name="Normal 13 2 13 2" xfId="20471" xr:uid="{00000000-0005-0000-0000-00007D360000}"/>
    <cellStyle name="Normal 13 2 13 3" xfId="41962" xr:uid="{00000000-0005-0000-0000-00007E360000}"/>
    <cellStyle name="Normal 13 2 14" xfId="10767" xr:uid="{00000000-0005-0000-0000-00007F360000}"/>
    <cellStyle name="Normal 13 2 14 2" xfId="20472" xr:uid="{00000000-0005-0000-0000-000080360000}"/>
    <cellStyle name="Normal 13 2 15" xfId="20454" xr:uid="{00000000-0005-0000-0000-000081360000}"/>
    <cellStyle name="Normal 13 2 16" xfId="30436" xr:uid="{00000000-0005-0000-0000-000082360000}"/>
    <cellStyle name="Normal 13 2 2" xfId="2100" xr:uid="{00000000-0005-0000-0000-000083360000}"/>
    <cellStyle name="Normal 13 2 2 10" xfId="10768" xr:uid="{00000000-0005-0000-0000-000084360000}"/>
    <cellStyle name="Normal 13 2 2 10 2" xfId="10769" xr:uid="{00000000-0005-0000-0000-000085360000}"/>
    <cellStyle name="Normal 13 2 2 10 2 2" xfId="20475" xr:uid="{00000000-0005-0000-0000-000086360000}"/>
    <cellStyle name="Normal 13 2 2 10 2 3" xfId="33096" xr:uid="{00000000-0005-0000-0000-000087360000}"/>
    <cellStyle name="Normal 13 2 2 10 3" xfId="10770" xr:uid="{00000000-0005-0000-0000-000088360000}"/>
    <cellStyle name="Normal 13 2 2 10 3 2" xfId="20476" xr:uid="{00000000-0005-0000-0000-000089360000}"/>
    <cellStyle name="Normal 13 2 2 10 3 3" xfId="31964" xr:uid="{00000000-0005-0000-0000-00008A360000}"/>
    <cellStyle name="Normal 13 2 2 10 4" xfId="20474" xr:uid="{00000000-0005-0000-0000-00008B360000}"/>
    <cellStyle name="Normal 13 2 2 10 5" xfId="31199" xr:uid="{00000000-0005-0000-0000-00008C360000}"/>
    <cellStyle name="Normal 13 2 2 11" xfId="10771" xr:uid="{00000000-0005-0000-0000-00008D360000}"/>
    <cellStyle name="Normal 13 2 2 11 2" xfId="20477" xr:uid="{00000000-0005-0000-0000-00008E360000}"/>
    <cellStyle name="Normal 13 2 2 11 3" xfId="41965" xr:uid="{00000000-0005-0000-0000-00008F360000}"/>
    <cellStyle name="Normal 13 2 2 12" xfId="10772" xr:uid="{00000000-0005-0000-0000-000090360000}"/>
    <cellStyle name="Normal 13 2 2 12 2" xfId="20478" xr:uid="{00000000-0005-0000-0000-000091360000}"/>
    <cellStyle name="Normal 13 2 2 13" xfId="20473" xr:uid="{00000000-0005-0000-0000-000092360000}"/>
    <cellStyle name="Normal 13 2 2 14" xfId="30439" xr:uid="{00000000-0005-0000-0000-000093360000}"/>
    <cellStyle name="Normal 13 2 2 2" xfId="2101" xr:uid="{00000000-0005-0000-0000-000094360000}"/>
    <cellStyle name="Normal 13 2 2 2 10" xfId="10773" xr:uid="{00000000-0005-0000-0000-000095360000}"/>
    <cellStyle name="Normal 13 2 2 2 10 2" xfId="20480" xr:uid="{00000000-0005-0000-0000-000096360000}"/>
    <cellStyle name="Normal 13 2 2 2 10 3" xfId="41966" xr:uid="{00000000-0005-0000-0000-000097360000}"/>
    <cellStyle name="Normal 13 2 2 2 11" xfId="10774" xr:uid="{00000000-0005-0000-0000-000098360000}"/>
    <cellStyle name="Normal 13 2 2 2 11 2" xfId="20481" xr:uid="{00000000-0005-0000-0000-000099360000}"/>
    <cellStyle name="Normal 13 2 2 2 12" xfId="20479" xr:uid="{00000000-0005-0000-0000-00009A360000}"/>
    <cellStyle name="Normal 13 2 2 2 13" xfId="30440" xr:uid="{00000000-0005-0000-0000-00009B360000}"/>
    <cellStyle name="Normal 13 2 2 2 2" xfId="2102" xr:uid="{00000000-0005-0000-0000-00009C360000}"/>
    <cellStyle name="Normal 13 2 2 2 2 10" xfId="20482" xr:uid="{00000000-0005-0000-0000-00009D360000}"/>
    <cellStyle name="Normal 13 2 2 2 2 11" xfId="30441" xr:uid="{00000000-0005-0000-0000-00009E360000}"/>
    <cellStyle name="Normal 13 2 2 2 2 2" xfId="2103" xr:uid="{00000000-0005-0000-0000-00009F360000}"/>
    <cellStyle name="Normal 13 2 2 2 2 2 10" xfId="30442" xr:uid="{00000000-0005-0000-0000-0000A0360000}"/>
    <cellStyle name="Normal 13 2 2 2 2 2 2" xfId="2104" xr:uid="{00000000-0005-0000-0000-0000A1360000}"/>
    <cellStyle name="Normal 13 2 2 2 2 2 2 2" xfId="2105" xr:uid="{00000000-0005-0000-0000-0000A2360000}"/>
    <cellStyle name="Normal 13 2 2 2 2 2 2 2 2" xfId="10775" xr:uid="{00000000-0005-0000-0000-0000A3360000}"/>
    <cellStyle name="Normal 13 2 2 2 2 2 2 2 2 2" xfId="10776" xr:uid="{00000000-0005-0000-0000-0000A4360000}"/>
    <cellStyle name="Normal 13 2 2 2 2 2 2 2 2 2 2" xfId="20487" xr:uid="{00000000-0005-0000-0000-0000A5360000}"/>
    <cellStyle name="Normal 13 2 2 2 2 2 2 2 2 2 3" xfId="33101" xr:uid="{00000000-0005-0000-0000-0000A6360000}"/>
    <cellStyle name="Normal 13 2 2 2 2 2 2 2 2 3" xfId="10777" xr:uid="{00000000-0005-0000-0000-0000A7360000}"/>
    <cellStyle name="Normal 13 2 2 2 2 2 2 2 2 3 2" xfId="20488" xr:uid="{00000000-0005-0000-0000-0000A8360000}"/>
    <cellStyle name="Normal 13 2 2 2 2 2 2 2 2 3 3" xfId="31969" xr:uid="{00000000-0005-0000-0000-0000A9360000}"/>
    <cellStyle name="Normal 13 2 2 2 2 2 2 2 2 4" xfId="20486" xr:uid="{00000000-0005-0000-0000-0000AA360000}"/>
    <cellStyle name="Normal 13 2 2 2 2 2 2 2 2 5" xfId="31204" xr:uid="{00000000-0005-0000-0000-0000AB360000}"/>
    <cellStyle name="Normal 13 2 2 2 2 2 2 2 3" xfId="10778" xr:uid="{00000000-0005-0000-0000-0000AC360000}"/>
    <cellStyle name="Normal 13 2 2 2 2 2 2 2 3 2" xfId="20489" xr:uid="{00000000-0005-0000-0000-0000AD360000}"/>
    <cellStyle name="Normal 13 2 2 2 2 2 2 2 3 3" xfId="41970" xr:uid="{00000000-0005-0000-0000-0000AE360000}"/>
    <cellStyle name="Normal 13 2 2 2 2 2 2 2 4" xfId="10779" xr:uid="{00000000-0005-0000-0000-0000AF360000}"/>
    <cellStyle name="Normal 13 2 2 2 2 2 2 2 4 2" xfId="20490" xr:uid="{00000000-0005-0000-0000-0000B0360000}"/>
    <cellStyle name="Normal 13 2 2 2 2 2 2 2 5" xfId="20485" xr:uid="{00000000-0005-0000-0000-0000B1360000}"/>
    <cellStyle name="Normal 13 2 2 2 2 2 2 2 6" xfId="30444" xr:uid="{00000000-0005-0000-0000-0000B2360000}"/>
    <cellStyle name="Normal 13 2 2 2 2 2 2 3" xfId="2106" xr:uid="{00000000-0005-0000-0000-0000B3360000}"/>
    <cellStyle name="Normal 13 2 2 2 2 2 2 3 2" xfId="10780" xr:uid="{00000000-0005-0000-0000-0000B4360000}"/>
    <cellStyle name="Normal 13 2 2 2 2 2 2 3 2 2" xfId="10781" xr:uid="{00000000-0005-0000-0000-0000B5360000}"/>
    <cellStyle name="Normal 13 2 2 2 2 2 2 3 2 2 2" xfId="20493" xr:uid="{00000000-0005-0000-0000-0000B6360000}"/>
    <cellStyle name="Normal 13 2 2 2 2 2 2 3 2 2 3" xfId="33102" xr:uid="{00000000-0005-0000-0000-0000B7360000}"/>
    <cellStyle name="Normal 13 2 2 2 2 2 2 3 2 3" xfId="10782" xr:uid="{00000000-0005-0000-0000-0000B8360000}"/>
    <cellStyle name="Normal 13 2 2 2 2 2 2 3 2 3 2" xfId="20494" xr:uid="{00000000-0005-0000-0000-0000B9360000}"/>
    <cellStyle name="Normal 13 2 2 2 2 2 2 3 2 3 3" xfId="31970" xr:uid="{00000000-0005-0000-0000-0000BA360000}"/>
    <cellStyle name="Normal 13 2 2 2 2 2 2 3 2 4" xfId="20492" xr:uid="{00000000-0005-0000-0000-0000BB360000}"/>
    <cellStyle name="Normal 13 2 2 2 2 2 2 3 2 5" xfId="31205" xr:uid="{00000000-0005-0000-0000-0000BC360000}"/>
    <cellStyle name="Normal 13 2 2 2 2 2 2 3 3" xfId="10783" xr:uid="{00000000-0005-0000-0000-0000BD360000}"/>
    <cellStyle name="Normal 13 2 2 2 2 2 2 3 3 2" xfId="20495" xr:uid="{00000000-0005-0000-0000-0000BE360000}"/>
    <cellStyle name="Normal 13 2 2 2 2 2 2 3 3 3" xfId="41971" xr:uid="{00000000-0005-0000-0000-0000BF360000}"/>
    <cellStyle name="Normal 13 2 2 2 2 2 2 3 4" xfId="10784" xr:uid="{00000000-0005-0000-0000-0000C0360000}"/>
    <cellStyle name="Normal 13 2 2 2 2 2 2 3 4 2" xfId="20496" xr:uid="{00000000-0005-0000-0000-0000C1360000}"/>
    <cellStyle name="Normal 13 2 2 2 2 2 2 3 5" xfId="20491" xr:uid="{00000000-0005-0000-0000-0000C2360000}"/>
    <cellStyle name="Normal 13 2 2 2 2 2 2 3 6" xfId="30445" xr:uid="{00000000-0005-0000-0000-0000C3360000}"/>
    <cellStyle name="Normal 13 2 2 2 2 2 2 4" xfId="10785" xr:uid="{00000000-0005-0000-0000-0000C4360000}"/>
    <cellStyle name="Normal 13 2 2 2 2 2 2 4 2" xfId="10786" xr:uid="{00000000-0005-0000-0000-0000C5360000}"/>
    <cellStyle name="Normal 13 2 2 2 2 2 2 4 2 2" xfId="20498" xr:uid="{00000000-0005-0000-0000-0000C6360000}"/>
    <cellStyle name="Normal 13 2 2 2 2 2 2 4 2 3" xfId="33100" xr:uid="{00000000-0005-0000-0000-0000C7360000}"/>
    <cellStyle name="Normal 13 2 2 2 2 2 2 4 3" xfId="10787" xr:uid="{00000000-0005-0000-0000-0000C8360000}"/>
    <cellStyle name="Normal 13 2 2 2 2 2 2 4 3 2" xfId="20499" xr:uid="{00000000-0005-0000-0000-0000C9360000}"/>
    <cellStyle name="Normal 13 2 2 2 2 2 2 4 3 3" xfId="31968" xr:uid="{00000000-0005-0000-0000-0000CA360000}"/>
    <cellStyle name="Normal 13 2 2 2 2 2 2 4 4" xfId="20497" xr:uid="{00000000-0005-0000-0000-0000CB360000}"/>
    <cellStyle name="Normal 13 2 2 2 2 2 2 4 5" xfId="31203" xr:uid="{00000000-0005-0000-0000-0000CC360000}"/>
    <cellStyle name="Normal 13 2 2 2 2 2 2 5" xfId="10788" xr:uid="{00000000-0005-0000-0000-0000CD360000}"/>
    <cellStyle name="Normal 13 2 2 2 2 2 2 5 2" xfId="20500" xr:uid="{00000000-0005-0000-0000-0000CE360000}"/>
    <cellStyle name="Normal 13 2 2 2 2 2 2 5 3" xfId="41969" xr:uid="{00000000-0005-0000-0000-0000CF360000}"/>
    <cellStyle name="Normal 13 2 2 2 2 2 2 6" xfId="10789" xr:uid="{00000000-0005-0000-0000-0000D0360000}"/>
    <cellStyle name="Normal 13 2 2 2 2 2 2 6 2" xfId="20501" xr:uid="{00000000-0005-0000-0000-0000D1360000}"/>
    <cellStyle name="Normal 13 2 2 2 2 2 2 7" xfId="20484" xr:uid="{00000000-0005-0000-0000-0000D2360000}"/>
    <cellStyle name="Normal 13 2 2 2 2 2 2 8" xfId="30443" xr:uid="{00000000-0005-0000-0000-0000D3360000}"/>
    <cellStyle name="Normal 13 2 2 2 2 2 3" xfId="2107" xr:uid="{00000000-0005-0000-0000-0000D4360000}"/>
    <cellStyle name="Normal 13 2 2 2 2 2 3 2" xfId="2108" xr:uid="{00000000-0005-0000-0000-0000D5360000}"/>
    <cellStyle name="Normal 13 2 2 2 2 2 3 2 2" xfId="10790" xr:uid="{00000000-0005-0000-0000-0000D6360000}"/>
    <cellStyle name="Normal 13 2 2 2 2 2 3 2 2 2" xfId="10791" xr:uid="{00000000-0005-0000-0000-0000D7360000}"/>
    <cellStyle name="Normal 13 2 2 2 2 2 3 2 2 2 2" xfId="20505" xr:uid="{00000000-0005-0000-0000-0000D8360000}"/>
    <cellStyle name="Normal 13 2 2 2 2 2 3 2 2 2 3" xfId="33104" xr:uid="{00000000-0005-0000-0000-0000D9360000}"/>
    <cellStyle name="Normal 13 2 2 2 2 2 3 2 2 3" xfId="10792" xr:uid="{00000000-0005-0000-0000-0000DA360000}"/>
    <cellStyle name="Normal 13 2 2 2 2 2 3 2 2 3 2" xfId="20506" xr:uid="{00000000-0005-0000-0000-0000DB360000}"/>
    <cellStyle name="Normal 13 2 2 2 2 2 3 2 2 3 3" xfId="31972" xr:uid="{00000000-0005-0000-0000-0000DC360000}"/>
    <cellStyle name="Normal 13 2 2 2 2 2 3 2 2 4" xfId="20504" xr:uid="{00000000-0005-0000-0000-0000DD360000}"/>
    <cellStyle name="Normal 13 2 2 2 2 2 3 2 2 5" xfId="31207" xr:uid="{00000000-0005-0000-0000-0000DE360000}"/>
    <cellStyle name="Normal 13 2 2 2 2 2 3 2 3" xfId="10793" xr:uid="{00000000-0005-0000-0000-0000DF360000}"/>
    <cellStyle name="Normal 13 2 2 2 2 2 3 2 3 2" xfId="20507" xr:uid="{00000000-0005-0000-0000-0000E0360000}"/>
    <cellStyle name="Normal 13 2 2 2 2 2 3 2 3 3" xfId="41973" xr:uid="{00000000-0005-0000-0000-0000E1360000}"/>
    <cellStyle name="Normal 13 2 2 2 2 2 3 2 4" xfId="10794" xr:uid="{00000000-0005-0000-0000-0000E2360000}"/>
    <cellStyle name="Normal 13 2 2 2 2 2 3 2 4 2" xfId="20508" xr:uid="{00000000-0005-0000-0000-0000E3360000}"/>
    <cellStyle name="Normal 13 2 2 2 2 2 3 2 5" xfId="20503" xr:uid="{00000000-0005-0000-0000-0000E4360000}"/>
    <cellStyle name="Normal 13 2 2 2 2 2 3 2 6" xfId="30447" xr:uid="{00000000-0005-0000-0000-0000E5360000}"/>
    <cellStyle name="Normal 13 2 2 2 2 2 3 3" xfId="10795" xr:uid="{00000000-0005-0000-0000-0000E6360000}"/>
    <cellStyle name="Normal 13 2 2 2 2 2 3 3 2" xfId="10796" xr:uid="{00000000-0005-0000-0000-0000E7360000}"/>
    <cellStyle name="Normal 13 2 2 2 2 2 3 3 2 2" xfId="20510" xr:uid="{00000000-0005-0000-0000-0000E8360000}"/>
    <cellStyle name="Normal 13 2 2 2 2 2 3 3 2 3" xfId="33103" xr:uid="{00000000-0005-0000-0000-0000E9360000}"/>
    <cellStyle name="Normal 13 2 2 2 2 2 3 3 3" xfId="10797" xr:uid="{00000000-0005-0000-0000-0000EA360000}"/>
    <cellStyle name="Normal 13 2 2 2 2 2 3 3 3 2" xfId="20511" xr:uid="{00000000-0005-0000-0000-0000EB360000}"/>
    <cellStyle name="Normal 13 2 2 2 2 2 3 3 3 3" xfId="31971" xr:uid="{00000000-0005-0000-0000-0000EC360000}"/>
    <cellStyle name="Normal 13 2 2 2 2 2 3 3 4" xfId="20509" xr:uid="{00000000-0005-0000-0000-0000ED360000}"/>
    <cellStyle name="Normal 13 2 2 2 2 2 3 3 5" xfId="31206" xr:uid="{00000000-0005-0000-0000-0000EE360000}"/>
    <cellStyle name="Normal 13 2 2 2 2 2 3 4" xfId="10798" xr:uid="{00000000-0005-0000-0000-0000EF360000}"/>
    <cellStyle name="Normal 13 2 2 2 2 2 3 4 2" xfId="20512" xr:uid="{00000000-0005-0000-0000-0000F0360000}"/>
    <cellStyle name="Normal 13 2 2 2 2 2 3 4 3" xfId="41972" xr:uid="{00000000-0005-0000-0000-0000F1360000}"/>
    <cellStyle name="Normal 13 2 2 2 2 2 3 5" xfId="10799" xr:uid="{00000000-0005-0000-0000-0000F2360000}"/>
    <cellStyle name="Normal 13 2 2 2 2 2 3 5 2" xfId="20513" xr:uid="{00000000-0005-0000-0000-0000F3360000}"/>
    <cellStyle name="Normal 13 2 2 2 2 2 3 6" xfId="20502" xr:uid="{00000000-0005-0000-0000-0000F4360000}"/>
    <cellStyle name="Normal 13 2 2 2 2 2 3 7" xfId="30446" xr:uid="{00000000-0005-0000-0000-0000F5360000}"/>
    <cellStyle name="Normal 13 2 2 2 2 2 4" xfId="2109" xr:uid="{00000000-0005-0000-0000-0000F6360000}"/>
    <cellStyle name="Normal 13 2 2 2 2 2 4 2" xfId="10800" xr:uid="{00000000-0005-0000-0000-0000F7360000}"/>
    <cellStyle name="Normal 13 2 2 2 2 2 4 2 2" xfId="10801" xr:uid="{00000000-0005-0000-0000-0000F8360000}"/>
    <cellStyle name="Normal 13 2 2 2 2 2 4 2 2 2" xfId="20516" xr:uid="{00000000-0005-0000-0000-0000F9360000}"/>
    <cellStyle name="Normal 13 2 2 2 2 2 4 2 2 3" xfId="33105" xr:uid="{00000000-0005-0000-0000-0000FA360000}"/>
    <cellStyle name="Normal 13 2 2 2 2 2 4 2 3" xfId="10802" xr:uid="{00000000-0005-0000-0000-0000FB360000}"/>
    <cellStyle name="Normal 13 2 2 2 2 2 4 2 3 2" xfId="20517" xr:uid="{00000000-0005-0000-0000-0000FC360000}"/>
    <cellStyle name="Normal 13 2 2 2 2 2 4 2 3 3" xfId="31973" xr:uid="{00000000-0005-0000-0000-0000FD360000}"/>
    <cellStyle name="Normal 13 2 2 2 2 2 4 2 4" xfId="20515" xr:uid="{00000000-0005-0000-0000-0000FE360000}"/>
    <cellStyle name="Normal 13 2 2 2 2 2 4 2 5" xfId="31208" xr:uid="{00000000-0005-0000-0000-0000FF360000}"/>
    <cellStyle name="Normal 13 2 2 2 2 2 4 3" xfId="10803" xr:uid="{00000000-0005-0000-0000-000000370000}"/>
    <cellStyle name="Normal 13 2 2 2 2 2 4 3 2" xfId="20518" xr:uid="{00000000-0005-0000-0000-000001370000}"/>
    <cellStyle name="Normal 13 2 2 2 2 2 4 3 3" xfId="41974" xr:uid="{00000000-0005-0000-0000-000002370000}"/>
    <cellStyle name="Normal 13 2 2 2 2 2 4 4" xfId="10804" xr:uid="{00000000-0005-0000-0000-000003370000}"/>
    <cellStyle name="Normal 13 2 2 2 2 2 4 4 2" xfId="20519" xr:uid="{00000000-0005-0000-0000-000004370000}"/>
    <cellStyle name="Normal 13 2 2 2 2 2 4 5" xfId="20514" xr:uid="{00000000-0005-0000-0000-000005370000}"/>
    <cellStyle name="Normal 13 2 2 2 2 2 4 6" xfId="30448" xr:uid="{00000000-0005-0000-0000-000006370000}"/>
    <cellStyle name="Normal 13 2 2 2 2 2 5" xfId="2110" xr:uid="{00000000-0005-0000-0000-000007370000}"/>
    <cellStyle name="Normal 13 2 2 2 2 2 5 2" xfId="10805" xr:uid="{00000000-0005-0000-0000-000008370000}"/>
    <cellStyle name="Normal 13 2 2 2 2 2 5 2 2" xfId="10806" xr:uid="{00000000-0005-0000-0000-000009370000}"/>
    <cellStyle name="Normal 13 2 2 2 2 2 5 2 2 2" xfId="20522" xr:uid="{00000000-0005-0000-0000-00000A370000}"/>
    <cellStyle name="Normal 13 2 2 2 2 2 5 2 2 3" xfId="33106" xr:uid="{00000000-0005-0000-0000-00000B370000}"/>
    <cellStyle name="Normal 13 2 2 2 2 2 5 2 3" xfId="10807" xr:uid="{00000000-0005-0000-0000-00000C370000}"/>
    <cellStyle name="Normal 13 2 2 2 2 2 5 2 3 2" xfId="20523" xr:uid="{00000000-0005-0000-0000-00000D370000}"/>
    <cellStyle name="Normal 13 2 2 2 2 2 5 2 3 3" xfId="31974" xr:uid="{00000000-0005-0000-0000-00000E370000}"/>
    <cellStyle name="Normal 13 2 2 2 2 2 5 2 4" xfId="20521" xr:uid="{00000000-0005-0000-0000-00000F370000}"/>
    <cellStyle name="Normal 13 2 2 2 2 2 5 2 5" xfId="31209" xr:uid="{00000000-0005-0000-0000-000010370000}"/>
    <cellStyle name="Normal 13 2 2 2 2 2 5 3" xfId="10808" xr:uid="{00000000-0005-0000-0000-000011370000}"/>
    <cellStyle name="Normal 13 2 2 2 2 2 5 3 2" xfId="20524" xr:uid="{00000000-0005-0000-0000-000012370000}"/>
    <cellStyle name="Normal 13 2 2 2 2 2 5 3 3" xfId="41975" xr:uid="{00000000-0005-0000-0000-000013370000}"/>
    <cellStyle name="Normal 13 2 2 2 2 2 5 4" xfId="10809" xr:uid="{00000000-0005-0000-0000-000014370000}"/>
    <cellStyle name="Normal 13 2 2 2 2 2 5 4 2" xfId="20525" xr:uid="{00000000-0005-0000-0000-000015370000}"/>
    <cellStyle name="Normal 13 2 2 2 2 2 5 5" xfId="20520" xr:uid="{00000000-0005-0000-0000-000016370000}"/>
    <cellStyle name="Normal 13 2 2 2 2 2 5 6" xfId="30449" xr:uid="{00000000-0005-0000-0000-000017370000}"/>
    <cellStyle name="Normal 13 2 2 2 2 2 6" xfId="10810" xr:uid="{00000000-0005-0000-0000-000018370000}"/>
    <cellStyle name="Normal 13 2 2 2 2 2 6 2" xfId="10811" xr:uid="{00000000-0005-0000-0000-000019370000}"/>
    <cellStyle name="Normal 13 2 2 2 2 2 6 2 2" xfId="20527" xr:uid="{00000000-0005-0000-0000-00001A370000}"/>
    <cellStyle name="Normal 13 2 2 2 2 2 6 2 3" xfId="33099" xr:uid="{00000000-0005-0000-0000-00001B370000}"/>
    <cellStyle name="Normal 13 2 2 2 2 2 6 3" xfId="10812" xr:uid="{00000000-0005-0000-0000-00001C370000}"/>
    <cellStyle name="Normal 13 2 2 2 2 2 6 3 2" xfId="20528" xr:uid="{00000000-0005-0000-0000-00001D370000}"/>
    <cellStyle name="Normal 13 2 2 2 2 2 6 3 3" xfId="31967" xr:uid="{00000000-0005-0000-0000-00001E370000}"/>
    <cellStyle name="Normal 13 2 2 2 2 2 6 4" xfId="20526" xr:uid="{00000000-0005-0000-0000-00001F370000}"/>
    <cellStyle name="Normal 13 2 2 2 2 2 6 5" xfId="31202" xr:uid="{00000000-0005-0000-0000-000020370000}"/>
    <cellStyle name="Normal 13 2 2 2 2 2 7" xfId="10813" xr:uid="{00000000-0005-0000-0000-000021370000}"/>
    <cellStyle name="Normal 13 2 2 2 2 2 7 2" xfId="20529" xr:uid="{00000000-0005-0000-0000-000022370000}"/>
    <cellStyle name="Normal 13 2 2 2 2 2 7 3" xfId="41968" xr:uid="{00000000-0005-0000-0000-000023370000}"/>
    <cellStyle name="Normal 13 2 2 2 2 2 8" xfId="10814" xr:uid="{00000000-0005-0000-0000-000024370000}"/>
    <cellStyle name="Normal 13 2 2 2 2 2 8 2" xfId="20530" xr:uid="{00000000-0005-0000-0000-000025370000}"/>
    <cellStyle name="Normal 13 2 2 2 2 2 9" xfId="20483" xr:uid="{00000000-0005-0000-0000-000026370000}"/>
    <cellStyle name="Normal 13 2 2 2 2 3" xfId="2111" xr:uid="{00000000-0005-0000-0000-000027370000}"/>
    <cellStyle name="Normal 13 2 2 2 2 3 2" xfId="2112" xr:uid="{00000000-0005-0000-0000-000028370000}"/>
    <cellStyle name="Normal 13 2 2 2 2 3 2 2" xfId="10815" xr:uid="{00000000-0005-0000-0000-000029370000}"/>
    <cellStyle name="Normal 13 2 2 2 2 3 2 2 2" xfId="10816" xr:uid="{00000000-0005-0000-0000-00002A370000}"/>
    <cellStyle name="Normal 13 2 2 2 2 3 2 2 2 2" xfId="20534" xr:uid="{00000000-0005-0000-0000-00002B370000}"/>
    <cellStyle name="Normal 13 2 2 2 2 3 2 2 2 3" xfId="33108" xr:uid="{00000000-0005-0000-0000-00002C370000}"/>
    <cellStyle name="Normal 13 2 2 2 2 3 2 2 3" xfId="10817" xr:uid="{00000000-0005-0000-0000-00002D370000}"/>
    <cellStyle name="Normal 13 2 2 2 2 3 2 2 3 2" xfId="20535" xr:uid="{00000000-0005-0000-0000-00002E370000}"/>
    <cellStyle name="Normal 13 2 2 2 2 3 2 2 3 3" xfId="31976" xr:uid="{00000000-0005-0000-0000-00002F370000}"/>
    <cellStyle name="Normal 13 2 2 2 2 3 2 2 4" xfId="20533" xr:uid="{00000000-0005-0000-0000-000030370000}"/>
    <cellStyle name="Normal 13 2 2 2 2 3 2 2 5" xfId="31211" xr:uid="{00000000-0005-0000-0000-000031370000}"/>
    <cellStyle name="Normal 13 2 2 2 2 3 2 3" xfId="10818" xr:uid="{00000000-0005-0000-0000-000032370000}"/>
    <cellStyle name="Normal 13 2 2 2 2 3 2 3 2" xfId="20536" xr:uid="{00000000-0005-0000-0000-000033370000}"/>
    <cellStyle name="Normal 13 2 2 2 2 3 2 3 3" xfId="41977" xr:uid="{00000000-0005-0000-0000-000034370000}"/>
    <cellStyle name="Normal 13 2 2 2 2 3 2 4" xfId="10819" xr:uid="{00000000-0005-0000-0000-000035370000}"/>
    <cellStyle name="Normal 13 2 2 2 2 3 2 4 2" xfId="20537" xr:uid="{00000000-0005-0000-0000-000036370000}"/>
    <cellStyle name="Normal 13 2 2 2 2 3 2 5" xfId="20532" xr:uid="{00000000-0005-0000-0000-000037370000}"/>
    <cellStyle name="Normal 13 2 2 2 2 3 2 6" xfId="30451" xr:uid="{00000000-0005-0000-0000-000038370000}"/>
    <cellStyle name="Normal 13 2 2 2 2 3 3" xfId="2113" xr:uid="{00000000-0005-0000-0000-000039370000}"/>
    <cellStyle name="Normal 13 2 2 2 2 3 3 2" xfId="10820" xr:uid="{00000000-0005-0000-0000-00003A370000}"/>
    <cellStyle name="Normal 13 2 2 2 2 3 3 2 2" xfId="10821" xr:uid="{00000000-0005-0000-0000-00003B370000}"/>
    <cellStyle name="Normal 13 2 2 2 2 3 3 2 2 2" xfId="20540" xr:uid="{00000000-0005-0000-0000-00003C370000}"/>
    <cellStyle name="Normal 13 2 2 2 2 3 3 2 2 3" xfId="33109" xr:uid="{00000000-0005-0000-0000-00003D370000}"/>
    <cellStyle name="Normal 13 2 2 2 2 3 3 2 3" xfId="10822" xr:uid="{00000000-0005-0000-0000-00003E370000}"/>
    <cellStyle name="Normal 13 2 2 2 2 3 3 2 3 2" xfId="20541" xr:uid="{00000000-0005-0000-0000-00003F370000}"/>
    <cellStyle name="Normal 13 2 2 2 2 3 3 2 3 3" xfId="31977" xr:uid="{00000000-0005-0000-0000-000040370000}"/>
    <cellStyle name="Normal 13 2 2 2 2 3 3 2 4" xfId="20539" xr:uid="{00000000-0005-0000-0000-000041370000}"/>
    <cellStyle name="Normal 13 2 2 2 2 3 3 2 5" xfId="31212" xr:uid="{00000000-0005-0000-0000-000042370000}"/>
    <cellStyle name="Normal 13 2 2 2 2 3 3 3" xfId="10823" xr:uid="{00000000-0005-0000-0000-000043370000}"/>
    <cellStyle name="Normal 13 2 2 2 2 3 3 3 2" xfId="20542" xr:uid="{00000000-0005-0000-0000-000044370000}"/>
    <cellStyle name="Normal 13 2 2 2 2 3 3 3 3" xfId="41978" xr:uid="{00000000-0005-0000-0000-000045370000}"/>
    <cellStyle name="Normal 13 2 2 2 2 3 3 4" xfId="10824" xr:uid="{00000000-0005-0000-0000-000046370000}"/>
    <cellStyle name="Normal 13 2 2 2 2 3 3 4 2" xfId="20543" xr:uid="{00000000-0005-0000-0000-000047370000}"/>
    <cellStyle name="Normal 13 2 2 2 2 3 3 5" xfId="20538" xr:uid="{00000000-0005-0000-0000-000048370000}"/>
    <cellStyle name="Normal 13 2 2 2 2 3 3 6" xfId="30452" xr:uid="{00000000-0005-0000-0000-000049370000}"/>
    <cellStyle name="Normal 13 2 2 2 2 3 4" xfId="10825" xr:uid="{00000000-0005-0000-0000-00004A370000}"/>
    <cellStyle name="Normal 13 2 2 2 2 3 4 2" xfId="10826" xr:uid="{00000000-0005-0000-0000-00004B370000}"/>
    <cellStyle name="Normal 13 2 2 2 2 3 4 2 2" xfId="20545" xr:uid="{00000000-0005-0000-0000-00004C370000}"/>
    <cellStyle name="Normal 13 2 2 2 2 3 4 2 3" xfId="33107" xr:uid="{00000000-0005-0000-0000-00004D370000}"/>
    <cellStyle name="Normal 13 2 2 2 2 3 4 3" xfId="10827" xr:uid="{00000000-0005-0000-0000-00004E370000}"/>
    <cellStyle name="Normal 13 2 2 2 2 3 4 3 2" xfId="20546" xr:uid="{00000000-0005-0000-0000-00004F370000}"/>
    <cellStyle name="Normal 13 2 2 2 2 3 4 3 3" xfId="31975" xr:uid="{00000000-0005-0000-0000-000050370000}"/>
    <cellStyle name="Normal 13 2 2 2 2 3 4 4" xfId="20544" xr:uid="{00000000-0005-0000-0000-000051370000}"/>
    <cellStyle name="Normal 13 2 2 2 2 3 4 5" xfId="31210" xr:uid="{00000000-0005-0000-0000-000052370000}"/>
    <cellStyle name="Normal 13 2 2 2 2 3 5" xfId="10828" xr:uid="{00000000-0005-0000-0000-000053370000}"/>
    <cellStyle name="Normal 13 2 2 2 2 3 5 2" xfId="20547" xr:uid="{00000000-0005-0000-0000-000054370000}"/>
    <cellStyle name="Normal 13 2 2 2 2 3 5 3" xfId="41976" xr:uid="{00000000-0005-0000-0000-000055370000}"/>
    <cellStyle name="Normal 13 2 2 2 2 3 6" xfId="10829" xr:uid="{00000000-0005-0000-0000-000056370000}"/>
    <cellStyle name="Normal 13 2 2 2 2 3 6 2" xfId="20548" xr:uid="{00000000-0005-0000-0000-000057370000}"/>
    <cellStyle name="Normal 13 2 2 2 2 3 7" xfId="20531" xr:uid="{00000000-0005-0000-0000-000058370000}"/>
    <cellStyle name="Normal 13 2 2 2 2 3 8" xfId="30450" xr:uid="{00000000-0005-0000-0000-000059370000}"/>
    <cellStyle name="Normal 13 2 2 2 2 4" xfId="2114" xr:uid="{00000000-0005-0000-0000-00005A370000}"/>
    <cellStyle name="Normal 13 2 2 2 2 4 2" xfId="2115" xr:uid="{00000000-0005-0000-0000-00005B370000}"/>
    <cellStyle name="Normal 13 2 2 2 2 4 2 2" xfId="10830" xr:uid="{00000000-0005-0000-0000-00005C370000}"/>
    <cellStyle name="Normal 13 2 2 2 2 4 2 2 2" xfId="10831" xr:uid="{00000000-0005-0000-0000-00005D370000}"/>
    <cellStyle name="Normal 13 2 2 2 2 4 2 2 2 2" xfId="20552" xr:uid="{00000000-0005-0000-0000-00005E370000}"/>
    <cellStyle name="Normal 13 2 2 2 2 4 2 2 2 3" xfId="33111" xr:uid="{00000000-0005-0000-0000-00005F370000}"/>
    <cellStyle name="Normal 13 2 2 2 2 4 2 2 3" xfId="10832" xr:uid="{00000000-0005-0000-0000-000060370000}"/>
    <cellStyle name="Normal 13 2 2 2 2 4 2 2 3 2" xfId="20553" xr:uid="{00000000-0005-0000-0000-000061370000}"/>
    <cellStyle name="Normal 13 2 2 2 2 4 2 2 3 3" xfId="31979" xr:uid="{00000000-0005-0000-0000-000062370000}"/>
    <cellStyle name="Normal 13 2 2 2 2 4 2 2 4" xfId="20551" xr:uid="{00000000-0005-0000-0000-000063370000}"/>
    <cellStyle name="Normal 13 2 2 2 2 4 2 2 5" xfId="31214" xr:uid="{00000000-0005-0000-0000-000064370000}"/>
    <cellStyle name="Normal 13 2 2 2 2 4 2 3" xfId="10833" xr:uid="{00000000-0005-0000-0000-000065370000}"/>
    <cellStyle name="Normal 13 2 2 2 2 4 2 3 2" xfId="20554" xr:uid="{00000000-0005-0000-0000-000066370000}"/>
    <cellStyle name="Normal 13 2 2 2 2 4 2 3 3" xfId="41980" xr:uid="{00000000-0005-0000-0000-000067370000}"/>
    <cellStyle name="Normal 13 2 2 2 2 4 2 4" xfId="10834" xr:uid="{00000000-0005-0000-0000-000068370000}"/>
    <cellStyle name="Normal 13 2 2 2 2 4 2 4 2" xfId="20555" xr:uid="{00000000-0005-0000-0000-000069370000}"/>
    <cellStyle name="Normal 13 2 2 2 2 4 2 5" xfId="20550" xr:uid="{00000000-0005-0000-0000-00006A370000}"/>
    <cellStyle name="Normal 13 2 2 2 2 4 2 6" xfId="30454" xr:uid="{00000000-0005-0000-0000-00006B370000}"/>
    <cellStyle name="Normal 13 2 2 2 2 4 3" xfId="10835" xr:uid="{00000000-0005-0000-0000-00006C370000}"/>
    <cellStyle name="Normal 13 2 2 2 2 4 3 2" xfId="10836" xr:uid="{00000000-0005-0000-0000-00006D370000}"/>
    <cellStyle name="Normal 13 2 2 2 2 4 3 2 2" xfId="20557" xr:uid="{00000000-0005-0000-0000-00006E370000}"/>
    <cellStyle name="Normal 13 2 2 2 2 4 3 2 3" xfId="33110" xr:uid="{00000000-0005-0000-0000-00006F370000}"/>
    <cellStyle name="Normal 13 2 2 2 2 4 3 3" xfId="10837" xr:uid="{00000000-0005-0000-0000-000070370000}"/>
    <cellStyle name="Normal 13 2 2 2 2 4 3 3 2" xfId="20558" xr:uid="{00000000-0005-0000-0000-000071370000}"/>
    <cellStyle name="Normal 13 2 2 2 2 4 3 3 3" xfId="31978" xr:uid="{00000000-0005-0000-0000-000072370000}"/>
    <cellStyle name="Normal 13 2 2 2 2 4 3 4" xfId="20556" xr:uid="{00000000-0005-0000-0000-000073370000}"/>
    <cellStyle name="Normal 13 2 2 2 2 4 3 5" xfId="31213" xr:uid="{00000000-0005-0000-0000-000074370000}"/>
    <cellStyle name="Normal 13 2 2 2 2 4 4" xfId="10838" xr:uid="{00000000-0005-0000-0000-000075370000}"/>
    <cellStyle name="Normal 13 2 2 2 2 4 4 2" xfId="20559" xr:uid="{00000000-0005-0000-0000-000076370000}"/>
    <cellStyle name="Normal 13 2 2 2 2 4 4 3" xfId="41979" xr:uid="{00000000-0005-0000-0000-000077370000}"/>
    <cellStyle name="Normal 13 2 2 2 2 4 5" xfId="10839" xr:uid="{00000000-0005-0000-0000-000078370000}"/>
    <cellStyle name="Normal 13 2 2 2 2 4 5 2" xfId="20560" xr:uid="{00000000-0005-0000-0000-000079370000}"/>
    <cellStyle name="Normal 13 2 2 2 2 4 6" xfId="20549" xr:uid="{00000000-0005-0000-0000-00007A370000}"/>
    <cellStyle name="Normal 13 2 2 2 2 4 7" xfId="30453" xr:uid="{00000000-0005-0000-0000-00007B370000}"/>
    <cellStyle name="Normal 13 2 2 2 2 5" xfId="2116" xr:uid="{00000000-0005-0000-0000-00007C370000}"/>
    <cellStyle name="Normal 13 2 2 2 2 5 2" xfId="10840" xr:uid="{00000000-0005-0000-0000-00007D370000}"/>
    <cellStyle name="Normal 13 2 2 2 2 5 2 2" xfId="10841" xr:uid="{00000000-0005-0000-0000-00007E370000}"/>
    <cellStyle name="Normal 13 2 2 2 2 5 2 2 2" xfId="20563" xr:uid="{00000000-0005-0000-0000-00007F370000}"/>
    <cellStyle name="Normal 13 2 2 2 2 5 2 2 3" xfId="33112" xr:uid="{00000000-0005-0000-0000-000080370000}"/>
    <cellStyle name="Normal 13 2 2 2 2 5 2 3" xfId="10842" xr:uid="{00000000-0005-0000-0000-000081370000}"/>
    <cellStyle name="Normal 13 2 2 2 2 5 2 3 2" xfId="20564" xr:uid="{00000000-0005-0000-0000-000082370000}"/>
    <cellStyle name="Normal 13 2 2 2 2 5 2 3 3" xfId="31980" xr:uid="{00000000-0005-0000-0000-000083370000}"/>
    <cellStyle name="Normal 13 2 2 2 2 5 2 4" xfId="20562" xr:uid="{00000000-0005-0000-0000-000084370000}"/>
    <cellStyle name="Normal 13 2 2 2 2 5 2 5" xfId="31215" xr:uid="{00000000-0005-0000-0000-000085370000}"/>
    <cellStyle name="Normal 13 2 2 2 2 5 3" xfId="10843" xr:uid="{00000000-0005-0000-0000-000086370000}"/>
    <cellStyle name="Normal 13 2 2 2 2 5 3 2" xfId="20565" xr:uid="{00000000-0005-0000-0000-000087370000}"/>
    <cellStyle name="Normal 13 2 2 2 2 5 3 3" xfId="41981" xr:uid="{00000000-0005-0000-0000-000088370000}"/>
    <cellStyle name="Normal 13 2 2 2 2 5 4" xfId="10844" xr:uid="{00000000-0005-0000-0000-000089370000}"/>
    <cellStyle name="Normal 13 2 2 2 2 5 4 2" xfId="20566" xr:uid="{00000000-0005-0000-0000-00008A370000}"/>
    <cellStyle name="Normal 13 2 2 2 2 5 5" xfId="20561" xr:uid="{00000000-0005-0000-0000-00008B370000}"/>
    <cellStyle name="Normal 13 2 2 2 2 5 6" xfId="30455" xr:uid="{00000000-0005-0000-0000-00008C370000}"/>
    <cellStyle name="Normal 13 2 2 2 2 6" xfId="2117" xr:uid="{00000000-0005-0000-0000-00008D370000}"/>
    <cellStyle name="Normal 13 2 2 2 2 6 2" xfId="10845" xr:uid="{00000000-0005-0000-0000-00008E370000}"/>
    <cellStyle name="Normal 13 2 2 2 2 6 2 2" xfId="10846" xr:uid="{00000000-0005-0000-0000-00008F370000}"/>
    <cellStyle name="Normal 13 2 2 2 2 6 2 2 2" xfId="20569" xr:uid="{00000000-0005-0000-0000-000090370000}"/>
    <cellStyle name="Normal 13 2 2 2 2 6 2 2 3" xfId="33113" xr:uid="{00000000-0005-0000-0000-000091370000}"/>
    <cellStyle name="Normal 13 2 2 2 2 6 2 3" xfId="10847" xr:uid="{00000000-0005-0000-0000-000092370000}"/>
    <cellStyle name="Normal 13 2 2 2 2 6 2 3 2" xfId="20570" xr:uid="{00000000-0005-0000-0000-000093370000}"/>
    <cellStyle name="Normal 13 2 2 2 2 6 2 3 3" xfId="31981" xr:uid="{00000000-0005-0000-0000-000094370000}"/>
    <cellStyle name="Normal 13 2 2 2 2 6 2 4" xfId="20568" xr:uid="{00000000-0005-0000-0000-000095370000}"/>
    <cellStyle name="Normal 13 2 2 2 2 6 2 5" xfId="31216" xr:uid="{00000000-0005-0000-0000-000096370000}"/>
    <cellStyle name="Normal 13 2 2 2 2 6 3" xfId="10848" xr:uid="{00000000-0005-0000-0000-000097370000}"/>
    <cellStyle name="Normal 13 2 2 2 2 6 3 2" xfId="20571" xr:uid="{00000000-0005-0000-0000-000098370000}"/>
    <cellStyle name="Normal 13 2 2 2 2 6 3 3" xfId="41982" xr:uid="{00000000-0005-0000-0000-000099370000}"/>
    <cellStyle name="Normal 13 2 2 2 2 6 4" xfId="10849" xr:uid="{00000000-0005-0000-0000-00009A370000}"/>
    <cellStyle name="Normal 13 2 2 2 2 6 4 2" xfId="20572" xr:uid="{00000000-0005-0000-0000-00009B370000}"/>
    <cellStyle name="Normal 13 2 2 2 2 6 5" xfId="20567" xr:uid="{00000000-0005-0000-0000-00009C370000}"/>
    <cellStyle name="Normal 13 2 2 2 2 6 6" xfId="30456" xr:uid="{00000000-0005-0000-0000-00009D370000}"/>
    <cellStyle name="Normal 13 2 2 2 2 7" xfId="10850" xr:uid="{00000000-0005-0000-0000-00009E370000}"/>
    <cellStyle name="Normal 13 2 2 2 2 7 2" xfId="10851" xr:uid="{00000000-0005-0000-0000-00009F370000}"/>
    <cellStyle name="Normal 13 2 2 2 2 7 2 2" xfId="20574" xr:uid="{00000000-0005-0000-0000-0000A0370000}"/>
    <cellStyle name="Normal 13 2 2 2 2 7 2 3" xfId="33098" xr:uid="{00000000-0005-0000-0000-0000A1370000}"/>
    <cellStyle name="Normal 13 2 2 2 2 7 3" xfId="10852" xr:uid="{00000000-0005-0000-0000-0000A2370000}"/>
    <cellStyle name="Normal 13 2 2 2 2 7 3 2" xfId="20575" xr:uid="{00000000-0005-0000-0000-0000A3370000}"/>
    <cellStyle name="Normal 13 2 2 2 2 7 3 3" xfId="31966" xr:uid="{00000000-0005-0000-0000-0000A4370000}"/>
    <cellStyle name="Normal 13 2 2 2 2 7 4" xfId="20573" xr:uid="{00000000-0005-0000-0000-0000A5370000}"/>
    <cellStyle name="Normal 13 2 2 2 2 7 5" xfId="31201" xr:uid="{00000000-0005-0000-0000-0000A6370000}"/>
    <cellStyle name="Normal 13 2 2 2 2 8" xfId="10853" xr:uid="{00000000-0005-0000-0000-0000A7370000}"/>
    <cellStyle name="Normal 13 2 2 2 2 8 2" xfId="20576" xr:uid="{00000000-0005-0000-0000-0000A8370000}"/>
    <cellStyle name="Normal 13 2 2 2 2 8 3" xfId="41967" xr:uid="{00000000-0005-0000-0000-0000A9370000}"/>
    <cellStyle name="Normal 13 2 2 2 2 9" xfId="10854" xr:uid="{00000000-0005-0000-0000-0000AA370000}"/>
    <cellStyle name="Normal 13 2 2 2 2 9 2" xfId="20577" xr:uid="{00000000-0005-0000-0000-0000AB370000}"/>
    <cellStyle name="Normal 13 2 2 2 3" xfId="2118" xr:uid="{00000000-0005-0000-0000-0000AC370000}"/>
    <cellStyle name="Normal 13 2 2 2 3 10" xfId="30457" xr:uid="{00000000-0005-0000-0000-0000AD370000}"/>
    <cellStyle name="Normal 13 2 2 2 3 2" xfId="2119" xr:uid="{00000000-0005-0000-0000-0000AE370000}"/>
    <cellStyle name="Normal 13 2 2 2 3 2 2" xfId="2120" xr:uid="{00000000-0005-0000-0000-0000AF370000}"/>
    <cellStyle name="Normal 13 2 2 2 3 2 2 2" xfId="10855" xr:uid="{00000000-0005-0000-0000-0000B0370000}"/>
    <cellStyle name="Normal 13 2 2 2 3 2 2 2 2" xfId="10856" xr:uid="{00000000-0005-0000-0000-0000B1370000}"/>
    <cellStyle name="Normal 13 2 2 2 3 2 2 2 2 2" xfId="20582" xr:uid="{00000000-0005-0000-0000-0000B2370000}"/>
    <cellStyle name="Normal 13 2 2 2 3 2 2 2 2 3" xfId="33116" xr:uid="{00000000-0005-0000-0000-0000B3370000}"/>
    <cellStyle name="Normal 13 2 2 2 3 2 2 2 3" xfId="10857" xr:uid="{00000000-0005-0000-0000-0000B4370000}"/>
    <cellStyle name="Normal 13 2 2 2 3 2 2 2 3 2" xfId="20583" xr:uid="{00000000-0005-0000-0000-0000B5370000}"/>
    <cellStyle name="Normal 13 2 2 2 3 2 2 2 3 3" xfId="31984" xr:uid="{00000000-0005-0000-0000-0000B6370000}"/>
    <cellStyle name="Normal 13 2 2 2 3 2 2 2 4" xfId="20581" xr:uid="{00000000-0005-0000-0000-0000B7370000}"/>
    <cellStyle name="Normal 13 2 2 2 3 2 2 2 5" xfId="31219" xr:uid="{00000000-0005-0000-0000-0000B8370000}"/>
    <cellStyle name="Normal 13 2 2 2 3 2 2 3" xfId="10858" xr:uid="{00000000-0005-0000-0000-0000B9370000}"/>
    <cellStyle name="Normal 13 2 2 2 3 2 2 3 2" xfId="20584" xr:uid="{00000000-0005-0000-0000-0000BA370000}"/>
    <cellStyle name="Normal 13 2 2 2 3 2 2 3 3" xfId="41985" xr:uid="{00000000-0005-0000-0000-0000BB370000}"/>
    <cellStyle name="Normal 13 2 2 2 3 2 2 4" xfId="10859" xr:uid="{00000000-0005-0000-0000-0000BC370000}"/>
    <cellStyle name="Normal 13 2 2 2 3 2 2 4 2" xfId="20585" xr:uid="{00000000-0005-0000-0000-0000BD370000}"/>
    <cellStyle name="Normal 13 2 2 2 3 2 2 5" xfId="20580" xr:uid="{00000000-0005-0000-0000-0000BE370000}"/>
    <cellStyle name="Normal 13 2 2 2 3 2 2 6" xfId="30459" xr:uid="{00000000-0005-0000-0000-0000BF370000}"/>
    <cellStyle name="Normal 13 2 2 2 3 2 3" xfId="2121" xr:uid="{00000000-0005-0000-0000-0000C0370000}"/>
    <cellStyle name="Normal 13 2 2 2 3 2 3 2" xfId="10860" xr:uid="{00000000-0005-0000-0000-0000C1370000}"/>
    <cellStyle name="Normal 13 2 2 2 3 2 3 2 2" xfId="10861" xr:uid="{00000000-0005-0000-0000-0000C2370000}"/>
    <cellStyle name="Normal 13 2 2 2 3 2 3 2 2 2" xfId="20588" xr:uid="{00000000-0005-0000-0000-0000C3370000}"/>
    <cellStyle name="Normal 13 2 2 2 3 2 3 2 2 3" xfId="33117" xr:uid="{00000000-0005-0000-0000-0000C4370000}"/>
    <cellStyle name="Normal 13 2 2 2 3 2 3 2 3" xfId="10862" xr:uid="{00000000-0005-0000-0000-0000C5370000}"/>
    <cellStyle name="Normal 13 2 2 2 3 2 3 2 3 2" xfId="20589" xr:uid="{00000000-0005-0000-0000-0000C6370000}"/>
    <cellStyle name="Normal 13 2 2 2 3 2 3 2 3 3" xfId="31985" xr:uid="{00000000-0005-0000-0000-0000C7370000}"/>
    <cellStyle name="Normal 13 2 2 2 3 2 3 2 4" xfId="20587" xr:uid="{00000000-0005-0000-0000-0000C8370000}"/>
    <cellStyle name="Normal 13 2 2 2 3 2 3 2 5" xfId="31220" xr:uid="{00000000-0005-0000-0000-0000C9370000}"/>
    <cellStyle name="Normal 13 2 2 2 3 2 3 3" xfId="10863" xr:uid="{00000000-0005-0000-0000-0000CA370000}"/>
    <cellStyle name="Normal 13 2 2 2 3 2 3 3 2" xfId="20590" xr:uid="{00000000-0005-0000-0000-0000CB370000}"/>
    <cellStyle name="Normal 13 2 2 2 3 2 3 3 3" xfId="41986" xr:uid="{00000000-0005-0000-0000-0000CC370000}"/>
    <cellStyle name="Normal 13 2 2 2 3 2 3 4" xfId="10864" xr:uid="{00000000-0005-0000-0000-0000CD370000}"/>
    <cellStyle name="Normal 13 2 2 2 3 2 3 4 2" xfId="20591" xr:uid="{00000000-0005-0000-0000-0000CE370000}"/>
    <cellStyle name="Normal 13 2 2 2 3 2 3 5" xfId="20586" xr:uid="{00000000-0005-0000-0000-0000CF370000}"/>
    <cellStyle name="Normal 13 2 2 2 3 2 3 6" xfId="30460" xr:uid="{00000000-0005-0000-0000-0000D0370000}"/>
    <cellStyle name="Normal 13 2 2 2 3 2 4" xfId="10865" xr:uid="{00000000-0005-0000-0000-0000D1370000}"/>
    <cellStyle name="Normal 13 2 2 2 3 2 4 2" xfId="10866" xr:uid="{00000000-0005-0000-0000-0000D2370000}"/>
    <cellStyle name="Normal 13 2 2 2 3 2 4 2 2" xfId="20593" xr:uid="{00000000-0005-0000-0000-0000D3370000}"/>
    <cellStyle name="Normal 13 2 2 2 3 2 4 2 3" xfId="33115" xr:uid="{00000000-0005-0000-0000-0000D4370000}"/>
    <cellStyle name="Normal 13 2 2 2 3 2 4 3" xfId="10867" xr:uid="{00000000-0005-0000-0000-0000D5370000}"/>
    <cellStyle name="Normal 13 2 2 2 3 2 4 3 2" xfId="20594" xr:uid="{00000000-0005-0000-0000-0000D6370000}"/>
    <cellStyle name="Normal 13 2 2 2 3 2 4 3 3" xfId="31983" xr:uid="{00000000-0005-0000-0000-0000D7370000}"/>
    <cellStyle name="Normal 13 2 2 2 3 2 4 4" xfId="20592" xr:uid="{00000000-0005-0000-0000-0000D8370000}"/>
    <cellStyle name="Normal 13 2 2 2 3 2 4 5" xfId="31218" xr:uid="{00000000-0005-0000-0000-0000D9370000}"/>
    <cellStyle name="Normal 13 2 2 2 3 2 5" xfId="10868" xr:uid="{00000000-0005-0000-0000-0000DA370000}"/>
    <cellStyle name="Normal 13 2 2 2 3 2 5 2" xfId="20595" xr:uid="{00000000-0005-0000-0000-0000DB370000}"/>
    <cellStyle name="Normal 13 2 2 2 3 2 5 3" xfId="41984" xr:uid="{00000000-0005-0000-0000-0000DC370000}"/>
    <cellStyle name="Normal 13 2 2 2 3 2 6" xfId="10869" xr:uid="{00000000-0005-0000-0000-0000DD370000}"/>
    <cellStyle name="Normal 13 2 2 2 3 2 6 2" xfId="20596" xr:uid="{00000000-0005-0000-0000-0000DE370000}"/>
    <cellStyle name="Normal 13 2 2 2 3 2 7" xfId="20579" xr:uid="{00000000-0005-0000-0000-0000DF370000}"/>
    <cellStyle name="Normal 13 2 2 2 3 2 8" xfId="30458" xr:uid="{00000000-0005-0000-0000-0000E0370000}"/>
    <cellStyle name="Normal 13 2 2 2 3 3" xfId="2122" xr:uid="{00000000-0005-0000-0000-0000E1370000}"/>
    <cellStyle name="Normal 13 2 2 2 3 3 2" xfId="2123" xr:uid="{00000000-0005-0000-0000-0000E2370000}"/>
    <cellStyle name="Normal 13 2 2 2 3 3 2 2" xfId="10870" xr:uid="{00000000-0005-0000-0000-0000E3370000}"/>
    <cellStyle name="Normal 13 2 2 2 3 3 2 2 2" xfId="10871" xr:uid="{00000000-0005-0000-0000-0000E4370000}"/>
    <cellStyle name="Normal 13 2 2 2 3 3 2 2 2 2" xfId="20600" xr:uid="{00000000-0005-0000-0000-0000E5370000}"/>
    <cellStyle name="Normal 13 2 2 2 3 3 2 2 2 3" xfId="33119" xr:uid="{00000000-0005-0000-0000-0000E6370000}"/>
    <cellStyle name="Normal 13 2 2 2 3 3 2 2 3" xfId="10872" xr:uid="{00000000-0005-0000-0000-0000E7370000}"/>
    <cellStyle name="Normal 13 2 2 2 3 3 2 2 3 2" xfId="20601" xr:uid="{00000000-0005-0000-0000-0000E8370000}"/>
    <cellStyle name="Normal 13 2 2 2 3 3 2 2 3 3" xfId="31987" xr:uid="{00000000-0005-0000-0000-0000E9370000}"/>
    <cellStyle name="Normal 13 2 2 2 3 3 2 2 4" xfId="20599" xr:uid="{00000000-0005-0000-0000-0000EA370000}"/>
    <cellStyle name="Normal 13 2 2 2 3 3 2 2 5" xfId="31222" xr:uid="{00000000-0005-0000-0000-0000EB370000}"/>
    <cellStyle name="Normal 13 2 2 2 3 3 2 3" xfId="10873" xr:uid="{00000000-0005-0000-0000-0000EC370000}"/>
    <cellStyle name="Normal 13 2 2 2 3 3 2 3 2" xfId="20602" xr:uid="{00000000-0005-0000-0000-0000ED370000}"/>
    <cellStyle name="Normal 13 2 2 2 3 3 2 3 3" xfId="41988" xr:uid="{00000000-0005-0000-0000-0000EE370000}"/>
    <cellStyle name="Normal 13 2 2 2 3 3 2 4" xfId="10874" xr:uid="{00000000-0005-0000-0000-0000EF370000}"/>
    <cellStyle name="Normal 13 2 2 2 3 3 2 4 2" xfId="20603" xr:uid="{00000000-0005-0000-0000-0000F0370000}"/>
    <cellStyle name="Normal 13 2 2 2 3 3 2 5" xfId="20598" xr:uid="{00000000-0005-0000-0000-0000F1370000}"/>
    <cellStyle name="Normal 13 2 2 2 3 3 2 6" xfId="30462" xr:uid="{00000000-0005-0000-0000-0000F2370000}"/>
    <cellStyle name="Normal 13 2 2 2 3 3 3" xfId="10875" xr:uid="{00000000-0005-0000-0000-0000F3370000}"/>
    <cellStyle name="Normal 13 2 2 2 3 3 3 2" xfId="10876" xr:uid="{00000000-0005-0000-0000-0000F4370000}"/>
    <cellStyle name="Normal 13 2 2 2 3 3 3 2 2" xfId="20605" xr:uid="{00000000-0005-0000-0000-0000F5370000}"/>
    <cellStyle name="Normal 13 2 2 2 3 3 3 2 3" xfId="33118" xr:uid="{00000000-0005-0000-0000-0000F6370000}"/>
    <cellStyle name="Normal 13 2 2 2 3 3 3 3" xfId="10877" xr:uid="{00000000-0005-0000-0000-0000F7370000}"/>
    <cellStyle name="Normal 13 2 2 2 3 3 3 3 2" xfId="20606" xr:uid="{00000000-0005-0000-0000-0000F8370000}"/>
    <cellStyle name="Normal 13 2 2 2 3 3 3 3 3" xfId="31986" xr:uid="{00000000-0005-0000-0000-0000F9370000}"/>
    <cellStyle name="Normal 13 2 2 2 3 3 3 4" xfId="20604" xr:uid="{00000000-0005-0000-0000-0000FA370000}"/>
    <cellStyle name="Normal 13 2 2 2 3 3 3 5" xfId="31221" xr:uid="{00000000-0005-0000-0000-0000FB370000}"/>
    <cellStyle name="Normal 13 2 2 2 3 3 4" xfId="10878" xr:uid="{00000000-0005-0000-0000-0000FC370000}"/>
    <cellStyle name="Normal 13 2 2 2 3 3 4 2" xfId="20607" xr:uid="{00000000-0005-0000-0000-0000FD370000}"/>
    <cellStyle name="Normal 13 2 2 2 3 3 4 3" xfId="41987" xr:uid="{00000000-0005-0000-0000-0000FE370000}"/>
    <cellStyle name="Normal 13 2 2 2 3 3 5" xfId="10879" xr:uid="{00000000-0005-0000-0000-0000FF370000}"/>
    <cellStyle name="Normal 13 2 2 2 3 3 5 2" xfId="20608" xr:uid="{00000000-0005-0000-0000-000000380000}"/>
    <cellStyle name="Normal 13 2 2 2 3 3 6" xfId="20597" xr:uid="{00000000-0005-0000-0000-000001380000}"/>
    <cellStyle name="Normal 13 2 2 2 3 3 7" xfId="30461" xr:uid="{00000000-0005-0000-0000-000002380000}"/>
    <cellStyle name="Normal 13 2 2 2 3 4" xfId="2124" xr:uid="{00000000-0005-0000-0000-000003380000}"/>
    <cellStyle name="Normal 13 2 2 2 3 4 2" xfId="10880" xr:uid="{00000000-0005-0000-0000-000004380000}"/>
    <cellStyle name="Normal 13 2 2 2 3 4 2 2" xfId="10881" xr:uid="{00000000-0005-0000-0000-000005380000}"/>
    <cellStyle name="Normal 13 2 2 2 3 4 2 2 2" xfId="20611" xr:uid="{00000000-0005-0000-0000-000006380000}"/>
    <cellStyle name="Normal 13 2 2 2 3 4 2 2 3" xfId="33120" xr:uid="{00000000-0005-0000-0000-000007380000}"/>
    <cellStyle name="Normal 13 2 2 2 3 4 2 3" xfId="10882" xr:uid="{00000000-0005-0000-0000-000008380000}"/>
    <cellStyle name="Normal 13 2 2 2 3 4 2 3 2" xfId="20612" xr:uid="{00000000-0005-0000-0000-000009380000}"/>
    <cellStyle name="Normal 13 2 2 2 3 4 2 3 3" xfId="31988" xr:uid="{00000000-0005-0000-0000-00000A380000}"/>
    <cellStyle name="Normal 13 2 2 2 3 4 2 4" xfId="20610" xr:uid="{00000000-0005-0000-0000-00000B380000}"/>
    <cellStyle name="Normal 13 2 2 2 3 4 2 5" xfId="31223" xr:uid="{00000000-0005-0000-0000-00000C380000}"/>
    <cellStyle name="Normal 13 2 2 2 3 4 3" xfId="10883" xr:uid="{00000000-0005-0000-0000-00000D380000}"/>
    <cellStyle name="Normal 13 2 2 2 3 4 3 2" xfId="20613" xr:uid="{00000000-0005-0000-0000-00000E380000}"/>
    <cellStyle name="Normal 13 2 2 2 3 4 3 3" xfId="41989" xr:uid="{00000000-0005-0000-0000-00000F380000}"/>
    <cellStyle name="Normal 13 2 2 2 3 4 4" xfId="10884" xr:uid="{00000000-0005-0000-0000-000010380000}"/>
    <cellStyle name="Normal 13 2 2 2 3 4 4 2" xfId="20614" xr:uid="{00000000-0005-0000-0000-000011380000}"/>
    <cellStyle name="Normal 13 2 2 2 3 4 5" xfId="20609" xr:uid="{00000000-0005-0000-0000-000012380000}"/>
    <cellStyle name="Normal 13 2 2 2 3 4 6" xfId="30463" xr:uid="{00000000-0005-0000-0000-000013380000}"/>
    <cellStyle name="Normal 13 2 2 2 3 5" xfId="2125" xr:uid="{00000000-0005-0000-0000-000014380000}"/>
    <cellStyle name="Normal 13 2 2 2 3 5 2" xfId="10885" xr:uid="{00000000-0005-0000-0000-000015380000}"/>
    <cellStyle name="Normal 13 2 2 2 3 5 2 2" xfId="10886" xr:uid="{00000000-0005-0000-0000-000016380000}"/>
    <cellStyle name="Normal 13 2 2 2 3 5 2 2 2" xfId="20617" xr:uid="{00000000-0005-0000-0000-000017380000}"/>
    <cellStyle name="Normal 13 2 2 2 3 5 2 2 3" xfId="33121" xr:uid="{00000000-0005-0000-0000-000018380000}"/>
    <cellStyle name="Normal 13 2 2 2 3 5 2 3" xfId="10887" xr:uid="{00000000-0005-0000-0000-000019380000}"/>
    <cellStyle name="Normal 13 2 2 2 3 5 2 3 2" xfId="20618" xr:uid="{00000000-0005-0000-0000-00001A380000}"/>
    <cellStyle name="Normal 13 2 2 2 3 5 2 3 3" xfId="31989" xr:uid="{00000000-0005-0000-0000-00001B380000}"/>
    <cellStyle name="Normal 13 2 2 2 3 5 2 4" xfId="20616" xr:uid="{00000000-0005-0000-0000-00001C380000}"/>
    <cellStyle name="Normal 13 2 2 2 3 5 2 5" xfId="31224" xr:uid="{00000000-0005-0000-0000-00001D380000}"/>
    <cellStyle name="Normal 13 2 2 2 3 5 3" xfId="10888" xr:uid="{00000000-0005-0000-0000-00001E380000}"/>
    <cellStyle name="Normal 13 2 2 2 3 5 3 2" xfId="20619" xr:uid="{00000000-0005-0000-0000-00001F380000}"/>
    <cellStyle name="Normal 13 2 2 2 3 5 3 3" xfId="41990" xr:uid="{00000000-0005-0000-0000-000020380000}"/>
    <cellStyle name="Normal 13 2 2 2 3 5 4" xfId="10889" xr:uid="{00000000-0005-0000-0000-000021380000}"/>
    <cellStyle name="Normal 13 2 2 2 3 5 4 2" xfId="20620" xr:uid="{00000000-0005-0000-0000-000022380000}"/>
    <cellStyle name="Normal 13 2 2 2 3 5 5" xfId="20615" xr:uid="{00000000-0005-0000-0000-000023380000}"/>
    <cellStyle name="Normal 13 2 2 2 3 5 6" xfId="30464" xr:uid="{00000000-0005-0000-0000-000024380000}"/>
    <cellStyle name="Normal 13 2 2 2 3 6" xfId="10890" xr:uid="{00000000-0005-0000-0000-000025380000}"/>
    <cellStyle name="Normal 13 2 2 2 3 6 2" xfId="10891" xr:uid="{00000000-0005-0000-0000-000026380000}"/>
    <cellStyle name="Normal 13 2 2 2 3 6 2 2" xfId="20622" xr:uid="{00000000-0005-0000-0000-000027380000}"/>
    <cellStyle name="Normal 13 2 2 2 3 6 2 3" xfId="33114" xr:uid="{00000000-0005-0000-0000-000028380000}"/>
    <cellStyle name="Normal 13 2 2 2 3 6 3" xfId="10892" xr:uid="{00000000-0005-0000-0000-000029380000}"/>
    <cellStyle name="Normal 13 2 2 2 3 6 3 2" xfId="20623" xr:uid="{00000000-0005-0000-0000-00002A380000}"/>
    <cellStyle name="Normal 13 2 2 2 3 6 3 3" xfId="31982" xr:uid="{00000000-0005-0000-0000-00002B380000}"/>
    <cellStyle name="Normal 13 2 2 2 3 6 4" xfId="20621" xr:uid="{00000000-0005-0000-0000-00002C380000}"/>
    <cellStyle name="Normal 13 2 2 2 3 6 5" xfId="31217" xr:uid="{00000000-0005-0000-0000-00002D380000}"/>
    <cellStyle name="Normal 13 2 2 2 3 7" xfId="10893" xr:uid="{00000000-0005-0000-0000-00002E380000}"/>
    <cellStyle name="Normal 13 2 2 2 3 7 2" xfId="20624" xr:uid="{00000000-0005-0000-0000-00002F380000}"/>
    <cellStyle name="Normal 13 2 2 2 3 7 3" xfId="41983" xr:uid="{00000000-0005-0000-0000-000030380000}"/>
    <cellStyle name="Normal 13 2 2 2 3 8" xfId="10894" xr:uid="{00000000-0005-0000-0000-000031380000}"/>
    <cellStyle name="Normal 13 2 2 2 3 8 2" xfId="20625" xr:uid="{00000000-0005-0000-0000-000032380000}"/>
    <cellStyle name="Normal 13 2 2 2 3 9" xfId="20578" xr:uid="{00000000-0005-0000-0000-000033380000}"/>
    <cellStyle name="Normal 13 2 2 2 4" xfId="2126" xr:uid="{00000000-0005-0000-0000-000034380000}"/>
    <cellStyle name="Normal 13 2 2 2 4 2" xfId="2127" xr:uid="{00000000-0005-0000-0000-000035380000}"/>
    <cellStyle name="Normal 13 2 2 2 4 2 2" xfId="10895" xr:uid="{00000000-0005-0000-0000-000036380000}"/>
    <cellStyle name="Normal 13 2 2 2 4 2 2 2" xfId="10896" xr:uid="{00000000-0005-0000-0000-000037380000}"/>
    <cellStyle name="Normal 13 2 2 2 4 2 2 2 2" xfId="20629" xr:uid="{00000000-0005-0000-0000-000038380000}"/>
    <cellStyle name="Normal 13 2 2 2 4 2 2 2 3" xfId="33123" xr:uid="{00000000-0005-0000-0000-000039380000}"/>
    <cellStyle name="Normal 13 2 2 2 4 2 2 3" xfId="10897" xr:uid="{00000000-0005-0000-0000-00003A380000}"/>
    <cellStyle name="Normal 13 2 2 2 4 2 2 3 2" xfId="20630" xr:uid="{00000000-0005-0000-0000-00003B380000}"/>
    <cellStyle name="Normal 13 2 2 2 4 2 2 3 3" xfId="31991" xr:uid="{00000000-0005-0000-0000-00003C380000}"/>
    <cellStyle name="Normal 13 2 2 2 4 2 2 4" xfId="20628" xr:uid="{00000000-0005-0000-0000-00003D380000}"/>
    <cellStyle name="Normal 13 2 2 2 4 2 2 5" xfId="31226" xr:uid="{00000000-0005-0000-0000-00003E380000}"/>
    <cellStyle name="Normal 13 2 2 2 4 2 3" xfId="10898" xr:uid="{00000000-0005-0000-0000-00003F380000}"/>
    <cellStyle name="Normal 13 2 2 2 4 2 3 2" xfId="20631" xr:uid="{00000000-0005-0000-0000-000040380000}"/>
    <cellStyle name="Normal 13 2 2 2 4 2 3 3" xfId="41992" xr:uid="{00000000-0005-0000-0000-000041380000}"/>
    <cellStyle name="Normal 13 2 2 2 4 2 4" xfId="10899" xr:uid="{00000000-0005-0000-0000-000042380000}"/>
    <cellStyle name="Normal 13 2 2 2 4 2 4 2" xfId="20632" xr:uid="{00000000-0005-0000-0000-000043380000}"/>
    <cellStyle name="Normal 13 2 2 2 4 2 5" xfId="20627" xr:uid="{00000000-0005-0000-0000-000044380000}"/>
    <cellStyle name="Normal 13 2 2 2 4 2 6" xfId="30466" xr:uid="{00000000-0005-0000-0000-000045380000}"/>
    <cellStyle name="Normal 13 2 2 2 4 3" xfId="2128" xr:uid="{00000000-0005-0000-0000-000046380000}"/>
    <cellStyle name="Normal 13 2 2 2 4 3 2" xfId="10900" xr:uid="{00000000-0005-0000-0000-000047380000}"/>
    <cellStyle name="Normal 13 2 2 2 4 3 2 2" xfId="10901" xr:uid="{00000000-0005-0000-0000-000048380000}"/>
    <cellStyle name="Normal 13 2 2 2 4 3 2 2 2" xfId="20635" xr:uid="{00000000-0005-0000-0000-000049380000}"/>
    <cellStyle name="Normal 13 2 2 2 4 3 2 2 3" xfId="33124" xr:uid="{00000000-0005-0000-0000-00004A380000}"/>
    <cellStyle name="Normal 13 2 2 2 4 3 2 3" xfId="10902" xr:uid="{00000000-0005-0000-0000-00004B380000}"/>
    <cellStyle name="Normal 13 2 2 2 4 3 2 3 2" xfId="20636" xr:uid="{00000000-0005-0000-0000-00004C380000}"/>
    <cellStyle name="Normal 13 2 2 2 4 3 2 3 3" xfId="31992" xr:uid="{00000000-0005-0000-0000-00004D380000}"/>
    <cellStyle name="Normal 13 2 2 2 4 3 2 4" xfId="20634" xr:uid="{00000000-0005-0000-0000-00004E380000}"/>
    <cellStyle name="Normal 13 2 2 2 4 3 2 5" xfId="31227" xr:uid="{00000000-0005-0000-0000-00004F380000}"/>
    <cellStyle name="Normal 13 2 2 2 4 3 3" xfId="10903" xr:uid="{00000000-0005-0000-0000-000050380000}"/>
    <cellStyle name="Normal 13 2 2 2 4 3 3 2" xfId="20637" xr:uid="{00000000-0005-0000-0000-000051380000}"/>
    <cellStyle name="Normal 13 2 2 2 4 3 3 3" xfId="41993" xr:uid="{00000000-0005-0000-0000-000052380000}"/>
    <cellStyle name="Normal 13 2 2 2 4 3 4" xfId="10904" xr:uid="{00000000-0005-0000-0000-000053380000}"/>
    <cellStyle name="Normal 13 2 2 2 4 3 4 2" xfId="20638" xr:uid="{00000000-0005-0000-0000-000054380000}"/>
    <cellStyle name="Normal 13 2 2 2 4 3 5" xfId="20633" xr:uid="{00000000-0005-0000-0000-000055380000}"/>
    <cellStyle name="Normal 13 2 2 2 4 3 6" xfId="30467" xr:uid="{00000000-0005-0000-0000-000056380000}"/>
    <cellStyle name="Normal 13 2 2 2 4 4" xfId="10905" xr:uid="{00000000-0005-0000-0000-000057380000}"/>
    <cellStyle name="Normal 13 2 2 2 4 4 2" xfId="10906" xr:uid="{00000000-0005-0000-0000-000058380000}"/>
    <cellStyle name="Normal 13 2 2 2 4 4 2 2" xfId="20640" xr:uid="{00000000-0005-0000-0000-000059380000}"/>
    <cellStyle name="Normal 13 2 2 2 4 4 2 3" xfId="33122" xr:uid="{00000000-0005-0000-0000-00005A380000}"/>
    <cellStyle name="Normal 13 2 2 2 4 4 3" xfId="10907" xr:uid="{00000000-0005-0000-0000-00005B380000}"/>
    <cellStyle name="Normal 13 2 2 2 4 4 3 2" xfId="20641" xr:uid="{00000000-0005-0000-0000-00005C380000}"/>
    <cellStyle name="Normal 13 2 2 2 4 4 3 3" xfId="31990" xr:uid="{00000000-0005-0000-0000-00005D380000}"/>
    <cellStyle name="Normal 13 2 2 2 4 4 4" xfId="20639" xr:uid="{00000000-0005-0000-0000-00005E380000}"/>
    <cellStyle name="Normal 13 2 2 2 4 4 5" xfId="31225" xr:uid="{00000000-0005-0000-0000-00005F380000}"/>
    <cellStyle name="Normal 13 2 2 2 4 5" xfId="10908" xr:uid="{00000000-0005-0000-0000-000060380000}"/>
    <cellStyle name="Normal 13 2 2 2 4 5 2" xfId="20642" xr:uid="{00000000-0005-0000-0000-000061380000}"/>
    <cellStyle name="Normal 13 2 2 2 4 5 3" xfId="41991" xr:uid="{00000000-0005-0000-0000-000062380000}"/>
    <cellStyle name="Normal 13 2 2 2 4 6" xfId="10909" xr:uid="{00000000-0005-0000-0000-000063380000}"/>
    <cellStyle name="Normal 13 2 2 2 4 6 2" xfId="20643" xr:uid="{00000000-0005-0000-0000-000064380000}"/>
    <cellStyle name="Normal 13 2 2 2 4 7" xfId="20626" xr:uid="{00000000-0005-0000-0000-000065380000}"/>
    <cellStyle name="Normal 13 2 2 2 4 8" xfId="30465" xr:uid="{00000000-0005-0000-0000-000066380000}"/>
    <cellStyle name="Normal 13 2 2 2 5" xfId="2129" xr:uid="{00000000-0005-0000-0000-000067380000}"/>
    <cellStyle name="Normal 13 2 2 2 5 2" xfId="2130" xr:uid="{00000000-0005-0000-0000-000068380000}"/>
    <cellStyle name="Normal 13 2 2 2 5 2 2" xfId="10910" xr:uid="{00000000-0005-0000-0000-000069380000}"/>
    <cellStyle name="Normal 13 2 2 2 5 2 2 2" xfId="10911" xr:uid="{00000000-0005-0000-0000-00006A380000}"/>
    <cellStyle name="Normal 13 2 2 2 5 2 2 2 2" xfId="20647" xr:uid="{00000000-0005-0000-0000-00006B380000}"/>
    <cellStyle name="Normal 13 2 2 2 5 2 2 2 3" xfId="33126" xr:uid="{00000000-0005-0000-0000-00006C380000}"/>
    <cellStyle name="Normal 13 2 2 2 5 2 2 3" xfId="10912" xr:uid="{00000000-0005-0000-0000-00006D380000}"/>
    <cellStyle name="Normal 13 2 2 2 5 2 2 3 2" xfId="20648" xr:uid="{00000000-0005-0000-0000-00006E380000}"/>
    <cellStyle name="Normal 13 2 2 2 5 2 2 3 3" xfId="31994" xr:uid="{00000000-0005-0000-0000-00006F380000}"/>
    <cellStyle name="Normal 13 2 2 2 5 2 2 4" xfId="20646" xr:uid="{00000000-0005-0000-0000-000070380000}"/>
    <cellStyle name="Normal 13 2 2 2 5 2 2 5" xfId="31229" xr:uid="{00000000-0005-0000-0000-000071380000}"/>
    <cellStyle name="Normal 13 2 2 2 5 2 3" xfId="10913" xr:uid="{00000000-0005-0000-0000-000072380000}"/>
    <cellStyle name="Normal 13 2 2 2 5 2 3 2" xfId="20649" xr:uid="{00000000-0005-0000-0000-000073380000}"/>
    <cellStyle name="Normal 13 2 2 2 5 2 3 3" xfId="41995" xr:uid="{00000000-0005-0000-0000-000074380000}"/>
    <cellStyle name="Normal 13 2 2 2 5 2 4" xfId="10914" xr:uid="{00000000-0005-0000-0000-000075380000}"/>
    <cellStyle name="Normal 13 2 2 2 5 2 4 2" xfId="20650" xr:uid="{00000000-0005-0000-0000-000076380000}"/>
    <cellStyle name="Normal 13 2 2 2 5 2 5" xfId="20645" xr:uid="{00000000-0005-0000-0000-000077380000}"/>
    <cellStyle name="Normal 13 2 2 2 5 2 6" xfId="30469" xr:uid="{00000000-0005-0000-0000-000078380000}"/>
    <cellStyle name="Normal 13 2 2 2 5 3" xfId="2131" xr:uid="{00000000-0005-0000-0000-000079380000}"/>
    <cellStyle name="Normal 13 2 2 2 5 3 2" xfId="10915" xr:uid="{00000000-0005-0000-0000-00007A380000}"/>
    <cellStyle name="Normal 13 2 2 2 5 3 2 2" xfId="10916" xr:uid="{00000000-0005-0000-0000-00007B380000}"/>
    <cellStyle name="Normal 13 2 2 2 5 3 2 2 2" xfId="20653" xr:uid="{00000000-0005-0000-0000-00007C380000}"/>
    <cellStyle name="Normal 13 2 2 2 5 3 2 2 3" xfId="33127" xr:uid="{00000000-0005-0000-0000-00007D380000}"/>
    <cellStyle name="Normal 13 2 2 2 5 3 2 3" xfId="10917" xr:uid="{00000000-0005-0000-0000-00007E380000}"/>
    <cellStyle name="Normal 13 2 2 2 5 3 2 3 2" xfId="20654" xr:uid="{00000000-0005-0000-0000-00007F380000}"/>
    <cellStyle name="Normal 13 2 2 2 5 3 2 3 3" xfId="31995" xr:uid="{00000000-0005-0000-0000-000080380000}"/>
    <cellStyle name="Normal 13 2 2 2 5 3 2 4" xfId="20652" xr:uid="{00000000-0005-0000-0000-000081380000}"/>
    <cellStyle name="Normal 13 2 2 2 5 3 2 5" xfId="31230" xr:uid="{00000000-0005-0000-0000-000082380000}"/>
    <cellStyle name="Normal 13 2 2 2 5 3 3" xfId="10918" xr:uid="{00000000-0005-0000-0000-000083380000}"/>
    <cellStyle name="Normal 13 2 2 2 5 3 3 2" xfId="20655" xr:uid="{00000000-0005-0000-0000-000084380000}"/>
    <cellStyle name="Normal 13 2 2 2 5 3 3 3" xfId="41996" xr:uid="{00000000-0005-0000-0000-000085380000}"/>
    <cellStyle name="Normal 13 2 2 2 5 3 4" xfId="10919" xr:uid="{00000000-0005-0000-0000-000086380000}"/>
    <cellStyle name="Normal 13 2 2 2 5 3 4 2" xfId="20656" xr:uid="{00000000-0005-0000-0000-000087380000}"/>
    <cellStyle name="Normal 13 2 2 2 5 3 5" xfId="20651" xr:uid="{00000000-0005-0000-0000-000088380000}"/>
    <cellStyle name="Normal 13 2 2 2 5 3 6" xfId="30470" xr:uid="{00000000-0005-0000-0000-000089380000}"/>
    <cellStyle name="Normal 13 2 2 2 5 4" xfId="10920" xr:uid="{00000000-0005-0000-0000-00008A380000}"/>
    <cellStyle name="Normal 13 2 2 2 5 4 2" xfId="10921" xr:uid="{00000000-0005-0000-0000-00008B380000}"/>
    <cellStyle name="Normal 13 2 2 2 5 4 2 2" xfId="20658" xr:uid="{00000000-0005-0000-0000-00008C380000}"/>
    <cellStyle name="Normal 13 2 2 2 5 4 2 3" xfId="33125" xr:uid="{00000000-0005-0000-0000-00008D380000}"/>
    <cellStyle name="Normal 13 2 2 2 5 4 3" xfId="10922" xr:uid="{00000000-0005-0000-0000-00008E380000}"/>
    <cellStyle name="Normal 13 2 2 2 5 4 3 2" xfId="20659" xr:uid="{00000000-0005-0000-0000-00008F380000}"/>
    <cellStyle name="Normal 13 2 2 2 5 4 3 3" xfId="31993" xr:uid="{00000000-0005-0000-0000-000090380000}"/>
    <cellStyle name="Normal 13 2 2 2 5 4 4" xfId="20657" xr:uid="{00000000-0005-0000-0000-000091380000}"/>
    <cellStyle name="Normal 13 2 2 2 5 4 5" xfId="31228" xr:uid="{00000000-0005-0000-0000-000092380000}"/>
    <cellStyle name="Normal 13 2 2 2 5 5" xfId="10923" xr:uid="{00000000-0005-0000-0000-000093380000}"/>
    <cellStyle name="Normal 13 2 2 2 5 5 2" xfId="20660" xr:uid="{00000000-0005-0000-0000-000094380000}"/>
    <cellStyle name="Normal 13 2 2 2 5 5 3" xfId="41994" xr:uid="{00000000-0005-0000-0000-000095380000}"/>
    <cellStyle name="Normal 13 2 2 2 5 6" xfId="10924" xr:uid="{00000000-0005-0000-0000-000096380000}"/>
    <cellStyle name="Normal 13 2 2 2 5 6 2" xfId="20661" xr:uid="{00000000-0005-0000-0000-000097380000}"/>
    <cellStyle name="Normal 13 2 2 2 5 7" xfId="20644" xr:uid="{00000000-0005-0000-0000-000098380000}"/>
    <cellStyle name="Normal 13 2 2 2 5 8" xfId="30468" xr:uid="{00000000-0005-0000-0000-000099380000}"/>
    <cellStyle name="Normal 13 2 2 2 6" xfId="2132" xr:uid="{00000000-0005-0000-0000-00009A380000}"/>
    <cellStyle name="Normal 13 2 2 2 6 2" xfId="2133" xr:uid="{00000000-0005-0000-0000-00009B380000}"/>
    <cellStyle name="Normal 13 2 2 2 6 2 2" xfId="10925" xr:uid="{00000000-0005-0000-0000-00009C380000}"/>
    <cellStyle name="Normal 13 2 2 2 6 2 2 2" xfId="10926" xr:uid="{00000000-0005-0000-0000-00009D380000}"/>
    <cellStyle name="Normal 13 2 2 2 6 2 2 2 2" xfId="20665" xr:uid="{00000000-0005-0000-0000-00009E380000}"/>
    <cellStyle name="Normal 13 2 2 2 6 2 2 2 3" xfId="33129" xr:uid="{00000000-0005-0000-0000-00009F380000}"/>
    <cellStyle name="Normal 13 2 2 2 6 2 2 3" xfId="10927" xr:uid="{00000000-0005-0000-0000-0000A0380000}"/>
    <cellStyle name="Normal 13 2 2 2 6 2 2 3 2" xfId="20666" xr:uid="{00000000-0005-0000-0000-0000A1380000}"/>
    <cellStyle name="Normal 13 2 2 2 6 2 2 3 3" xfId="31997" xr:uid="{00000000-0005-0000-0000-0000A2380000}"/>
    <cellStyle name="Normal 13 2 2 2 6 2 2 4" xfId="20664" xr:uid="{00000000-0005-0000-0000-0000A3380000}"/>
    <cellStyle name="Normal 13 2 2 2 6 2 2 5" xfId="31232" xr:uid="{00000000-0005-0000-0000-0000A4380000}"/>
    <cellStyle name="Normal 13 2 2 2 6 2 3" xfId="10928" xr:uid="{00000000-0005-0000-0000-0000A5380000}"/>
    <cellStyle name="Normal 13 2 2 2 6 2 3 2" xfId="20667" xr:uid="{00000000-0005-0000-0000-0000A6380000}"/>
    <cellStyle name="Normal 13 2 2 2 6 2 3 3" xfId="41998" xr:uid="{00000000-0005-0000-0000-0000A7380000}"/>
    <cellStyle name="Normal 13 2 2 2 6 2 4" xfId="10929" xr:uid="{00000000-0005-0000-0000-0000A8380000}"/>
    <cellStyle name="Normal 13 2 2 2 6 2 4 2" xfId="20668" xr:uid="{00000000-0005-0000-0000-0000A9380000}"/>
    <cellStyle name="Normal 13 2 2 2 6 2 5" xfId="20663" xr:uid="{00000000-0005-0000-0000-0000AA380000}"/>
    <cellStyle name="Normal 13 2 2 2 6 2 6" xfId="30472" xr:uid="{00000000-0005-0000-0000-0000AB380000}"/>
    <cellStyle name="Normal 13 2 2 2 6 3" xfId="10930" xr:uid="{00000000-0005-0000-0000-0000AC380000}"/>
    <cellStyle name="Normal 13 2 2 2 6 3 2" xfId="10931" xr:uid="{00000000-0005-0000-0000-0000AD380000}"/>
    <cellStyle name="Normal 13 2 2 2 6 3 2 2" xfId="20670" xr:uid="{00000000-0005-0000-0000-0000AE380000}"/>
    <cellStyle name="Normal 13 2 2 2 6 3 2 3" xfId="33128" xr:uid="{00000000-0005-0000-0000-0000AF380000}"/>
    <cellStyle name="Normal 13 2 2 2 6 3 3" xfId="10932" xr:uid="{00000000-0005-0000-0000-0000B0380000}"/>
    <cellStyle name="Normal 13 2 2 2 6 3 3 2" xfId="20671" xr:uid="{00000000-0005-0000-0000-0000B1380000}"/>
    <cellStyle name="Normal 13 2 2 2 6 3 3 3" xfId="31996" xr:uid="{00000000-0005-0000-0000-0000B2380000}"/>
    <cellStyle name="Normal 13 2 2 2 6 3 4" xfId="20669" xr:uid="{00000000-0005-0000-0000-0000B3380000}"/>
    <cellStyle name="Normal 13 2 2 2 6 3 5" xfId="31231" xr:uid="{00000000-0005-0000-0000-0000B4380000}"/>
    <cellStyle name="Normal 13 2 2 2 6 4" xfId="10933" xr:uid="{00000000-0005-0000-0000-0000B5380000}"/>
    <cellStyle name="Normal 13 2 2 2 6 4 2" xfId="20672" xr:uid="{00000000-0005-0000-0000-0000B6380000}"/>
    <cellStyle name="Normal 13 2 2 2 6 4 3" xfId="41997" xr:uid="{00000000-0005-0000-0000-0000B7380000}"/>
    <cellStyle name="Normal 13 2 2 2 6 5" xfId="10934" xr:uid="{00000000-0005-0000-0000-0000B8380000}"/>
    <cellStyle name="Normal 13 2 2 2 6 5 2" xfId="20673" xr:uid="{00000000-0005-0000-0000-0000B9380000}"/>
    <cellStyle name="Normal 13 2 2 2 6 6" xfId="20662" xr:uid="{00000000-0005-0000-0000-0000BA380000}"/>
    <cellStyle name="Normal 13 2 2 2 6 7" xfId="30471" xr:uid="{00000000-0005-0000-0000-0000BB380000}"/>
    <cellStyle name="Normal 13 2 2 2 7" xfId="2134" xr:uid="{00000000-0005-0000-0000-0000BC380000}"/>
    <cellStyle name="Normal 13 2 2 2 7 2" xfId="10935" xr:uid="{00000000-0005-0000-0000-0000BD380000}"/>
    <cellStyle name="Normal 13 2 2 2 7 2 2" xfId="10936" xr:uid="{00000000-0005-0000-0000-0000BE380000}"/>
    <cellStyle name="Normal 13 2 2 2 7 2 2 2" xfId="20676" xr:uid="{00000000-0005-0000-0000-0000BF380000}"/>
    <cellStyle name="Normal 13 2 2 2 7 2 2 3" xfId="33130" xr:uid="{00000000-0005-0000-0000-0000C0380000}"/>
    <cellStyle name="Normal 13 2 2 2 7 2 3" xfId="10937" xr:uid="{00000000-0005-0000-0000-0000C1380000}"/>
    <cellStyle name="Normal 13 2 2 2 7 2 3 2" xfId="20677" xr:uid="{00000000-0005-0000-0000-0000C2380000}"/>
    <cellStyle name="Normal 13 2 2 2 7 2 3 3" xfId="31998" xr:uid="{00000000-0005-0000-0000-0000C3380000}"/>
    <cellStyle name="Normal 13 2 2 2 7 2 4" xfId="20675" xr:uid="{00000000-0005-0000-0000-0000C4380000}"/>
    <cellStyle name="Normal 13 2 2 2 7 2 5" xfId="31233" xr:uid="{00000000-0005-0000-0000-0000C5380000}"/>
    <cellStyle name="Normal 13 2 2 2 7 3" xfId="10938" xr:uid="{00000000-0005-0000-0000-0000C6380000}"/>
    <cellStyle name="Normal 13 2 2 2 7 3 2" xfId="20678" xr:uid="{00000000-0005-0000-0000-0000C7380000}"/>
    <cellStyle name="Normal 13 2 2 2 7 3 3" xfId="41999" xr:uid="{00000000-0005-0000-0000-0000C8380000}"/>
    <cellStyle name="Normal 13 2 2 2 7 4" xfId="10939" xr:uid="{00000000-0005-0000-0000-0000C9380000}"/>
    <cellStyle name="Normal 13 2 2 2 7 4 2" xfId="20679" xr:uid="{00000000-0005-0000-0000-0000CA380000}"/>
    <cellStyle name="Normal 13 2 2 2 7 5" xfId="20674" xr:uid="{00000000-0005-0000-0000-0000CB380000}"/>
    <cellStyle name="Normal 13 2 2 2 7 6" xfId="30473" xr:uid="{00000000-0005-0000-0000-0000CC380000}"/>
    <cellStyle name="Normal 13 2 2 2 8" xfId="2135" xr:uid="{00000000-0005-0000-0000-0000CD380000}"/>
    <cellStyle name="Normal 13 2 2 2 8 2" xfId="10940" xr:uid="{00000000-0005-0000-0000-0000CE380000}"/>
    <cellStyle name="Normal 13 2 2 2 8 2 2" xfId="10941" xr:uid="{00000000-0005-0000-0000-0000CF380000}"/>
    <cellStyle name="Normal 13 2 2 2 8 2 2 2" xfId="20682" xr:uid="{00000000-0005-0000-0000-0000D0380000}"/>
    <cellStyle name="Normal 13 2 2 2 8 2 2 3" xfId="33131" xr:uid="{00000000-0005-0000-0000-0000D1380000}"/>
    <cellStyle name="Normal 13 2 2 2 8 2 3" xfId="10942" xr:uid="{00000000-0005-0000-0000-0000D2380000}"/>
    <cellStyle name="Normal 13 2 2 2 8 2 3 2" xfId="20683" xr:uid="{00000000-0005-0000-0000-0000D3380000}"/>
    <cellStyle name="Normal 13 2 2 2 8 2 3 3" xfId="31999" xr:uid="{00000000-0005-0000-0000-0000D4380000}"/>
    <cellStyle name="Normal 13 2 2 2 8 2 4" xfId="20681" xr:uid="{00000000-0005-0000-0000-0000D5380000}"/>
    <cellStyle name="Normal 13 2 2 2 8 2 5" xfId="31234" xr:uid="{00000000-0005-0000-0000-0000D6380000}"/>
    <cellStyle name="Normal 13 2 2 2 8 3" xfId="10943" xr:uid="{00000000-0005-0000-0000-0000D7380000}"/>
    <cellStyle name="Normal 13 2 2 2 8 3 2" xfId="20684" xr:uid="{00000000-0005-0000-0000-0000D8380000}"/>
    <cellStyle name="Normal 13 2 2 2 8 3 3" xfId="42000" xr:uid="{00000000-0005-0000-0000-0000D9380000}"/>
    <cellStyle name="Normal 13 2 2 2 8 4" xfId="10944" xr:uid="{00000000-0005-0000-0000-0000DA380000}"/>
    <cellStyle name="Normal 13 2 2 2 8 4 2" xfId="20685" xr:uid="{00000000-0005-0000-0000-0000DB380000}"/>
    <cellStyle name="Normal 13 2 2 2 8 5" xfId="20680" xr:uid="{00000000-0005-0000-0000-0000DC380000}"/>
    <cellStyle name="Normal 13 2 2 2 8 6" xfId="30474" xr:uid="{00000000-0005-0000-0000-0000DD380000}"/>
    <cellStyle name="Normal 13 2 2 2 9" xfId="10945" xr:uid="{00000000-0005-0000-0000-0000DE380000}"/>
    <cellStyle name="Normal 13 2 2 2 9 2" xfId="10946" xr:uid="{00000000-0005-0000-0000-0000DF380000}"/>
    <cellStyle name="Normal 13 2 2 2 9 2 2" xfId="20687" xr:uid="{00000000-0005-0000-0000-0000E0380000}"/>
    <cellStyle name="Normal 13 2 2 2 9 2 3" xfId="33097" xr:uid="{00000000-0005-0000-0000-0000E1380000}"/>
    <cellStyle name="Normal 13 2 2 2 9 3" xfId="10947" xr:uid="{00000000-0005-0000-0000-0000E2380000}"/>
    <cellStyle name="Normal 13 2 2 2 9 3 2" xfId="20688" xr:uid="{00000000-0005-0000-0000-0000E3380000}"/>
    <cellStyle name="Normal 13 2 2 2 9 3 3" xfId="31965" xr:uid="{00000000-0005-0000-0000-0000E4380000}"/>
    <cellStyle name="Normal 13 2 2 2 9 4" xfId="20686" xr:uid="{00000000-0005-0000-0000-0000E5380000}"/>
    <cellStyle name="Normal 13 2 2 2 9 5" xfId="31200" xr:uid="{00000000-0005-0000-0000-0000E6380000}"/>
    <cellStyle name="Normal 13 2 2 3" xfId="2136" xr:uid="{00000000-0005-0000-0000-0000E7380000}"/>
    <cellStyle name="Normal 13 2 2 3 10" xfId="20689" xr:uid="{00000000-0005-0000-0000-0000E8380000}"/>
    <cellStyle name="Normal 13 2 2 3 11" xfId="30475" xr:uid="{00000000-0005-0000-0000-0000E9380000}"/>
    <cellStyle name="Normal 13 2 2 3 2" xfId="2137" xr:uid="{00000000-0005-0000-0000-0000EA380000}"/>
    <cellStyle name="Normal 13 2 2 3 2 10" xfId="30476" xr:uid="{00000000-0005-0000-0000-0000EB380000}"/>
    <cellStyle name="Normal 13 2 2 3 2 2" xfId="2138" xr:uid="{00000000-0005-0000-0000-0000EC380000}"/>
    <cellStyle name="Normal 13 2 2 3 2 2 2" xfId="2139" xr:uid="{00000000-0005-0000-0000-0000ED380000}"/>
    <cellStyle name="Normal 13 2 2 3 2 2 2 2" xfId="10948" xr:uid="{00000000-0005-0000-0000-0000EE380000}"/>
    <cellStyle name="Normal 13 2 2 3 2 2 2 2 2" xfId="10949" xr:uid="{00000000-0005-0000-0000-0000EF380000}"/>
    <cellStyle name="Normal 13 2 2 3 2 2 2 2 2 2" xfId="20694" xr:uid="{00000000-0005-0000-0000-0000F0380000}"/>
    <cellStyle name="Normal 13 2 2 3 2 2 2 2 2 3" xfId="33135" xr:uid="{00000000-0005-0000-0000-0000F1380000}"/>
    <cellStyle name="Normal 13 2 2 3 2 2 2 2 3" xfId="10950" xr:uid="{00000000-0005-0000-0000-0000F2380000}"/>
    <cellStyle name="Normal 13 2 2 3 2 2 2 2 3 2" xfId="20695" xr:uid="{00000000-0005-0000-0000-0000F3380000}"/>
    <cellStyle name="Normal 13 2 2 3 2 2 2 2 3 3" xfId="32003" xr:uid="{00000000-0005-0000-0000-0000F4380000}"/>
    <cellStyle name="Normal 13 2 2 3 2 2 2 2 4" xfId="20693" xr:uid="{00000000-0005-0000-0000-0000F5380000}"/>
    <cellStyle name="Normal 13 2 2 3 2 2 2 2 5" xfId="31238" xr:uid="{00000000-0005-0000-0000-0000F6380000}"/>
    <cellStyle name="Normal 13 2 2 3 2 2 2 3" xfId="10951" xr:uid="{00000000-0005-0000-0000-0000F7380000}"/>
    <cellStyle name="Normal 13 2 2 3 2 2 2 3 2" xfId="20696" xr:uid="{00000000-0005-0000-0000-0000F8380000}"/>
    <cellStyle name="Normal 13 2 2 3 2 2 2 3 3" xfId="42004" xr:uid="{00000000-0005-0000-0000-0000F9380000}"/>
    <cellStyle name="Normal 13 2 2 3 2 2 2 4" xfId="10952" xr:uid="{00000000-0005-0000-0000-0000FA380000}"/>
    <cellStyle name="Normal 13 2 2 3 2 2 2 4 2" xfId="20697" xr:uid="{00000000-0005-0000-0000-0000FB380000}"/>
    <cellStyle name="Normal 13 2 2 3 2 2 2 5" xfId="20692" xr:uid="{00000000-0005-0000-0000-0000FC380000}"/>
    <cellStyle name="Normal 13 2 2 3 2 2 2 6" xfId="30478" xr:uid="{00000000-0005-0000-0000-0000FD380000}"/>
    <cellStyle name="Normal 13 2 2 3 2 2 3" xfId="2140" xr:uid="{00000000-0005-0000-0000-0000FE380000}"/>
    <cellStyle name="Normal 13 2 2 3 2 2 3 2" xfId="10953" xr:uid="{00000000-0005-0000-0000-0000FF380000}"/>
    <cellStyle name="Normal 13 2 2 3 2 2 3 2 2" xfId="10954" xr:uid="{00000000-0005-0000-0000-000000390000}"/>
    <cellStyle name="Normal 13 2 2 3 2 2 3 2 2 2" xfId="20700" xr:uid="{00000000-0005-0000-0000-000001390000}"/>
    <cellStyle name="Normal 13 2 2 3 2 2 3 2 2 3" xfId="33136" xr:uid="{00000000-0005-0000-0000-000002390000}"/>
    <cellStyle name="Normal 13 2 2 3 2 2 3 2 3" xfId="10955" xr:uid="{00000000-0005-0000-0000-000003390000}"/>
    <cellStyle name="Normal 13 2 2 3 2 2 3 2 3 2" xfId="20701" xr:uid="{00000000-0005-0000-0000-000004390000}"/>
    <cellStyle name="Normal 13 2 2 3 2 2 3 2 3 3" xfId="32004" xr:uid="{00000000-0005-0000-0000-000005390000}"/>
    <cellStyle name="Normal 13 2 2 3 2 2 3 2 4" xfId="20699" xr:uid="{00000000-0005-0000-0000-000006390000}"/>
    <cellStyle name="Normal 13 2 2 3 2 2 3 2 5" xfId="31239" xr:uid="{00000000-0005-0000-0000-000007390000}"/>
    <cellStyle name="Normal 13 2 2 3 2 2 3 3" xfId="10956" xr:uid="{00000000-0005-0000-0000-000008390000}"/>
    <cellStyle name="Normal 13 2 2 3 2 2 3 3 2" xfId="20702" xr:uid="{00000000-0005-0000-0000-000009390000}"/>
    <cellStyle name="Normal 13 2 2 3 2 2 3 3 3" xfId="42005" xr:uid="{00000000-0005-0000-0000-00000A390000}"/>
    <cellStyle name="Normal 13 2 2 3 2 2 3 4" xfId="10957" xr:uid="{00000000-0005-0000-0000-00000B390000}"/>
    <cellStyle name="Normal 13 2 2 3 2 2 3 4 2" xfId="20703" xr:uid="{00000000-0005-0000-0000-00000C390000}"/>
    <cellStyle name="Normal 13 2 2 3 2 2 3 5" xfId="20698" xr:uid="{00000000-0005-0000-0000-00000D390000}"/>
    <cellStyle name="Normal 13 2 2 3 2 2 3 6" xfId="30479" xr:uid="{00000000-0005-0000-0000-00000E390000}"/>
    <cellStyle name="Normal 13 2 2 3 2 2 4" xfId="10958" xr:uid="{00000000-0005-0000-0000-00000F390000}"/>
    <cellStyle name="Normal 13 2 2 3 2 2 4 2" xfId="10959" xr:uid="{00000000-0005-0000-0000-000010390000}"/>
    <cellStyle name="Normal 13 2 2 3 2 2 4 2 2" xfId="20705" xr:uid="{00000000-0005-0000-0000-000011390000}"/>
    <cellStyle name="Normal 13 2 2 3 2 2 4 2 3" xfId="33134" xr:uid="{00000000-0005-0000-0000-000012390000}"/>
    <cellStyle name="Normal 13 2 2 3 2 2 4 3" xfId="10960" xr:uid="{00000000-0005-0000-0000-000013390000}"/>
    <cellStyle name="Normal 13 2 2 3 2 2 4 3 2" xfId="20706" xr:uid="{00000000-0005-0000-0000-000014390000}"/>
    <cellStyle name="Normal 13 2 2 3 2 2 4 3 3" xfId="32002" xr:uid="{00000000-0005-0000-0000-000015390000}"/>
    <cellStyle name="Normal 13 2 2 3 2 2 4 4" xfId="20704" xr:uid="{00000000-0005-0000-0000-000016390000}"/>
    <cellStyle name="Normal 13 2 2 3 2 2 4 5" xfId="31237" xr:uid="{00000000-0005-0000-0000-000017390000}"/>
    <cellStyle name="Normal 13 2 2 3 2 2 5" xfId="10961" xr:uid="{00000000-0005-0000-0000-000018390000}"/>
    <cellStyle name="Normal 13 2 2 3 2 2 5 2" xfId="20707" xr:uid="{00000000-0005-0000-0000-000019390000}"/>
    <cellStyle name="Normal 13 2 2 3 2 2 5 3" xfId="42003" xr:uid="{00000000-0005-0000-0000-00001A390000}"/>
    <cellStyle name="Normal 13 2 2 3 2 2 6" xfId="10962" xr:uid="{00000000-0005-0000-0000-00001B390000}"/>
    <cellStyle name="Normal 13 2 2 3 2 2 6 2" xfId="20708" xr:uid="{00000000-0005-0000-0000-00001C390000}"/>
    <cellStyle name="Normal 13 2 2 3 2 2 7" xfId="20691" xr:uid="{00000000-0005-0000-0000-00001D390000}"/>
    <cellStyle name="Normal 13 2 2 3 2 2 8" xfId="30477" xr:uid="{00000000-0005-0000-0000-00001E390000}"/>
    <cellStyle name="Normal 13 2 2 3 2 3" xfId="2141" xr:uid="{00000000-0005-0000-0000-00001F390000}"/>
    <cellStyle name="Normal 13 2 2 3 2 3 2" xfId="2142" xr:uid="{00000000-0005-0000-0000-000020390000}"/>
    <cellStyle name="Normal 13 2 2 3 2 3 2 2" xfId="10963" xr:uid="{00000000-0005-0000-0000-000021390000}"/>
    <cellStyle name="Normal 13 2 2 3 2 3 2 2 2" xfId="10964" xr:uid="{00000000-0005-0000-0000-000022390000}"/>
    <cellStyle name="Normal 13 2 2 3 2 3 2 2 2 2" xfId="20712" xr:uid="{00000000-0005-0000-0000-000023390000}"/>
    <cellStyle name="Normal 13 2 2 3 2 3 2 2 2 3" xfId="33138" xr:uid="{00000000-0005-0000-0000-000024390000}"/>
    <cellStyle name="Normal 13 2 2 3 2 3 2 2 3" xfId="10965" xr:uid="{00000000-0005-0000-0000-000025390000}"/>
    <cellStyle name="Normal 13 2 2 3 2 3 2 2 3 2" xfId="20713" xr:uid="{00000000-0005-0000-0000-000026390000}"/>
    <cellStyle name="Normal 13 2 2 3 2 3 2 2 3 3" xfId="32006" xr:uid="{00000000-0005-0000-0000-000027390000}"/>
    <cellStyle name="Normal 13 2 2 3 2 3 2 2 4" xfId="20711" xr:uid="{00000000-0005-0000-0000-000028390000}"/>
    <cellStyle name="Normal 13 2 2 3 2 3 2 2 5" xfId="31241" xr:uid="{00000000-0005-0000-0000-000029390000}"/>
    <cellStyle name="Normal 13 2 2 3 2 3 2 3" xfId="10966" xr:uid="{00000000-0005-0000-0000-00002A390000}"/>
    <cellStyle name="Normal 13 2 2 3 2 3 2 3 2" xfId="20714" xr:uid="{00000000-0005-0000-0000-00002B390000}"/>
    <cellStyle name="Normal 13 2 2 3 2 3 2 3 3" xfId="42007" xr:uid="{00000000-0005-0000-0000-00002C390000}"/>
    <cellStyle name="Normal 13 2 2 3 2 3 2 4" xfId="10967" xr:uid="{00000000-0005-0000-0000-00002D390000}"/>
    <cellStyle name="Normal 13 2 2 3 2 3 2 4 2" xfId="20715" xr:uid="{00000000-0005-0000-0000-00002E390000}"/>
    <cellStyle name="Normal 13 2 2 3 2 3 2 5" xfId="20710" xr:uid="{00000000-0005-0000-0000-00002F390000}"/>
    <cellStyle name="Normal 13 2 2 3 2 3 2 6" xfId="30481" xr:uid="{00000000-0005-0000-0000-000030390000}"/>
    <cellStyle name="Normal 13 2 2 3 2 3 3" xfId="10968" xr:uid="{00000000-0005-0000-0000-000031390000}"/>
    <cellStyle name="Normal 13 2 2 3 2 3 3 2" xfId="10969" xr:uid="{00000000-0005-0000-0000-000032390000}"/>
    <cellStyle name="Normal 13 2 2 3 2 3 3 2 2" xfId="20717" xr:uid="{00000000-0005-0000-0000-000033390000}"/>
    <cellStyle name="Normal 13 2 2 3 2 3 3 2 3" xfId="33137" xr:uid="{00000000-0005-0000-0000-000034390000}"/>
    <cellStyle name="Normal 13 2 2 3 2 3 3 3" xfId="10970" xr:uid="{00000000-0005-0000-0000-000035390000}"/>
    <cellStyle name="Normal 13 2 2 3 2 3 3 3 2" xfId="20718" xr:uid="{00000000-0005-0000-0000-000036390000}"/>
    <cellStyle name="Normal 13 2 2 3 2 3 3 3 3" xfId="32005" xr:uid="{00000000-0005-0000-0000-000037390000}"/>
    <cellStyle name="Normal 13 2 2 3 2 3 3 4" xfId="20716" xr:uid="{00000000-0005-0000-0000-000038390000}"/>
    <cellStyle name="Normal 13 2 2 3 2 3 3 5" xfId="31240" xr:uid="{00000000-0005-0000-0000-000039390000}"/>
    <cellStyle name="Normal 13 2 2 3 2 3 4" xfId="10971" xr:uid="{00000000-0005-0000-0000-00003A390000}"/>
    <cellStyle name="Normal 13 2 2 3 2 3 4 2" xfId="20719" xr:uid="{00000000-0005-0000-0000-00003B390000}"/>
    <cellStyle name="Normal 13 2 2 3 2 3 4 3" xfId="42006" xr:uid="{00000000-0005-0000-0000-00003C390000}"/>
    <cellStyle name="Normal 13 2 2 3 2 3 5" xfId="10972" xr:uid="{00000000-0005-0000-0000-00003D390000}"/>
    <cellStyle name="Normal 13 2 2 3 2 3 5 2" xfId="20720" xr:uid="{00000000-0005-0000-0000-00003E390000}"/>
    <cellStyle name="Normal 13 2 2 3 2 3 6" xfId="20709" xr:uid="{00000000-0005-0000-0000-00003F390000}"/>
    <cellStyle name="Normal 13 2 2 3 2 3 7" xfId="30480" xr:uid="{00000000-0005-0000-0000-000040390000}"/>
    <cellStyle name="Normal 13 2 2 3 2 4" xfId="2143" xr:uid="{00000000-0005-0000-0000-000041390000}"/>
    <cellStyle name="Normal 13 2 2 3 2 4 2" xfId="10973" xr:uid="{00000000-0005-0000-0000-000042390000}"/>
    <cellStyle name="Normal 13 2 2 3 2 4 2 2" xfId="10974" xr:uid="{00000000-0005-0000-0000-000043390000}"/>
    <cellStyle name="Normal 13 2 2 3 2 4 2 2 2" xfId="20723" xr:uid="{00000000-0005-0000-0000-000044390000}"/>
    <cellStyle name="Normal 13 2 2 3 2 4 2 2 3" xfId="33139" xr:uid="{00000000-0005-0000-0000-000045390000}"/>
    <cellStyle name="Normal 13 2 2 3 2 4 2 3" xfId="10975" xr:uid="{00000000-0005-0000-0000-000046390000}"/>
    <cellStyle name="Normal 13 2 2 3 2 4 2 3 2" xfId="20724" xr:uid="{00000000-0005-0000-0000-000047390000}"/>
    <cellStyle name="Normal 13 2 2 3 2 4 2 3 3" xfId="32007" xr:uid="{00000000-0005-0000-0000-000048390000}"/>
    <cellStyle name="Normal 13 2 2 3 2 4 2 4" xfId="20722" xr:uid="{00000000-0005-0000-0000-000049390000}"/>
    <cellStyle name="Normal 13 2 2 3 2 4 2 5" xfId="31242" xr:uid="{00000000-0005-0000-0000-00004A390000}"/>
    <cellStyle name="Normal 13 2 2 3 2 4 3" xfId="10976" xr:uid="{00000000-0005-0000-0000-00004B390000}"/>
    <cellStyle name="Normal 13 2 2 3 2 4 3 2" xfId="20725" xr:uid="{00000000-0005-0000-0000-00004C390000}"/>
    <cellStyle name="Normal 13 2 2 3 2 4 3 3" xfId="42008" xr:uid="{00000000-0005-0000-0000-00004D390000}"/>
    <cellStyle name="Normal 13 2 2 3 2 4 4" xfId="10977" xr:uid="{00000000-0005-0000-0000-00004E390000}"/>
    <cellStyle name="Normal 13 2 2 3 2 4 4 2" xfId="20726" xr:uid="{00000000-0005-0000-0000-00004F390000}"/>
    <cellStyle name="Normal 13 2 2 3 2 4 5" xfId="20721" xr:uid="{00000000-0005-0000-0000-000050390000}"/>
    <cellStyle name="Normal 13 2 2 3 2 4 6" xfId="30482" xr:uid="{00000000-0005-0000-0000-000051390000}"/>
    <cellStyle name="Normal 13 2 2 3 2 5" xfId="2144" xr:uid="{00000000-0005-0000-0000-000052390000}"/>
    <cellStyle name="Normal 13 2 2 3 2 5 2" xfId="10978" xr:uid="{00000000-0005-0000-0000-000053390000}"/>
    <cellStyle name="Normal 13 2 2 3 2 5 2 2" xfId="10979" xr:uid="{00000000-0005-0000-0000-000054390000}"/>
    <cellStyle name="Normal 13 2 2 3 2 5 2 2 2" xfId="20729" xr:uid="{00000000-0005-0000-0000-000055390000}"/>
    <cellStyle name="Normal 13 2 2 3 2 5 2 2 3" xfId="33140" xr:uid="{00000000-0005-0000-0000-000056390000}"/>
    <cellStyle name="Normal 13 2 2 3 2 5 2 3" xfId="10980" xr:uid="{00000000-0005-0000-0000-000057390000}"/>
    <cellStyle name="Normal 13 2 2 3 2 5 2 3 2" xfId="20730" xr:uid="{00000000-0005-0000-0000-000058390000}"/>
    <cellStyle name="Normal 13 2 2 3 2 5 2 3 3" xfId="32008" xr:uid="{00000000-0005-0000-0000-000059390000}"/>
    <cellStyle name="Normal 13 2 2 3 2 5 2 4" xfId="20728" xr:uid="{00000000-0005-0000-0000-00005A390000}"/>
    <cellStyle name="Normal 13 2 2 3 2 5 2 5" xfId="31243" xr:uid="{00000000-0005-0000-0000-00005B390000}"/>
    <cellStyle name="Normal 13 2 2 3 2 5 3" xfId="10981" xr:uid="{00000000-0005-0000-0000-00005C390000}"/>
    <cellStyle name="Normal 13 2 2 3 2 5 3 2" xfId="20731" xr:uid="{00000000-0005-0000-0000-00005D390000}"/>
    <cellStyle name="Normal 13 2 2 3 2 5 3 3" xfId="42009" xr:uid="{00000000-0005-0000-0000-00005E390000}"/>
    <cellStyle name="Normal 13 2 2 3 2 5 4" xfId="10982" xr:uid="{00000000-0005-0000-0000-00005F390000}"/>
    <cellStyle name="Normal 13 2 2 3 2 5 4 2" xfId="20732" xr:uid="{00000000-0005-0000-0000-000060390000}"/>
    <cellStyle name="Normal 13 2 2 3 2 5 5" xfId="20727" xr:uid="{00000000-0005-0000-0000-000061390000}"/>
    <cellStyle name="Normal 13 2 2 3 2 5 6" xfId="30483" xr:uid="{00000000-0005-0000-0000-000062390000}"/>
    <cellStyle name="Normal 13 2 2 3 2 6" xfId="10983" xr:uid="{00000000-0005-0000-0000-000063390000}"/>
    <cellStyle name="Normal 13 2 2 3 2 6 2" xfId="10984" xr:uid="{00000000-0005-0000-0000-000064390000}"/>
    <cellStyle name="Normal 13 2 2 3 2 6 2 2" xfId="20734" xr:uid="{00000000-0005-0000-0000-000065390000}"/>
    <cellStyle name="Normal 13 2 2 3 2 6 2 3" xfId="33133" xr:uid="{00000000-0005-0000-0000-000066390000}"/>
    <cellStyle name="Normal 13 2 2 3 2 6 3" xfId="10985" xr:uid="{00000000-0005-0000-0000-000067390000}"/>
    <cellStyle name="Normal 13 2 2 3 2 6 3 2" xfId="20735" xr:uid="{00000000-0005-0000-0000-000068390000}"/>
    <cellStyle name="Normal 13 2 2 3 2 6 3 3" xfId="32001" xr:uid="{00000000-0005-0000-0000-000069390000}"/>
    <cellStyle name="Normal 13 2 2 3 2 6 4" xfId="20733" xr:uid="{00000000-0005-0000-0000-00006A390000}"/>
    <cellStyle name="Normal 13 2 2 3 2 6 5" xfId="31236" xr:uid="{00000000-0005-0000-0000-00006B390000}"/>
    <cellStyle name="Normal 13 2 2 3 2 7" xfId="10986" xr:uid="{00000000-0005-0000-0000-00006C390000}"/>
    <cellStyle name="Normal 13 2 2 3 2 7 2" xfId="20736" xr:uid="{00000000-0005-0000-0000-00006D390000}"/>
    <cellStyle name="Normal 13 2 2 3 2 7 3" xfId="42002" xr:uid="{00000000-0005-0000-0000-00006E390000}"/>
    <cellStyle name="Normal 13 2 2 3 2 8" xfId="10987" xr:uid="{00000000-0005-0000-0000-00006F390000}"/>
    <cellStyle name="Normal 13 2 2 3 2 8 2" xfId="20737" xr:uid="{00000000-0005-0000-0000-000070390000}"/>
    <cellStyle name="Normal 13 2 2 3 2 9" xfId="20690" xr:uid="{00000000-0005-0000-0000-000071390000}"/>
    <cellStyle name="Normal 13 2 2 3 3" xfId="2145" xr:uid="{00000000-0005-0000-0000-000072390000}"/>
    <cellStyle name="Normal 13 2 2 3 3 2" xfId="2146" xr:uid="{00000000-0005-0000-0000-000073390000}"/>
    <cellStyle name="Normal 13 2 2 3 3 2 2" xfId="10988" xr:uid="{00000000-0005-0000-0000-000074390000}"/>
    <cellStyle name="Normal 13 2 2 3 3 2 2 2" xfId="10989" xr:uid="{00000000-0005-0000-0000-000075390000}"/>
    <cellStyle name="Normal 13 2 2 3 3 2 2 2 2" xfId="20741" xr:uid="{00000000-0005-0000-0000-000076390000}"/>
    <cellStyle name="Normal 13 2 2 3 3 2 2 2 3" xfId="33142" xr:uid="{00000000-0005-0000-0000-000077390000}"/>
    <cellStyle name="Normal 13 2 2 3 3 2 2 3" xfId="10990" xr:uid="{00000000-0005-0000-0000-000078390000}"/>
    <cellStyle name="Normal 13 2 2 3 3 2 2 3 2" xfId="20742" xr:uid="{00000000-0005-0000-0000-000079390000}"/>
    <cellStyle name="Normal 13 2 2 3 3 2 2 3 3" xfId="32010" xr:uid="{00000000-0005-0000-0000-00007A390000}"/>
    <cellStyle name="Normal 13 2 2 3 3 2 2 4" xfId="20740" xr:uid="{00000000-0005-0000-0000-00007B390000}"/>
    <cellStyle name="Normal 13 2 2 3 3 2 2 5" xfId="31245" xr:uid="{00000000-0005-0000-0000-00007C390000}"/>
    <cellStyle name="Normal 13 2 2 3 3 2 3" xfId="10991" xr:uid="{00000000-0005-0000-0000-00007D390000}"/>
    <cellStyle name="Normal 13 2 2 3 3 2 3 2" xfId="20743" xr:uid="{00000000-0005-0000-0000-00007E390000}"/>
    <cellStyle name="Normal 13 2 2 3 3 2 3 3" xfId="42011" xr:uid="{00000000-0005-0000-0000-00007F390000}"/>
    <cellStyle name="Normal 13 2 2 3 3 2 4" xfId="10992" xr:uid="{00000000-0005-0000-0000-000080390000}"/>
    <cellStyle name="Normal 13 2 2 3 3 2 4 2" xfId="20744" xr:uid="{00000000-0005-0000-0000-000081390000}"/>
    <cellStyle name="Normal 13 2 2 3 3 2 5" xfId="20739" xr:uid="{00000000-0005-0000-0000-000082390000}"/>
    <cellStyle name="Normal 13 2 2 3 3 2 6" xfId="30485" xr:uid="{00000000-0005-0000-0000-000083390000}"/>
    <cellStyle name="Normal 13 2 2 3 3 3" xfId="2147" xr:uid="{00000000-0005-0000-0000-000084390000}"/>
    <cellStyle name="Normal 13 2 2 3 3 3 2" xfId="10993" xr:uid="{00000000-0005-0000-0000-000085390000}"/>
    <cellStyle name="Normal 13 2 2 3 3 3 2 2" xfId="10994" xr:uid="{00000000-0005-0000-0000-000086390000}"/>
    <cellStyle name="Normal 13 2 2 3 3 3 2 2 2" xfId="20747" xr:uid="{00000000-0005-0000-0000-000087390000}"/>
    <cellStyle name="Normal 13 2 2 3 3 3 2 2 3" xfId="33143" xr:uid="{00000000-0005-0000-0000-000088390000}"/>
    <cellStyle name="Normal 13 2 2 3 3 3 2 3" xfId="10995" xr:uid="{00000000-0005-0000-0000-000089390000}"/>
    <cellStyle name="Normal 13 2 2 3 3 3 2 3 2" xfId="20748" xr:uid="{00000000-0005-0000-0000-00008A390000}"/>
    <cellStyle name="Normal 13 2 2 3 3 3 2 3 3" xfId="32011" xr:uid="{00000000-0005-0000-0000-00008B390000}"/>
    <cellStyle name="Normal 13 2 2 3 3 3 2 4" xfId="20746" xr:uid="{00000000-0005-0000-0000-00008C390000}"/>
    <cellStyle name="Normal 13 2 2 3 3 3 2 5" xfId="31246" xr:uid="{00000000-0005-0000-0000-00008D390000}"/>
    <cellStyle name="Normal 13 2 2 3 3 3 3" xfId="10996" xr:uid="{00000000-0005-0000-0000-00008E390000}"/>
    <cellStyle name="Normal 13 2 2 3 3 3 3 2" xfId="20749" xr:uid="{00000000-0005-0000-0000-00008F390000}"/>
    <cellStyle name="Normal 13 2 2 3 3 3 3 3" xfId="42012" xr:uid="{00000000-0005-0000-0000-000090390000}"/>
    <cellStyle name="Normal 13 2 2 3 3 3 4" xfId="10997" xr:uid="{00000000-0005-0000-0000-000091390000}"/>
    <cellStyle name="Normal 13 2 2 3 3 3 4 2" xfId="20750" xr:uid="{00000000-0005-0000-0000-000092390000}"/>
    <cellStyle name="Normal 13 2 2 3 3 3 5" xfId="20745" xr:uid="{00000000-0005-0000-0000-000093390000}"/>
    <cellStyle name="Normal 13 2 2 3 3 3 6" xfId="30486" xr:uid="{00000000-0005-0000-0000-000094390000}"/>
    <cellStyle name="Normal 13 2 2 3 3 4" xfId="10998" xr:uid="{00000000-0005-0000-0000-000095390000}"/>
    <cellStyle name="Normal 13 2 2 3 3 4 2" xfId="10999" xr:uid="{00000000-0005-0000-0000-000096390000}"/>
    <cellStyle name="Normal 13 2 2 3 3 4 2 2" xfId="20752" xr:uid="{00000000-0005-0000-0000-000097390000}"/>
    <cellStyle name="Normal 13 2 2 3 3 4 2 3" xfId="33141" xr:uid="{00000000-0005-0000-0000-000098390000}"/>
    <cellStyle name="Normal 13 2 2 3 3 4 3" xfId="11000" xr:uid="{00000000-0005-0000-0000-000099390000}"/>
    <cellStyle name="Normal 13 2 2 3 3 4 3 2" xfId="20753" xr:uid="{00000000-0005-0000-0000-00009A390000}"/>
    <cellStyle name="Normal 13 2 2 3 3 4 3 3" xfId="32009" xr:uid="{00000000-0005-0000-0000-00009B390000}"/>
    <cellStyle name="Normal 13 2 2 3 3 4 4" xfId="20751" xr:uid="{00000000-0005-0000-0000-00009C390000}"/>
    <cellStyle name="Normal 13 2 2 3 3 4 5" xfId="31244" xr:uid="{00000000-0005-0000-0000-00009D390000}"/>
    <cellStyle name="Normal 13 2 2 3 3 5" xfId="11001" xr:uid="{00000000-0005-0000-0000-00009E390000}"/>
    <cellStyle name="Normal 13 2 2 3 3 5 2" xfId="20754" xr:uid="{00000000-0005-0000-0000-00009F390000}"/>
    <cellStyle name="Normal 13 2 2 3 3 5 3" xfId="42010" xr:uid="{00000000-0005-0000-0000-0000A0390000}"/>
    <cellStyle name="Normal 13 2 2 3 3 6" xfId="11002" xr:uid="{00000000-0005-0000-0000-0000A1390000}"/>
    <cellStyle name="Normal 13 2 2 3 3 6 2" xfId="20755" xr:uid="{00000000-0005-0000-0000-0000A2390000}"/>
    <cellStyle name="Normal 13 2 2 3 3 7" xfId="20738" xr:uid="{00000000-0005-0000-0000-0000A3390000}"/>
    <cellStyle name="Normal 13 2 2 3 3 8" xfId="30484" xr:uid="{00000000-0005-0000-0000-0000A4390000}"/>
    <cellStyle name="Normal 13 2 2 3 4" xfId="2148" xr:uid="{00000000-0005-0000-0000-0000A5390000}"/>
    <cellStyle name="Normal 13 2 2 3 4 2" xfId="2149" xr:uid="{00000000-0005-0000-0000-0000A6390000}"/>
    <cellStyle name="Normal 13 2 2 3 4 2 2" xfId="11003" xr:uid="{00000000-0005-0000-0000-0000A7390000}"/>
    <cellStyle name="Normal 13 2 2 3 4 2 2 2" xfId="11004" xr:uid="{00000000-0005-0000-0000-0000A8390000}"/>
    <cellStyle name="Normal 13 2 2 3 4 2 2 2 2" xfId="20759" xr:uid="{00000000-0005-0000-0000-0000A9390000}"/>
    <cellStyle name="Normal 13 2 2 3 4 2 2 2 3" xfId="33145" xr:uid="{00000000-0005-0000-0000-0000AA390000}"/>
    <cellStyle name="Normal 13 2 2 3 4 2 2 3" xfId="11005" xr:uid="{00000000-0005-0000-0000-0000AB390000}"/>
    <cellStyle name="Normal 13 2 2 3 4 2 2 3 2" xfId="20760" xr:uid="{00000000-0005-0000-0000-0000AC390000}"/>
    <cellStyle name="Normal 13 2 2 3 4 2 2 3 3" xfId="32013" xr:uid="{00000000-0005-0000-0000-0000AD390000}"/>
    <cellStyle name="Normal 13 2 2 3 4 2 2 4" xfId="20758" xr:uid="{00000000-0005-0000-0000-0000AE390000}"/>
    <cellStyle name="Normal 13 2 2 3 4 2 2 5" xfId="31248" xr:uid="{00000000-0005-0000-0000-0000AF390000}"/>
    <cellStyle name="Normal 13 2 2 3 4 2 3" xfId="11006" xr:uid="{00000000-0005-0000-0000-0000B0390000}"/>
    <cellStyle name="Normal 13 2 2 3 4 2 3 2" xfId="20761" xr:uid="{00000000-0005-0000-0000-0000B1390000}"/>
    <cellStyle name="Normal 13 2 2 3 4 2 3 3" xfId="42014" xr:uid="{00000000-0005-0000-0000-0000B2390000}"/>
    <cellStyle name="Normal 13 2 2 3 4 2 4" xfId="11007" xr:uid="{00000000-0005-0000-0000-0000B3390000}"/>
    <cellStyle name="Normal 13 2 2 3 4 2 4 2" xfId="20762" xr:uid="{00000000-0005-0000-0000-0000B4390000}"/>
    <cellStyle name="Normal 13 2 2 3 4 2 5" xfId="20757" xr:uid="{00000000-0005-0000-0000-0000B5390000}"/>
    <cellStyle name="Normal 13 2 2 3 4 2 6" xfId="30488" xr:uid="{00000000-0005-0000-0000-0000B6390000}"/>
    <cellStyle name="Normal 13 2 2 3 4 3" xfId="11008" xr:uid="{00000000-0005-0000-0000-0000B7390000}"/>
    <cellStyle name="Normal 13 2 2 3 4 3 2" xfId="11009" xr:uid="{00000000-0005-0000-0000-0000B8390000}"/>
    <cellStyle name="Normal 13 2 2 3 4 3 2 2" xfId="20764" xr:uid="{00000000-0005-0000-0000-0000B9390000}"/>
    <cellStyle name="Normal 13 2 2 3 4 3 2 3" xfId="33144" xr:uid="{00000000-0005-0000-0000-0000BA390000}"/>
    <cellStyle name="Normal 13 2 2 3 4 3 3" xfId="11010" xr:uid="{00000000-0005-0000-0000-0000BB390000}"/>
    <cellStyle name="Normal 13 2 2 3 4 3 3 2" xfId="20765" xr:uid="{00000000-0005-0000-0000-0000BC390000}"/>
    <cellStyle name="Normal 13 2 2 3 4 3 3 3" xfId="32012" xr:uid="{00000000-0005-0000-0000-0000BD390000}"/>
    <cellStyle name="Normal 13 2 2 3 4 3 4" xfId="20763" xr:uid="{00000000-0005-0000-0000-0000BE390000}"/>
    <cellStyle name="Normal 13 2 2 3 4 3 5" xfId="31247" xr:uid="{00000000-0005-0000-0000-0000BF390000}"/>
    <cellStyle name="Normal 13 2 2 3 4 4" xfId="11011" xr:uid="{00000000-0005-0000-0000-0000C0390000}"/>
    <cellStyle name="Normal 13 2 2 3 4 4 2" xfId="20766" xr:uid="{00000000-0005-0000-0000-0000C1390000}"/>
    <cellStyle name="Normal 13 2 2 3 4 4 3" xfId="42013" xr:uid="{00000000-0005-0000-0000-0000C2390000}"/>
    <cellStyle name="Normal 13 2 2 3 4 5" xfId="11012" xr:uid="{00000000-0005-0000-0000-0000C3390000}"/>
    <cellStyle name="Normal 13 2 2 3 4 5 2" xfId="20767" xr:uid="{00000000-0005-0000-0000-0000C4390000}"/>
    <cellStyle name="Normal 13 2 2 3 4 6" xfId="20756" xr:uid="{00000000-0005-0000-0000-0000C5390000}"/>
    <cellStyle name="Normal 13 2 2 3 4 7" xfId="30487" xr:uid="{00000000-0005-0000-0000-0000C6390000}"/>
    <cellStyle name="Normal 13 2 2 3 5" xfId="2150" xr:uid="{00000000-0005-0000-0000-0000C7390000}"/>
    <cellStyle name="Normal 13 2 2 3 5 2" xfId="11013" xr:uid="{00000000-0005-0000-0000-0000C8390000}"/>
    <cellStyle name="Normal 13 2 2 3 5 2 2" xfId="11014" xr:uid="{00000000-0005-0000-0000-0000C9390000}"/>
    <cellStyle name="Normal 13 2 2 3 5 2 2 2" xfId="20770" xr:uid="{00000000-0005-0000-0000-0000CA390000}"/>
    <cellStyle name="Normal 13 2 2 3 5 2 2 3" xfId="33146" xr:uid="{00000000-0005-0000-0000-0000CB390000}"/>
    <cellStyle name="Normal 13 2 2 3 5 2 3" xfId="11015" xr:uid="{00000000-0005-0000-0000-0000CC390000}"/>
    <cellStyle name="Normal 13 2 2 3 5 2 3 2" xfId="20771" xr:uid="{00000000-0005-0000-0000-0000CD390000}"/>
    <cellStyle name="Normal 13 2 2 3 5 2 3 3" xfId="32014" xr:uid="{00000000-0005-0000-0000-0000CE390000}"/>
    <cellStyle name="Normal 13 2 2 3 5 2 4" xfId="20769" xr:uid="{00000000-0005-0000-0000-0000CF390000}"/>
    <cellStyle name="Normal 13 2 2 3 5 2 5" xfId="31249" xr:uid="{00000000-0005-0000-0000-0000D0390000}"/>
    <cellStyle name="Normal 13 2 2 3 5 3" xfId="11016" xr:uid="{00000000-0005-0000-0000-0000D1390000}"/>
    <cellStyle name="Normal 13 2 2 3 5 3 2" xfId="20772" xr:uid="{00000000-0005-0000-0000-0000D2390000}"/>
    <cellStyle name="Normal 13 2 2 3 5 3 3" xfId="42015" xr:uid="{00000000-0005-0000-0000-0000D3390000}"/>
    <cellStyle name="Normal 13 2 2 3 5 4" xfId="11017" xr:uid="{00000000-0005-0000-0000-0000D4390000}"/>
    <cellStyle name="Normal 13 2 2 3 5 4 2" xfId="20773" xr:uid="{00000000-0005-0000-0000-0000D5390000}"/>
    <cellStyle name="Normal 13 2 2 3 5 5" xfId="20768" xr:uid="{00000000-0005-0000-0000-0000D6390000}"/>
    <cellStyle name="Normal 13 2 2 3 5 6" xfId="30489" xr:uid="{00000000-0005-0000-0000-0000D7390000}"/>
    <cellStyle name="Normal 13 2 2 3 6" xfId="2151" xr:uid="{00000000-0005-0000-0000-0000D8390000}"/>
    <cellStyle name="Normal 13 2 2 3 6 2" xfId="11018" xr:uid="{00000000-0005-0000-0000-0000D9390000}"/>
    <cellStyle name="Normal 13 2 2 3 6 2 2" xfId="11019" xr:uid="{00000000-0005-0000-0000-0000DA390000}"/>
    <cellStyle name="Normal 13 2 2 3 6 2 2 2" xfId="20776" xr:uid="{00000000-0005-0000-0000-0000DB390000}"/>
    <cellStyle name="Normal 13 2 2 3 6 2 2 3" xfId="33147" xr:uid="{00000000-0005-0000-0000-0000DC390000}"/>
    <cellStyle name="Normal 13 2 2 3 6 2 3" xfId="11020" xr:uid="{00000000-0005-0000-0000-0000DD390000}"/>
    <cellStyle name="Normal 13 2 2 3 6 2 3 2" xfId="20777" xr:uid="{00000000-0005-0000-0000-0000DE390000}"/>
    <cellStyle name="Normal 13 2 2 3 6 2 3 3" xfId="32015" xr:uid="{00000000-0005-0000-0000-0000DF390000}"/>
    <cellStyle name="Normal 13 2 2 3 6 2 4" xfId="20775" xr:uid="{00000000-0005-0000-0000-0000E0390000}"/>
    <cellStyle name="Normal 13 2 2 3 6 2 5" xfId="31250" xr:uid="{00000000-0005-0000-0000-0000E1390000}"/>
    <cellStyle name="Normal 13 2 2 3 6 3" xfId="11021" xr:uid="{00000000-0005-0000-0000-0000E2390000}"/>
    <cellStyle name="Normal 13 2 2 3 6 3 2" xfId="20778" xr:uid="{00000000-0005-0000-0000-0000E3390000}"/>
    <cellStyle name="Normal 13 2 2 3 6 3 3" xfId="42016" xr:uid="{00000000-0005-0000-0000-0000E4390000}"/>
    <cellStyle name="Normal 13 2 2 3 6 4" xfId="11022" xr:uid="{00000000-0005-0000-0000-0000E5390000}"/>
    <cellStyle name="Normal 13 2 2 3 6 4 2" xfId="20779" xr:uid="{00000000-0005-0000-0000-0000E6390000}"/>
    <cellStyle name="Normal 13 2 2 3 6 5" xfId="20774" xr:uid="{00000000-0005-0000-0000-0000E7390000}"/>
    <cellStyle name="Normal 13 2 2 3 6 6" xfId="30490" xr:uid="{00000000-0005-0000-0000-0000E8390000}"/>
    <cellStyle name="Normal 13 2 2 3 7" xfId="11023" xr:uid="{00000000-0005-0000-0000-0000E9390000}"/>
    <cellStyle name="Normal 13 2 2 3 7 2" xfId="11024" xr:uid="{00000000-0005-0000-0000-0000EA390000}"/>
    <cellStyle name="Normal 13 2 2 3 7 2 2" xfId="20781" xr:uid="{00000000-0005-0000-0000-0000EB390000}"/>
    <cellStyle name="Normal 13 2 2 3 7 2 3" xfId="33132" xr:uid="{00000000-0005-0000-0000-0000EC390000}"/>
    <cellStyle name="Normal 13 2 2 3 7 3" xfId="11025" xr:uid="{00000000-0005-0000-0000-0000ED390000}"/>
    <cellStyle name="Normal 13 2 2 3 7 3 2" xfId="20782" xr:uid="{00000000-0005-0000-0000-0000EE390000}"/>
    <cellStyle name="Normal 13 2 2 3 7 3 3" xfId="32000" xr:uid="{00000000-0005-0000-0000-0000EF390000}"/>
    <cellStyle name="Normal 13 2 2 3 7 4" xfId="20780" xr:uid="{00000000-0005-0000-0000-0000F0390000}"/>
    <cellStyle name="Normal 13 2 2 3 7 5" xfId="31235" xr:uid="{00000000-0005-0000-0000-0000F1390000}"/>
    <cellStyle name="Normal 13 2 2 3 8" xfId="11026" xr:uid="{00000000-0005-0000-0000-0000F2390000}"/>
    <cellStyle name="Normal 13 2 2 3 8 2" xfId="20783" xr:uid="{00000000-0005-0000-0000-0000F3390000}"/>
    <cellStyle name="Normal 13 2 2 3 8 3" xfId="42001" xr:uid="{00000000-0005-0000-0000-0000F4390000}"/>
    <cellStyle name="Normal 13 2 2 3 9" xfId="11027" xr:uid="{00000000-0005-0000-0000-0000F5390000}"/>
    <cellStyle name="Normal 13 2 2 3 9 2" xfId="20784" xr:uid="{00000000-0005-0000-0000-0000F6390000}"/>
    <cellStyle name="Normal 13 2 2 4" xfId="2152" xr:uid="{00000000-0005-0000-0000-0000F7390000}"/>
    <cellStyle name="Normal 13 2 2 4 10" xfId="30491" xr:uid="{00000000-0005-0000-0000-0000F8390000}"/>
    <cellStyle name="Normal 13 2 2 4 2" xfId="2153" xr:uid="{00000000-0005-0000-0000-0000F9390000}"/>
    <cellStyle name="Normal 13 2 2 4 2 2" xfId="2154" xr:uid="{00000000-0005-0000-0000-0000FA390000}"/>
    <cellStyle name="Normal 13 2 2 4 2 2 2" xfId="11028" xr:uid="{00000000-0005-0000-0000-0000FB390000}"/>
    <cellStyle name="Normal 13 2 2 4 2 2 2 2" xfId="11029" xr:uid="{00000000-0005-0000-0000-0000FC390000}"/>
    <cellStyle name="Normal 13 2 2 4 2 2 2 2 2" xfId="20789" xr:uid="{00000000-0005-0000-0000-0000FD390000}"/>
    <cellStyle name="Normal 13 2 2 4 2 2 2 2 3" xfId="33150" xr:uid="{00000000-0005-0000-0000-0000FE390000}"/>
    <cellStyle name="Normal 13 2 2 4 2 2 2 3" xfId="11030" xr:uid="{00000000-0005-0000-0000-0000FF390000}"/>
    <cellStyle name="Normal 13 2 2 4 2 2 2 3 2" xfId="20790" xr:uid="{00000000-0005-0000-0000-0000003A0000}"/>
    <cellStyle name="Normal 13 2 2 4 2 2 2 3 3" xfId="32018" xr:uid="{00000000-0005-0000-0000-0000013A0000}"/>
    <cellStyle name="Normal 13 2 2 4 2 2 2 4" xfId="20788" xr:uid="{00000000-0005-0000-0000-0000023A0000}"/>
    <cellStyle name="Normal 13 2 2 4 2 2 2 5" xfId="31253" xr:uid="{00000000-0005-0000-0000-0000033A0000}"/>
    <cellStyle name="Normal 13 2 2 4 2 2 3" xfId="11031" xr:uid="{00000000-0005-0000-0000-0000043A0000}"/>
    <cellStyle name="Normal 13 2 2 4 2 2 3 2" xfId="20791" xr:uid="{00000000-0005-0000-0000-0000053A0000}"/>
    <cellStyle name="Normal 13 2 2 4 2 2 3 3" xfId="42019" xr:uid="{00000000-0005-0000-0000-0000063A0000}"/>
    <cellStyle name="Normal 13 2 2 4 2 2 4" xfId="11032" xr:uid="{00000000-0005-0000-0000-0000073A0000}"/>
    <cellStyle name="Normal 13 2 2 4 2 2 4 2" xfId="20792" xr:uid="{00000000-0005-0000-0000-0000083A0000}"/>
    <cellStyle name="Normal 13 2 2 4 2 2 5" xfId="20787" xr:uid="{00000000-0005-0000-0000-0000093A0000}"/>
    <cellStyle name="Normal 13 2 2 4 2 2 6" xfId="30493" xr:uid="{00000000-0005-0000-0000-00000A3A0000}"/>
    <cellStyle name="Normal 13 2 2 4 2 3" xfId="2155" xr:uid="{00000000-0005-0000-0000-00000B3A0000}"/>
    <cellStyle name="Normal 13 2 2 4 2 3 2" xfId="11033" xr:uid="{00000000-0005-0000-0000-00000C3A0000}"/>
    <cellStyle name="Normal 13 2 2 4 2 3 2 2" xfId="11034" xr:uid="{00000000-0005-0000-0000-00000D3A0000}"/>
    <cellStyle name="Normal 13 2 2 4 2 3 2 2 2" xfId="20795" xr:uid="{00000000-0005-0000-0000-00000E3A0000}"/>
    <cellStyle name="Normal 13 2 2 4 2 3 2 2 3" xfId="33151" xr:uid="{00000000-0005-0000-0000-00000F3A0000}"/>
    <cellStyle name="Normal 13 2 2 4 2 3 2 3" xfId="11035" xr:uid="{00000000-0005-0000-0000-0000103A0000}"/>
    <cellStyle name="Normal 13 2 2 4 2 3 2 3 2" xfId="20796" xr:uid="{00000000-0005-0000-0000-0000113A0000}"/>
    <cellStyle name="Normal 13 2 2 4 2 3 2 3 3" xfId="32019" xr:uid="{00000000-0005-0000-0000-0000123A0000}"/>
    <cellStyle name="Normal 13 2 2 4 2 3 2 4" xfId="20794" xr:uid="{00000000-0005-0000-0000-0000133A0000}"/>
    <cellStyle name="Normal 13 2 2 4 2 3 2 5" xfId="31254" xr:uid="{00000000-0005-0000-0000-0000143A0000}"/>
    <cellStyle name="Normal 13 2 2 4 2 3 3" xfId="11036" xr:uid="{00000000-0005-0000-0000-0000153A0000}"/>
    <cellStyle name="Normal 13 2 2 4 2 3 3 2" xfId="20797" xr:uid="{00000000-0005-0000-0000-0000163A0000}"/>
    <cellStyle name="Normal 13 2 2 4 2 3 3 3" xfId="42020" xr:uid="{00000000-0005-0000-0000-0000173A0000}"/>
    <cellStyle name="Normal 13 2 2 4 2 3 4" xfId="11037" xr:uid="{00000000-0005-0000-0000-0000183A0000}"/>
    <cellStyle name="Normal 13 2 2 4 2 3 4 2" xfId="20798" xr:uid="{00000000-0005-0000-0000-0000193A0000}"/>
    <cellStyle name="Normal 13 2 2 4 2 3 5" xfId="20793" xr:uid="{00000000-0005-0000-0000-00001A3A0000}"/>
    <cellStyle name="Normal 13 2 2 4 2 3 6" xfId="30494" xr:uid="{00000000-0005-0000-0000-00001B3A0000}"/>
    <cellStyle name="Normal 13 2 2 4 2 4" xfId="11038" xr:uid="{00000000-0005-0000-0000-00001C3A0000}"/>
    <cellStyle name="Normal 13 2 2 4 2 4 2" xfId="11039" xr:uid="{00000000-0005-0000-0000-00001D3A0000}"/>
    <cellStyle name="Normal 13 2 2 4 2 4 2 2" xfId="20800" xr:uid="{00000000-0005-0000-0000-00001E3A0000}"/>
    <cellStyle name="Normal 13 2 2 4 2 4 2 3" xfId="33149" xr:uid="{00000000-0005-0000-0000-00001F3A0000}"/>
    <cellStyle name="Normal 13 2 2 4 2 4 3" xfId="11040" xr:uid="{00000000-0005-0000-0000-0000203A0000}"/>
    <cellStyle name="Normal 13 2 2 4 2 4 3 2" xfId="20801" xr:uid="{00000000-0005-0000-0000-0000213A0000}"/>
    <cellStyle name="Normal 13 2 2 4 2 4 3 3" xfId="32017" xr:uid="{00000000-0005-0000-0000-0000223A0000}"/>
    <cellStyle name="Normal 13 2 2 4 2 4 4" xfId="20799" xr:uid="{00000000-0005-0000-0000-0000233A0000}"/>
    <cellStyle name="Normal 13 2 2 4 2 4 5" xfId="31252" xr:uid="{00000000-0005-0000-0000-0000243A0000}"/>
    <cellStyle name="Normal 13 2 2 4 2 5" xfId="11041" xr:uid="{00000000-0005-0000-0000-0000253A0000}"/>
    <cellStyle name="Normal 13 2 2 4 2 5 2" xfId="20802" xr:uid="{00000000-0005-0000-0000-0000263A0000}"/>
    <cellStyle name="Normal 13 2 2 4 2 5 3" xfId="42018" xr:uid="{00000000-0005-0000-0000-0000273A0000}"/>
    <cellStyle name="Normal 13 2 2 4 2 6" xfId="11042" xr:uid="{00000000-0005-0000-0000-0000283A0000}"/>
    <cellStyle name="Normal 13 2 2 4 2 6 2" xfId="20803" xr:uid="{00000000-0005-0000-0000-0000293A0000}"/>
    <cellStyle name="Normal 13 2 2 4 2 7" xfId="20786" xr:uid="{00000000-0005-0000-0000-00002A3A0000}"/>
    <cellStyle name="Normal 13 2 2 4 2 8" xfId="30492" xr:uid="{00000000-0005-0000-0000-00002B3A0000}"/>
    <cellStyle name="Normal 13 2 2 4 3" xfId="2156" xr:uid="{00000000-0005-0000-0000-00002C3A0000}"/>
    <cellStyle name="Normal 13 2 2 4 3 2" xfId="2157" xr:uid="{00000000-0005-0000-0000-00002D3A0000}"/>
    <cellStyle name="Normal 13 2 2 4 3 2 2" xfId="11043" xr:uid="{00000000-0005-0000-0000-00002E3A0000}"/>
    <cellStyle name="Normal 13 2 2 4 3 2 2 2" xfId="11044" xr:uid="{00000000-0005-0000-0000-00002F3A0000}"/>
    <cellStyle name="Normal 13 2 2 4 3 2 2 2 2" xfId="20807" xr:uid="{00000000-0005-0000-0000-0000303A0000}"/>
    <cellStyle name="Normal 13 2 2 4 3 2 2 2 3" xfId="33153" xr:uid="{00000000-0005-0000-0000-0000313A0000}"/>
    <cellStyle name="Normal 13 2 2 4 3 2 2 3" xfId="11045" xr:uid="{00000000-0005-0000-0000-0000323A0000}"/>
    <cellStyle name="Normal 13 2 2 4 3 2 2 3 2" xfId="20808" xr:uid="{00000000-0005-0000-0000-0000333A0000}"/>
    <cellStyle name="Normal 13 2 2 4 3 2 2 3 3" xfId="32021" xr:uid="{00000000-0005-0000-0000-0000343A0000}"/>
    <cellStyle name="Normal 13 2 2 4 3 2 2 4" xfId="20806" xr:uid="{00000000-0005-0000-0000-0000353A0000}"/>
    <cellStyle name="Normal 13 2 2 4 3 2 2 5" xfId="31256" xr:uid="{00000000-0005-0000-0000-0000363A0000}"/>
    <cellStyle name="Normal 13 2 2 4 3 2 3" xfId="11046" xr:uid="{00000000-0005-0000-0000-0000373A0000}"/>
    <cellStyle name="Normal 13 2 2 4 3 2 3 2" xfId="20809" xr:uid="{00000000-0005-0000-0000-0000383A0000}"/>
    <cellStyle name="Normal 13 2 2 4 3 2 3 3" xfId="42022" xr:uid="{00000000-0005-0000-0000-0000393A0000}"/>
    <cellStyle name="Normal 13 2 2 4 3 2 4" xfId="11047" xr:uid="{00000000-0005-0000-0000-00003A3A0000}"/>
    <cellStyle name="Normal 13 2 2 4 3 2 4 2" xfId="20810" xr:uid="{00000000-0005-0000-0000-00003B3A0000}"/>
    <cellStyle name="Normal 13 2 2 4 3 2 5" xfId="20805" xr:uid="{00000000-0005-0000-0000-00003C3A0000}"/>
    <cellStyle name="Normal 13 2 2 4 3 2 6" xfId="30496" xr:uid="{00000000-0005-0000-0000-00003D3A0000}"/>
    <cellStyle name="Normal 13 2 2 4 3 3" xfId="11048" xr:uid="{00000000-0005-0000-0000-00003E3A0000}"/>
    <cellStyle name="Normal 13 2 2 4 3 3 2" xfId="11049" xr:uid="{00000000-0005-0000-0000-00003F3A0000}"/>
    <cellStyle name="Normal 13 2 2 4 3 3 2 2" xfId="20812" xr:uid="{00000000-0005-0000-0000-0000403A0000}"/>
    <cellStyle name="Normal 13 2 2 4 3 3 2 3" xfId="33152" xr:uid="{00000000-0005-0000-0000-0000413A0000}"/>
    <cellStyle name="Normal 13 2 2 4 3 3 3" xfId="11050" xr:uid="{00000000-0005-0000-0000-0000423A0000}"/>
    <cellStyle name="Normal 13 2 2 4 3 3 3 2" xfId="20813" xr:uid="{00000000-0005-0000-0000-0000433A0000}"/>
    <cellStyle name="Normal 13 2 2 4 3 3 3 3" xfId="32020" xr:uid="{00000000-0005-0000-0000-0000443A0000}"/>
    <cellStyle name="Normal 13 2 2 4 3 3 4" xfId="20811" xr:uid="{00000000-0005-0000-0000-0000453A0000}"/>
    <cellStyle name="Normal 13 2 2 4 3 3 5" xfId="31255" xr:uid="{00000000-0005-0000-0000-0000463A0000}"/>
    <cellStyle name="Normal 13 2 2 4 3 4" xfId="11051" xr:uid="{00000000-0005-0000-0000-0000473A0000}"/>
    <cellStyle name="Normal 13 2 2 4 3 4 2" xfId="20814" xr:uid="{00000000-0005-0000-0000-0000483A0000}"/>
    <cellStyle name="Normal 13 2 2 4 3 4 3" xfId="42021" xr:uid="{00000000-0005-0000-0000-0000493A0000}"/>
    <cellStyle name="Normal 13 2 2 4 3 5" xfId="11052" xr:uid="{00000000-0005-0000-0000-00004A3A0000}"/>
    <cellStyle name="Normal 13 2 2 4 3 5 2" xfId="20815" xr:uid="{00000000-0005-0000-0000-00004B3A0000}"/>
    <cellStyle name="Normal 13 2 2 4 3 6" xfId="20804" xr:uid="{00000000-0005-0000-0000-00004C3A0000}"/>
    <cellStyle name="Normal 13 2 2 4 3 7" xfId="30495" xr:uid="{00000000-0005-0000-0000-00004D3A0000}"/>
    <cellStyle name="Normal 13 2 2 4 4" xfId="2158" xr:uid="{00000000-0005-0000-0000-00004E3A0000}"/>
    <cellStyle name="Normal 13 2 2 4 4 2" xfId="11053" xr:uid="{00000000-0005-0000-0000-00004F3A0000}"/>
    <cellStyle name="Normal 13 2 2 4 4 2 2" xfId="11054" xr:uid="{00000000-0005-0000-0000-0000503A0000}"/>
    <cellStyle name="Normal 13 2 2 4 4 2 2 2" xfId="20818" xr:uid="{00000000-0005-0000-0000-0000513A0000}"/>
    <cellStyle name="Normal 13 2 2 4 4 2 2 3" xfId="33154" xr:uid="{00000000-0005-0000-0000-0000523A0000}"/>
    <cellStyle name="Normal 13 2 2 4 4 2 3" xfId="11055" xr:uid="{00000000-0005-0000-0000-0000533A0000}"/>
    <cellStyle name="Normal 13 2 2 4 4 2 3 2" xfId="20819" xr:uid="{00000000-0005-0000-0000-0000543A0000}"/>
    <cellStyle name="Normal 13 2 2 4 4 2 3 3" xfId="32022" xr:uid="{00000000-0005-0000-0000-0000553A0000}"/>
    <cellStyle name="Normal 13 2 2 4 4 2 4" xfId="20817" xr:uid="{00000000-0005-0000-0000-0000563A0000}"/>
    <cellStyle name="Normal 13 2 2 4 4 2 5" xfId="31257" xr:uid="{00000000-0005-0000-0000-0000573A0000}"/>
    <cellStyle name="Normal 13 2 2 4 4 3" xfId="11056" xr:uid="{00000000-0005-0000-0000-0000583A0000}"/>
    <cellStyle name="Normal 13 2 2 4 4 3 2" xfId="20820" xr:uid="{00000000-0005-0000-0000-0000593A0000}"/>
    <cellStyle name="Normal 13 2 2 4 4 3 3" xfId="42023" xr:uid="{00000000-0005-0000-0000-00005A3A0000}"/>
    <cellStyle name="Normal 13 2 2 4 4 4" xfId="11057" xr:uid="{00000000-0005-0000-0000-00005B3A0000}"/>
    <cellStyle name="Normal 13 2 2 4 4 4 2" xfId="20821" xr:uid="{00000000-0005-0000-0000-00005C3A0000}"/>
    <cellStyle name="Normal 13 2 2 4 4 5" xfId="20816" xr:uid="{00000000-0005-0000-0000-00005D3A0000}"/>
    <cellStyle name="Normal 13 2 2 4 4 6" xfId="30497" xr:uid="{00000000-0005-0000-0000-00005E3A0000}"/>
    <cellStyle name="Normal 13 2 2 4 5" xfId="2159" xr:uid="{00000000-0005-0000-0000-00005F3A0000}"/>
    <cellStyle name="Normal 13 2 2 4 5 2" xfId="11058" xr:uid="{00000000-0005-0000-0000-0000603A0000}"/>
    <cellStyle name="Normal 13 2 2 4 5 2 2" xfId="11059" xr:uid="{00000000-0005-0000-0000-0000613A0000}"/>
    <cellStyle name="Normal 13 2 2 4 5 2 2 2" xfId="20824" xr:uid="{00000000-0005-0000-0000-0000623A0000}"/>
    <cellStyle name="Normal 13 2 2 4 5 2 2 3" xfId="33155" xr:uid="{00000000-0005-0000-0000-0000633A0000}"/>
    <cellStyle name="Normal 13 2 2 4 5 2 3" xfId="11060" xr:uid="{00000000-0005-0000-0000-0000643A0000}"/>
    <cellStyle name="Normal 13 2 2 4 5 2 3 2" xfId="20825" xr:uid="{00000000-0005-0000-0000-0000653A0000}"/>
    <cellStyle name="Normal 13 2 2 4 5 2 3 3" xfId="32023" xr:uid="{00000000-0005-0000-0000-0000663A0000}"/>
    <cellStyle name="Normal 13 2 2 4 5 2 4" xfId="20823" xr:uid="{00000000-0005-0000-0000-0000673A0000}"/>
    <cellStyle name="Normal 13 2 2 4 5 2 5" xfId="31258" xr:uid="{00000000-0005-0000-0000-0000683A0000}"/>
    <cellStyle name="Normal 13 2 2 4 5 3" xfId="11061" xr:uid="{00000000-0005-0000-0000-0000693A0000}"/>
    <cellStyle name="Normal 13 2 2 4 5 3 2" xfId="20826" xr:uid="{00000000-0005-0000-0000-00006A3A0000}"/>
    <cellStyle name="Normal 13 2 2 4 5 3 3" xfId="42024" xr:uid="{00000000-0005-0000-0000-00006B3A0000}"/>
    <cellStyle name="Normal 13 2 2 4 5 4" xfId="11062" xr:uid="{00000000-0005-0000-0000-00006C3A0000}"/>
    <cellStyle name="Normal 13 2 2 4 5 4 2" xfId="20827" xr:uid="{00000000-0005-0000-0000-00006D3A0000}"/>
    <cellStyle name="Normal 13 2 2 4 5 5" xfId="20822" xr:uid="{00000000-0005-0000-0000-00006E3A0000}"/>
    <cellStyle name="Normal 13 2 2 4 5 6" xfId="30498" xr:uid="{00000000-0005-0000-0000-00006F3A0000}"/>
    <cellStyle name="Normal 13 2 2 4 6" xfId="11063" xr:uid="{00000000-0005-0000-0000-0000703A0000}"/>
    <cellStyle name="Normal 13 2 2 4 6 2" xfId="11064" xr:uid="{00000000-0005-0000-0000-0000713A0000}"/>
    <cellStyle name="Normal 13 2 2 4 6 2 2" xfId="20829" xr:uid="{00000000-0005-0000-0000-0000723A0000}"/>
    <cellStyle name="Normal 13 2 2 4 6 2 3" xfId="33148" xr:uid="{00000000-0005-0000-0000-0000733A0000}"/>
    <cellStyle name="Normal 13 2 2 4 6 3" xfId="11065" xr:uid="{00000000-0005-0000-0000-0000743A0000}"/>
    <cellStyle name="Normal 13 2 2 4 6 3 2" xfId="20830" xr:uid="{00000000-0005-0000-0000-0000753A0000}"/>
    <cellStyle name="Normal 13 2 2 4 6 3 3" xfId="32016" xr:uid="{00000000-0005-0000-0000-0000763A0000}"/>
    <cellStyle name="Normal 13 2 2 4 6 4" xfId="20828" xr:uid="{00000000-0005-0000-0000-0000773A0000}"/>
    <cellStyle name="Normal 13 2 2 4 6 5" xfId="31251" xr:uid="{00000000-0005-0000-0000-0000783A0000}"/>
    <cellStyle name="Normal 13 2 2 4 7" xfId="11066" xr:uid="{00000000-0005-0000-0000-0000793A0000}"/>
    <cellStyle name="Normal 13 2 2 4 7 2" xfId="20831" xr:uid="{00000000-0005-0000-0000-00007A3A0000}"/>
    <cellStyle name="Normal 13 2 2 4 7 3" xfId="42017" xr:uid="{00000000-0005-0000-0000-00007B3A0000}"/>
    <cellStyle name="Normal 13 2 2 4 8" xfId="11067" xr:uid="{00000000-0005-0000-0000-00007C3A0000}"/>
    <cellStyle name="Normal 13 2 2 4 8 2" xfId="20832" xr:uid="{00000000-0005-0000-0000-00007D3A0000}"/>
    <cellStyle name="Normal 13 2 2 4 9" xfId="20785" xr:uid="{00000000-0005-0000-0000-00007E3A0000}"/>
    <cellStyle name="Normal 13 2 2 5" xfId="2160" xr:uid="{00000000-0005-0000-0000-00007F3A0000}"/>
    <cellStyle name="Normal 13 2 2 5 2" xfId="2161" xr:uid="{00000000-0005-0000-0000-0000803A0000}"/>
    <cellStyle name="Normal 13 2 2 5 2 2" xfId="11068" xr:uid="{00000000-0005-0000-0000-0000813A0000}"/>
    <cellStyle name="Normal 13 2 2 5 2 2 2" xfId="11069" xr:uid="{00000000-0005-0000-0000-0000823A0000}"/>
    <cellStyle name="Normal 13 2 2 5 2 2 2 2" xfId="20836" xr:uid="{00000000-0005-0000-0000-0000833A0000}"/>
    <cellStyle name="Normal 13 2 2 5 2 2 2 3" xfId="33157" xr:uid="{00000000-0005-0000-0000-0000843A0000}"/>
    <cellStyle name="Normal 13 2 2 5 2 2 3" xfId="11070" xr:uid="{00000000-0005-0000-0000-0000853A0000}"/>
    <cellStyle name="Normal 13 2 2 5 2 2 3 2" xfId="20837" xr:uid="{00000000-0005-0000-0000-0000863A0000}"/>
    <cellStyle name="Normal 13 2 2 5 2 2 3 3" xfId="32025" xr:uid="{00000000-0005-0000-0000-0000873A0000}"/>
    <cellStyle name="Normal 13 2 2 5 2 2 4" xfId="20835" xr:uid="{00000000-0005-0000-0000-0000883A0000}"/>
    <cellStyle name="Normal 13 2 2 5 2 2 5" xfId="31260" xr:uid="{00000000-0005-0000-0000-0000893A0000}"/>
    <cellStyle name="Normal 13 2 2 5 2 3" xfId="11071" xr:uid="{00000000-0005-0000-0000-00008A3A0000}"/>
    <cellStyle name="Normal 13 2 2 5 2 3 2" xfId="20838" xr:uid="{00000000-0005-0000-0000-00008B3A0000}"/>
    <cellStyle name="Normal 13 2 2 5 2 3 3" xfId="42026" xr:uid="{00000000-0005-0000-0000-00008C3A0000}"/>
    <cellStyle name="Normal 13 2 2 5 2 4" xfId="11072" xr:uid="{00000000-0005-0000-0000-00008D3A0000}"/>
    <cellStyle name="Normal 13 2 2 5 2 4 2" xfId="20839" xr:uid="{00000000-0005-0000-0000-00008E3A0000}"/>
    <cellStyle name="Normal 13 2 2 5 2 5" xfId="20834" xr:uid="{00000000-0005-0000-0000-00008F3A0000}"/>
    <cellStyle name="Normal 13 2 2 5 2 6" xfId="30500" xr:uid="{00000000-0005-0000-0000-0000903A0000}"/>
    <cellStyle name="Normal 13 2 2 5 3" xfId="2162" xr:uid="{00000000-0005-0000-0000-0000913A0000}"/>
    <cellStyle name="Normal 13 2 2 5 3 2" xfId="11073" xr:uid="{00000000-0005-0000-0000-0000923A0000}"/>
    <cellStyle name="Normal 13 2 2 5 3 2 2" xfId="11074" xr:uid="{00000000-0005-0000-0000-0000933A0000}"/>
    <cellStyle name="Normal 13 2 2 5 3 2 2 2" xfId="20842" xr:uid="{00000000-0005-0000-0000-0000943A0000}"/>
    <cellStyle name="Normal 13 2 2 5 3 2 2 3" xfId="33158" xr:uid="{00000000-0005-0000-0000-0000953A0000}"/>
    <cellStyle name="Normal 13 2 2 5 3 2 3" xfId="11075" xr:uid="{00000000-0005-0000-0000-0000963A0000}"/>
    <cellStyle name="Normal 13 2 2 5 3 2 3 2" xfId="20843" xr:uid="{00000000-0005-0000-0000-0000973A0000}"/>
    <cellStyle name="Normal 13 2 2 5 3 2 3 3" xfId="32026" xr:uid="{00000000-0005-0000-0000-0000983A0000}"/>
    <cellStyle name="Normal 13 2 2 5 3 2 4" xfId="20841" xr:uid="{00000000-0005-0000-0000-0000993A0000}"/>
    <cellStyle name="Normal 13 2 2 5 3 2 5" xfId="31261" xr:uid="{00000000-0005-0000-0000-00009A3A0000}"/>
    <cellStyle name="Normal 13 2 2 5 3 3" xfId="11076" xr:uid="{00000000-0005-0000-0000-00009B3A0000}"/>
    <cellStyle name="Normal 13 2 2 5 3 3 2" xfId="20844" xr:uid="{00000000-0005-0000-0000-00009C3A0000}"/>
    <cellStyle name="Normal 13 2 2 5 3 3 3" xfId="42027" xr:uid="{00000000-0005-0000-0000-00009D3A0000}"/>
    <cellStyle name="Normal 13 2 2 5 3 4" xfId="11077" xr:uid="{00000000-0005-0000-0000-00009E3A0000}"/>
    <cellStyle name="Normal 13 2 2 5 3 4 2" xfId="20845" xr:uid="{00000000-0005-0000-0000-00009F3A0000}"/>
    <cellStyle name="Normal 13 2 2 5 3 5" xfId="20840" xr:uid="{00000000-0005-0000-0000-0000A03A0000}"/>
    <cellStyle name="Normal 13 2 2 5 3 6" xfId="30501" xr:uid="{00000000-0005-0000-0000-0000A13A0000}"/>
    <cellStyle name="Normal 13 2 2 5 4" xfId="11078" xr:uid="{00000000-0005-0000-0000-0000A23A0000}"/>
    <cellStyle name="Normal 13 2 2 5 4 2" xfId="11079" xr:uid="{00000000-0005-0000-0000-0000A33A0000}"/>
    <cellStyle name="Normal 13 2 2 5 4 2 2" xfId="20847" xr:uid="{00000000-0005-0000-0000-0000A43A0000}"/>
    <cellStyle name="Normal 13 2 2 5 4 2 3" xfId="33156" xr:uid="{00000000-0005-0000-0000-0000A53A0000}"/>
    <cellStyle name="Normal 13 2 2 5 4 3" xfId="11080" xr:uid="{00000000-0005-0000-0000-0000A63A0000}"/>
    <cellStyle name="Normal 13 2 2 5 4 3 2" xfId="20848" xr:uid="{00000000-0005-0000-0000-0000A73A0000}"/>
    <cellStyle name="Normal 13 2 2 5 4 3 3" xfId="32024" xr:uid="{00000000-0005-0000-0000-0000A83A0000}"/>
    <cellStyle name="Normal 13 2 2 5 4 4" xfId="20846" xr:uid="{00000000-0005-0000-0000-0000A93A0000}"/>
    <cellStyle name="Normal 13 2 2 5 4 5" xfId="31259" xr:uid="{00000000-0005-0000-0000-0000AA3A0000}"/>
    <cellStyle name="Normal 13 2 2 5 5" xfId="11081" xr:uid="{00000000-0005-0000-0000-0000AB3A0000}"/>
    <cellStyle name="Normal 13 2 2 5 5 2" xfId="20849" xr:uid="{00000000-0005-0000-0000-0000AC3A0000}"/>
    <cellStyle name="Normal 13 2 2 5 5 3" xfId="42025" xr:uid="{00000000-0005-0000-0000-0000AD3A0000}"/>
    <cellStyle name="Normal 13 2 2 5 6" xfId="11082" xr:uid="{00000000-0005-0000-0000-0000AE3A0000}"/>
    <cellStyle name="Normal 13 2 2 5 6 2" xfId="20850" xr:uid="{00000000-0005-0000-0000-0000AF3A0000}"/>
    <cellStyle name="Normal 13 2 2 5 7" xfId="20833" xr:uid="{00000000-0005-0000-0000-0000B03A0000}"/>
    <cellStyle name="Normal 13 2 2 5 8" xfId="30499" xr:uid="{00000000-0005-0000-0000-0000B13A0000}"/>
    <cellStyle name="Normal 13 2 2 6" xfId="2163" xr:uid="{00000000-0005-0000-0000-0000B23A0000}"/>
    <cellStyle name="Normal 13 2 2 6 2" xfId="2164" xr:uid="{00000000-0005-0000-0000-0000B33A0000}"/>
    <cellStyle name="Normal 13 2 2 6 2 2" xfId="11083" xr:uid="{00000000-0005-0000-0000-0000B43A0000}"/>
    <cellStyle name="Normal 13 2 2 6 2 2 2" xfId="11084" xr:uid="{00000000-0005-0000-0000-0000B53A0000}"/>
    <cellStyle name="Normal 13 2 2 6 2 2 2 2" xfId="20854" xr:uid="{00000000-0005-0000-0000-0000B63A0000}"/>
    <cellStyle name="Normal 13 2 2 6 2 2 2 3" xfId="33160" xr:uid="{00000000-0005-0000-0000-0000B73A0000}"/>
    <cellStyle name="Normal 13 2 2 6 2 2 3" xfId="11085" xr:uid="{00000000-0005-0000-0000-0000B83A0000}"/>
    <cellStyle name="Normal 13 2 2 6 2 2 3 2" xfId="20855" xr:uid="{00000000-0005-0000-0000-0000B93A0000}"/>
    <cellStyle name="Normal 13 2 2 6 2 2 3 3" xfId="32028" xr:uid="{00000000-0005-0000-0000-0000BA3A0000}"/>
    <cellStyle name="Normal 13 2 2 6 2 2 4" xfId="20853" xr:uid="{00000000-0005-0000-0000-0000BB3A0000}"/>
    <cellStyle name="Normal 13 2 2 6 2 2 5" xfId="31263" xr:uid="{00000000-0005-0000-0000-0000BC3A0000}"/>
    <cellStyle name="Normal 13 2 2 6 2 3" xfId="11086" xr:uid="{00000000-0005-0000-0000-0000BD3A0000}"/>
    <cellStyle name="Normal 13 2 2 6 2 3 2" xfId="20856" xr:uid="{00000000-0005-0000-0000-0000BE3A0000}"/>
    <cellStyle name="Normal 13 2 2 6 2 3 3" xfId="42029" xr:uid="{00000000-0005-0000-0000-0000BF3A0000}"/>
    <cellStyle name="Normal 13 2 2 6 2 4" xfId="11087" xr:uid="{00000000-0005-0000-0000-0000C03A0000}"/>
    <cellStyle name="Normal 13 2 2 6 2 4 2" xfId="20857" xr:uid="{00000000-0005-0000-0000-0000C13A0000}"/>
    <cellStyle name="Normal 13 2 2 6 2 5" xfId="20852" xr:uid="{00000000-0005-0000-0000-0000C23A0000}"/>
    <cellStyle name="Normal 13 2 2 6 2 6" xfId="30503" xr:uid="{00000000-0005-0000-0000-0000C33A0000}"/>
    <cellStyle name="Normal 13 2 2 6 3" xfId="2165" xr:uid="{00000000-0005-0000-0000-0000C43A0000}"/>
    <cellStyle name="Normal 13 2 2 6 3 2" xfId="11088" xr:uid="{00000000-0005-0000-0000-0000C53A0000}"/>
    <cellStyle name="Normal 13 2 2 6 3 2 2" xfId="11089" xr:uid="{00000000-0005-0000-0000-0000C63A0000}"/>
    <cellStyle name="Normal 13 2 2 6 3 2 2 2" xfId="20860" xr:uid="{00000000-0005-0000-0000-0000C73A0000}"/>
    <cellStyle name="Normal 13 2 2 6 3 2 2 3" xfId="33161" xr:uid="{00000000-0005-0000-0000-0000C83A0000}"/>
    <cellStyle name="Normal 13 2 2 6 3 2 3" xfId="11090" xr:uid="{00000000-0005-0000-0000-0000C93A0000}"/>
    <cellStyle name="Normal 13 2 2 6 3 2 3 2" xfId="20861" xr:uid="{00000000-0005-0000-0000-0000CA3A0000}"/>
    <cellStyle name="Normal 13 2 2 6 3 2 3 3" xfId="32029" xr:uid="{00000000-0005-0000-0000-0000CB3A0000}"/>
    <cellStyle name="Normal 13 2 2 6 3 2 4" xfId="20859" xr:uid="{00000000-0005-0000-0000-0000CC3A0000}"/>
    <cellStyle name="Normal 13 2 2 6 3 2 5" xfId="31264" xr:uid="{00000000-0005-0000-0000-0000CD3A0000}"/>
    <cellStyle name="Normal 13 2 2 6 3 3" xfId="11091" xr:uid="{00000000-0005-0000-0000-0000CE3A0000}"/>
    <cellStyle name="Normal 13 2 2 6 3 3 2" xfId="20862" xr:uid="{00000000-0005-0000-0000-0000CF3A0000}"/>
    <cellStyle name="Normal 13 2 2 6 3 3 3" xfId="42030" xr:uid="{00000000-0005-0000-0000-0000D03A0000}"/>
    <cellStyle name="Normal 13 2 2 6 3 4" xfId="11092" xr:uid="{00000000-0005-0000-0000-0000D13A0000}"/>
    <cellStyle name="Normal 13 2 2 6 3 4 2" xfId="20863" xr:uid="{00000000-0005-0000-0000-0000D23A0000}"/>
    <cellStyle name="Normal 13 2 2 6 3 5" xfId="20858" xr:uid="{00000000-0005-0000-0000-0000D33A0000}"/>
    <cellStyle name="Normal 13 2 2 6 3 6" xfId="30504" xr:uid="{00000000-0005-0000-0000-0000D43A0000}"/>
    <cellStyle name="Normal 13 2 2 6 4" xfId="11093" xr:uid="{00000000-0005-0000-0000-0000D53A0000}"/>
    <cellStyle name="Normal 13 2 2 6 4 2" xfId="11094" xr:uid="{00000000-0005-0000-0000-0000D63A0000}"/>
    <cellStyle name="Normal 13 2 2 6 4 2 2" xfId="20865" xr:uid="{00000000-0005-0000-0000-0000D73A0000}"/>
    <cellStyle name="Normal 13 2 2 6 4 2 3" xfId="33159" xr:uid="{00000000-0005-0000-0000-0000D83A0000}"/>
    <cellStyle name="Normal 13 2 2 6 4 3" xfId="11095" xr:uid="{00000000-0005-0000-0000-0000D93A0000}"/>
    <cellStyle name="Normal 13 2 2 6 4 3 2" xfId="20866" xr:uid="{00000000-0005-0000-0000-0000DA3A0000}"/>
    <cellStyle name="Normal 13 2 2 6 4 3 3" xfId="32027" xr:uid="{00000000-0005-0000-0000-0000DB3A0000}"/>
    <cellStyle name="Normal 13 2 2 6 4 4" xfId="20864" xr:uid="{00000000-0005-0000-0000-0000DC3A0000}"/>
    <cellStyle name="Normal 13 2 2 6 4 5" xfId="31262" xr:uid="{00000000-0005-0000-0000-0000DD3A0000}"/>
    <cellStyle name="Normal 13 2 2 6 5" xfId="11096" xr:uid="{00000000-0005-0000-0000-0000DE3A0000}"/>
    <cellStyle name="Normal 13 2 2 6 5 2" xfId="20867" xr:uid="{00000000-0005-0000-0000-0000DF3A0000}"/>
    <cellStyle name="Normal 13 2 2 6 5 3" xfId="42028" xr:uid="{00000000-0005-0000-0000-0000E03A0000}"/>
    <cellStyle name="Normal 13 2 2 6 6" xfId="11097" xr:uid="{00000000-0005-0000-0000-0000E13A0000}"/>
    <cellStyle name="Normal 13 2 2 6 6 2" xfId="20868" xr:uid="{00000000-0005-0000-0000-0000E23A0000}"/>
    <cellStyle name="Normal 13 2 2 6 7" xfId="20851" xr:uid="{00000000-0005-0000-0000-0000E33A0000}"/>
    <cellStyle name="Normal 13 2 2 6 8" xfId="30502" xr:uid="{00000000-0005-0000-0000-0000E43A0000}"/>
    <cellStyle name="Normal 13 2 2 7" xfId="2166" xr:uid="{00000000-0005-0000-0000-0000E53A0000}"/>
    <cellStyle name="Normal 13 2 2 7 2" xfId="2167" xr:uid="{00000000-0005-0000-0000-0000E63A0000}"/>
    <cellStyle name="Normal 13 2 2 7 2 2" xfId="11098" xr:uid="{00000000-0005-0000-0000-0000E73A0000}"/>
    <cellStyle name="Normal 13 2 2 7 2 2 2" xfId="11099" xr:uid="{00000000-0005-0000-0000-0000E83A0000}"/>
    <cellStyle name="Normal 13 2 2 7 2 2 2 2" xfId="20872" xr:uid="{00000000-0005-0000-0000-0000E93A0000}"/>
    <cellStyle name="Normal 13 2 2 7 2 2 2 3" xfId="33163" xr:uid="{00000000-0005-0000-0000-0000EA3A0000}"/>
    <cellStyle name="Normal 13 2 2 7 2 2 3" xfId="11100" xr:uid="{00000000-0005-0000-0000-0000EB3A0000}"/>
    <cellStyle name="Normal 13 2 2 7 2 2 3 2" xfId="20873" xr:uid="{00000000-0005-0000-0000-0000EC3A0000}"/>
    <cellStyle name="Normal 13 2 2 7 2 2 3 3" xfId="32031" xr:uid="{00000000-0005-0000-0000-0000ED3A0000}"/>
    <cellStyle name="Normal 13 2 2 7 2 2 4" xfId="20871" xr:uid="{00000000-0005-0000-0000-0000EE3A0000}"/>
    <cellStyle name="Normal 13 2 2 7 2 2 5" xfId="31266" xr:uid="{00000000-0005-0000-0000-0000EF3A0000}"/>
    <cellStyle name="Normal 13 2 2 7 2 3" xfId="11101" xr:uid="{00000000-0005-0000-0000-0000F03A0000}"/>
    <cellStyle name="Normal 13 2 2 7 2 3 2" xfId="20874" xr:uid="{00000000-0005-0000-0000-0000F13A0000}"/>
    <cellStyle name="Normal 13 2 2 7 2 3 3" xfId="42032" xr:uid="{00000000-0005-0000-0000-0000F23A0000}"/>
    <cellStyle name="Normal 13 2 2 7 2 4" xfId="11102" xr:uid="{00000000-0005-0000-0000-0000F33A0000}"/>
    <cellStyle name="Normal 13 2 2 7 2 4 2" xfId="20875" xr:uid="{00000000-0005-0000-0000-0000F43A0000}"/>
    <cellStyle name="Normal 13 2 2 7 2 5" xfId="20870" xr:uid="{00000000-0005-0000-0000-0000F53A0000}"/>
    <cellStyle name="Normal 13 2 2 7 2 6" xfId="30506" xr:uid="{00000000-0005-0000-0000-0000F63A0000}"/>
    <cellStyle name="Normal 13 2 2 7 3" xfId="11103" xr:uid="{00000000-0005-0000-0000-0000F73A0000}"/>
    <cellStyle name="Normal 13 2 2 7 3 2" xfId="11104" xr:uid="{00000000-0005-0000-0000-0000F83A0000}"/>
    <cellStyle name="Normal 13 2 2 7 3 2 2" xfId="20877" xr:uid="{00000000-0005-0000-0000-0000F93A0000}"/>
    <cellStyle name="Normal 13 2 2 7 3 2 3" xfId="33162" xr:uid="{00000000-0005-0000-0000-0000FA3A0000}"/>
    <cellStyle name="Normal 13 2 2 7 3 3" xfId="11105" xr:uid="{00000000-0005-0000-0000-0000FB3A0000}"/>
    <cellStyle name="Normal 13 2 2 7 3 3 2" xfId="20878" xr:uid="{00000000-0005-0000-0000-0000FC3A0000}"/>
    <cellStyle name="Normal 13 2 2 7 3 3 3" xfId="32030" xr:uid="{00000000-0005-0000-0000-0000FD3A0000}"/>
    <cellStyle name="Normal 13 2 2 7 3 4" xfId="20876" xr:uid="{00000000-0005-0000-0000-0000FE3A0000}"/>
    <cellStyle name="Normal 13 2 2 7 3 5" xfId="31265" xr:uid="{00000000-0005-0000-0000-0000FF3A0000}"/>
    <cellStyle name="Normal 13 2 2 7 4" xfId="11106" xr:uid="{00000000-0005-0000-0000-0000003B0000}"/>
    <cellStyle name="Normal 13 2 2 7 4 2" xfId="20879" xr:uid="{00000000-0005-0000-0000-0000013B0000}"/>
    <cellStyle name="Normal 13 2 2 7 4 3" xfId="42031" xr:uid="{00000000-0005-0000-0000-0000023B0000}"/>
    <cellStyle name="Normal 13 2 2 7 5" xfId="11107" xr:uid="{00000000-0005-0000-0000-0000033B0000}"/>
    <cellStyle name="Normal 13 2 2 7 5 2" xfId="20880" xr:uid="{00000000-0005-0000-0000-0000043B0000}"/>
    <cellStyle name="Normal 13 2 2 7 6" xfId="20869" xr:uid="{00000000-0005-0000-0000-0000053B0000}"/>
    <cellStyle name="Normal 13 2 2 7 7" xfId="30505" xr:uid="{00000000-0005-0000-0000-0000063B0000}"/>
    <cellStyle name="Normal 13 2 2 8" xfId="2168" xr:uid="{00000000-0005-0000-0000-0000073B0000}"/>
    <cellStyle name="Normal 13 2 2 8 2" xfId="11108" xr:uid="{00000000-0005-0000-0000-0000083B0000}"/>
    <cellStyle name="Normal 13 2 2 8 2 2" xfId="11109" xr:uid="{00000000-0005-0000-0000-0000093B0000}"/>
    <cellStyle name="Normal 13 2 2 8 2 2 2" xfId="20883" xr:uid="{00000000-0005-0000-0000-00000A3B0000}"/>
    <cellStyle name="Normal 13 2 2 8 2 2 3" xfId="33164" xr:uid="{00000000-0005-0000-0000-00000B3B0000}"/>
    <cellStyle name="Normal 13 2 2 8 2 3" xfId="11110" xr:uid="{00000000-0005-0000-0000-00000C3B0000}"/>
    <cellStyle name="Normal 13 2 2 8 2 3 2" xfId="20884" xr:uid="{00000000-0005-0000-0000-00000D3B0000}"/>
    <cellStyle name="Normal 13 2 2 8 2 3 3" xfId="32032" xr:uid="{00000000-0005-0000-0000-00000E3B0000}"/>
    <cellStyle name="Normal 13 2 2 8 2 4" xfId="20882" xr:uid="{00000000-0005-0000-0000-00000F3B0000}"/>
    <cellStyle name="Normal 13 2 2 8 2 5" xfId="31267" xr:uid="{00000000-0005-0000-0000-0000103B0000}"/>
    <cellStyle name="Normal 13 2 2 8 3" xfId="11111" xr:uid="{00000000-0005-0000-0000-0000113B0000}"/>
    <cellStyle name="Normal 13 2 2 8 3 2" xfId="20885" xr:uid="{00000000-0005-0000-0000-0000123B0000}"/>
    <cellStyle name="Normal 13 2 2 8 3 3" xfId="42033" xr:uid="{00000000-0005-0000-0000-0000133B0000}"/>
    <cellStyle name="Normal 13 2 2 8 4" xfId="11112" xr:uid="{00000000-0005-0000-0000-0000143B0000}"/>
    <cellStyle name="Normal 13 2 2 8 4 2" xfId="20886" xr:uid="{00000000-0005-0000-0000-0000153B0000}"/>
    <cellStyle name="Normal 13 2 2 8 5" xfId="20881" xr:uid="{00000000-0005-0000-0000-0000163B0000}"/>
    <cellStyle name="Normal 13 2 2 8 6" xfId="30507" xr:uid="{00000000-0005-0000-0000-0000173B0000}"/>
    <cellStyle name="Normal 13 2 2 9" xfId="2169" xr:uid="{00000000-0005-0000-0000-0000183B0000}"/>
    <cellStyle name="Normal 13 2 2 9 2" xfId="11113" xr:uid="{00000000-0005-0000-0000-0000193B0000}"/>
    <cellStyle name="Normal 13 2 2 9 2 2" xfId="11114" xr:uid="{00000000-0005-0000-0000-00001A3B0000}"/>
    <cellStyle name="Normal 13 2 2 9 2 2 2" xfId="20889" xr:uid="{00000000-0005-0000-0000-00001B3B0000}"/>
    <cellStyle name="Normal 13 2 2 9 2 2 3" xfId="33165" xr:uid="{00000000-0005-0000-0000-00001C3B0000}"/>
    <cellStyle name="Normal 13 2 2 9 2 3" xfId="11115" xr:uid="{00000000-0005-0000-0000-00001D3B0000}"/>
    <cellStyle name="Normal 13 2 2 9 2 3 2" xfId="20890" xr:uid="{00000000-0005-0000-0000-00001E3B0000}"/>
    <cellStyle name="Normal 13 2 2 9 2 3 3" xfId="32033" xr:uid="{00000000-0005-0000-0000-00001F3B0000}"/>
    <cellStyle name="Normal 13 2 2 9 2 4" xfId="20888" xr:uid="{00000000-0005-0000-0000-0000203B0000}"/>
    <cellStyle name="Normal 13 2 2 9 2 5" xfId="31268" xr:uid="{00000000-0005-0000-0000-0000213B0000}"/>
    <cellStyle name="Normal 13 2 2 9 3" xfId="11116" xr:uid="{00000000-0005-0000-0000-0000223B0000}"/>
    <cellStyle name="Normal 13 2 2 9 3 2" xfId="20891" xr:uid="{00000000-0005-0000-0000-0000233B0000}"/>
    <cellStyle name="Normal 13 2 2 9 3 3" xfId="42034" xr:uid="{00000000-0005-0000-0000-0000243B0000}"/>
    <cellStyle name="Normal 13 2 2 9 4" xfId="11117" xr:uid="{00000000-0005-0000-0000-0000253B0000}"/>
    <cellStyle name="Normal 13 2 2 9 4 2" xfId="20892" xr:uid="{00000000-0005-0000-0000-0000263B0000}"/>
    <cellStyle name="Normal 13 2 2 9 5" xfId="20887" xr:uid="{00000000-0005-0000-0000-0000273B0000}"/>
    <cellStyle name="Normal 13 2 2 9 6" xfId="30508" xr:uid="{00000000-0005-0000-0000-0000283B0000}"/>
    <cellStyle name="Normal 13 2 3" xfId="2170" xr:uid="{00000000-0005-0000-0000-0000293B0000}"/>
    <cellStyle name="Normal 13 2 3 10" xfId="11118" xr:uid="{00000000-0005-0000-0000-00002A3B0000}"/>
    <cellStyle name="Normal 13 2 3 10 2" xfId="20894" xr:uid="{00000000-0005-0000-0000-00002B3B0000}"/>
    <cellStyle name="Normal 13 2 3 10 3" xfId="42035" xr:uid="{00000000-0005-0000-0000-00002C3B0000}"/>
    <cellStyle name="Normal 13 2 3 11" xfId="11119" xr:uid="{00000000-0005-0000-0000-00002D3B0000}"/>
    <cellStyle name="Normal 13 2 3 11 2" xfId="20895" xr:uid="{00000000-0005-0000-0000-00002E3B0000}"/>
    <cellStyle name="Normal 13 2 3 12" xfId="20893" xr:uid="{00000000-0005-0000-0000-00002F3B0000}"/>
    <cellStyle name="Normal 13 2 3 13" xfId="30509" xr:uid="{00000000-0005-0000-0000-0000303B0000}"/>
    <cellStyle name="Normal 13 2 3 2" xfId="2171" xr:uid="{00000000-0005-0000-0000-0000313B0000}"/>
    <cellStyle name="Normal 13 2 3 2 10" xfId="20896" xr:uid="{00000000-0005-0000-0000-0000323B0000}"/>
    <cellStyle name="Normal 13 2 3 2 11" xfId="30510" xr:uid="{00000000-0005-0000-0000-0000333B0000}"/>
    <cellStyle name="Normal 13 2 3 2 2" xfId="2172" xr:uid="{00000000-0005-0000-0000-0000343B0000}"/>
    <cellStyle name="Normal 13 2 3 2 2 10" xfId="30511" xr:uid="{00000000-0005-0000-0000-0000353B0000}"/>
    <cellStyle name="Normal 13 2 3 2 2 2" xfId="2173" xr:uid="{00000000-0005-0000-0000-0000363B0000}"/>
    <cellStyle name="Normal 13 2 3 2 2 2 2" xfId="2174" xr:uid="{00000000-0005-0000-0000-0000373B0000}"/>
    <cellStyle name="Normal 13 2 3 2 2 2 2 2" xfId="11120" xr:uid="{00000000-0005-0000-0000-0000383B0000}"/>
    <cellStyle name="Normal 13 2 3 2 2 2 2 2 2" xfId="11121" xr:uid="{00000000-0005-0000-0000-0000393B0000}"/>
    <cellStyle name="Normal 13 2 3 2 2 2 2 2 2 2" xfId="20901" xr:uid="{00000000-0005-0000-0000-00003A3B0000}"/>
    <cellStyle name="Normal 13 2 3 2 2 2 2 2 2 3" xfId="33170" xr:uid="{00000000-0005-0000-0000-00003B3B0000}"/>
    <cellStyle name="Normal 13 2 3 2 2 2 2 2 3" xfId="11122" xr:uid="{00000000-0005-0000-0000-00003C3B0000}"/>
    <cellStyle name="Normal 13 2 3 2 2 2 2 2 3 2" xfId="20902" xr:uid="{00000000-0005-0000-0000-00003D3B0000}"/>
    <cellStyle name="Normal 13 2 3 2 2 2 2 2 3 3" xfId="32038" xr:uid="{00000000-0005-0000-0000-00003E3B0000}"/>
    <cellStyle name="Normal 13 2 3 2 2 2 2 2 4" xfId="20900" xr:uid="{00000000-0005-0000-0000-00003F3B0000}"/>
    <cellStyle name="Normal 13 2 3 2 2 2 2 2 5" xfId="31273" xr:uid="{00000000-0005-0000-0000-0000403B0000}"/>
    <cellStyle name="Normal 13 2 3 2 2 2 2 3" xfId="11123" xr:uid="{00000000-0005-0000-0000-0000413B0000}"/>
    <cellStyle name="Normal 13 2 3 2 2 2 2 3 2" xfId="20903" xr:uid="{00000000-0005-0000-0000-0000423B0000}"/>
    <cellStyle name="Normal 13 2 3 2 2 2 2 3 3" xfId="42039" xr:uid="{00000000-0005-0000-0000-0000433B0000}"/>
    <cellStyle name="Normal 13 2 3 2 2 2 2 4" xfId="11124" xr:uid="{00000000-0005-0000-0000-0000443B0000}"/>
    <cellStyle name="Normal 13 2 3 2 2 2 2 4 2" xfId="20904" xr:uid="{00000000-0005-0000-0000-0000453B0000}"/>
    <cellStyle name="Normal 13 2 3 2 2 2 2 5" xfId="20899" xr:uid="{00000000-0005-0000-0000-0000463B0000}"/>
    <cellStyle name="Normal 13 2 3 2 2 2 2 6" xfId="30513" xr:uid="{00000000-0005-0000-0000-0000473B0000}"/>
    <cellStyle name="Normal 13 2 3 2 2 2 3" xfId="2175" xr:uid="{00000000-0005-0000-0000-0000483B0000}"/>
    <cellStyle name="Normal 13 2 3 2 2 2 3 2" xfId="11125" xr:uid="{00000000-0005-0000-0000-0000493B0000}"/>
    <cellStyle name="Normal 13 2 3 2 2 2 3 2 2" xfId="11126" xr:uid="{00000000-0005-0000-0000-00004A3B0000}"/>
    <cellStyle name="Normal 13 2 3 2 2 2 3 2 2 2" xfId="20907" xr:uid="{00000000-0005-0000-0000-00004B3B0000}"/>
    <cellStyle name="Normal 13 2 3 2 2 2 3 2 2 3" xfId="33171" xr:uid="{00000000-0005-0000-0000-00004C3B0000}"/>
    <cellStyle name="Normal 13 2 3 2 2 2 3 2 3" xfId="11127" xr:uid="{00000000-0005-0000-0000-00004D3B0000}"/>
    <cellStyle name="Normal 13 2 3 2 2 2 3 2 3 2" xfId="20908" xr:uid="{00000000-0005-0000-0000-00004E3B0000}"/>
    <cellStyle name="Normal 13 2 3 2 2 2 3 2 3 3" xfId="32039" xr:uid="{00000000-0005-0000-0000-00004F3B0000}"/>
    <cellStyle name="Normal 13 2 3 2 2 2 3 2 4" xfId="20906" xr:uid="{00000000-0005-0000-0000-0000503B0000}"/>
    <cellStyle name="Normal 13 2 3 2 2 2 3 2 5" xfId="31274" xr:uid="{00000000-0005-0000-0000-0000513B0000}"/>
    <cellStyle name="Normal 13 2 3 2 2 2 3 3" xfId="11128" xr:uid="{00000000-0005-0000-0000-0000523B0000}"/>
    <cellStyle name="Normal 13 2 3 2 2 2 3 3 2" xfId="20909" xr:uid="{00000000-0005-0000-0000-0000533B0000}"/>
    <cellStyle name="Normal 13 2 3 2 2 2 3 3 3" xfId="42040" xr:uid="{00000000-0005-0000-0000-0000543B0000}"/>
    <cellStyle name="Normal 13 2 3 2 2 2 3 4" xfId="11129" xr:uid="{00000000-0005-0000-0000-0000553B0000}"/>
    <cellStyle name="Normal 13 2 3 2 2 2 3 4 2" xfId="20910" xr:uid="{00000000-0005-0000-0000-0000563B0000}"/>
    <cellStyle name="Normal 13 2 3 2 2 2 3 5" xfId="20905" xr:uid="{00000000-0005-0000-0000-0000573B0000}"/>
    <cellStyle name="Normal 13 2 3 2 2 2 3 6" xfId="30514" xr:uid="{00000000-0005-0000-0000-0000583B0000}"/>
    <cellStyle name="Normal 13 2 3 2 2 2 4" xfId="11130" xr:uid="{00000000-0005-0000-0000-0000593B0000}"/>
    <cellStyle name="Normal 13 2 3 2 2 2 4 2" xfId="11131" xr:uid="{00000000-0005-0000-0000-00005A3B0000}"/>
    <cellStyle name="Normal 13 2 3 2 2 2 4 2 2" xfId="20912" xr:uid="{00000000-0005-0000-0000-00005B3B0000}"/>
    <cellStyle name="Normal 13 2 3 2 2 2 4 2 3" xfId="33169" xr:uid="{00000000-0005-0000-0000-00005C3B0000}"/>
    <cellStyle name="Normal 13 2 3 2 2 2 4 3" xfId="11132" xr:uid="{00000000-0005-0000-0000-00005D3B0000}"/>
    <cellStyle name="Normal 13 2 3 2 2 2 4 3 2" xfId="20913" xr:uid="{00000000-0005-0000-0000-00005E3B0000}"/>
    <cellStyle name="Normal 13 2 3 2 2 2 4 3 3" xfId="32037" xr:uid="{00000000-0005-0000-0000-00005F3B0000}"/>
    <cellStyle name="Normal 13 2 3 2 2 2 4 4" xfId="20911" xr:uid="{00000000-0005-0000-0000-0000603B0000}"/>
    <cellStyle name="Normal 13 2 3 2 2 2 4 5" xfId="31272" xr:uid="{00000000-0005-0000-0000-0000613B0000}"/>
    <cellStyle name="Normal 13 2 3 2 2 2 5" xfId="11133" xr:uid="{00000000-0005-0000-0000-0000623B0000}"/>
    <cellStyle name="Normal 13 2 3 2 2 2 5 2" xfId="20914" xr:uid="{00000000-0005-0000-0000-0000633B0000}"/>
    <cellStyle name="Normal 13 2 3 2 2 2 5 3" xfId="42038" xr:uid="{00000000-0005-0000-0000-0000643B0000}"/>
    <cellStyle name="Normal 13 2 3 2 2 2 6" xfId="11134" xr:uid="{00000000-0005-0000-0000-0000653B0000}"/>
    <cellStyle name="Normal 13 2 3 2 2 2 6 2" xfId="20915" xr:uid="{00000000-0005-0000-0000-0000663B0000}"/>
    <cellStyle name="Normal 13 2 3 2 2 2 7" xfId="20898" xr:uid="{00000000-0005-0000-0000-0000673B0000}"/>
    <cellStyle name="Normal 13 2 3 2 2 2 8" xfId="30512" xr:uid="{00000000-0005-0000-0000-0000683B0000}"/>
    <cellStyle name="Normal 13 2 3 2 2 3" xfId="2176" xr:uid="{00000000-0005-0000-0000-0000693B0000}"/>
    <cellStyle name="Normal 13 2 3 2 2 3 2" xfId="2177" xr:uid="{00000000-0005-0000-0000-00006A3B0000}"/>
    <cellStyle name="Normal 13 2 3 2 2 3 2 2" xfId="11135" xr:uid="{00000000-0005-0000-0000-00006B3B0000}"/>
    <cellStyle name="Normal 13 2 3 2 2 3 2 2 2" xfId="11136" xr:uid="{00000000-0005-0000-0000-00006C3B0000}"/>
    <cellStyle name="Normal 13 2 3 2 2 3 2 2 2 2" xfId="20919" xr:uid="{00000000-0005-0000-0000-00006D3B0000}"/>
    <cellStyle name="Normal 13 2 3 2 2 3 2 2 2 3" xfId="33173" xr:uid="{00000000-0005-0000-0000-00006E3B0000}"/>
    <cellStyle name="Normal 13 2 3 2 2 3 2 2 3" xfId="11137" xr:uid="{00000000-0005-0000-0000-00006F3B0000}"/>
    <cellStyle name="Normal 13 2 3 2 2 3 2 2 3 2" xfId="20920" xr:uid="{00000000-0005-0000-0000-0000703B0000}"/>
    <cellStyle name="Normal 13 2 3 2 2 3 2 2 3 3" xfId="32041" xr:uid="{00000000-0005-0000-0000-0000713B0000}"/>
    <cellStyle name="Normal 13 2 3 2 2 3 2 2 4" xfId="20918" xr:uid="{00000000-0005-0000-0000-0000723B0000}"/>
    <cellStyle name="Normal 13 2 3 2 2 3 2 2 5" xfId="31276" xr:uid="{00000000-0005-0000-0000-0000733B0000}"/>
    <cellStyle name="Normal 13 2 3 2 2 3 2 3" xfId="11138" xr:uid="{00000000-0005-0000-0000-0000743B0000}"/>
    <cellStyle name="Normal 13 2 3 2 2 3 2 3 2" xfId="20921" xr:uid="{00000000-0005-0000-0000-0000753B0000}"/>
    <cellStyle name="Normal 13 2 3 2 2 3 2 3 3" xfId="42042" xr:uid="{00000000-0005-0000-0000-0000763B0000}"/>
    <cellStyle name="Normal 13 2 3 2 2 3 2 4" xfId="11139" xr:uid="{00000000-0005-0000-0000-0000773B0000}"/>
    <cellStyle name="Normal 13 2 3 2 2 3 2 4 2" xfId="20922" xr:uid="{00000000-0005-0000-0000-0000783B0000}"/>
    <cellStyle name="Normal 13 2 3 2 2 3 2 5" xfId="20917" xr:uid="{00000000-0005-0000-0000-0000793B0000}"/>
    <cellStyle name="Normal 13 2 3 2 2 3 2 6" xfId="30516" xr:uid="{00000000-0005-0000-0000-00007A3B0000}"/>
    <cellStyle name="Normal 13 2 3 2 2 3 3" xfId="11140" xr:uid="{00000000-0005-0000-0000-00007B3B0000}"/>
    <cellStyle name="Normal 13 2 3 2 2 3 3 2" xfId="11141" xr:uid="{00000000-0005-0000-0000-00007C3B0000}"/>
    <cellStyle name="Normal 13 2 3 2 2 3 3 2 2" xfId="20924" xr:uid="{00000000-0005-0000-0000-00007D3B0000}"/>
    <cellStyle name="Normal 13 2 3 2 2 3 3 2 3" xfId="33172" xr:uid="{00000000-0005-0000-0000-00007E3B0000}"/>
    <cellStyle name="Normal 13 2 3 2 2 3 3 3" xfId="11142" xr:uid="{00000000-0005-0000-0000-00007F3B0000}"/>
    <cellStyle name="Normal 13 2 3 2 2 3 3 3 2" xfId="20925" xr:uid="{00000000-0005-0000-0000-0000803B0000}"/>
    <cellStyle name="Normal 13 2 3 2 2 3 3 3 3" xfId="32040" xr:uid="{00000000-0005-0000-0000-0000813B0000}"/>
    <cellStyle name="Normal 13 2 3 2 2 3 3 4" xfId="20923" xr:uid="{00000000-0005-0000-0000-0000823B0000}"/>
    <cellStyle name="Normal 13 2 3 2 2 3 3 5" xfId="31275" xr:uid="{00000000-0005-0000-0000-0000833B0000}"/>
    <cellStyle name="Normal 13 2 3 2 2 3 4" xfId="11143" xr:uid="{00000000-0005-0000-0000-0000843B0000}"/>
    <cellStyle name="Normal 13 2 3 2 2 3 4 2" xfId="20926" xr:uid="{00000000-0005-0000-0000-0000853B0000}"/>
    <cellStyle name="Normal 13 2 3 2 2 3 4 3" xfId="42041" xr:uid="{00000000-0005-0000-0000-0000863B0000}"/>
    <cellStyle name="Normal 13 2 3 2 2 3 5" xfId="11144" xr:uid="{00000000-0005-0000-0000-0000873B0000}"/>
    <cellStyle name="Normal 13 2 3 2 2 3 5 2" xfId="20927" xr:uid="{00000000-0005-0000-0000-0000883B0000}"/>
    <cellStyle name="Normal 13 2 3 2 2 3 6" xfId="20916" xr:uid="{00000000-0005-0000-0000-0000893B0000}"/>
    <cellStyle name="Normal 13 2 3 2 2 3 7" xfId="30515" xr:uid="{00000000-0005-0000-0000-00008A3B0000}"/>
    <cellStyle name="Normal 13 2 3 2 2 4" xfId="2178" xr:uid="{00000000-0005-0000-0000-00008B3B0000}"/>
    <cellStyle name="Normal 13 2 3 2 2 4 2" xfId="11145" xr:uid="{00000000-0005-0000-0000-00008C3B0000}"/>
    <cellStyle name="Normal 13 2 3 2 2 4 2 2" xfId="11146" xr:uid="{00000000-0005-0000-0000-00008D3B0000}"/>
    <cellStyle name="Normal 13 2 3 2 2 4 2 2 2" xfId="20930" xr:uid="{00000000-0005-0000-0000-00008E3B0000}"/>
    <cellStyle name="Normal 13 2 3 2 2 4 2 2 3" xfId="33174" xr:uid="{00000000-0005-0000-0000-00008F3B0000}"/>
    <cellStyle name="Normal 13 2 3 2 2 4 2 3" xfId="11147" xr:uid="{00000000-0005-0000-0000-0000903B0000}"/>
    <cellStyle name="Normal 13 2 3 2 2 4 2 3 2" xfId="20931" xr:uid="{00000000-0005-0000-0000-0000913B0000}"/>
    <cellStyle name="Normal 13 2 3 2 2 4 2 3 3" xfId="32042" xr:uid="{00000000-0005-0000-0000-0000923B0000}"/>
    <cellStyle name="Normal 13 2 3 2 2 4 2 4" xfId="20929" xr:uid="{00000000-0005-0000-0000-0000933B0000}"/>
    <cellStyle name="Normal 13 2 3 2 2 4 2 5" xfId="31277" xr:uid="{00000000-0005-0000-0000-0000943B0000}"/>
    <cellStyle name="Normal 13 2 3 2 2 4 3" xfId="11148" xr:uid="{00000000-0005-0000-0000-0000953B0000}"/>
    <cellStyle name="Normal 13 2 3 2 2 4 3 2" xfId="20932" xr:uid="{00000000-0005-0000-0000-0000963B0000}"/>
    <cellStyle name="Normal 13 2 3 2 2 4 3 3" xfId="42043" xr:uid="{00000000-0005-0000-0000-0000973B0000}"/>
    <cellStyle name="Normal 13 2 3 2 2 4 4" xfId="11149" xr:uid="{00000000-0005-0000-0000-0000983B0000}"/>
    <cellStyle name="Normal 13 2 3 2 2 4 4 2" xfId="20933" xr:uid="{00000000-0005-0000-0000-0000993B0000}"/>
    <cellStyle name="Normal 13 2 3 2 2 4 5" xfId="20928" xr:uid="{00000000-0005-0000-0000-00009A3B0000}"/>
    <cellStyle name="Normal 13 2 3 2 2 4 6" xfId="30517" xr:uid="{00000000-0005-0000-0000-00009B3B0000}"/>
    <cellStyle name="Normal 13 2 3 2 2 5" xfId="2179" xr:uid="{00000000-0005-0000-0000-00009C3B0000}"/>
    <cellStyle name="Normal 13 2 3 2 2 5 2" xfId="11150" xr:uid="{00000000-0005-0000-0000-00009D3B0000}"/>
    <cellStyle name="Normal 13 2 3 2 2 5 2 2" xfId="11151" xr:uid="{00000000-0005-0000-0000-00009E3B0000}"/>
    <cellStyle name="Normal 13 2 3 2 2 5 2 2 2" xfId="20936" xr:uid="{00000000-0005-0000-0000-00009F3B0000}"/>
    <cellStyle name="Normal 13 2 3 2 2 5 2 2 3" xfId="33175" xr:uid="{00000000-0005-0000-0000-0000A03B0000}"/>
    <cellStyle name="Normal 13 2 3 2 2 5 2 3" xfId="11152" xr:uid="{00000000-0005-0000-0000-0000A13B0000}"/>
    <cellStyle name="Normal 13 2 3 2 2 5 2 3 2" xfId="20937" xr:uid="{00000000-0005-0000-0000-0000A23B0000}"/>
    <cellStyle name="Normal 13 2 3 2 2 5 2 3 3" xfId="32043" xr:uid="{00000000-0005-0000-0000-0000A33B0000}"/>
    <cellStyle name="Normal 13 2 3 2 2 5 2 4" xfId="20935" xr:uid="{00000000-0005-0000-0000-0000A43B0000}"/>
    <cellStyle name="Normal 13 2 3 2 2 5 2 5" xfId="31278" xr:uid="{00000000-0005-0000-0000-0000A53B0000}"/>
    <cellStyle name="Normal 13 2 3 2 2 5 3" xfId="11153" xr:uid="{00000000-0005-0000-0000-0000A63B0000}"/>
    <cellStyle name="Normal 13 2 3 2 2 5 3 2" xfId="20938" xr:uid="{00000000-0005-0000-0000-0000A73B0000}"/>
    <cellStyle name="Normal 13 2 3 2 2 5 3 3" xfId="42044" xr:uid="{00000000-0005-0000-0000-0000A83B0000}"/>
    <cellStyle name="Normal 13 2 3 2 2 5 4" xfId="11154" xr:uid="{00000000-0005-0000-0000-0000A93B0000}"/>
    <cellStyle name="Normal 13 2 3 2 2 5 4 2" xfId="20939" xr:uid="{00000000-0005-0000-0000-0000AA3B0000}"/>
    <cellStyle name="Normal 13 2 3 2 2 5 5" xfId="20934" xr:uid="{00000000-0005-0000-0000-0000AB3B0000}"/>
    <cellStyle name="Normal 13 2 3 2 2 5 6" xfId="30518" xr:uid="{00000000-0005-0000-0000-0000AC3B0000}"/>
    <cellStyle name="Normal 13 2 3 2 2 6" xfId="11155" xr:uid="{00000000-0005-0000-0000-0000AD3B0000}"/>
    <cellStyle name="Normal 13 2 3 2 2 6 2" xfId="11156" xr:uid="{00000000-0005-0000-0000-0000AE3B0000}"/>
    <cellStyle name="Normal 13 2 3 2 2 6 2 2" xfId="20941" xr:uid="{00000000-0005-0000-0000-0000AF3B0000}"/>
    <cellStyle name="Normal 13 2 3 2 2 6 2 3" xfId="33168" xr:uid="{00000000-0005-0000-0000-0000B03B0000}"/>
    <cellStyle name="Normal 13 2 3 2 2 6 3" xfId="11157" xr:uid="{00000000-0005-0000-0000-0000B13B0000}"/>
    <cellStyle name="Normal 13 2 3 2 2 6 3 2" xfId="20942" xr:uid="{00000000-0005-0000-0000-0000B23B0000}"/>
    <cellStyle name="Normal 13 2 3 2 2 6 3 3" xfId="32036" xr:uid="{00000000-0005-0000-0000-0000B33B0000}"/>
    <cellStyle name="Normal 13 2 3 2 2 6 4" xfId="20940" xr:uid="{00000000-0005-0000-0000-0000B43B0000}"/>
    <cellStyle name="Normal 13 2 3 2 2 6 5" xfId="31271" xr:uid="{00000000-0005-0000-0000-0000B53B0000}"/>
    <cellStyle name="Normal 13 2 3 2 2 7" xfId="11158" xr:uid="{00000000-0005-0000-0000-0000B63B0000}"/>
    <cellStyle name="Normal 13 2 3 2 2 7 2" xfId="20943" xr:uid="{00000000-0005-0000-0000-0000B73B0000}"/>
    <cellStyle name="Normal 13 2 3 2 2 7 3" xfId="42037" xr:uid="{00000000-0005-0000-0000-0000B83B0000}"/>
    <cellStyle name="Normal 13 2 3 2 2 8" xfId="11159" xr:uid="{00000000-0005-0000-0000-0000B93B0000}"/>
    <cellStyle name="Normal 13 2 3 2 2 8 2" xfId="20944" xr:uid="{00000000-0005-0000-0000-0000BA3B0000}"/>
    <cellStyle name="Normal 13 2 3 2 2 9" xfId="20897" xr:uid="{00000000-0005-0000-0000-0000BB3B0000}"/>
    <cellStyle name="Normal 13 2 3 2 3" xfId="2180" xr:uid="{00000000-0005-0000-0000-0000BC3B0000}"/>
    <cellStyle name="Normal 13 2 3 2 3 2" xfId="2181" xr:uid="{00000000-0005-0000-0000-0000BD3B0000}"/>
    <cellStyle name="Normal 13 2 3 2 3 2 2" xfId="11160" xr:uid="{00000000-0005-0000-0000-0000BE3B0000}"/>
    <cellStyle name="Normal 13 2 3 2 3 2 2 2" xfId="11161" xr:uid="{00000000-0005-0000-0000-0000BF3B0000}"/>
    <cellStyle name="Normal 13 2 3 2 3 2 2 2 2" xfId="20948" xr:uid="{00000000-0005-0000-0000-0000C03B0000}"/>
    <cellStyle name="Normal 13 2 3 2 3 2 2 2 3" xfId="33177" xr:uid="{00000000-0005-0000-0000-0000C13B0000}"/>
    <cellStyle name="Normal 13 2 3 2 3 2 2 3" xfId="11162" xr:uid="{00000000-0005-0000-0000-0000C23B0000}"/>
    <cellStyle name="Normal 13 2 3 2 3 2 2 3 2" xfId="20949" xr:uid="{00000000-0005-0000-0000-0000C33B0000}"/>
    <cellStyle name="Normal 13 2 3 2 3 2 2 3 3" xfId="32045" xr:uid="{00000000-0005-0000-0000-0000C43B0000}"/>
    <cellStyle name="Normal 13 2 3 2 3 2 2 4" xfId="20947" xr:uid="{00000000-0005-0000-0000-0000C53B0000}"/>
    <cellStyle name="Normal 13 2 3 2 3 2 2 5" xfId="31280" xr:uid="{00000000-0005-0000-0000-0000C63B0000}"/>
    <cellStyle name="Normal 13 2 3 2 3 2 3" xfId="11163" xr:uid="{00000000-0005-0000-0000-0000C73B0000}"/>
    <cellStyle name="Normal 13 2 3 2 3 2 3 2" xfId="20950" xr:uid="{00000000-0005-0000-0000-0000C83B0000}"/>
    <cellStyle name="Normal 13 2 3 2 3 2 3 3" xfId="42046" xr:uid="{00000000-0005-0000-0000-0000C93B0000}"/>
    <cellStyle name="Normal 13 2 3 2 3 2 4" xfId="11164" xr:uid="{00000000-0005-0000-0000-0000CA3B0000}"/>
    <cellStyle name="Normal 13 2 3 2 3 2 4 2" xfId="20951" xr:uid="{00000000-0005-0000-0000-0000CB3B0000}"/>
    <cellStyle name="Normal 13 2 3 2 3 2 5" xfId="20946" xr:uid="{00000000-0005-0000-0000-0000CC3B0000}"/>
    <cellStyle name="Normal 13 2 3 2 3 2 6" xfId="30520" xr:uid="{00000000-0005-0000-0000-0000CD3B0000}"/>
    <cellStyle name="Normal 13 2 3 2 3 3" xfId="2182" xr:uid="{00000000-0005-0000-0000-0000CE3B0000}"/>
    <cellStyle name="Normal 13 2 3 2 3 3 2" xfId="11165" xr:uid="{00000000-0005-0000-0000-0000CF3B0000}"/>
    <cellStyle name="Normal 13 2 3 2 3 3 2 2" xfId="11166" xr:uid="{00000000-0005-0000-0000-0000D03B0000}"/>
    <cellStyle name="Normal 13 2 3 2 3 3 2 2 2" xfId="20954" xr:uid="{00000000-0005-0000-0000-0000D13B0000}"/>
    <cellStyle name="Normal 13 2 3 2 3 3 2 2 3" xfId="33178" xr:uid="{00000000-0005-0000-0000-0000D23B0000}"/>
    <cellStyle name="Normal 13 2 3 2 3 3 2 3" xfId="11167" xr:uid="{00000000-0005-0000-0000-0000D33B0000}"/>
    <cellStyle name="Normal 13 2 3 2 3 3 2 3 2" xfId="20955" xr:uid="{00000000-0005-0000-0000-0000D43B0000}"/>
    <cellStyle name="Normal 13 2 3 2 3 3 2 3 3" xfId="32046" xr:uid="{00000000-0005-0000-0000-0000D53B0000}"/>
    <cellStyle name="Normal 13 2 3 2 3 3 2 4" xfId="20953" xr:uid="{00000000-0005-0000-0000-0000D63B0000}"/>
    <cellStyle name="Normal 13 2 3 2 3 3 2 5" xfId="31281" xr:uid="{00000000-0005-0000-0000-0000D73B0000}"/>
    <cellStyle name="Normal 13 2 3 2 3 3 3" xfId="11168" xr:uid="{00000000-0005-0000-0000-0000D83B0000}"/>
    <cellStyle name="Normal 13 2 3 2 3 3 3 2" xfId="20956" xr:uid="{00000000-0005-0000-0000-0000D93B0000}"/>
    <cellStyle name="Normal 13 2 3 2 3 3 3 3" xfId="42047" xr:uid="{00000000-0005-0000-0000-0000DA3B0000}"/>
    <cellStyle name="Normal 13 2 3 2 3 3 4" xfId="11169" xr:uid="{00000000-0005-0000-0000-0000DB3B0000}"/>
    <cellStyle name="Normal 13 2 3 2 3 3 4 2" xfId="20957" xr:uid="{00000000-0005-0000-0000-0000DC3B0000}"/>
    <cellStyle name="Normal 13 2 3 2 3 3 5" xfId="20952" xr:uid="{00000000-0005-0000-0000-0000DD3B0000}"/>
    <cellStyle name="Normal 13 2 3 2 3 3 6" xfId="30521" xr:uid="{00000000-0005-0000-0000-0000DE3B0000}"/>
    <cellStyle name="Normal 13 2 3 2 3 4" xfId="11170" xr:uid="{00000000-0005-0000-0000-0000DF3B0000}"/>
    <cellStyle name="Normal 13 2 3 2 3 4 2" xfId="11171" xr:uid="{00000000-0005-0000-0000-0000E03B0000}"/>
    <cellStyle name="Normal 13 2 3 2 3 4 2 2" xfId="20959" xr:uid="{00000000-0005-0000-0000-0000E13B0000}"/>
    <cellStyle name="Normal 13 2 3 2 3 4 2 3" xfId="33176" xr:uid="{00000000-0005-0000-0000-0000E23B0000}"/>
    <cellStyle name="Normal 13 2 3 2 3 4 3" xfId="11172" xr:uid="{00000000-0005-0000-0000-0000E33B0000}"/>
    <cellStyle name="Normal 13 2 3 2 3 4 3 2" xfId="20960" xr:uid="{00000000-0005-0000-0000-0000E43B0000}"/>
    <cellStyle name="Normal 13 2 3 2 3 4 3 3" xfId="32044" xr:uid="{00000000-0005-0000-0000-0000E53B0000}"/>
    <cellStyle name="Normal 13 2 3 2 3 4 4" xfId="20958" xr:uid="{00000000-0005-0000-0000-0000E63B0000}"/>
    <cellStyle name="Normal 13 2 3 2 3 4 5" xfId="31279" xr:uid="{00000000-0005-0000-0000-0000E73B0000}"/>
    <cellStyle name="Normal 13 2 3 2 3 5" xfId="11173" xr:uid="{00000000-0005-0000-0000-0000E83B0000}"/>
    <cellStyle name="Normal 13 2 3 2 3 5 2" xfId="20961" xr:uid="{00000000-0005-0000-0000-0000E93B0000}"/>
    <cellStyle name="Normal 13 2 3 2 3 5 3" xfId="42045" xr:uid="{00000000-0005-0000-0000-0000EA3B0000}"/>
    <cellStyle name="Normal 13 2 3 2 3 6" xfId="11174" xr:uid="{00000000-0005-0000-0000-0000EB3B0000}"/>
    <cellStyle name="Normal 13 2 3 2 3 6 2" xfId="20962" xr:uid="{00000000-0005-0000-0000-0000EC3B0000}"/>
    <cellStyle name="Normal 13 2 3 2 3 7" xfId="20945" xr:uid="{00000000-0005-0000-0000-0000ED3B0000}"/>
    <cellStyle name="Normal 13 2 3 2 3 8" xfId="30519" xr:uid="{00000000-0005-0000-0000-0000EE3B0000}"/>
    <cellStyle name="Normal 13 2 3 2 4" xfId="2183" xr:uid="{00000000-0005-0000-0000-0000EF3B0000}"/>
    <cellStyle name="Normal 13 2 3 2 4 2" xfId="2184" xr:uid="{00000000-0005-0000-0000-0000F03B0000}"/>
    <cellStyle name="Normal 13 2 3 2 4 2 2" xfId="11175" xr:uid="{00000000-0005-0000-0000-0000F13B0000}"/>
    <cellStyle name="Normal 13 2 3 2 4 2 2 2" xfId="11176" xr:uid="{00000000-0005-0000-0000-0000F23B0000}"/>
    <cellStyle name="Normal 13 2 3 2 4 2 2 2 2" xfId="20966" xr:uid="{00000000-0005-0000-0000-0000F33B0000}"/>
    <cellStyle name="Normal 13 2 3 2 4 2 2 2 3" xfId="33180" xr:uid="{00000000-0005-0000-0000-0000F43B0000}"/>
    <cellStyle name="Normal 13 2 3 2 4 2 2 3" xfId="11177" xr:uid="{00000000-0005-0000-0000-0000F53B0000}"/>
    <cellStyle name="Normal 13 2 3 2 4 2 2 3 2" xfId="20967" xr:uid="{00000000-0005-0000-0000-0000F63B0000}"/>
    <cellStyle name="Normal 13 2 3 2 4 2 2 3 3" xfId="32048" xr:uid="{00000000-0005-0000-0000-0000F73B0000}"/>
    <cellStyle name="Normal 13 2 3 2 4 2 2 4" xfId="20965" xr:uid="{00000000-0005-0000-0000-0000F83B0000}"/>
    <cellStyle name="Normal 13 2 3 2 4 2 2 5" xfId="31283" xr:uid="{00000000-0005-0000-0000-0000F93B0000}"/>
    <cellStyle name="Normal 13 2 3 2 4 2 3" xfId="11178" xr:uid="{00000000-0005-0000-0000-0000FA3B0000}"/>
    <cellStyle name="Normal 13 2 3 2 4 2 3 2" xfId="20968" xr:uid="{00000000-0005-0000-0000-0000FB3B0000}"/>
    <cellStyle name="Normal 13 2 3 2 4 2 3 3" xfId="42049" xr:uid="{00000000-0005-0000-0000-0000FC3B0000}"/>
    <cellStyle name="Normal 13 2 3 2 4 2 4" xfId="11179" xr:uid="{00000000-0005-0000-0000-0000FD3B0000}"/>
    <cellStyle name="Normal 13 2 3 2 4 2 4 2" xfId="20969" xr:uid="{00000000-0005-0000-0000-0000FE3B0000}"/>
    <cellStyle name="Normal 13 2 3 2 4 2 5" xfId="20964" xr:uid="{00000000-0005-0000-0000-0000FF3B0000}"/>
    <cellStyle name="Normal 13 2 3 2 4 2 6" xfId="30523" xr:uid="{00000000-0005-0000-0000-0000003C0000}"/>
    <cellStyle name="Normal 13 2 3 2 4 3" xfId="11180" xr:uid="{00000000-0005-0000-0000-0000013C0000}"/>
    <cellStyle name="Normal 13 2 3 2 4 3 2" xfId="11181" xr:uid="{00000000-0005-0000-0000-0000023C0000}"/>
    <cellStyle name="Normal 13 2 3 2 4 3 2 2" xfId="20971" xr:uid="{00000000-0005-0000-0000-0000033C0000}"/>
    <cellStyle name="Normal 13 2 3 2 4 3 2 3" xfId="33179" xr:uid="{00000000-0005-0000-0000-0000043C0000}"/>
    <cellStyle name="Normal 13 2 3 2 4 3 3" xfId="11182" xr:uid="{00000000-0005-0000-0000-0000053C0000}"/>
    <cellStyle name="Normal 13 2 3 2 4 3 3 2" xfId="20972" xr:uid="{00000000-0005-0000-0000-0000063C0000}"/>
    <cellStyle name="Normal 13 2 3 2 4 3 3 3" xfId="32047" xr:uid="{00000000-0005-0000-0000-0000073C0000}"/>
    <cellStyle name="Normal 13 2 3 2 4 3 4" xfId="20970" xr:uid="{00000000-0005-0000-0000-0000083C0000}"/>
    <cellStyle name="Normal 13 2 3 2 4 3 5" xfId="31282" xr:uid="{00000000-0005-0000-0000-0000093C0000}"/>
    <cellStyle name="Normal 13 2 3 2 4 4" xfId="11183" xr:uid="{00000000-0005-0000-0000-00000A3C0000}"/>
    <cellStyle name="Normal 13 2 3 2 4 4 2" xfId="20973" xr:uid="{00000000-0005-0000-0000-00000B3C0000}"/>
    <cellStyle name="Normal 13 2 3 2 4 4 3" xfId="42048" xr:uid="{00000000-0005-0000-0000-00000C3C0000}"/>
    <cellStyle name="Normal 13 2 3 2 4 5" xfId="11184" xr:uid="{00000000-0005-0000-0000-00000D3C0000}"/>
    <cellStyle name="Normal 13 2 3 2 4 5 2" xfId="20974" xr:uid="{00000000-0005-0000-0000-00000E3C0000}"/>
    <cellStyle name="Normal 13 2 3 2 4 6" xfId="20963" xr:uid="{00000000-0005-0000-0000-00000F3C0000}"/>
    <cellStyle name="Normal 13 2 3 2 4 7" xfId="30522" xr:uid="{00000000-0005-0000-0000-0000103C0000}"/>
    <cellStyle name="Normal 13 2 3 2 5" xfId="2185" xr:uid="{00000000-0005-0000-0000-0000113C0000}"/>
    <cellStyle name="Normal 13 2 3 2 5 2" xfId="11185" xr:uid="{00000000-0005-0000-0000-0000123C0000}"/>
    <cellStyle name="Normal 13 2 3 2 5 2 2" xfId="11186" xr:uid="{00000000-0005-0000-0000-0000133C0000}"/>
    <cellStyle name="Normal 13 2 3 2 5 2 2 2" xfId="20977" xr:uid="{00000000-0005-0000-0000-0000143C0000}"/>
    <cellStyle name="Normal 13 2 3 2 5 2 2 3" xfId="33181" xr:uid="{00000000-0005-0000-0000-0000153C0000}"/>
    <cellStyle name="Normal 13 2 3 2 5 2 3" xfId="11187" xr:uid="{00000000-0005-0000-0000-0000163C0000}"/>
    <cellStyle name="Normal 13 2 3 2 5 2 3 2" xfId="20978" xr:uid="{00000000-0005-0000-0000-0000173C0000}"/>
    <cellStyle name="Normal 13 2 3 2 5 2 3 3" xfId="32049" xr:uid="{00000000-0005-0000-0000-0000183C0000}"/>
    <cellStyle name="Normal 13 2 3 2 5 2 4" xfId="20976" xr:uid="{00000000-0005-0000-0000-0000193C0000}"/>
    <cellStyle name="Normal 13 2 3 2 5 2 5" xfId="31284" xr:uid="{00000000-0005-0000-0000-00001A3C0000}"/>
    <cellStyle name="Normal 13 2 3 2 5 3" xfId="11188" xr:uid="{00000000-0005-0000-0000-00001B3C0000}"/>
    <cellStyle name="Normal 13 2 3 2 5 3 2" xfId="20979" xr:uid="{00000000-0005-0000-0000-00001C3C0000}"/>
    <cellStyle name="Normal 13 2 3 2 5 3 3" xfId="42050" xr:uid="{00000000-0005-0000-0000-00001D3C0000}"/>
    <cellStyle name="Normal 13 2 3 2 5 4" xfId="11189" xr:uid="{00000000-0005-0000-0000-00001E3C0000}"/>
    <cellStyle name="Normal 13 2 3 2 5 4 2" xfId="20980" xr:uid="{00000000-0005-0000-0000-00001F3C0000}"/>
    <cellStyle name="Normal 13 2 3 2 5 5" xfId="20975" xr:uid="{00000000-0005-0000-0000-0000203C0000}"/>
    <cellStyle name="Normal 13 2 3 2 5 6" xfId="30524" xr:uid="{00000000-0005-0000-0000-0000213C0000}"/>
    <cellStyle name="Normal 13 2 3 2 6" xfId="2186" xr:uid="{00000000-0005-0000-0000-0000223C0000}"/>
    <cellStyle name="Normal 13 2 3 2 6 2" xfId="11190" xr:uid="{00000000-0005-0000-0000-0000233C0000}"/>
    <cellStyle name="Normal 13 2 3 2 6 2 2" xfId="11191" xr:uid="{00000000-0005-0000-0000-0000243C0000}"/>
    <cellStyle name="Normal 13 2 3 2 6 2 2 2" xfId="20983" xr:uid="{00000000-0005-0000-0000-0000253C0000}"/>
    <cellStyle name="Normal 13 2 3 2 6 2 2 3" xfId="33182" xr:uid="{00000000-0005-0000-0000-0000263C0000}"/>
    <cellStyle name="Normal 13 2 3 2 6 2 3" xfId="11192" xr:uid="{00000000-0005-0000-0000-0000273C0000}"/>
    <cellStyle name="Normal 13 2 3 2 6 2 3 2" xfId="20984" xr:uid="{00000000-0005-0000-0000-0000283C0000}"/>
    <cellStyle name="Normal 13 2 3 2 6 2 3 3" xfId="32050" xr:uid="{00000000-0005-0000-0000-0000293C0000}"/>
    <cellStyle name="Normal 13 2 3 2 6 2 4" xfId="20982" xr:uid="{00000000-0005-0000-0000-00002A3C0000}"/>
    <cellStyle name="Normal 13 2 3 2 6 2 5" xfId="31285" xr:uid="{00000000-0005-0000-0000-00002B3C0000}"/>
    <cellStyle name="Normal 13 2 3 2 6 3" xfId="11193" xr:uid="{00000000-0005-0000-0000-00002C3C0000}"/>
    <cellStyle name="Normal 13 2 3 2 6 3 2" xfId="20985" xr:uid="{00000000-0005-0000-0000-00002D3C0000}"/>
    <cellStyle name="Normal 13 2 3 2 6 3 3" xfId="42051" xr:uid="{00000000-0005-0000-0000-00002E3C0000}"/>
    <cellStyle name="Normal 13 2 3 2 6 4" xfId="11194" xr:uid="{00000000-0005-0000-0000-00002F3C0000}"/>
    <cellStyle name="Normal 13 2 3 2 6 4 2" xfId="20986" xr:uid="{00000000-0005-0000-0000-0000303C0000}"/>
    <cellStyle name="Normal 13 2 3 2 6 5" xfId="20981" xr:uid="{00000000-0005-0000-0000-0000313C0000}"/>
    <cellStyle name="Normal 13 2 3 2 6 6" xfId="30525" xr:uid="{00000000-0005-0000-0000-0000323C0000}"/>
    <cellStyle name="Normal 13 2 3 2 7" xfId="11195" xr:uid="{00000000-0005-0000-0000-0000333C0000}"/>
    <cellStyle name="Normal 13 2 3 2 7 2" xfId="11196" xr:uid="{00000000-0005-0000-0000-0000343C0000}"/>
    <cellStyle name="Normal 13 2 3 2 7 2 2" xfId="20988" xr:uid="{00000000-0005-0000-0000-0000353C0000}"/>
    <cellStyle name="Normal 13 2 3 2 7 2 3" xfId="33167" xr:uid="{00000000-0005-0000-0000-0000363C0000}"/>
    <cellStyle name="Normal 13 2 3 2 7 3" xfId="11197" xr:uid="{00000000-0005-0000-0000-0000373C0000}"/>
    <cellStyle name="Normal 13 2 3 2 7 3 2" xfId="20989" xr:uid="{00000000-0005-0000-0000-0000383C0000}"/>
    <cellStyle name="Normal 13 2 3 2 7 3 3" xfId="32035" xr:uid="{00000000-0005-0000-0000-0000393C0000}"/>
    <cellStyle name="Normal 13 2 3 2 7 4" xfId="20987" xr:uid="{00000000-0005-0000-0000-00003A3C0000}"/>
    <cellStyle name="Normal 13 2 3 2 7 5" xfId="31270" xr:uid="{00000000-0005-0000-0000-00003B3C0000}"/>
    <cellStyle name="Normal 13 2 3 2 8" xfId="11198" xr:uid="{00000000-0005-0000-0000-00003C3C0000}"/>
    <cellStyle name="Normal 13 2 3 2 8 2" xfId="20990" xr:uid="{00000000-0005-0000-0000-00003D3C0000}"/>
    <cellStyle name="Normal 13 2 3 2 8 3" xfId="42036" xr:uid="{00000000-0005-0000-0000-00003E3C0000}"/>
    <cellStyle name="Normal 13 2 3 2 9" xfId="11199" xr:uid="{00000000-0005-0000-0000-00003F3C0000}"/>
    <cellStyle name="Normal 13 2 3 2 9 2" xfId="20991" xr:uid="{00000000-0005-0000-0000-0000403C0000}"/>
    <cellStyle name="Normal 13 2 3 3" xfId="2187" xr:uid="{00000000-0005-0000-0000-0000413C0000}"/>
    <cellStyle name="Normal 13 2 3 3 10" xfId="30526" xr:uid="{00000000-0005-0000-0000-0000423C0000}"/>
    <cellStyle name="Normal 13 2 3 3 2" xfId="2188" xr:uid="{00000000-0005-0000-0000-0000433C0000}"/>
    <cellStyle name="Normal 13 2 3 3 2 2" xfId="2189" xr:uid="{00000000-0005-0000-0000-0000443C0000}"/>
    <cellStyle name="Normal 13 2 3 3 2 2 2" xfId="11200" xr:uid="{00000000-0005-0000-0000-0000453C0000}"/>
    <cellStyle name="Normal 13 2 3 3 2 2 2 2" xfId="11201" xr:uid="{00000000-0005-0000-0000-0000463C0000}"/>
    <cellStyle name="Normal 13 2 3 3 2 2 2 2 2" xfId="20996" xr:uid="{00000000-0005-0000-0000-0000473C0000}"/>
    <cellStyle name="Normal 13 2 3 3 2 2 2 2 3" xfId="33185" xr:uid="{00000000-0005-0000-0000-0000483C0000}"/>
    <cellStyle name="Normal 13 2 3 3 2 2 2 3" xfId="11202" xr:uid="{00000000-0005-0000-0000-0000493C0000}"/>
    <cellStyle name="Normal 13 2 3 3 2 2 2 3 2" xfId="20997" xr:uid="{00000000-0005-0000-0000-00004A3C0000}"/>
    <cellStyle name="Normal 13 2 3 3 2 2 2 3 3" xfId="32053" xr:uid="{00000000-0005-0000-0000-00004B3C0000}"/>
    <cellStyle name="Normal 13 2 3 3 2 2 2 4" xfId="20995" xr:uid="{00000000-0005-0000-0000-00004C3C0000}"/>
    <cellStyle name="Normal 13 2 3 3 2 2 2 5" xfId="31288" xr:uid="{00000000-0005-0000-0000-00004D3C0000}"/>
    <cellStyle name="Normal 13 2 3 3 2 2 3" xfId="11203" xr:uid="{00000000-0005-0000-0000-00004E3C0000}"/>
    <cellStyle name="Normal 13 2 3 3 2 2 3 2" xfId="20998" xr:uid="{00000000-0005-0000-0000-00004F3C0000}"/>
    <cellStyle name="Normal 13 2 3 3 2 2 3 3" xfId="42054" xr:uid="{00000000-0005-0000-0000-0000503C0000}"/>
    <cellStyle name="Normal 13 2 3 3 2 2 4" xfId="11204" xr:uid="{00000000-0005-0000-0000-0000513C0000}"/>
    <cellStyle name="Normal 13 2 3 3 2 2 4 2" xfId="20999" xr:uid="{00000000-0005-0000-0000-0000523C0000}"/>
    <cellStyle name="Normal 13 2 3 3 2 2 5" xfId="20994" xr:uid="{00000000-0005-0000-0000-0000533C0000}"/>
    <cellStyle name="Normal 13 2 3 3 2 2 6" xfId="30528" xr:uid="{00000000-0005-0000-0000-0000543C0000}"/>
    <cellStyle name="Normal 13 2 3 3 2 3" xfId="2190" xr:uid="{00000000-0005-0000-0000-0000553C0000}"/>
    <cellStyle name="Normal 13 2 3 3 2 3 2" xfId="11205" xr:uid="{00000000-0005-0000-0000-0000563C0000}"/>
    <cellStyle name="Normal 13 2 3 3 2 3 2 2" xfId="11206" xr:uid="{00000000-0005-0000-0000-0000573C0000}"/>
    <cellStyle name="Normal 13 2 3 3 2 3 2 2 2" xfId="21002" xr:uid="{00000000-0005-0000-0000-0000583C0000}"/>
    <cellStyle name="Normal 13 2 3 3 2 3 2 2 3" xfId="33186" xr:uid="{00000000-0005-0000-0000-0000593C0000}"/>
    <cellStyle name="Normal 13 2 3 3 2 3 2 3" xfId="11207" xr:uid="{00000000-0005-0000-0000-00005A3C0000}"/>
    <cellStyle name="Normal 13 2 3 3 2 3 2 3 2" xfId="21003" xr:uid="{00000000-0005-0000-0000-00005B3C0000}"/>
    <cellStyle name="Normal 13 2 3 3 2 3 2 3 3" xfId="32054" xr:uid="{00000000-0005-0000-0000-00005C3C0000}"/>
    <cellStyle name="Normal 13 2 3 3 2 3 2 4" xfId="21001" xr:uid="{00000000-0005-0000-0000-00005D3C0000}"/>
    <cellStyle name="Normal 13 2 3 3 2 3 2 5" xfId="31289" xr:uid="{00000000-0005-0000-0000-00005E3C0000}"/>
    <cellStyle name="Normal 13 2 3 3 2 3 3" xfId="11208" xr:uid="{00000000-0005-0000-0000-00005F3C0000}"/>
    <cellStyle name="Normal 13 2 3 3 2 3 3 2" xfId="21004" xr:uid="{00000000-0005-0000-0000-0000603C0000}"/>
    <cellStyle name="Normal 13 2 3 3 2 3 3 3" xfId="42055" xr:uid="{00000000-0005-0000-0000-0000613C0000}"/>
    <cellStyle name="Normal 13 2 3 3 2 3 4" xfId="11209" xr:uid="{00000000-0005-0000-0000-0000623C0000}"/>
    <cellStyle name="Normal 13 2 3 3 2 3 4 2" xfId="21005" xr:uid="{00000000-0005-0000-0000-0000633C0000}"/>
    <cellStyle name="Normal 13 2 3 3 2 3 5" xfId="21000" xr:uid="{00000000-0005-0000-0000-0000643C0000}"/>
    <cellStyle name="Normal 13 2 3 3 2 3 6" xfId="30529" xr:uid="{00000000-0005-0000-0000-0000653C0000}"/>
    <cellStyle name="Normal 13 2 3 3 2 4" xfId="11210" xr:uid="{00000000-0005-0000-0000-0000663C0000}"/>
    <cellStyle name="Normal 13 2 3 3 2 4 2" xfId="11211" xr:uid="{00000000-0005-0000-0000-0000673C0000}"/>
    <cellStyle name="Normal 13 2 3 3 2 4 2 2" xfId="21007" xr:uid="{00000000-0005-0000-0000-0000683C0000}"/>
    <cellStyle name="Normal 13 2 3 3 2 4 2 3" xfId="33184" xr:uid="{00000000-0005-0000-0000-0000693C0000}"/>
    <cellStyle name="Normal 13 2 3 3 2 4 3" xfId="11212" xr:uid="{00000000-0005-0000-0000-00006A3C0000}"/>
    <cellStyle name="Normal 13 2 3 3 2 4 3 2" xfId="21008" xr:uid="{00000000-0005-0000-0000-00006B3C0000}"/>
    <cellStyle name="Normal 13 2 3 3 2 4 3 3" xfId="32052" xr:uid="{00000000-0005-0000-0000-00006C3C0000}"/>
    <cellStyle name="Normal 13 2 3 3 2 4 4" xfId="21006" xr:uid="{00000000-0005-0000-0000-00006D3C0000}"/>
    <cellStyle name="Normal 13 2 3 3 2 4 5" xfId="31287" xr:uid="{00000000-0005-0000-0000-00006E3C0000}"/>
    <cellStyle name="Normal 13 2 3 3 2 5" xfId="11213" xr:uid="{00000000-0005-0000-0000-00006F3C0000}"/>
    <cellStyle name="Normal 13 2 3 3 2 5 2" xfId="21009" xr:uid="{00000000-0005-0000-0000-0000703C0000}"/>
    <cellStyle name="Normal 13 2 3 3 2 5 3" xfId="42053" xr:uid="{00000000-0005-0000-0000-0000713C0000}"/>
    <cellStyle name="Normal 13 2 3 3 2 6" xfId="11214" xr:uid="{00000000-0005-0000-0000-0000723C0000}"/>
    <cellStyle name="Normal 13 2 3 3 2 6 2" xfId="21010" xr:uid="{00000000-0005-0000-0000-0000733C0000}"/>
    <cellStyle name="Normal 13 2 3 3 2 7" xfId="20993" xr:uid="{00000000-0005-0000-0000-0000743C0000}"/>
    <cellStyle name="Normal 13 2 3 3 2 8" xfId="30527" xr:uid="{00000000-0005-0000-0000-0000753C0000}"/>
    <cellStyle name="Normal 13 2 3 3 3" xfId="2191" xr:uid="{00000000-0005-0000-0000-0000763C0000}"/>
    <cellStyle name="Normal 13 2 3 3 3 2" xfId="2192" xr:uid="{00000000-0005-0000-0000-0000773C0000}"/>
    <cellStyle name="Normal 13 2 3 3 3 2 2" xfId="11215" xr:uid="{00000000-0005-0000-0000-0000783C0000}"/>
    <cellStyle name="Normal 13 2 3 3 3 2 2 2" xfId="11216" xr:uid="{00000000-0005-0000-0000-0000793C0000}"/>
    <cellStyle name="Normal 13 2 3 3 3 2 2 2 2" xfId="21014" xr:uid="{00000000-0005-0000-0000-00007A3C0000}"/>
    <cellStyle name="Normal 13 2 3 3 3 2 2 2 3" xfId="33188" xr:uid="{00000000-0005-0000-0000-00007B3C0000}"/>
    <cellStyle name="Normal 13 2 3 3 3 2 2 3" xfId="11217" xr:uid="{00000000-0005-0000-0000-00007C3C0000}"/>
    <cellStyle name="Normal 13 2 3 3 3 2 2 3 2" xfId="21015" xr:uid="{00000000-0005-0000-0000-00007D3C0000}"/>
    <cellStyle name="Normal 13 2 3 3 3 2 2 3 3" xfId="32056" xr:uid="{00000000-0005-0000-0000-00007E3C0000}"/>
    <cellStyle name="Normal 13 2 3 3 3 2 2 4" xfId="21013" xr:uid="{00000000-0005-0000-0000-00007F3C0000}"/>
    <cellStyle name="Normal 13 2 3 3 3 2 2 5" xfId="31291" xr:uid="{00000000-0005-0000-0000-0000803C0000}"/>
    <cellStyle name="Normal 13 2 3 3 3 2 3" xfId="11218" xr:uid="{00000000-0005-0000-0000-0000813C0000}"/>
    <cellStyle name="Normal 13 2 3 3 3 2 3 2" xfId="21016" xr:uid="{00000000-0005-0000-0000-0000823C0000}"/>
    <cellStyle name="Normal 13 2 3 3 3 2 3 3" xfId="42057" xr:uid="{00000000-0005-0000-0000-0000833C0000}"/>
    <cellStyle name="Normal 13 2 3 3 3 2 4" xfId="11219" xr:uid="{00000000-0005-0000-0000-0000843C0000}"/>
    <cellStyle name="Normal 13 2 3 3 3 2 4 2" xfId="21017" xr:uid="{00000000-0005-0000-0000-0000853C0000}"/>
    <cellStyle name="Normal 13 2 3 3 3 2 5" xfId="21012" xr:uid="{00000000-0005-0000-0000-0000863C0000}"/>
    <cellStyle name="Normal 13 2 3 3 3 2 6" xfId="30531" xr:uid="{00000000-0005-0000-0000-0000873C0000}"/>
    <cellStyle name="Normal 13 2 3 3 3 3" xfId="11220" xr:uid="{00000000-0005-0000-0000-0000883C0000}"/>
    <cellStyle name="Normal 13 2 3 3 3 3 2" xfId="11221" xr:uid="{00000000-0005-0000-0000-0000893C0000}"/>
    <cellStyle name="Normal 13 2 3 3 3 3 2 2" xfId="21019" xr:uid="{00000000-0005-0000-0000-00008A3C0000}"/>
    <cellStyle name="Normal 13 2 3 3 3 3 2 3" xfId="33187" xr:uid="{00000000-0005-0000-0000-00008B3C0000}"/>
    <cellStyle name="Normal 13 2 3 3 3 3 3" xfId="11222" xr:uid="{00000000-0005-0000-0000-00008C3C0000}"/>
    <cellStyle name="Normal 13 2 3 3 3 3 3 2" xfId="21020" xr:uid="{00000000-0005-0000-0000-00008D3C0000}"/>
    <cellStyle name="Normal 13 2 3 3 3 3 3 3" xfId="32055" xr:uid="{00000000-0005-0000-0000-00008E3C0000}"/>
    <cellStyle name="Normal 13 2 3 3 3 3 4" xfId="21018" xr:uid="{00000000-0005-0000-0000-00008F3C0000}"/>
    <cellStyle name="Normal 13 2 3 3 3 3 5" xfId="31290" xr:uid="{00000000-0005-0000-0000-0000903C0000}"/>
    <cellStyle name="Normal 13 2 3 3 3 4" xfId="11223" xr:uid="{00000000-0005-0000-0000-0000913C0000}"/>
    <cellStyle name="Normal 13 2 3 3 3 4 2" xfId="21021" xr:uid="{00000000-0005-0000-0000-0000923C0000}"/>
    <cellStyle name="Normal 13 2 3 3 3 4 3" xfId="42056" xr:uid="{00000000-0005-0000-0000-0000933C0000}"/>
    <cellStyle name="Normal 13 2 3 3 3 5" xfId="11224" xr:uid="{00000000-0005-0000-0000-0000943C0000}"/>
    <cellStyle name="Normal 13 2 3 3 3 5 2" xfId="21022" xr:uid="{00000000-0005-0000-0000-0000953C0000}"/>
    <cellStyle name="Normal 13 2 3 3 3 6" xfId="21011" xr:uid="{00000000-0005-0000-0000-0000963C0000}"/>
    <cellStyle name="Normal 13 2 3 3 3 7" xfId="30530" xr:uid="{00000000-0005-0000-0000-0000973C0000}"/>
    <cellStyle name="Normal 13 2 3 3 4" xfId="2193" xr:uid="{00000000-0005-0000-0000-0000983C0000}"/>
    <cellStyle name="Normal 13 2 3 3 4 2" xfId="11225" xr:uid="{00000000-0005-0000-0000-0000993C0000}"/>
    <cellStyle name="Normal 13 2 3 3 4 2 2" xfId="11226" xr:uid="{00000000-0005-0000-0000-00009A3C0000}"/>
    <cellStyle name="Normal 13 2 3 3 4 2 2 2" xfId="21025" xr:uid="{00000000-0005-0000-0000-00009B3C0000}"/>
    <cellStyle name="Normal 13 2 3 3 4 2 2 3" xfId="33189" xr:uid="{00000000-0005-0000-0000-00009C3C0000}"/>
    <cellStyle name="Normal 13 2 3 3 4 2 3" xfId="11227" xr:uid="{00000000-0005-0000-0000-00009D3C0000}"/>
    <cellStyle name="Normal 13 2 3 3 4 2 3 2" xfId="21026" xr:uid="{00000000-0005-0000-0000-00009E3C0000}"/>
    <cellStyle name="Normal 13 2 3 3 4 2 3 3" xfId="32057" xr:uid="{00000000-0005-0000-0000-00009F3C0000}"/>
    <cellStyle name="Normal 13 2 3 3 4 2 4" xfId="21024" xr:uid="{00000000-0005-0000-0000-0000A03C0000}"/>
    <cellStyle name="Normal 13 2 3 3 4 2 5" xfId="31292" xr:uid="{00000000-0005-0000-0000-0000A13C0000}"/>
    <cellStyle name="Normal 13 2 3 3 4 3" xfId="11228" xr:uid="{00000000-0005-0000-0000-0000A23C0000}"/>
    <cellStyle name="Normal 13 2 3 3 4 3 2" xfId="21027" xr:uid="{00000000-0005-0000-0000-0000A33C0000}"/>
    <cellStyle name="Normal 13 2 3 3 4 3 3" xfId="42058" xr:uid="{00000000-0005-0000-0000-0000A43C0000}"/>
    <cellStyle name="Normal 13 2 3 3 4 4" xfId="11229" xr:uid="{00000000-0005-0000-0000-0000A53C0000}"/>
    <cellStyle name="Normal 13 2 3 3 4 4 2" xfId="21028" xr:uid="{00000000-0005-0000-0000-0000A63C0000}"/>
    <cellStyle name="Normal 13 2 3 3 4 5" xfId="21023" xr:uid="{00000000-0005-0000-0000-0000A73C0000}"/>
    <cellStyle name="Normal 13 2 3 3 4 6" xfId="30532" xr:uid="{00000000-0005-0000-0000-0000A83C0000}"/>
    <cellStyle name="Normal 13 2 3 3 5" xfId="2194" xr:uid="{00000000-0005-0000-0000-0000A93C0000}"/>
    <cellStyle name="Normal 13 2 3 3 5 2" xfId="11230" xr:uid="{00000000-0005-0000-0000-0000AA3C0000}"/>
    <cellStyle name="Normal 13 2 3 3 5 2 2" xfId="11231" xr:uid="{00000000-0005-0000-0000-0000AB3C0000}"/>
    <cellStyle name="Normal 13 2 3 3 5 2 2 2" xfId="21031" xr:uid="{00000000-0005-0000-0000-0000AC3C0000}"/>
    <cellStyle name="Normal 13 2 3 3 5 2 2 3" xfId="33190" xr:uid="{00000000-0005-0000-0000-0000AD3C0000}"/>
    <cellStyle name="Normal 13 2 3 3 5 2 3" xfId="11232" xr:uid="{00000000-0005-0000-0000-0000AE3C0000}"/>
    <cellStyle name="Normal 13 2 3 3 5 2 3 2" xfId="21032" xr:uid="{00000000-0005-0000-0000-0000AF3C0000}"/>
    <cellStyle name="Normal 13 2 3 3 5 2 3 3" xfId="32058" xr:uid="{00000000-0005-0000-0000-0000B03C0000}"/>
    <cellStyle name="Normal 13 2 3 3 5 2 4" xfId="21030" xr:uid="{00000000-0005-0000-0000-0000B13C0000}"/>
    <cellStyle name="Normal 13 2 3 3 5 2 5" xfId="31293" xr:uid="{00000000-0005-0000-0000-0000B23C0000}"/>
    <cellStyle name="Normal 13 2 3 3 5 3" xfId="11233" xr:uid="{00000000-0005-0000-0000-0000B33C0000}"/>
    <cellStyle name="Normal 13 2 3 3 5 3 2" xfId="21033" xr:uid="{00000000-0005-0000-0000-0000B43C0000}"/>
    <cellStyle name="Normal 13 2 3 3 5 3 3" xfId="42059" xr:uid="{00000000-0005-0000-0000-0000B53C0000}"/>
    <cellStyle name="Normal 13 2 3 3 5 4" xfId="11234" xr:uid="{00000000-0005-0000-0000-0000B63C0000}"/>
    <cellStyle name="Normal 13 2 3 3 5 4 2" xfId="21034" xr:uid="{00000000-0005-0000-0000-0000B73C0000}"/>
    <cellStyle name="Normal 13 2 3 3 5 5" xfId="21029" xr:uid="{00000000-0005-0000-0000-0000B83C0000}"/>
    <cellStyle name="Normal 13 2 3 3 5 6" xfId="30533" xr:uid="{00000000-0005-0000-0000-0000B93C0000}"/>
    <cellStyle name="Normal 13 2 3 3 6" xfId="11235" xr:uid="{00000000-0005-0000-0000-0000BA3C0000}"/>
    <cellStyle name="Normal 13 2 3 3 6 2" xfId="11236" xr:uid="{00000000-0005-0000-0000-0000BB3C0000}"/>
    <cellStyle name="Normal 13 2 3 3 6 2 2" xfId="21036" xr:uid="{00000000-0005-0000-0000-0000BC3C0000}"/>
    <cellStyle name="Normal 13 2 3 3 6 2 3" xfId="33183" xr:uid="{00000000-0005-0000-0000-0000BD3C0000}"/>
    <cellStyle name="Normal 13 2 3 3 6 3" xfId="11237" xr:uid="{00000000-0005-0000-0000-0000BE3C0000}"/>
    <cellStyle name="Normal 13 2 3 3 6 3 2" xfId="21037" xr:uid="{00000000-0005-0000-0000-0000BF3C0000}"/>
    <cellStyle name="Normal 13 2 3 3 6 3 3" xfId="32051" xr:uid="{00000000-0005-0000-0000-0000C03C0000}"/>
    <cellStyle name="Normal 13 2 3 3 6 4" xfId="21035" xr:uid="{00000000-0005-0000-0000-0000C13C0000}"/>
    <cellStyle name="Normal 13 2 3 3 6 5" xfId="31286" xr:uid="{00000000-0005-0000-0000-0000C23C0000}"/>
    <cellStyle name="Normal 13 2 3 3 7" xfId="11238" xr:uid="{00000000-0005-0000-0000-0000C33C0000}"/>
    <cellStyle name="Normal 13 2 3 3 7 2" xfId="21038" xr:uid="{00000000-0005-0000-0000-0000C43C0000}"/>
    <cellStyle name="Normal 13 2 3 3 7 3" xfId="42052" xr:uid="{00000000-0005-0000-0000-0000C53C0000}"/>
    <cellStyle name="Normal 13 2 3 3 8" xfId="11239" xr:uid="{00000000-0005-0000-0000-0000C63C0000}"/>
    <cellStyle name="Normal 13 2 3 3 8 2" xfId="21039" xr:uid="{00000000-0005-0000-0000-0000C73C0000}"/>
    <cellStyle name="Normal 13 2 3 3 9" xfId="20992" xr:uid="{00000000-0005-0000-0000-0000C83C0000}"/>
    <cellStyle name="Normal 13 2 3 4" xfId="2195" xr:uid="{00000000-0005-0000-0000-0000C93C0000}"/>
    <cellStyle name="Normal 13 2 3 4 2" xfId="2196" xr:uid="{00000000-0005-0000-0000-0000CA3C0000}"/>
    <cellStyle name="Normal 13 2 3 4 2 2" xfId="11240" xr:uid="{00000000-0005-0000-0000-0000CB3C0000}"/>
    <cellStyle name="Normal 13 2 3 4 2 2 2" xfId="11241" xr:uid="{00000000-0005-0000-0000-0000CC3C0000}"/>
    <cellStyle name="Normal 13 2 3 4 2 2 2 2" xfId="21043" xr:uid="{00000000-0005-0000-0000-0000CD3C0000}"/>
    <cellStyle name="Normal 13 2 3 4 2 2 2 3" xfId="33192" xr:uid="{00000000-0005-0000-0000-0000CE3C0000}"/>
    <cellStyle name="Normal 13 2 3 4 2 2 3" xfId="11242" xr:uid="{00000000-0005-0000-0000-0000CF3C0000}"/>
    <cellStyle name="Normal 13 2 3 4 2 2 3 2" xfId="21044" xr:uid="{00000000-0005-0000-0000-0000D03C0000}"/>
    <cellStyle name="Normal 13 2 3 4 2 2 3 3" xfId="32060" xr:uid="{00000000-0005-0000-0000-0000D13C0000}"/>
    <cellStyle name="Normal 13 2 3 4 2 2 4" xfId="21042" xr:uid="{00000000-0005-0000-0000-0000D23C0000}"/>
    <cellStyle name="Normal 13 2 3 4 2 2 5" xfId="31295" xr:uid="{00000000-0005-0000-0000-0000D33C0000}"/>
    <cellStyle name="Normal 13 2 3 4 2 3" xfId="11243" xr:uid="{00000000-0005-0000-0000-0000D43C0000}"/>
    <cellStyle name="Normal 13 2 3 4 2 3 2" xfId="21045" xr:uid="{00000000-0005-0000-0000-0000D53C0000}"/>
    <cellStyle name="Normal 13 2 3 4 2 3 3" xfId="42061" xr:uid="{00000000-0005-0000-0000-0000D63C0000}"/>
    <cellStyle name="Normal 13 2 3 4 2 4" xfId="11244" xr:uid="{00000000-0005-0000-0000-0000D73C0000}"/>
    <cellStyle name="Normal 13 2 3 4 2 4 2" xfId="21046" xr:uid="{00000000-0005-0000-0000-0000D83C0000}"/>
    <cellStyle name="Normal 13 2 3 4 2 5" xfId="21041" xr:uid="{00000000-0005-0000-0000-0000D93C0000}"/>
    <cellStyle name="Normal 13 2 3 4 2 6" xfId="30535" xr:uid="{00000000-0005-0000-0000-0000DA3C0000}"/>
    <cellStyle name="Normal 13 2 3 4 3" xfId="2197" xr:uid="{00000000-0005-0000-0000-0000DB3C0000}"/>
    <cellStyle name="Normal 13 2 3 4 3 2" xfId="11245" xr:uid="{00000000-0005-0000-0000-0000DC3C0000}"/>
    <cellStyle name="Normal 13 2 3 4 3 2 2" xfId="11246" xr:uid="{00000000-0005-0000-0000-0000DD3C0000}"/>
    <cellStyle name="Normal 13 2 3 4 3 2 2 2" xfId="21049" xr:uid="{00000000-0005-0000-0000-0000DE3C0000}"/>
    <cellStyle name="Normal 13 2 3 4 3 2 2 3" xfId="33193" xr:uid="{00000000-0005-0000-0000-0000DF3C0000}"/>
    <cellStyle name="Normal 13 2 3 4 3 2 3" xfId="11247" xr:uid="{00000000-0005-0000-0000-0000E03C0000}"/>
    <cellStyle name="Normal 13 2 3 4 3 2 3 2" xfId="21050" xr:uid="{00000000-0005-0000-0000-0000E13C0000}"/>
    <cellStyle name="Normal 13 2 3 4 3 2 3 3" xfId="32061" xr:uid="{00000000-0005-0000-0000-0000E23C0000}"/>
    <cellStyle name="Normal 13 2 3 4 3 2 4" xfId="21048" xr:uid="{00000000-0005-0000-0000-0000E33C0000}"/>
    <cellStyle name="Normal 13 2 3 4 3 2 5" xfId="31296" xr:uid="{00000000-0005-0000-0000-0000E43C0000}"/>
    <cellStyle name="Normal 13 2 3 4 3 3" xfId="11248" xr:uid="{00000000-0005-0000-0000-0000E53C0000}"/>
    <cellStyle name="Normal 13 2 3 4 3 3 2" xfId="21051" xr:uid="{00000000-0005-0000-0000-0000E63C0000}"/>
    <cellStyle name="Normal 13 2 3 4 3 3 3" xfId="42062" xr:uid="{00000000-0005-0000-0000-0000E73C0000}"/>
    <cellStyle name="Normal 13 2 3 4 3 4" xfId="11249" xr:uid="{00000000-0005-0000-0000-0000E83C0000}"/>
    <cellStyle name="Normal 13 2 3 4 3 4 2" xfId="21052" xr:uid="{00000000-0005-0000-0000-0000E93C0000}"/>
    <cellStyle name="Normal 13 2 3 4 3 5" xfId="21047" xr:uid="{00000000-0005-0000-0000-0000EA3C0000}"/>
    <cellStyle name="Normal 13 2 3 4 3 6" xfId="30536" xr:uid="{00000000-0005-0000-0000-0000EB3C0000}"/>
    <cellStyle name="Normal 13 2 3 4 4" xfId="11250" xr:uid="{00000000-0005-0000-0000-0000EC3C0000}"/>
    <cellStyle name="Normal 13 2 3 4 4 2" xfId="11251" xr:uid="{00000000-0005-0000-0000-0000ED3C0000}"/>
    <cellStyle name="Normal 13 2 3 4 4 2 2" xfId="21054" xr:uid="{00000000-0005-0000-0000-0000EE3C0000}"/>
    <cellStyle name="Normal 13 2 3 4 4 2 3" xfId="33191" xr:uid="{00000000-0005-0000-0000-0000EF3C0000}"/>
    <cellStyle name="Normal 13 2 3 4 4 3" xfId="11252" xr:uid="{00000000-0005-0000-0000-0000F03C0000}"/>
    <cellStyle name="Normal 13 2 3 4 4 3 2" xfId="21055" xr:uid="{00000000-0005-0000-0000-0000F13C0000}"/>
    <cellStyle name="Normal 13 2 3 4 4 3 3" xfId="32059" xr:uid="{00000000-0005-0000-0000-0000F23C0000}"/>
    <cellStyle name="Normal 13 2 3 4 4 4" xfId="21053" xr:uid="{00000000-0005-0000-0000-0000F33C0000}"/>
    <cellStyle name="Normal 13 2 3 4 4 5" xfId="31294" xr:uid="{00000000-0005-0000-0000-0000F43C0000}"/>
    <cellStyle name="Normal 13 2 3 4 5" xfId="11253" xr:uid="{00000000-0005-0000-0000-0000F53C0000}"/>
    <cellStyle name="Normal 13 2 3 4 5 2" xfId="21056" xr:uid="{00000000-0005-0000-0000-0000F63C0000}"/>
    <cellStyle name="Normal 13 2 3 4 5 3" xfId="42060" xr:uid="{00000000-0005-0000-0000-0000F73C0000}"/>
    <cellStyle name="Normal 13 2 3 4 6" xfId="11254" xr:uid="{00000000-0005-0000-0000-0000F83C0000}"/>
    <cellStyle name="Normal 13 2 3 4 6 2" xfId="21057" xr:uid="{00000000-0005-0000-0000-0000F93C0000}"/>
    <cellStyle name="Normal 13 2 3 4 7" xfId="21040" xr:uid="{00000000-0005-0000-0000-0000FA3C0000}"/>
    <cellStyle name="Normal 13 2 3 4 8" xfId="30534" xr:uid="{00000000-0005-0000-0000-0000FB3C0000}"/>
    <cellStyle name="Normal 13 2 3 5" xfId="2198" xr:uid="{00000000-0005-0000-0000-0000FC3C0000}"/>
    <cellStyle name="Normal 13 2 3 5 2" xfId="2199" xr:uid="{00000000-0005-0000-0000-0000FD3C0000}"/>
    <cellStyle name="Normal 13 2 3 5 2 2" xfId="11255" xr:uid="{00000000-0005-0000-0000-0000FE3C0000}"/>
    <cellStyle name="Normal 13 2 3 5 2 2 2" xfId="11256" xr:uid="{00000000-0005-0000-0000-0000FF3C0000}"/>
    <cellStyle name="Normal 13 2 3 5 2 2 2 2" xfId="21061" xr:uid="{00000000-0005-0000-0000-0000003D0000}"/>
    <cellStyle name="Normal 13 2 3 5 2 2 2 3" xfId="33195" xr:uid="{00000000-0005-0000-0000-0000013D0000}"/>
    <cellStyle name="Normal 13 2 3 5 2 2 3" xfId="11257" xr:uid="{00000000-0005-0000-0000-0000023D0000}"/>
    <cellStyle name="Normal 13 2 3 5 2 2 3 2" xfId="21062" xr:uid="{00000000-0005-0000-0000-0000033D0000}"/>
    <cellStyle name="Normal 13 2 3 5 2 2 3 3" xfId="32063" xr:uid="{00000000-0005-0000-0000-0000043D0000}"/>
    <cellStyle name="Normal 13 2 3 5 2 2 4" xfId="21060" xr:uid="{00000000-0005-0000-0000-0000053D0000}"/>
    <cellStyle name="Normal 13 2 3 5 2 2 5" xfId="31298" xr:uid="{00000000-0005-0000-0000-0000063D0000}"/>
    <cellStyle name="Normal 13 2 3 5 2 3" xfId="11258" xr:uid="{00000000-0005-0000-0000-0000073D0000}"/>
    <cellStyle name="Normal 13 2 3 5 2 3 2" xfId="21063" xr:uid="{00000000-0005-0000-0000-0000083D0000}"/>
    <cellStyle name="Normal 13 2 3 5 2 3 3" xfId="42064" xr:uid="{00000000-0005-0000-0000-0000093D0000}"/>
    <cellStyle name="Normal 13 2 3 5 2 4" xfId="11259" xr:uid="{00000000-0005-0000-0000-00000A3D0000}"/>
    <cellStyle name="Normal 13 2 3 5 2 4 2" xfId="21064" xr:uid="{00000000-0005-0000-0000-00000B3D0000}"/>
    <cellStyle name="Normal 13 2 3 5 2 5" xfId="21059" xr:uid="{00000000-0005-0000-0000-00000C3D0000}"/>
    <cellStyle name="Normal 13 2 3 5 2 6" xfId="30538" xr:uid="{00000000-0005-0000-0000-00000D3D0000}"/>
    <cellStyle name="Normal 13 2 3 5 3" xfId="2200" xr:uid="{00000000-0005-0000-0000-00000E3D0000}"/>
    <cellStyle name="Normal 13 2 3 5 3 2" xfId="11260" xr:uid="{00000000-0005-0000-0000-00000F3D0000}"/>
    <cellStyle name="Normal 13 2 3 5 3 2 2" xfId="11261" xr:uid="{00000000-0005-0000-0000-0000103D0000}"/>
    <cellStyle name="Normal 13 2 3 5 3 2 2 2" xfId="21067" xr:uid="{00000000-0005-0000-0000-0000113D0000}"/>
    <cellStyle name="Normal 13 2 3 5 3 2 2 3" xfId="33196" xr:uid="{00000000-0005-0000-0000-0000123D0000}"/>
    <cellStyle name="Normal 13 2 3 5 3 2 3" xfId="11262" xr:uid="{00000000-0005-0000-0000-0000133D0000}"/>
    <cellStyle name="Normal 13 2 3 5 3 2 3 2" xfId="21068" xr:uid="{00000000-0005-0000-0000-0000143D0000}"/>
    <cellStyle name="Normal 13 2 3 5 3 2 3 3" xfId="32064" xr:uid="{00000000-0005-0000-0000-0000153D0000}"/>
    <cellStyle name="Normal 13 2 3 5 3 2 4" xfId="21066" xr:uid="{00000000-0005-0000-0000-0000163D0000}"/>
    <cellStyle name="Normal 13 2 3 5 3 2 5" xfId="31299" xr:uid="{00000000-0005-0000-0000-0000173D0000}"/>
    <cellStyle name="Normal 13 2 3 5 3 3" xfId="11263" xr:uid="{00000000-0005-0000-0000-0000183D0000}"/>
    <cellStyle name="Normal 13 2 3 5 3 3 2" xfId="21069" xr:uid="{00000000-0005-0000-0000-0000193D0000}"/>
    <cellStyle name="Normal 13 2 3 5 3 3 3" xfId="42065" xr:uid="{00000000-0005-0000-0000-00001A3D0000}"/>
    <cellStyle name="Normal 13 2 3 5 3 4" xfId="11264" xr:uid="{00000000-0005-0000-0000-00001B3D0000}"/>
    <cellStyle name="Normal 13 2 3 5 3 4 2" xfId="21070" xr:uid="{00000000-0005-0000-0000-00001C3D0000}"/>
    <cellStyle name="Normal 13 2 3 5 3 5" xfId="21065" xr:uid="{00000000-0005-0000-0000-00001D3D0000}"/>
    <cellStyle name="Normal 13 2 3 5 3 6" xfId="30539" xr:uid="{00000000-0005-0000-0000-00001E3D0000}"/>
    <cellStyle name="Normal 13 2 3 5 4" xfId="11265" xr:uid="{00000000-0005-0000-0000-00001F3D0000}"/>
    <cellStyle name="Normal 13 2 3 5 4 2" xfId="11266" xr:uid="{00000000-0005-0000-0000-0000203D0000}"/>
    <cellStyle name="Normal 13 2 3 5 4 2 2" xfId="21072" xr:uid="{00000000-0005-0000-0000-0000213D0000}"/>
    <cellStyle name="Normal 13 2 3 5 4 2 3" xfId="33194" xr:uid="{00000000-0005-0000-0000-0000223D0000}"/>
    <cellStyle name="Normal 13 2 3 5 4 3" xfId="11267" xr:uid="{00000000-0005-0000-0000-0000233D0000}"/>
    <cellStyle name="Normal 13 2 3 5 4 3 2" xfId="21073" xr:uid="{00000000-0005-0000-0000-0000243D0000}"/>
    <cellStyle name="Normal 13 2 3 5 4 3 3" xfId="32062" xr:uid="{00000000-0005-0000-0000-0000253D0000}"/>
    <cellStyle name="Normal 13 2 3 5 4 4" xfId="21071" xr:uid="{00000000-0005-0000-0000-0000263D0000}"/>
    <cellStyle name="Normal 13 2 3 5 4 5" xfId="31297" xr:uid="{00000000-0005-0000-0000-0000273D0000}"/>
    <cellStyle name="Normal 13 2 3 5 5" xfId="11268" xr:uid="{00000000-0005-0000-0000-0000283D0000}"/>
    <cellStyle name="Normal 13 2 3 5 5 2" xfId="21074" xr:uid="{00000000-0005-0000-0000-0000293D0000}"/>
    <cellStyle name="Normal 13 2 3 5 5 3" xfId="42063" xr:uid="{00000000-0005-0000-0000-00002A3D0000}"/>
    <cellStyle name="Normal 13 2 3 5 6" xfId="11269" xr:uid="{00000000-0005-0000-0000-00002B3D0000}"/>
    <cellStyle name="Normal 13 2 3 5 6 2" xfId="21075" xr:uid="{00000000-0005-0000-0000-00002C3D0000}"/>
    <cellStyle name="Normal 13 2 3 5 7" xfId="21058" xr:uid="{00000000-0005-0000-0000-00002D3D0000}"/>
    <cellStyle name="Normal 13 2 3 5 8" xfId="30537" xr:uid="{00000000-0005-0000-0000-00002E3D0000}"/>
    <cellStyle name="Normal 13 2 3 6" xfId="2201" xr:uid="{00000000-0005-0000-0000-00002F3D0000}"/>
    <cellStyle name="Normal 13 2 3 6 2" xfId="2202" xr:uid="{00000000-0005-0000-0000-0000303D0000}"/>
    <cellStyle name="Normal 13 2 3 6 2 2" xfId="11270" xr:uid="{00000000-0005-0000-0000-0000313D0000}"/>
    <cellStyle name="Normal 13 2 3 6 2 2 2" xfId="11271" xr:uid="{00000000-0005-0000-0000-0000323D0000}"/>
    <cellStyle name="Normal 13 2 3 6 2 2 2 2" xfId="21079" xr:uid="{00000000-0005-0000-0000-0000333D0000}"/>
    <cellStyle name="Normal 13 2 3 6 2 2 2 3" xfId="33198" xr:uid="{00000000-0005-0000-0000-0000343D0000}"/>
    <cellStyle name="Normal 13 2 3 6 2 2 3" xfId="11272" xr:uid="{00000000-0005-0000-0000-0000353D0000}"/>
    <cellStyle name="Normal 13 2 3 6 2 2 3 2" xfId="21080" xr:uid="{00000000-0005-0000-0000-0000363D0000}"/>
    <cellStyle name="Normal 13 2 3 6 2 2 3 3" xfId="32066" xr:uid="{00000000-0005-0000-0000-0000373D0000}"/>
    <cellStyle name="Normal 13 2 3 6 2 2 4" xfId="21078" xr:uid="{00000000-0005-0000-0000-0000383D0000}"/>
    <cellStyle name="Normal 13 2 3 6 2 2 5" xfId="31301" xr:uid="{00000000-0005-0000-0000-0000393D0000}"/>
    <cellStyle name="Normal 13 2 3 6 2 3" xfId="11273" xr:uid="{00000000-0005-0000-0000-00003A3D0000}"/>
    <cellStyle name="Normal 13 2 3 6 2 3 2" xfId="21081" xr:uid="{00000000-0005-0000-0000-00003B3D0000}"/>
    <cellStyle name="Normal 13 2 3 6 2 3 3" xfId="42067" xr:uid="{00000000-0005-0000-0000-00003C3D0000}"/>
    <cellStyle name="Normal 13 2 3 6 2 4" xfId="11274" xr:uid="{00000000-0005-0000-0000-00003D3D0000}"/>
    <cellStyle name="Normal 13 2 3 6 2 4 2" xfId="21082" xr:uid="{00000000-0005-0000-0000-00003E3D0000}"/>
    <cellStyle name="Normal 13 2 3 6 2 5" xfId="21077" xr:uid="{00000000-0005-0000-0000-00003F3D0000}"/>
    <cellStyle name="Normal 13 2 3 6 2 6" xfId="30541" xr:uid="{00000000-0005-0000-0000-0000403D0000}"/>
    <cellStyle name="Normal 13 2 3 6 3" xfId="11275" xr:uid="{00000000-0005-0000-0000-0000413D0000}"/>
    <cellStyle name="Normal 13 2 3 6 3 2" xfId="11276" xr:uid="{00000000-0005-0000-0000-0000423D0000}"/>
    <cellStyle name="Normal 13 2 3 6 3 2 2" xfId="21084" xr:uid="{00000000-0005-0000-0000-0000433D0000}"/>
    <cellStyle name="Normal 13 2 3 6 3 2 3" xfId="33197" xr:uid="{00000000-0005-0000-0000-0000443D0000}"/>
    <cellStyle name="Normal 13 2 3 6 3 3" xfId="11277" xr:uid="{00000000-0005-0000-0000-0000453D0000}"/>
    <cellStyle name="Normal 13 2 3 6 3 3 2" xfId="21085" xr:uid="{00000000-0005-0000-0000-0000463D0000}"/>
    <cellStyle name="Normal 13 2 3 6 3 3 3" xfId="32065" xr:uid="{00000000-0005-0000-0000-0000473D0000}"/>
    <cellStyle name="Normal 13 2 3 6 3 4" xfId="21083" xr:uid="{00000000-0005-0000-0000-0000483D0000}"/>
    <cellStyle name="Normal 13 2 3 6 3 5" xfId="31300" xr:uid="{00000000-0005-0000-0000-0000493D0000}"/>
    <cellStyle name="Normal 13 2 3 6 4" xfId="11278" xr:uid="{00000000-0005-0000-0000-00004A3D0000}"/>
    <cellStyle name="Normal 13 2 3 6 4 2" xfId="21086" xr:uid="{00000000-0005-0000-0000-00004B3D0000}"/>
    <cellStyle name="Normal 13 2 3 6 4 3" xfId="42066" xr:uid="{00000000-0005-0000-0000-00004C3D0000}"/>
    <cellStyle name="Normal 13 2 3 6 5" xfId="11279" xr:uid="{00000000-0005-0000-0000-00004D3D0000}"/>
    <cellStyle name="Normal 13 2 3 6 5 2" xfId="21087" xr:uid="{00000000-0005-0000-0000-00004E3D0000}"/>
    <cellStyle name="Normal 13 2 3 6 6" xfId="21076" xr:uid="{00000000-0005-0000-0000-00004F3D0000}"/>
    <cellStyle name="Normal 13 2 3 6 7" xfId="30540" xr:uid="{00000000-0005-0000-0000-0000503D0000}"/>
    <cellStyle name="Normal 13 2 3 7" xfId="2203" xr:uid="{00000000-0005-0000-0000-0000513D0000}"/>
    <cellStyle name="Normal 13 2 3 7 2" xfId="11280" xr:uid="{00000000-0005-0000-0000-0000523D0000}"/>
    <cellStyle name="Normal 13 2 3 7 2 2" xfId="11281" xr:uid="{00000000-0005-0000-0000-0000533D0000}"/>
    <cellStyle name="Normal 13 2 3 7 2 2 2" xfId="21090" xr:uid="{00000000-0005-0000-0000-0000543D0000}"/>
    <cellStyle name="Normal 13 2 3 7 2 2 3" xfId="33199" xr:uid="{00000000-0005-0000-0000-0000553D0000}"/>
    <cellStyle name="Normal 13 2 3 7 2 3" xfId="11282" xr:uid="{00000000-0005-0000-0000-0000563D0000}"/>
    <cellStyle name="Normal 13 2 3 7 2 3 2" xfId="21091" xr:uid="{00000000-0005-0000-0000-0000573D0000}"/>
    <cellStyle name="Normal 13 2 3 7 2 3 3" xfId="32067" xr:uid="{00000000-0005-0000-0000-0000583D0000}"/>
    <cellStyle name="Normal 13 2 3 7 2 4" xfId="21089" xr:uid="{00000000-0005-0000-0000-0000593D0000}"/>
    <cellStyle name="Normal 13 2 3 7 2 5" xfId="31302" xr:uid="{00000000-0005-0000-0000-00005A3D0000}"/>
    <cellStyle name="Normal 13 2 3 7 3" xfId="11283" xr:uid="{00000000-0005-0000-0000-00005B3D0000}"/>
    <cellStyle name="Normal 13 2 3 7 3 2" xfId="21092" xr:uid="{00000000-0005-0000-0000-00005C3D0000}"/>
    <cellStyle name="Normal 13 2 3 7 3 3" xfId="42068" xr:uid="{00000000-0005-0000-0000-00005D3D0000}"/>
    <cellStyle name="Normal 13 2 3 7 4" xfId="11284" xr:uid="{00000000-0005-0000-0000-00005E3D0000}"/>
    <cellStyle name="Normal 13 2 3 7 4 2" xfId="21093" xr:uid="{00000000-0005-0000-0000-00005F3D0000}"/>
    <cellStyle name="Normal 13 2 3 7 5" xfId="21088" xr:uid="{00000000-0005-0000-0000-0000603D0000}"/>
    <cellStyle name="Normal 13 2 3 7 6" xfId="30542" xr:uid="{00000000-0005-0000-0000-0000613D0000}"/>
    <cellStyle name="Normal 13 2 3 8" xfId="2204" xr:uid="{00000000-0005-0000-0000-0000623D0000}"/>
    <cellStyle name="Normal 13 2 3 8 2" xfId="11285" xr:uid="{00000000-0005-0000-0000-0000633D0000}"/>
    <cellStyle name="Normal 13 2 3 8 2 2" xfId="11286" xr:uid="{00000000-0005-0000-0000-0000643D0000}"/>
    <cellStyle name="Normal 13 2 3 8 2 2 2" xfId="21096" xr:uid="{00000000-0005-0000-0000-0000653D0000}"/>
    <cellStyle name="Normal 13 2 3 8 2 2 3" xfId="33200" xr:uid="{00000000-0005-0000-0000-0000663D0000}"/>
    <cellStyle name="Normal 13 2 3 8 2 3" xfId="11287" xr:uid="{00000000-0005-0000-0000-0000673D0000}"/>
    <cellStyle name="Normal 13 2 3 8 2 3 2" xfId="21097" xr:uid="{00000000-0005-0000-0000-0000683D0000}"/>
    <cellStyle name="Normal 13 2 3 8 2 3 3" xfId="32068" xr:uid="{00000000-0005-0000-0000-0000693D0000}"/>
    <cellStyle name="Normal 13 2 3 8 2 4" xfId="21095" xr:uid="{00000000-0005-0000-0000-00006A3D0000}"/>
    <cellStyle name="Normal 13 2 3 8 2 5" xfId="31303" xr:uid="{00000000-0005-0000-0000-00006B3D0000}"/>
    <cellStyle name="Normal 13 2 3 8 3" xfId="11288" xr:uid="{00000000-0005-0000-0000-00006C3D0000}"/>
    <cellStyle name="Normal 13 2 3 8 3 2" xfId="21098" xr:uid="{00000000-0005-0000-0000-00006D3D0000}"/>
    <cellStyle name="Normal 13 2 3 8 3 3" xfId="42069" xr:uid="{00000000-0005-0000-0000-00006E3D0000}"/>
    <cellStyle name="Normal 13 2 3 8 4" xfId="11289" xr:uid="{00000000-0005-0000-0000-00006F3D0000}"/>
    <cellStyle name="Normal 13 2 3 8 4 2" xfId="21099" xr:uid="{00000000-0005-0000-0000-0000703D0000}"/>
    <cellStyle name="Normal 13 2 3 8 5" xfId="21094" xr:uid="{00000000-0005-0000-0000-0000713D0000}"/>
    <cellStyle name="Normal 13 2 3 8 6" xfId="30543" xr:uid="{00000000-0005-0000-0000-0000723D0000}"/>
    <cellStyle name="Normal 13 2 3 9" xfId="11290" xr:uid="{00000000-0005-0000-0000-0000733D0000}"/>
    <cellStyle name="Normal 13 2 3 9 2" xfId="11291" xr:uid="{00000000-0005-0000-0000-0000743D0000}"/>
    <cellStyle name="Normal 13 2 3 9 2 2" xfId="21101" xr:uid="{00000000-0005-0000-0000-0000753D0000}"/>
    <cellStyle name="Normal 13 2 3 9 2 3" xfId="33166" xr:uid="{00000000-0005-0000-0000-0000763D0000}"/>
    <cellStyle name="Normal 13 2 3 9 3" xfId="11292" xr:uid="{00000000-0005-0000-0000-0000773D0000}"/>
    <cellStyle name="Normal 13 2 3 9 3 2" xfId="21102" xr:uid="{00000000-0005-0000-0000-0000783D0000}"/>
    <cellStyle name="Normal 13 2 3 9 3 3" xfId="32034" xr:uid="{00000000-0005-0000-0000-0000793D0000}"/>
    <cellStyle name="Normal 13 2 3 9 4" xfId="21100" xr:uid="{00000000-0005-0000-0000-00007A3D0000}"/>
    <cellStyle name="Normal 13 2 3 9 5" xfId="31269" xr:uid="{00000000-0005-0000-0000-00007B3D0000}"/>
    <cellStyle name="Normal 13 2 4" xfId="2205" xr:uid="{00000000-0005-0000-0000-00007C3D0000}"/>
    <cellStyle name="Normal 13 2 4 10" xfId="21103" xr:uid="{00000000-0005-0000-0000-00007D3D0000}"/>
    <cellStyle name="Normal 13 2 4 11" xfId="30544" xr:uid="{00000000-0005-0000-0000-00007E3D0000}"/>
    <cellStyle name="Normal 13 2 4 2" xfId="2206" xr:uid="{00000000-0005-0000-0000-00007F3D0000}"/>
    <cellStyle name="Normal 13 2 4 2 10" xfId="30545" xr:uid="{00000000-0005-0000-0000-0000803D0000}"/>
    <cellStyle name="Normal 13 2 4 2 2" xfId="2207" xr:uid="{00000000-0005-0000-0000-0000813D0000}"/>
    <cellStyle name="Normal 13 2 4 2 2 2" xfId="2208" xr:uid="{00000000-0005-0000-0000-0000823D0000}"/>
    <cellStyle name="Normal 13 2 4 2 2 2 2" xfId="11293" xr:uid="{00000000-0005-0000-0000-0000833D0000}"/>
    <cellStyle name="Normal 13 2 4 2 2 2 2 2" xfId="11294" xr:uid="{00000000-0005-0000-0000-0000843D0000}"/>
    <cellStyle name="Normal 13 2 4 2 2 2 2 2 2" xfId="21108" xr:uid="{00000000-0005-0000-0000-0000853D0000}"/>
    <cellStyle name="Normal 13 2 4 2 2 2 2 2 3" xfId="33204" xr:uid="{00000000-0005-0000-0000-0000863D0000}"/>
    <cellStyle name="Normal 13 2 4 2 2 2 2 3" xfId="11295" xr:uid="{00000000-0005-0000-0000-0000873D0000}"/>
    <cellStyle name="Normal 13 2 4 2 2 2 2 3 2" xfId="21109" xr:uid="{00000000-0005-0000-0000-0000883D0000}"/>
    <cellStyle name="Normal 13 2 4 2 2 2 2 3 3" xfId="32072" xr:uid="{00000000-0005-0000-0000-0000893D0000}"/>
    <cellStyle name="Normal 13 2 4 2 2 2 2 4" xfId="21107" xr:uid="{00000000-0005-0000-0000-00008A3D0000}"/>
    <cellStyle name="Normal 13 2 4 2 2 2 2 5" xfId="31307" xr:uid="{00000000-0005-0000-0000-00008B3D0000}"/>
    <cellStyle name="Normal 13 2 4 2 2 2 3" xfId="11296" xr:uid="{00000000-0005-0000-0000-00008C3D0000}"/>
    <cellStyle name="Normal 13 2 4 2 2 2 3 2" xfId="21110" xr:uid="{00000000-0005-0000-0000-00008D3D0000}"/>
    <cellStyle name="Normal 13 2 4 2 2 2 3 3" xfId="42073" xr:uid="{00000000-0005-0000-0000-00008E3D0000}"/>
    <cellStyle name="Normal 13 2 4 2 2 2 4" xfId="11297" xr:uid="{00000000-0005-0000-0000-00008F3D0000}"/>
    <cellStyle name="Normal 13 2 4 2 2 2 4 2" xfId="21111" xr:uid="{00000000-0005-0000-0000-0000903D0000}"/>
    <cellStyle name="Normal 13 2 4 2 2 2 5" xfId="21106" xr:uid="{00000000-0005-0000-0000-0000913D0000}"/>
    <cellStyle name="Normal 13 2 4 2 2 2 6" xfId="30547" xr:uid="{00000000-0005-0000-0000-0000923D0000}"/>
    <cellStyle name="Normal 13 2 4 2 2 3" xfId="2209" xr:uid="{00000000-0005-0000-0000-0000933D0000}"/>
    <cellStyle name="Normal 13 2 4 2 2 3 2" xfId="11298" xr:uid="{00000000-0005-0000-0000-0000943D0000}"/>
    <cellStyle name="Normal 13 2 4 2 2 3 2 2" xfId="11299" xr:uid="{00000000-0005-0000-0000-0000953D0000}"/>
    <cellStyle name="Normal 13 2 4 2 2 3 2 2 2" xfId="21114" xr:uid="{00000000-0005-0000-0000-0000963D0000}"/>
    <cellStyle name="Normal 13 2 4 2 2 3 2 2 3" xfId="33205" xr:uid="{00000000-0005-0000-0000-0000973D0000}"/>
    <cellStyle name="Normal 13 2 4 2 2 3 2 3" xfId="11300" xr:uid="{00000000-0005-0000-0000-0000983D0000}"/>
    <cellStyle name="Normal 13 2 4 2 2 3 2 3 2" xfId="21115" xr:uid="{00000000-0005-0000-0000-0000993D0000}"/>
    <cellStyle name="Normal 13 2 4 2 2 3 2 3 3" xfId="32073" xr:uid="{00000000-0005-0000-0000-00009A3D0000}"/>
    <cellStyle name="Normal 13 2 4 2 2 3 2 4" xfId="21113" xr:uid="{00000000-0005-0000-0000-00009B3D0000}"/>
    <cellStyle name="Normal 13 2 4 2 2 3 2 5" xfId="31308" xr:uid="{00000000-0005-0000-0000-00009C3D0000}"/>
    <cellStyle name="Normal 13 2 4 2 2 3 3" xfId="11301" xr:uid="{00000000-0005-0000-0000-00009D3D0000}"/>
    <cellStyle name="Normal 13 2 4 2 2 3 3 2" xfId="21116" xr:uid="{00000000-0005-0000-0000-00009E3D0000}"/>
    <cellStyle name="Normal 13 2 4 2 2 3 3 3" xfId="42074" xr:uid="{00000000-0005-0000-0000-00009F3D0000}"/>
    <cellStyle name="Normal 13 2 4 2 2 3 4" xfId="11302" xr:uid="{00000000-0005-0000-0000-0000A03D0000}"/>
    <cellStyle name="Normal 13 2 4 2 2 3 4 2" xfId="21117" xr:uid="{00000000-0005-0000-0000-0000A13D0000}"/>
    <cellStyle name="Normal 13 2 4 2 2 3 5" xfId="21112" xr:uid="{00000000-0005-0000-0000-0000A23D0000}"/>
    <cellStyle name="Normal 13 2 4 2 2 3 6" xfId="30548" xr:uid="{00000000-0005-0000-0000-0000A33D0000}"/>
    <cellStyle name="Normal 13 2 4 2 2 4" xfId="11303" xr:uid="{00000000-0005-0000-0000-0000A43D0000}"/>
    <cellStyle name="Normal 13 2 4 2 2 4 2" xfId="11304" xr:uid="{00000000-0005-0000-0000-0000A53D0000}"/>
    <cellStyle name="Normal 13 2 4 2 2 4 2 2" xfId="21119" xr:uid="{00000000-0005-0000-0000-0000A63D0000}"/>
    <cellStyle name="Normal 13 2 4 2 2 4 2 3" xfId="33203" xr:uid="{00000000-0005-0000-0000-0000A73D0000}"/>
    <cellStyle name="Normal 13 2 4 2 2 4 3" xfId="11305" xr:uid="{00000000-0005-0000-0000-0000A83D0000}"/>
    <cellStyle name="Normal 13 2 4 2 2 4 3 2" xfId="21120" xr:uid="{00000000-0005-0000-0000-0000A93D0000}"/>
    <cellStyle name="Normal 13 2 4 2 2 4 3 3" xfId="32071" xr:uid="{00000000-0005-0000-0000-0000AA3D0000}"/>
    <cellStyle name="Normal 13 2 4 2 2 4 4" xfId="21118" xr:uid="{00000000-0005-0000-0000-0000AB3D0000}"/>
    <cellStyle name="Normal 13 2 4 2 2 4 5" xfId="31306" xr:uid="{00000000-0005-0000-0000-0000AC3D0000}"/>
    <cellStyle name="Normal 13 2 4 2 2 5" xfId="11306" xr:uid="{00000000-0005-0000-0000-0000AD3D0000}"/>
    <cellStyle name="Normal 13 2 4 2 2 5 2" xfId="21121" xr:uid="{00000000-0005-0000-0000-0000AE3D0000}"/>
    <cellStyle name="Normal 13 2 4 2 2 5 3" xfId="42072" xr:uid="{00000000-0005-0000-0000-0000AF3D0000}"/>
    <cellStyle name="Normal 13 2 4 2 2 6" xfId="11307" xr:uid="{00000000-0005-0000-0000-0000B03D0000}"/>
    <cellStyle name="Normal 13 2 4 2 2 6 2" xfId="21122" xr:uid="{00000000-0005-0000-0000-0000B13D0000}"/>
    <cellStyle name="Normal 13 2 4 2 2 7" xfId="21105" xr:uid="{00000000-0005-0000-0000-0000B23D0000}"/>
    <cellStyle name="Normal 13 2 4 2 2 8" xfId="30546" xr:uid="{00000000-0005-0000-0000-0000B33D0000}"/>
    <cellStyle name="Normal 13 2 4 2 3" xfId="2210" xr:uid="{00000000-0005-0000-0000-0000B43D0000}"/>
    <cellStyle name="Normal 13 2 4 2 3 2" xfId="2211" xr:uid="{00000000-0005-0000-0000-0000B53D0000}"/>
    <cellStyle name="Normal 13 2 4 2 3 2 2" xfId="11308" xr:uid="{00000000-0005-0000-0000-0000B63D0000}"/>
    <cellStyle name="Normal 13 2 4 2 3 2 2 2" xfId="11309" xr:uid="{00000000-0005-0000-0000-0000B73D0000}"/>
    <cellStyle name="Normal 13 2 4 2 3 2 2 2 2" xfId="21126" xr:uid="{00000000-0005-0000-0000-0000B83D0000}"/>
    <cellStyle name="Normal 13 2 4 2 3 2 2 2 3" xfId="33207" xr:uid="{00000000-0005-0000-0000-0000B93D0000}"/>
    <cellStyle name="Normal 13 2 4 2 3 2 2 3" xfId="11310" xr:uid="{00000000-0005-0000-0000-0000BA3D0000}"/>
    <cellStyle name="Normal 13 2 4 2 3 2 2 3 2" xfId="21127" xr:uid="{00000000-0005-0000-0000-0000BB3D0000}"/>
    <cellStyle name="Normal 13 2 4 2 3 2 2 3 3" xfId="32075" xr:uid="{00000000-0005-0000-0000-0000BC3D0000}"/>
    <cellStyle name="Normal 13 2 4 2 3 2 2 4" xfId="21125" xr:uid="{00000000-0005-0000-0000-0000BD3D0000}"/>
    <cellStyle name="Normal 13 2 4 2 3 2 2 5" xfId="31310" xr:uid="{00000000-0005-0000-0000-0000BE3D0000}"/>
    <cellStyle name="Normal 13 2 4 2 3 2 3" xfId="11311" xr:uid="{00000000-0005-0000-0000-0000BF3D0000}"/>
    <cellStyle name="Normal 13 2 4 2 3 2 3 2" xfId="21128" xr:uid="{00000000-0005-0000-0000-0000C03D0000}"/>
    <cellStyle name="Normal 13 2 4 2 3 2 3 3" xfId="42076" xr:uid="{00000000-0005-0000-0000-0000C13D0000}"/>
    <cellStyle name="Normal 13 2 4 2 3 2 4" xfId="11312" xr:uid="{00000000-0005-0000-0000-0000C23D0000}"/>
    <cellStyle name="Normal 13 2 4 2 3 2 4 2" xfId="21129" xr:uid="{00000000-0005-0000-0000-0000C33D0000}"/>
    <cellStyle name="Normal 13 2 4 2 3 2 5" xfId="21124" xr:uid="{00000000-0005-0000-0000-0000C43D0000}"/>
    <cellStyle name="Normal 13 2 4 2 3 2 6" xfId="30550" xr:uid="{00000000-0005-0000-0000-0000C53D0000}"/>
    <cellStyle name="Normal 13 2 4 2 3 3" xfId="11313" xr:uid="{00000000-0005-0000-0000-0000C63D0000}"/>
    <cellStyle name="Normal 13 2 4 2 3 3 2" xfId="11314" xr:uid="{00000000-0005-0000-0000-0000C73D0000}"/>
    <cellStyle name="Normal 13 2 4 2 3 3 2 2" xfId="21131" xr:uid="{00000000-0005-0000-0000-0000C83D0000}"/>
    <cellStyle name="Normal 13 2 4 2 3 3 2 3" xfId="33206" xr:uid="{00000000-0005-0000-0000-0000C93D0000}"/>
    <cellStyle name="Normal 13 2 4 2 3 3 3" xfId="11315" xr:uid="{00000000-0005-0000-0000-0000CA3D0000}"/>
    <cellStyle name="Normal 13 2 4 2 3 3 3 2" xfId="21132" xr:uid="{00000000-0005-0000-0000-0000CB3D0000}"/>
    <cellStyle name="Normal 13 2 4 2 3 3 3 3" xfId="32074" xr:uid="{00000000-0005-0000-0000-0000CC3D0000}"/>
    <cellStyle name="Normal 13 2 4 2 3 3 4" xfId="21130" xr:uid="{00000000-0005-0000-0000-0000CD3D0000}"/>
    <cellStyle name="Normal 13 2 4 2 3 3 5" xfId="31309" xr:uid="{00000000-0005-0000-0000-0000CE3D0000}"/>
    <cellStyle name="Normal 13 2 4 2 3 4" xfId="11316" xr:uid="{00000000-0005-0000-0000-0000CF3D0000}"/>
    <cellStyle name="Normal 13 2 4 2 3 4 2" xfId="21133" xr:uid="{00000000-0005-0000-0000-0000D03D0000}"/>
    <cellStyle name="Normal 13 2 4 2 3 4 3" xfId="42075" xr:uid="{00000000-0005-0000-0000-0000D13D0000}"/>
    <cellStyle name="Normal 13 2 4 2 3 5" xfId="11317" xr:uid="{00000000-0005-0000-0000-0000D23D0000}"/>
    <cellStyle name="Normal 13 2 4 2 3 5 2" xfId="21134" xr:uid="{00000000-0005-0000-0000-0000D33D0000}"/>
    <cellStyle name="Normal 13 2 4 2 3 6" xfId="21123" xr:uid="{00000000-0005-0000-0000-0000D43D0000}"/>
    <cellStyle name="Normal 13 2 4 2 3 7" xfId="30549" xr:uid="{00000000-0005-0000-0000-0000D53D0000}"/>
    <cellStyle name="Normal 13 2 4 2 4" xfId="2212" xr:uid="{00000000-0005-0000-0000-0000D63D0000}"/>
    <cellStyle name="Normal 13 2 4 2 4 2" xfId="11318" xr:uid="{00000000-0005-0000-0000-0000D73D0000}"/>
    <cellStyle name="Normal 13 2 4 2 4 2 2" xfId="11319" xr:uid="{00000000-0005-0000-0000-0000D83D0000}"/>
    <cellStyle name="Normal 13 2 4 2 4 2 2 2" xfId="21137" xr:uid="{00000000-0005-0000-0000-0000D93D0000}"/>
    <cellStyle name="Normal 13 2 4 2 4 2 2 3" xfId="33208" xr:uid="{00000000-0005-0000-0000-0000DA3D0000}"/>
    <cellStyle name="Normal 13 2 4 2 4 2 3" xfId="11320" xr:uid="{00000000-0005-0000-0000-0000DB3D0000}"/>
    <cellStyle name="Normal 13 2 4 2 4 2 3 2" xfId="21138" xr:uid="{00000000-0005-0000-0000-0000DC3D0000}"/>
    <cellStyle name="Normal 13 2 4 2 4 2 3 3" xfId="32076" xr:uid="{00000000-0005-0000-0000-0000DD3D0000}"/>
    <cellStyle name="Normal 13 2 4 2 4 2 4" xfId="21136" xr:uid="{00000000-0005-0000-0000-0000DE3D0000}"/>
    <cellStyle name="Normal 13 2 4 2 4 2 5" xfId="31311" xr:uid="{00000000-0005-0000-0000-0000DF3D0000}"/>
    <cellStyle name="Normal 13 2 4 2 4 3" xfId="11321" xr:uid="{00000000-0005-0000-0000-0000E03D0000}"/>
    <cellStyle name="Normal 13 2 4 2 4 3 2" xfId="21139" xr:uid="{00000000-0005-0000-0000-0000E13D0000}"/>
    <cellStyle name="Normal 13 2 4 2 4 3 3" xfId="42077" xr:uid="{00000000-0005-0000-0000-0000E23D0000}"/>
    <cellStyle name="Normal 13 2 4 2 4 4" xfId="11322" xr:uid="{00000000-0005-0000-0000-0000E33D0000}"/>
    <cellStyle name="Normal 13 2 4 2 4 4 2" xfId="21140" xr:uid="{00000000-0005-0000-0000-0000E43D0000}"/>
    <cellStyle name="Normal 13 2 4 2 4 5" xfId="21135" xr:uid="{00000000-0005-0000-0000-0000E53D0000}"/>
    <cellStyle name="Normal 13 2 4 2 4 6" xfId="30551" xr:uid="{00000000-0005-0000-0000-0000E63D0000}"/>
    <cellStyle name="Normal 13 2 4 2 5" xfId="2213" xr:uid="{00000000-0005-0000-0000-0000E73D0000}"/>
    <cellStyle name="Normal 13 2 4 2 5 2" xfId="11323" xr:uid="{00000000-0005-0000-0000-0000E83D0000}"/>
    <cellStyle name="Normal 13 2 4 2 5 2 2" xfId="11324" xr:uid="{00000000-0005-0000-0000-0000E93D0000}"/>
    <cellStyle name="Normal 13 2 4 2 5 2 2 2" xfId="21143" xr:uid="{00000000-0005-0000-0000-0000EA3D0000}"/>
    <cellStyle name="Normal 13 2 4 2 5 2 2 3" xfId="33209" xr:uid="{00000000-0005-0000-0000-0000EB3D0000}"/>
    <cellStyle name="Normal 13 2 4 2 5 2 3" xfId="11325" xr:uid="{00000000-0005-0000-0000-0000EC3D0000}"/>
    <cellStyle name="Normal 13 2 4 2 5 2 3 2" xfId="21144" xr:uid="{00000000-0005-0000-0000-0000ED3D0000}"/>
    <cellStyle name="Normal 13 2 4 2 5 2 3 3" xfId="32077" xr:uid="{00000000-0005-0000-0000-0000EE3D0000}"/>
    <cellStyle name="Normal 13 2 4 2 5 2 4" xfId="21142" xr:uid="{00000000-0005-0000-0000-0000EF3D0000}"/>
    <cellStyle name="Normal 13 2 4 2 5 2 5" xfId="31312" xr:uid="{00000000-0005-0000-0000-0000F03D0000}"/>
    <cellStyle name="Normal 13 2 4 2 5 3" xfId="11326" xr:uid="{00000000-0005-0000-0000-0000F13D0000}"/>
    <cellStyle name="Normal 13 2 4 2 5 3 2" xfId="21145" xr:uid="{00000000-0005-0000-0000-0000F23D0000}"/>
    <cellStyle name="Normal 13 2 4 2 5 3 3" xfId="42078" xr:uid="{00000000-0005-0000-0000-0000F33D0000}"/>
    <cellStyle name="Normal 13 2 4 2 5 4" xfId="11327" xr:uid="{00000000-0005-0000-0000-0000F43D0000}"/>
    <cellStyle name="Normal 13 2 4 2 5 4 2" xfId="21146" xr:uid="{00000000-0005-0000-0000-0000F53D0000}"/>
    <cellStyle name="Normal 13 2 4 2 5 5" xfId="21141" xr:uid="{00000000-0005-0000-0000-0000F63D0000}"/>
    <cellStyle name="Normal 13 2 4 2 5 6" xfId="30552" xr:uid="{00000000-0005-0000-0000-0000F73D0000}"/>
    <cellStyle name="Normal 13 2 4 2 6" xfId="11328" xr:uid="{00000000-0005-0000-0000-0000F83D0000}"/>
    <cellStyle name="Normal 13 2 4 2 6 2" xfId="11329" xr:uid="{00000000-0005-0000-0000-0000F93D0000}"/>
    <cellStyle name="Normal 13 2 4 2 6 2 2" xfId="21148" xr:uid="{00000000-0005-0000-0000-0000FA3D0000}"/>
    <cellStyle name="Normal 13 2 4 2 6 2 3" xfId="33202" xr:uid="{00000000-0005-0000-0000-0000FB3D0000}"/>
    <cellStyle name="Normal 13 2 4 2 6 3" xfId="11330" xr:uid="{00000000-0005-0000-0000-0000FC3D0000}"/>
    <cellStyle name="Normal 13 2 4 2 6 3 2" xfId="21149" xr:uid="{00000000-0005-0000-0000-0000FD3D0000}"/>
    <cellStyle name="Normal 13 2 4 2 6 3 3" xfId="32070" xr:uid="{00000000-0005-0000-0000-0000FE3D0000}"/>
    <cellStyle name="Normal 13 2 4 2 6 4" xfId="21147" xr:uid="{00000000-0005-0000-0000-0000FF3D0000}"/>
    <cellStyle name="Normal 13 2 4 2 6 5" xfId="31305" xr:uid="{00000000-0005-0000-0000-0000003E0000}"/>
    <cellStyle name="Normal 13 2 4 2 7" xfId="11331" xr:uid="{00000000-0005-0000-0000-0000013E0000}"/>
    <cellStyle name="Normal 13 2 4 2 7 2" xfId="21150" xr:uid="{00000000-0005-0000-0000-0000023E0000}"/>
    <cellStyle name="Normal 13 2 4 2 7 3" xfId="42071" xr:uid="{00000000-0005-0000-0000-0000033E0000}"/>
    <cellStyle name="Normal 13 2 4 2 8" xfId="11332" xr:uid="{00000000-0005-0000-0000-0000043E0000}"/>
    <cellStyle name="Normal 13 2 4 2 8 2" xfId="21151" xr:uid="{00000000-0005-0000-0000-0000053E0000}"/>
    <cellStyle name="Normal 13 2 4 2 9" xfId="21104" xr:uid="{00000000-0005-0000-0000-0000063E0000}"/>
    <cellStyle name="Normal 13 2 4 3" xfId="2214" xr:uid="{00000000-0005-0000-0000-0000073E0000}"/>
    <cellStyle name="Normal 13 2 4 3 2" xfId="2215" xr:uid="{00000000-0005-0000-0000-0000083E0000}"/>
    <cellStyle name="Normal 13 2 4 3 2 2" xfId="11333" xr:uid="{00000000-0005-0000-0000-0000093E0000}"/>
    <cellStyle name="Normal 13 2 4 3 2 2 2" xfId="11334" xr:uid="{00000000-0005-0000-0000-00000A3E0000}"/>
    <cellStyle name="Normal 13 2 4 3 2 2 2 2" xfId="21155" xr:uid="{00000000-0005-0000-0000-00000B3E0000}"/>
    <cellStyle name="Normal 13 2 4 3 2 2 2 3" xfId="33211" xr:uid="{00000000-0005-0000-0000-00000C3E0000}"/>
    <cellStyle name="Normal 13 2 4 3 2 2 3" xfId="11335" xr:uid="{00000000-0005-0000-0000-00000D3E0000}"/>
    <cellStyle name="Normal 13 2 4 3 2 2 3 2" xfId="21156" xr:uid="{00000000-0005-0000-0000-00000E3E0000}"/>
    <cellStyle name="Normal 13 2 4 3 2 2 3 3" xfId="32079" xr:uid="{00000000-0005-0000-0000-00000F3E0000}"/>
    <cellStyle name="Normal 13 2 4 3 2 2 4" xfId="21154" xr:uid="{00000000-0005-0000-0000-0000103E0000}"/>
    <cellStyle name="Normal 13 2 4 3 2 2 5" xfId="31314" xr:uid="{00000000-0005-0000-0000-0000113E0000}"/>
    <cellStyle name="Normal 13 2 4 3 2 3" xfId="11336" xr:uid="{00000000-0005-0000-0000-0000123E0000}"/>
    <cellStyle name="Normal 13 2 4 3 2 3 2" xfId="21157" xr:uid="{00000000-0005-0000-0000-0000133E0000}"/>
    <cellStyle name="Normal 13 2 4 3 2 3 3" xfId="42080" xr:uid="{00000000-0005-0000-0000-0000143E0000}"/>
    <cellStyle name="Normal 13 2 4 3 2 4" xfId="11337" xr:uid="{00000000-0005-0000-0000-0000153E0000}"/>
    <cellStyle name="Normal 13 2 4 3 2 4 2" xfId="21158" xr:uid="{00000000-0005-0000-0000-0000163E0000}"/>
    <cellStyle name="Normal 13 2 4 3 2 5" xfId="21153" xr:uid="{00000000-0005-0000-0000-0000173E0000}"/>
    <cellStyle name="Normal 13 2 4 3 2 6" xfId="30554" xr:uid="{00000000-0005-0000-0000-0000183E0000}"/>
    <cellStyle name="Normal 13 2 4 3 3" xfId="2216" xr:uid="{00000000-0005-0000-0000-0000193E0000}"/>
    <cellStyle name="Normal 13 2 4 3 3 2" xfId="11338" xr:uid="{00000000-0005-0000-0000-00001A3E0000}"/>
    <cellStyle name="Normal 13 2 4 3 3 2 2" xfId="11339" xr:uid="{00000000-0005-0000-0000-00001B3E0000}"/>
    <cellStyle name="Normal 13 2 4 3 3 2 2 2" xfId="21161" xr:uid="{00000000-0005-0000-0000-00001C3E0000}"/>
    <cellStyle name="Normal 13 2 4 3 3 2 2 3" xfId="33212" xr:uid="{00000000-0005-0000-0000-00001D3E0000}"/>
    <cellStyle name="Normal 13 2 4 3 3 2 3" xfId="11340" xr:uid="{00000000-0005-0000-0000-00001E3E0000}"/>
    <cellStyle name="Normal 13 2 4 3 3 2 3 2" xfId="21162" xr:uid="{00000000-0005-0000-0000-00001F3E0000}"/>
    <cellStyle name="Normal 13 2 4 3 3 2 3 3" xfId="32080" xr:uid="{00000000-0005-0000-0000-0000203E0000}"/>
    <cellStyle name="Normal 13 2 4 3 3 2 4" xfId="21160" xr:uid="{00000000-0005-0000-0000-0000213E0000}"/>
    <cellStyle name="Normal 13 2 4 3 3 2 5" xfId="31315" xr:uid="{00000000-0005-0000-0000-0000223E0000}"/>
    <cellStyle name="Normal 13 2 4 3 3 3" xfId="11341" xr:uid="{00000000-0005-0000-0000-0000233E0000}"/>
    <cellStyle name="Normal 13 2 4 3 3 3 2" xfId="21163" xr:uid="{00000000-0005-0000-0000-0000243E0000}"/>
    <cellStyle name="Normal 13 2 4 3 3 3 3" xfId="42081" xr:uid="{00000000-0005-0000-0000-0000253E0000}"/>
    <cellStyle name="Normal 13 2 4 3 3 4" xfId="11342" xr:uid="{00000000-0005-0000-0000-0000263E0000}"/>
    <cellStyle name="Normal 13 2 4 3 3 4 2" xfId="21164" xr:uid="{00000000-0005-0000-0000-0000273E0000}"/>
    <cellStyle name="Normal 13 2 4 3 3 5" xfId="21159" xr:uid="{00000000-0005-0000-0000-0000283E0000}"/>
    <cellStyle name="Normal 13 2 4 3 3 6" xfId="30555" xr:uid="{00000000-0005-0000-0000-0000293E0000}"/>
    <cellStyle name="Normal 13 2 4 3 4" xfId="11343" xr:uid="{00000000-0005-0000-0000-00002A3E0000}"/>
    <cellStyle name="Normal 13 2 4 3 4 2" xfId="11344" xr:uid="{00000000-0005-0000-0000-00002B3E0000}"/>
    <cellStyle name="Normal 13 2 4 3 4 2 2" xfId="21166" xr:uid="{00000000-0005-0000-0000-00002C3E0000}"/>
    <cellStyle name="Normal 13 2 4 3 4 2 3" xfId="33210" xr:uid="{00000000-0005-0000-0000-00002D3E0000}"/>
    <cellStyle name="Normal 13 2 4 3 4 3" xfId="11345" xr:uid="{00000000-0005-0000-0000-00002E3E0000}"/>
    <cellStyle name="Normal 13 2 4 3 4 3 2" xfId="21167" xr:uid="{00000000-0005-0000-0000-00002F3E0000}"/>
    <cellStyle name="Normal 13 2 4 3 4 3 3" xfId="32078" xr:uid="{00000000-0005-0000-0000-0000303E0000}"/>
    <cellStyle name="Normal 13 2 4 3 4 4" xfId="21165" xr:uid="{00000000-0005-0000-0000-0000313E0000}"/>
    <cellStyle name="Normal 13 2 4 3 4 5" xfId="31313" xr:uid="{00000000-0005-0000-0000-0000323E0000}"/>
    <cellStyle name="Normal 13 2 4 3 5" xfId="11346" xr:uid="{00000000-0005-0000-0000-0000333E0000}"/>
    <cellStyle name="Normal 13 2 4 3 5 2" xfId="21168" xr:uid="{00000000-0005-0000-0000-0000343E0000}"/>
    <cellStyle name="Normal 13 2 4 3 5 3" xfId="42079" xr:uid="{00000000-0005-0000-0000-0000353E0000}"/>
    <cellStyle name="Normal 13 2 4 3 6" xfId="11347" xr:uid="{00000000-0005-0000-0000-0000363E0000}"/>
    <cellStyle name="Normal 13 2 4 3 6 2" xfId="21169" xr:uid="{00000000-0005-0000-0000-0000373E0000}"/>
    <cellStyle name="Normal 13 2 4 3 7" xfId="21152" xr:uid="{00000000-0005-0000-0000-0000383E0000}"/>
    <cellStyle name="Normal 13 2 4 3 8" xfId="30553" xr:uid="{00000000-0005-0000-0000-0000393E0000}"/>
    <cellStyle name="Normal 13 2 4 4" xfId="2217" xr:uid="{00000000-0005-0000-0000-00003A3E0000}"/>
    <cellStyle name="Normal 13 2 4 4 2" xfId="2218" xr:uid="{00000000-0005-0000-0000-00003B3E0000}"/>
    <cellStyle name="Normal 13 2 4 4 2 2" xfId="11348" xr:uid="{00000000-0005-0000-0000-00003C3E0000}"/>
    <cellStyle name="Normal 13 2 4 4 2 2 2" xfId="11349" xr:uid="{00000000-0005-0000-0000-00003D3E0000}"/>
    <cellStyle name="Normal 13 2 4 4 2 2 2 2" xfId="21173" xr:uid="{00000000-0005-0000-0000-00003E3E0000}"/>
    <cellStyle name="Normal 13 2 4 4 2 2 2 3" xfId="33214" xr:uid="{00000000-0005-0000-0000-00003F3E0000}"/>
    <cellStyle name="Normal 13 2 4 4 2 2 3" xfId="11350" xr:uid="{00000000-0005-0000-0000-0000403E0000}"/>
    <cellStyle name="Normal 13 2 4 4 2 2 3 2" xfId="21174" xr:uid="{00000000-0005-0000-0000-0000413E0000}"/>
    <cellStyle name="Normal 13 2 4 4 2 2 3 3" xfId="32082" xr:uid="{00000000-0005-0000-0000-0000423E0000}"/>
    <cellStyle name="Normal 13 2 4 4 2 2 4" xfId="21172" xr:uid="{00000000-0005-0000-0000-0000433E0000}"/>
    <cellStyle name="Normal 13 2 4 4 2 2 5" xfId="31317" xr:uid="{00000000-0005-0000-0000-0000443E0000}"/>
    <cellStyle name="Normal 13 2 4 4 2 3" xfId="11351" xr:uid="{00000000-0005-0000-0000-0000453E0000}"/>
    <cellStyle name="Normal 13 2 4 4 2 3 2" xfId="21175" xr:uid="{00000000-0005-0000-0000-0000463E0000}"/>
    <cellStyle name="Normal 13 2 4 4 2 3 3" xfId="42083" xr:uid="{00000000-0005-0000-0000-0000473E0000}"/>
    <cellStyle name="Normal 13 2 4 4 2 4" xfId="11352" xr:uid="{00000000-0005-0000-0000-0000483E0000}"/>
    <cellStyle name="Normal 13 2 4 4 2 4 2" xfId="21176" xr:uid="{00000000-0005-0000-0000-0000493E0000}"/>
    <cellStyle name="Normal 13 2 4 4 2 5" xfId="21171" xr:uid="{00000000-0005-0000-0000-00004A3E0000}"/>
    <cellStyle name="Normal 13 2 4 4 2 6" xfId="30557" xr:uid="{00000000-0005-0000-0000-00004B3E0000}"/>
    <cellStyle name="Normal 13 2 4 4 3" xfId="11353" xr:uid="{00000000-0005-0000-0000-00004C3E0000}"/>
    <cellStyle name="Normal 13 2 4 4 3 2" xfId="11354" xr:uid="{00000000-0005-0000-0000-00004D3E0000}"/>
    <cellStyle name="Normal 13 2 4 4 3 2 2" xfId="21178" xr:uid="{00000000-0005-0000-0000-00004E3E0000}"/>
    <cellStyle name="Normal 13 2 4 4 3 2 3" xfId="33213" xr:uid="{00000000-0005-0000-0000-00004F3E0000}"/>
    <cellStyle name="Normal 13 2 4 4 3 3" xfId="11355" xr:uid="{00000000-0005-0000-0000-0000503E0000}"/>
    <cellStyle name="Normal 13 2 4 4 3 3 2" xfId="21179" xr:uid="{00000000-0005-0000-0000-0000513E0000}"/>
    <cellStyle name="Normal 13 2 4 4 3 3 3" xfId="32081" xr:uid="{00000000-0005-0000-0000-0000523E0000}"/>
    <cellStyle name="Normal 13 2 4 4 3 4" xfId="21177" xr:uid="{00000000-0005-0000-0000-0000533E0000}"/>
    <cellStyle name="Normal 13 2 4 4 3 5" xfId="31316" xr:uid="{00000000-0005-0000-0000-0000543E0000}"/>
    <cellStyle name="Normal 13 2 4 4 4" xfId="11356" xr:uid="{00000000-0005-0000-0000-0000553E0000}"/>
    <cellStyle name="Normal 13 2 4 4 4 2" xfId="21180" xr:uid="{00000000-0005-0000-0000-0000563E0000}"/>
    <cellStyle name="Normal 13 2 4 4 4 3" xfId="42082" xr:uid="{00000000-0005-0000-0000-0000573E0000}"/>
    <cellStyle name="Normal 13 2 4 4 5" xfId="11357" xr:uid="{00000000-0005-0000-0000-0000583E0000}"/>
    <cellStyle name="Normal 13 2 4 4 5 2" xfId="21181" xr:uid="{00000000-0005-0000-0000-0000593E0000}"/>
    <cellStyle name="Normal 13 2 4 4 6" xfId="21170" xr:uid="{00000000-0005-0000-0000-00005A3E0000}"/>
    <cellStyle name="Normal 13 2 4 4 7" xfId="30556" xr:uid="{00000000-0005-0000-0000-00005B3E0000}"/>
    <cellStyle name="Normal 13 2 4 5" xfId="2219" xr:uid="{00000000-0005-0000-0000-00005C3E0000}"/>
    <cellStyle name="Normal 13 2 4 5 2" xfId="11358" xr:uid="{00000000-0005-0000-0000-00005D3E0000}"/>
    <cellStyle name="Normal 13 2 4 5 2 2" xfId="11359" xr:uid="{00000000-0005-0000-0000-00005E3E0000}"/>
    <cellStyle name="Normal 13 2 4 5 2 2 2" xfId="21184" xr:uid="{00000000-0005-0000-0000-00005F3E0000}"/>
    <cellStyle name="Normal 13 2 4 5 2 2 3" xfId="33215" xr:uid="{00000000-0005-0000-0000-0000603E0000}"/>
    <cellStyle name="Normal 13 2 4 5 2 3" xfId="11360" xr:uid="{00000000-0005-0000-0000-0000613E0000}"/>
    <cellStyle name="Normal 13 2 4 5 2 3 2" xfId="21185" xr:uid="{00000000-0005-0000-0000-0000623E0000}"/>
    <cellStyle name="Normal 13 2 4 5 2 3 3" xfId="32083" xr:uid="{00000000-0005-0000-0000-0000633E0000}"/>
    <cellStyle name="Normal 13 2 4 5 2 4" xfId="21183" xr:uid="{00000000-0005-0000-0000-0000643E0000}"/>
    <cellStyle name="Normal 13 2 4 5 2 5" xfId="31318" xr:uid="{00000000-0005-0000-0000-0000653E0000}"/>
    <cellStyle name="Normal 13 2 4 5 3" xfId="11361" xr:uid="{00000000-0005-0000-0000-0000663E0000}"/>
    <cellStyle name="Normal 13 2 4 5 3 2" xfId="21186" xr:uid="{00000000-0005-0000-0000-0000673E0000}"/>
    <cellStyle name="Normal 13 2 4 5 3 3" xfId="42084" xr:uid="{00000000-0005-0000-0000-0000683E0000}"/>
    <cellStyle name="Normal 13 2 4 5 4" xfId="11362" xr:uid="{00000000-0005-0000-0000-0000693E0000}"/>
    <cellStyle name="Normal 13 2 4 5 4 2" xfId="21187" xr:uid="{00000000-0005-0000-0000-00006A3E0000}"/>
    <cellStyle name="Normal 13 2 4 5 5" xfId="21182" xr:uid="{00000000-0005-0000-0000-00006B3E0000}"/>
    <cellStyle name="Normal 13 2 4 5 6" xfId="30558" xr:uid="{00000000-0005-0000-0000-00006C3E0000}"/>
    <cellStyle name="Normal 13 2 4 6" xfId="2220" xr:uid="{00000000-0005-0000-0000-00006D3E0000}"/>
    <cellStyle name="Normal 13 2 4 6 2" xfId="11363" xr:uid="{00000000-0005-0000-0000-00006E3E0000}"/>
    <cellStyle name="Normal 13 2 4 6 2 2" xfId="11364" xr:uid="{00000000-0005-0000-0000-00006F3E0000}"/>
    <cellStyle name="Normal 13 2 4 6 2 2 2" xfId="21190" xr:uid="{00000000-0005-0000-0000-0000703E0000}"/>
    <cellStyle name="Normal 13 2 4 6 2 2 3" xfId="33216" xr:uid="{00000000-0005-0000-0000-0000713E0000}"/>
    <cellStyle name="Normal 13 2 4 6 2 3" xfId="11365" xr:uid="{00000000-0005-0000-0000-0000723E0000}"/>
    <cellStyle name="Normal 13 2 4 6 2 3 2" xfId="21191" xr:uid="{00000000-0005-0000-0000-0000733E0000}"/>
    <cellStyle name="Normal 13 2 4 6 2 3 3" xfId="32084" xr:uid="{00000000-0005-0000-0000-0000743E0000}"/>
    <cellStyle name="Normal 13 2 4 6 2 4" xfId="21189" xr:uid="{00000000-0005-0000-0000-0000753E0000}"/>
    <cellStyle name="Normal 13 2 4 6 2 5" xfId="31319" xr:uid="{00000000-0005-0000-0000-0000763E0000}"/>
    <cellStyle name="Normal 13 2 4 6 3" xfId="11366" xr:uid="{00000000-0005-0000-0000-0000773E0000}"/>
    <cellStyle name="Normal 13 2 4 6 3 2" xfId="21192" xr:uid="{00000000-0005-0000-0000-0000783E0000}"/>
    <cellStyle name="Normal 13 2 4 6 3 3" xfId="42085" xr:uid="{00000000-0005-0000-0000-0000793E0000}"/>
    <cellStyle name="Normal 13 2 4 6 4" xfId="11367" xr:uid="{00000000-0005-0000-0000-00007A3E0000}"/>
    <cellStyle name="Normal 13 2 4 6 4 2" xfId="21193" xr:uid="{00000000-0005-0000-0000-00007B3E0000}"/>
    <cellStyle name="Normal 13 2 4 6 5" xfId="21188" xr:uid="{00000000-0005-0000-0000-00007C3E0000}"/>
    <cellStyle name="Normal 13 2 4 6 6" xfId="30559" xr:uid="{00000000-0005-0000-0000-00007D3E0000}"/>
    <cellStyle name="Normal 13 2 4 7" xfId="11368" xr:uid="{00000000-0005-0000-0000-00007E3E0000}"/>
    <cellStyle name="Normal 13 2 4 7 2" xfId="11369" xr:uid="{00000000-0005-0000-0000-00007F3E0000}"/>
    <cellStyle name="Normal 13 2 4 7 2 2" xfId="21195" xr:uid="{00000000-0005-0000-0000-0000803E0000}"/>
    <cellStyle name="Normal 13 2 4 7 2 3" xfId="33201" xr:uid="{00000000-0005-0000-0000-0000813E0000}"/>
    <cellStyle name="Normal 13 2 4 7 3" xfId="11370" xr:uid="{00000000-0005-0000-0000-0000823E0000}"/>
    <cellStyle name="Normal 13 2 4 7 3 2" xfId="21196" xr:uid="{00000000-0005-0000-0000-0000833E0000}"/>
    <cellStyle name="Normal 13 2 4 7 3 3" xfId="32069" xr:uid="{00000000-0005-0000-0000-0000843E0000}"/>
    <cellStyle name="Normal 13 2 4 7 4" xfId="21194" xr:uid="{00000000-0005-0000-0000-0000853E0000}"/>
    <cellStyle name="Normal 13 2 4 7 5" xfId="31304" xr:uid="{00000000-0005-0000-0000-0000863E0000}"/>
    <cellStyle name="Normal 13 2 4 8" xfId="11371" xr:uid="{00000000-0005-0000-0000-0000873E0000}"/>
    <cellStyle name="Normal 13 2 4 8 2" xfId="21197" xr:uid="{00000000-0005-0000-0000-0000883E0000}"/>
    <cellStyle name="Normal 13 2 4 8 3" xfId="42070" xr:uid="{00000000-0005-0000-0000-0000893E0000}"/>
    <cellStyle name="Normal 13 2 4 9" xfId="11372" xr:uid="{00000000-0005-0000-0000-00008A3E0000}"/>
    <cellStyle name="Normal 13 2 4 9 2" xfId="21198" xr:uid="{00000000-0005-0000-0000-00008B3E0000}"/>
    <cellStyle name="Normal 13 2 5" xfId="2221" xr:uid="{00000000-0005-0000-0000-00008C3E0000}"/>
    <cellStyle name="Normal 13 2 5 10" xfId="21199" xr:uid="{00000000-0005-0000-0000-00008D3E0000}"/>
    <cellStyle name="Normal 13 2 5 11" xfId="30560" xr:uid="{00000000-0005-0000-0000-00008E3E0000}"/>
    <cellStyle name="Normal 13 2 5 2" xfId="2222" xr:uid="{00000000-0005-0000-0000-00008F3E0000}"/>
    <cellStyle name="Normal 13 2 5 2 10" xfId="30561" xr:uid="{00000000-0005-0000-0000-0000903E0000}"/>
    <cellStyle name="Normal 13 2 5 2 2" xfId="2223" xr:uid="{00000000-0005-0000-0000-0000913E0000}"/>
    <cellStyle name="Normal 13 2 5 2 2 2" xfId="2224" xr:uid="{00000000-0005-0000-0000-0000923E0000}"/>
    <cellStyle name="Normal 13 2 5 2 2 2 2" xfId="11373" xr:uid="{00000000-0005-0000-0000-0000933E0000}"/>
    <cellStyle name="Normal 13 2 5 2 2 2 2 2" xfId="11374" xr:uid="{00000000-0005-0000-0000-0000943E0000}"/>
    <cellStyle name="Normal 13 2 5 2 2 2 2 2 2" xfId="21204" xr:uid="{00000000-0005-0000-0000-0000953E0000}"/>
    <cellStyle name="Normal 13 2 5 2 2 2 2 2 3" xfId="33220" xr:uid="{00000000-0005-0000-0000-0000963E0000}"/>
    <cellStyle name="Normal 13 2 5 2 2 2 2 3" xfId="11375" xr:uid="{00000000-0005-0000-0000-0000973E0000}"/>
    <cellStyle name="Normal 13 2 5 2 2 2 2 3 2" xfId="21205" xr:uid="{00000000-0005-0000-0000-0000983E0000}"/>
    <cellStyle name="Normal 13 2 5 2 2 2 2 3 3" xfId="32088" xr:uid="{00000000-0005-0000-0000-0000993E0000}"/>
    <cellStyle name="Normal 13 2 5 2 2 2 2 4" xfId="21203" xr:uid="{00000000-0005-0000-0000-00009A3E0000}"/>
    <cellStyle name="Normal 13 2 5 2 2 2 2 5" xfId="31323" xr:uid="{00000000-0005-0000-0000-00009B3E0000}"/>
    <cellStyle name="Normal 13 2 5 2 2 2 3" xfId="11376" xr:uid="{00000000-0005-0000-0000-00009C3E0000}"/>
    <cellStyle name="Normal 13 2 5 2 2 2 3 2" xfId="21206" xr:uid="{00000000-0005-0000-0000-00009D3E0000}"/>
    <cellStyle name="Normal 13 2 5 2 2 2 3 3" xfId="42089" xr:uid="{00000000-0005-0000-0000-00009E3E0000}"/>
    <cellStyle name="Normal 13 2 5 2 2 2 4" xfId="11377" xr:uid="{00000000-0005-0000-0000-00009F3E0000}"/>
    <cellStyle name="Normal 13 2 5 2 2 2 4 2" xfId="21207" xr:uid="{00000000-0005-0000-0000-0000A03E0000}"/>
    <cellStyle name="Normal 13 2 5 2 2 2 5" xfId="21202" xr:uid="{00000000-0005-0000-0000-0000A13E0000}"/>
    <cellStyle name="Normal 13 2 5 2 2 2 6" xfId="30563" xr:uid="{00000000-0005-0000-0000-0000A23E0000}"/>
    <cellStyle name="Normal 13 2 5 2 2 3" xfId="2225" xr:uid="{00000000-0005-0000-0000-0000A33E0000}"/>
    <cellStyle name="Normal 13 2 5 2 2 3 2" xfId="11378" xr:uid="{00000000-0005-0000-0000-0000A43E0000}"/>
    <cellStyle name="Normal 13 2 5 2 2 3 2 2" xfId="11379" xr:uid="{00000000-0005-0000-0000-0000A53E0000}"/>
    <cellStyle name="Normal 13 2 5 2 2 3 2 2 2" xfId="21210" xr:uid="{00000000-0005-0000-0000-0000A63E0000}"/>
    <cellStyle name="Normal 13 2 5 2 2 3 2 2 3" xfId="33221" xr:uid="{00000000-0005-0000-0000-0000A73E0000}"/>
    <cellStyle name="Normal 13 2 5 2 2 3 2 3" xfId="11380" xr:uid="{00000000-0005-0000-0000-0000A83E0000}"/>
    <cellStyle name="Normal 13 2 5 2 2 3 2 3 2" xfId="21211" xr:uid="{00000000-0005-0000-0000-0000A93E0000}"/>
    <cellStyle name="Normal 13 2 5 2 2 3 2 3 3" xfId="32089" xr:uid="{00000000-0005-0000-0000-0000AA3E0000}"/>
    <cellStyle name="Normal 13 2 5 2 2 3 2 4" xfId="21209" xr:uid="{00000000-0005-0000-0000-0000AB3E0000}"/>
    <cellStyle name="Normal 13 2 5 2 2 3 2 5" xfId="31324" xr:uid="{00000000-0005-0000-0000-0000AC3E0000}"/>
    <cellStyle name="Normal 13 2 5 2 2 3 3" xfId="11381" xr:uid="{00000000-0005-0000-0000-0000AD3E0000}"/>
    <cellStyle name="Normal 13 2 5 2 2 3 3 2" xfId="21212" xr:uid="{00000000-0005-0000-0000-0000AE3E0000}"/>
    <cellStyle name="Normal 13 2 5 2 2 3 3 3" xfId="42090" xr:uid="{00000000-0005-0000-0000-0000AF3E0000}"/>
    <cellStyle name="Normal 13 2 5 2 2 3 4" xfId="11382" xr:uid="{00000000-0005-0000-0000-0000B03E0000}"/>
    <cellStyle name="Normal 13 2 5 2 2 3 4 2" xfId="21213" xr:uid="{00000000-0005-0000-0000-0000B13E0000}"/>
    <cellStyle name="Normal 13 2 5 2 2 3 5" xfId="21208" xr:uid="{00000000-0005-0000-0000-0000B23E0000}"/>
    <cellStyle name="Normal 13 2 5 2 2 3 6" xfId="30564" xr:uid="{00000000-0005-0000-0000-0000B33E0000}"/>
    <cellStyle name="Normal 13 2 5 2 2 4" xfId="11383" xr:uid="{00000000-0005-0000-0000-0000B43E0000}"/>
    <cellStyle name="Normal 13 2 5 2 2 4 2" xfId="11384" xr:uid="{00000000-0005-0000-0000-0000B53E0000}"/>
    <cellStyle name="Normal 13 2 5 2 2 4 2 2" xfId="21215" xr:uid="{00000000-0005-0000-0000-0000B63E0000}"/>
    <cellStyle name="Normal 13 2 5 2 2 4 2 3" xfId="33219" xr:uid="{00000000-0005-0000-0000-0000B73E0000}"/>
    <cellStyle name="Normal 13 2 5 2 2 4 3" xfId="11385" xr:uid="{00000000-0005-0000-0000-0000B83E0000}"/>
    <cellStyle name="Normal 13 2 5 2 2 4 3 2" xfId="21216" xr:uid="{00000000-0005-0000-0000-0000B93E0000}"/>
    <cellStyle name="Normal 13 2 5 2 2 4 3 3" xfId="32087" xr:uid="{00000000-0005-0000-0000-0000BA3E0000}"/>
    <cellStyle name="Normal 13 2 5 2 2 4 4" xfId="21214" xr:uid="{00000000-0005-0000-0000-0000BB3E0000}"/>
    <cellStyle name="Normal 13 2 5 2 2 4 5" xfId="31322" xr:uid="{00000000-0005-0000-0000-0000BC3E0000}"/>
    <cellStyle name="Normal 13 2 5 2 2 5" xfId="11386" xr:uid="{00000000-0005-0000-0000-0000BD3E0000}"/>
    <cellStyle name="Normal 13 2 5 2 2 5 2" xfId="21217" xr:uid="{00000000-0005-0000-0000-0000BE3E0000}"/>
    <cellStyle name="Normal 13 2 5 2 2 5 3" xfId="42088" xr:uid="{00000000-0005-0000-0000-0000BF3E0000}"/>
    <cellStyle name="Normal 13 2 5 2 2 6" xfId="11387" xr:uid="{00000000-0005-0000-0000-0000C03E0000}"/>
    <cellStyle name="Normal 13 2 5 2 2 6 2" xfId="21218" xr:uid="{00000000-0005-0000-0000-0000C13E0000}"/>
    <cellStyle name="Normal 13 2 5 2 2 7" xfId="21201" xr:uid="{00000000-0005-0000-0000-0000C23E0000}"/>
    <cellStyle name="Normal 13 2 5 2 2 8" xfId="30562" xr:uid="{00000000-0005-0000-0000-0000C33E0000}"/>
    <cellStyle name="Normal 13 2 5 2 3" xfId="2226" xr:uid="{00000000-0005-0000-0000-0000C43E0000}"/>
    <cellStyle name="Normal 13 2 5 2 3 2" xfId="2227" xr:uid="{00000000-0005-0000-0000-0000C53E0000}"/>
    <cellStyle name="Normal 13 2 5 2 3 2 2" xfId="11388" xr:uid="{00000000-0005-0000-0000-0000C63E0000}"/>
    <cellStyle name="Normal 13 2 5 2 3 2 2 2" xfId="11389" xr:uid="{00000000-0005-0000-0000-0000C73E0000}"/>
    <cellStyle name="Normal 13 2 5 2 3 2 2 2 2" xfId="21222" xr:uid="{00000000-0005-0000-0000-0000C83E0000}"/>
    <cellStyle name="Normal 13 2 5 2 3 2 2 2 3" xfId="33223" xr:uid="{00000000-0005-0000-0000-0000C93E0000}"/>
    <cellStyle name="Normal 13 2 5 2 3 2 2 3" xfId="11390" xr:uid="{00000000-0005-0000-0000-0000CA3E0000}"/>
    <cellStyle name="Normal 13 2 5 2 3 2 2 3 2" xfId="21223" xr:uid="{00000000-0005-0000-0000-0000CB3E0000}"/>
    <cellStyle name="Normal 13 2 5 2 3 2 2 3 3" xfId="32091" xr:uid="{00000000-0005-0000-0000-0000CC3E0000}"/>
    <cellStyle name="Normal 13 2 5 2 3 2 2 4" xfId="21221" xr:uid="{00000000-0005-0000-0000-0000CD3E0000}"/>
    <cellStyle name="Normal 13 2 5 2 3 2 2 5" xfId="31326" xr:uid="{00000000-0005-0000-0000-0000CE3E0000}"/>
    <cellStyle name="Normal 13 2 5 2 3 2 3" xfId="11391" xr:uid="{00000000-0005-0000-0000-0000CF3E0000}"/>
    <cellStyle name="Normal 13 2 5 2 3 2 3 2" xfId="21224" xr:uid="{00000000-0005-0000-0000-0000D03E0000}"/>
    <cellStyle name="Normal 13 2 5 2 3 2 3 3" xfId="42092" xr:uid="{00000000-0005-0000-0000-0000D13E0000}"/>
    <cellStyle name="Normal 13 2 5 2 3 2 4" xfId="11392" xr:uid="{00000000-0005-0000-0000-0000D23E0000}"/>
    <cellStyle name="Normal 13 2 5 2 3 2 4 2" xfId="21225" xr:uid="{00000000-0005-0000-0000-0000D33E0000}"/>
    <cellStyle name="Normal 13 2 5 2 3 2 5" xfId="21220" xr:uid="{00000000-0005-0000-0000-0000D43E0000}"/>
    <cellStyle name="Normal 13 2 5 2 3 2 6" xfId="30566" xr:uid="{00000000-0005-0000-0000-0000D53E0000}"/>
    <cellStyle name="Normal 13 2 5 2 3 3" xfId="11393" xr:uid="{00000000-0005-0000-0000-0000D63E0000}"/>
    <cellStyle name="Normal 13 2 5 2 3 3 2" xfId="11394" xr:uid="{00000000-0005-0000-0000-0000D73E0000}"/>
    <cellStyle name="Normal 13 2 5 2 3 3 2 2" xfId="21227" xr:uid="{00000000-0005-0000-0000-0000D83E0000}"/>
    <cellStyle name="Normal 13 2 5 2 3 3 2 3" xfId="33222" xr:uid="{00000000-0005-0000-0000-0000D93E0000}"/>
    <cellStyle name="Normal 13 2 5 2 3 3 3" xfId="11395" xr:uid="{00000000-0005-0000-0000-0000DA3E0000}"/>
    <cellStyle name="Normal 13 2 5 2 3 3 3 2" xfId="21228" xr:uid="{00000000-0005-0000-0000-0000DB3E0000}"/>
    <cellStyle name="Normal 13 2 5 2 3 3 3 3" xfId="32090" xr:uid="{00000000-0005-0000-0000-0000DC3E0000}"/>
    <cellStyle name="Normal 13 2 5 2 3 3 4" xfId="21226" xr:uid="{00000000-0005-0000-0000-0000DD3E0000}"/>
    <cellStyle name="Normal 13 2 5 2 3 3 5" xfId="31325" xr:uid="{00000000-0005-0000-0000-0000DE3E0000}"/>
    <cellStyle name="Normal 13 2 5 2 3 4" xfId="11396" xr:uid="{00000000-0005-0000-0000-0000DF3E0000}"/>
    <cellStyle name="Normal 13 2 5 2 3 4 2" xfId="21229" xr:uid="{00000000-0005-0000-0000-0000E03E0000}"/>
    <cellStyle name="Normal 13 2 5 2 3 4 3" xfId="42091" xr:uid="{00000000-0005-0000-0000-0000E13E0000}"/>
    <cellStyle name="Normal 13 2 5 2 3 5" xfId="11397" xr:uid="{00000000-0005-0000-0000-0000E23E0000}"/>
    <cellStyle name="Normal 13 2 5 2 3 5 2" xfId="21230" xr:uid="{00000000-0005-0000-0000-0000E33E0000}"/>
    <cellStyle name="Normal 13 2 5 2 3 6" xfId="21219" xr:uid="{00000000-0005-0000-0000-0000E43E0000}"/>
    <cellStyle name="Normal 13 2 5 2 3 7" xfId="30565" xr:uid="{00000000-0005-0000-0000-0000E53E0000}"/>
    <cellStyle name="Normal 13 2 5 2 4" xfId="2228" xr:uid="{00000000-0005-0000-0000-0000E63E0000}"/>
    <cellStyle name="Normal 13 2 5 2 4 2" xfId="11398" xr:uid="{00000000-0005-0000-0000-0000E73E0000}"/>
    <cellStyle name="Normal 13 2 5 2 4 2 2" xfId="11399" xr:uid="{00000000-0005-0000-0000-0000E83E0000}"/>
    <cellStyle name="Normal 13 2 5 2 4 2 2 2" xfId="21233" xr:uid="{00000000-0005-0000-0000-0000E93E0000}"/>
    <cellStyle name="Normal 13 2 5 2 4 2 2 3" xfId="33224" xr:uid="{00000000-0005-0000-0000-0000EA3E0000}"/>
    <cellStyle name="Normal 13 2 5 2 4 2 3" xfId="11400" xr:uid="{00000000-0005-0000-0000-0000EB3E0000}"/>
    <cellStyle name="Normal 13 2 5 2 4 2 3 2" xfId="21234" xr:uid="{00000000-0005-0000-0000-0000EC3E0000}"/>
    <cellStyle name="Normal 13 2 5 2 4 2 3 3" xfId="32092" xr:uid="{00000000-0005-0000-0000-0000ED3E0000}"/>
    <cellStyle name="Normal 13 2 5 2 4 2 4" xfId="21232" xr:uid="{00000000-0005-0000-0000-0000EE3E0000}"/>
    <cellStyle name="Normal 13 2 5 2 4 2 5" xfId="31327" xr:uid="{00000000-0005-0000-0000-0000EF3E0000}"/>
    <cellStyle name="Normal 13 2 5 2 4 3" xfId="11401" xr:uid="{00000000-0005-0000-0000-0000F03E0000}"/>
    <cellStyle name="Normal 13 2 5 2 4 3 2" xfId="21235" xr:uid="{00000000-0005-0000-0000-0000F13E0000}"/>
    <cellStyle name="Normal 13 2 5 2 4 3 3" xfId="42093" xr:uid="{00000000-0005-0000-0000-0000F23E0000}"/>
    <cellStyle name="Normal 13 2 5 2 4 4" xfId="11402" xr:uid="{00000000-0005-0000-0000-0000F33E0000}"/>
    <cellStyle name="Normal 13 2 5 2 4 4 2" xfId="21236" xr:uid="{00000000-0005-0000-0000-0000F43E0000}"/>
    <cellStyle name="Normal 13 2 5 2 4 5" xfId="21231" xr:uid="{00000000-0005-0000-0000-0000F53E0000}"/>
    <cellStyle name="Normal 13 2 5 2 4 6" xfId="30567" xr:uid="{00000000-0005-0000-0000-0000F63E0000}"/>
    <cellStyle name="Normal 13 2 5 2 5" xfId="2229" xr:uid="{00000000-0005-0000-0000-0000F73E0000}"/>
    <cellStyle name="Normal 13 2 5 2 5 2" xfId="11403" xr:uid="{00000000-0005-0000-0000-0000F83E0000}"/>
    <cellStyle name="Normal 13 2 5 2 5 2 2" xfId="11404" xr:uid="{00000000-0005-0000-0000-0000F93E0000}"/>
    <cellStyle name="Normal 13 2 5 2 5 2 2 2" xfId="21239" xr:uid="{00000000-0005-0000-0000-0000FA3E0000}"/>
    <cellStyle name="Normal 13 2 5 2 5 2 2 3" xfId="33225" xr:uid="{00000000-0005-0000-0000-0000FB3E0000}"/>
    <cellStyle name="Normal 13 2 5 2 5 2 3" xfId="11405" xr:uid="{00000000-0005-0000-0000-0000FC3E0000}"/>
    <cellStyle name="Normal 13 2 5 2 5 2 3 2" xfId="21240" xr:uid="{00000000-0005-0000-0000-0000FD3E0000}"/>
    <cellStyle name="Normal 13 2 5 2 5 2 3 3" xfId="32093" xr:uid="{00000000-0005-0000-0000-0000FE3E0000}"/>
    <cellStyle name="Normal 13 2 5 2 5 2 4" xfId="21238" xr:uid="{00000000-0005-0000-0000-0000FF3E0000}"/>
    <cellStyle name="Normal 13 2 5 2 5 2 5" xfId="31328" xr:uid="{00000000-0005-0000-0000-0000003F0000}"/>
    <cellStyle name="Normal 13 2 5 2 5 3" xfId="11406" xr:uid="{00000000-0005-0000-0000-0000013F0000}"/>
    <cellStyle name="Normal 13 2 5 2 5 3 2" xfId="21241" xr:uid="{00000000-0005-0000-0000-0000023F0000}"/>
    <cellStyle name="Normal 13 2 5 2 5 3 3" xfId="42094" xr:uid="{00000000-0005-0000-0000-0000033F0000}"/>
    <cellStyle name="Normal 13 2 5 2 5 4" xfId="11407" xr:uid="{00000000-0005-0000-0000-0000043F0000}"/>
    <cellStyle name="Normal 13 2 5 2 5 4 2" xfId="21242" xr:uid="{00000000-0005-0000-0000-0000053F0000}"/>
    <cellStyle name="Normal 13 2 5 2 5 5" xfId="21237" xr:uid="{00000000-0005-0000-0000-0000063F0000}"/>
    <cellStyle name="Normal 13 2 5 2 5 6" xfId="30568" xr:uid="{00000000-0005-0000-0000-0000073F0000}"/>
    <cellStyle name="Normal 13 2 5 2 6" xfId="11408" xr:uid="{00000000-0005-0000-0000-0000083F0000}"/>
    <cellStyle name="Normal 13 2 5 2 6 2" xfId="11409" xr:uid="{00000000-0005-0000-0000-0000093F0000}"/>
    <cellStyle name="Normal 13 2 5 2 6 2 2" xfId="21244" xr:uid="{00000000-0005-0000-0000-00000A3F0000}"/>
    <cellStyle name="Normal 13 2 5 2 6 2 3" xfId="33218" xr:uid="{00000000-0005-0000-0000-00000B3F0000}"/>
    <cellStyle name="Normal 13 2 5 2 6 3" xfId="11410" xr:uid="{00000000-0005-0000-0000-00000C3F0000}"/>
    <cellStyle name="Normal 13 2 5 2 6 3 2" xfId="21245" xr:uid="{00000000-0005-0000-0000-00000D3F0000}"/>
    <cellStyle name="Normal 13 2 5 2 6 3 3" xfId="32086" xr:uid="{00000000-0005-0000-0000-00000E3F0000}"/>
    <cellStyle name="Normal 13 2 5 2 6 4" xfId="21243" xr:uid="{00000000-0005-0000-0000-00000F3F0000}"/>
    <cellStyle name="Normal 13 2 5 2 6 5" xfId="31321" xr:uid="{00000000-0005-0000-0000-0000103F0000}"/>
    <cellStyle name="Normal 13 2 5 2 7" xfId="11411" xr:uid="{00000000-0005-0000-0000-0000113F0000}"/>
    <cellStyle name="Normal 13 2 5 2 7 2" xfId="21246" xr:uid="{00000000-0005-0000-0000-0000123F0000}"/>
    <cellStyle name="Normal 13 2 5 2 7 3" xfId="42087" xr:uid="{00000000-0005-0000-0000-0000133F0000}"/>
    <cellStyle name="Normal 13 2 5 2 8" xfId="11412" xr:uid="{00000000-0005-0000-0000-0000143F0000}"/>
    <cellStyle name="Normal 13 2 5 2 8 2" xfId="21247" xr:uid="{00000000-0005-0000-0000-0000153F0000}"/>
    <cellStyle name="Normal 13 2 5 2 9" xfId="21200" xr:uid="{00000000-0005-0000-0000-0000163F0000}"/>
    <cellStyle name="Normal 13 2 5 3" xfId="2230" xr:uid="{00000000-0005-0000-0000-0000173F0000}"/>
    <cellStyle name="Normal 13 2 5 3 2" xfId="2231" xr:uid="{00000000-0005-0000-0000-0000183F0000}"/>
    <cellStyle name="Normal 13 2 5 3 2 2" xfId="11413" xr:uid="{00000000-0005-0000-0000-0000193F0000}"/>
    <cellStyle name="Normal 13 2 5 3 2 2 2" xfId="11414" xr:uid="{00000000-0005-0000-0000-00001A3F0000}"/>
    <cellStyle name="Normal 13 2 5 3 2 2 2 2" xfId="21251" xr:uid="{00000000-0005-0000-0000-00001B3F0000}"/>
    <cellStyle name="Normal 13 2 5 3 2 2 2 3" xfId="33227" xr:uid="{00000000-0005-0000-0000-00001C3F0000}"/>
    <cellStyle name="Normal 13 2 5 3 2 2 3" xfId="11415" xr:uid="{00000000-0005-0000-0000-00001D3F0000}"/>
    <cellStyle name="Normal 13 2 5 3 2 2 3 2" xfId="21252" xr:uid="{00000000-0005-0000-0000-00001E3F0000}"/>
    <cellStyle name="Normal 13 2 5 3 2 2 3 3" xfId="32095" xr:uid="{00000000-0005-0000-0000-00001F3F0000}"/>
    <cellStyle name="Normal 13 2 5 3 2 2 4" xfId="21250" xr:uid="{00000000-0005-0000-0000-0000203F0000}"/>
    <cellStyle name="Normal 13 2 5 3 2 2 5" xfId="31330" xr:uid="{00000000-0005-0000-0000-0000213F0000}"/>
    <cellStyle name="Normal 13 2 5 3 2 3" xfId="11416" xr:uid="{00000000-0005-0000-0000-0000223F0000}"/>
    <cellStyle name="Normal 13 2 5 3 2 3 2" xfId="21253" xr:uid="{00000000-0005-0000-0000-0000233F0000}"/>
    <cellStyle name="Normal 13 2 5 3 2 3 3" xfId="42096" xr:uid="{00000000-0005-0000-0000-0000243F0000}"/>
    <cellStyle name="Normal 13 2 5 3 2 4" xfId="11417" xr:uid="{00000000-0005-0000-0000-0000253F0000}"/>
    <cellStyle name="Normal 13 2 5 3 2 4 2" xfId="21254" xr:uid="{00000000-0005-0000-0000-0000263F0000}"/>
    <cellStyle name="Normal 13 2 5 3 2 5" xfId="21249" xr:uid="{00000000-0005-0000-0000-0000273F0000}"/>
    <cellStyle name="Normal 13 2 5 3 2 6" xfId="30570" xr:uid="{00000000-0005-0000-0000-0000283F0000}"/>
    <cellStyle name="Normal 13 2 5 3 3" xfId="2232" xr:uid="{00000000-0005-0000-0000-0000293F0000}"/>
    <cellStyle name="Normal 13 2 5 3 3 2" xfId="11418" xr:uid="{00000000-0005-0000-0000-00002A3F0000}"/>
    <cellStyle name="Normal 13 2 5 3 3 2 2" xfId="11419" xr:uid="{00000000-0005-0000-0000-00002B3F0000}"/>
    <cellStyle name="Normal 13 2 5 3 3 2 2 2" xfId="21257" xr:uid="{00000000-0005-0000-0000-00002C3F0000}"/>
    <cellStyle name="Normal 13 2 5 3 3 2 2 3" xfId="33228" xr:uid="{00000000-0005-0000-0000-00002D3F0000}"/>
    <cellStyle name="Normal 13 2 5 3 3 2 3" xfId="11420" xr:uid="{00000000-0005-0000-0000-00002E3F0000}"/>
    <cellStyle name="Normal 13 2 5 3 3 2 3 2" xfId="21258" xr:uid="{00000000-0005-0000-0000-00002F3F0000}"/>
    <cellStyle name="Normal 13 2 5 3 3 2 3 3" xfId="32096" xr:uid="{00000000-0005-0000-0000-0000303F0000}"/>
    <cellStyle name="Normal 13 2 5 3 3 2 4" xfId="21256" xr:uid="{00000000-0005-0000-0000-0000313F0000}"/>
    <cellStyle name="Normal 13 2 5 3 3 2 5" xfId="31331" xr:uid="{00000000-0005-0000-0000-0000323F0000}"/>
    <cellStyle name="Normal 13 2 5 3 3 3" xfId="11421" xr:uid="{00000000-0005-0000-0000-0000333F0000}"/>
    <cellStyle name="Normal 13 2 5 3 3 3 2" xfId="21259" xr:uid="{00000000-0005-0000-0000-0000343F0000}"/>
    <cellStyle name="Normal 13 2 5 3 3 3 3" xfId="42097" xr:uid="{00000000-0005-0000-0000-0000353F0000}"/>
    <cellStyle name="Normal 13 2 5 3 3 4" xfId="11422" xr:uid="{00000000-0005-0000-0000-0000363F0000}"/>
    <cellStyle name="Normal 13 2 5 3 3 4 2" xfId="21260" xr:uid="{00000000-0005-0000-0000-0000373F0000}"/>
    <cellStyle name="Normal 13 2 5 3 3 5" xfId="21255" xr:uid="{00000000-0005-0000-0000-0000383F0000}"/>
    <cellStyle name="Normal 13 2 5 3 3 6" xfId="30571" xr:uid="{00000000-0005-0000-0000-0000393F0000}"/>
    <cellStyle name="Normal 13 2 5 3 4" xfId="11423" xr:uid="{00000000-0005-0000-0000-00003A3F0000}"/>
    <cellStyle name="Normal 13 2 5 3 4 2" xfId="11424" xr:uid="{00000000-0005-0000-0000-00003B3F0000}"/>
    <cellStyle name="Normal 13 2 5 3 4 2 2" xfId="21262" xr:uid="{00000000-0005-0000-0000-00003C3F0000}"/>
    <cellStyle name="Normal 13 2 5 3 4 2 3" xfId="33226" xr:uid="{00000000-0005-0000-0000-00003D3F0000}"/>
    <cellStyle name="Normal 13 2 5 3 4 3" xfId="11425" xr:uid="{00000000-0005-0000-0000-00003E3F0000}"/>
    <cellStyle name="Normal 13 2 5 3 4 3 2" xfId="21263" xr:uid="{00000000-0005-0000-0000-00003F3F0000}"/>
    <cellStyle name="Normal 13 2 5 3 4 3 3" xfId="32094" xr:uid="{00000000-0005-0000-0000-0000403F0000}"/>
    <cellStyle name="Normal 13 2 5 3 4 4" xfId="21261" xr:uid="{00000000-0005-0000-0000-0000413F0000}"/>
    <cellStyle name="Normal 13 2 5 3 4 5" xfId="31329" xr:uid="{00000000-0005-0000-0000-0000423F0000}"/>
    <cellStyle name="Normal 13 2 5 3 5" xfId="11426" xr:uid="{00000000-0005-0000-0000-0000433F0000}"/>
    <cellStyle name="Normal 13 2 5 3 5 2" xfId="21264" xr:uid="{00000000-0005-0000-0000-0000443F0000}"/>
    <cellStyle name="Normal 13 2 5 3 5 3" xfId="42095" xr:uid="{00000000-0005-0000-0000-0000453F0000}"/>
    <cellStyle name="Normal 13 2 5 3 6" xfId="11427" xr:uid="{00000000-0005-0000-0000-0000463F0000}"/>
    <cellStyle name="Normal 13 2 5 3 6 2" xfId="21265" xr:uid="{00000000-0005-0000-0000-0000473F0000}"/>
    <cellStyle name="Normal 13 2 5 3 7" xfId="21248" xr:uid="{00000000-0005-0000-0000-0000483F0000}"/>
    <cellStyle name="Normal 13 2 5 3 8" xfId="30569" xr:uid="{00000000-0005-0000-0000-0000493F0000}"/>
    <cellStyle name="Normal 13 2 5 4" xfId="2233" xr:uid="{00000000-0005-0000-0000-00004A3F0000}"/>
    <cellStyle name="Normal 13 2 5 4 2" xfId="2234" xr:uid="{00000000-0005-0000-0000-00004B3F0000}"/>
    <cellStyle name="Normal 13 2 5 4 2 2" xfId="11428" xr:uid="{00000000-0005-0000-0000-00004C3F0000}"/>
    <cellStyle name="Normal 13 2 5 4 2 2 2" xfId="11429" xr:uid="{00000000-0005-0000-0000-00004D3F0000}"/>
    <cellStyle name="Normal 13 2 5 4 2 2 2 2" xfId="21269" xr:uid="{00000000-0005-0000-0000-00004E3F0000}"/>
    <cellStyle name="Normal 13 2 5 4 2 2 2 3" xfId="33230" xr:uid="{00000000-0005-0000-0000-00004F3F0000}"/>
    <cellStyle name="Normal 13 2 5 4 2 2 3" xfId="11430" xr:uid="{00000000-0005-0000-0000-0000503F0000}"/>
    <cellStyle name="Normal 13 2 5 4 2 2 3 2" xfId="21270" xr:uid="{00000000-0005-0000-0000-0000513F0000}"/>
    <cellStyle name="Normal 13 2 5 4 2 2 3 3" xfId="32098" xr:uid="{00000000-0005-0000-0000-0000523F0000}"/>
    <cellStyle name="Normal 13 2 5 4 2 2 4" xfId="21268" xr:uid="{00000000-0005-0000-0000-0000533F0000}"/>
    <cellStyle name="Normal 13 2 5 4 2 2 5" xfId="31333" xr:uid="{00000000-0005-0000-0000-0000543F0000}"/>
    <cellStyle name="Normal 13 2 5 4 2 3" xfId="11431" xr:uid="{00000000-0005-0000-0000-0000553F0000}"/>
    <cellStyle name="Normal 13 2 5 4 2 3 2" xfId="21271" xr:uid="{00000000-0005-0000-0000-0000563F0000}"/>
    <cellStyle name="Normal 13 2 5 4 2 3 3" xfId="42099" xr:uid="{00000000-0005-0000-0000-0000573F0000}"/>
    <cellStyle name="Normal 13 2 5 4 2 4" xfId="11432" xr:uid="{00000000-0005-0000-0000-0000583F0000}"/>
    <cellStyle name="Normal 13 2 5 4 2 4 2" xfId="21272" xr:uid="{00000000-0005-0000-0000-0000593F0000}"/>
    <cellStyle name="Normal 13 2 5 4 2 5" xfId="21267" xr:uid="{00000000-0005-0000-0000-00005A3F0000}"/>
    <cellStyle name="Normal 13 2 5 4 2 6" xfId="30573" xr:uid="{00000000-0005-0000-0000-00005B3F0000}"/>
    <cellStyle name="Normal 13 2 5 4 3" xfId="11433" xr:uid="{00000000-0005-0000-0000-00005C3F0000}"/>
    <cellStyle name="Normal 13 2 5 4 3 2" xfId="11434" xr:uid="{00000000-0005-0000-0000-00005D3F0000}"/>
    <cellStyle name="Normal 13 2 5 4 3 2 2" xfId="21274" xr:uid="{00000000-0005-0000-0000-00005E3F0000}"/>
    <cellStyle name="Normal 13 2 5 4 3 2 3" xfId="33229" xr:uid="{00000000-0005-0000-0000-00005F3F0000}"/>
    <cellStyle name="Normal 13 2 5 4 3 3" xfId="11435" xr:uid="{00000000-0005-0000-0000-0000603F0000}"/>
    <cellStyle name="Normal 13 2 5 4 3 3 2" xfId="21275" xr:uid="{00000000-0005-0000-0000-0000613F0000}"/>
    <cellStyle name="Normal 13 2 5 4 3 3 3" xfId="32097" xr:uid="{00000000-0005-0000-0000-0000623F0000}"/>
    <cellStyle name="Normal 13 2 5 4 3 4" xfId="21273" xr:uid="{00000000-0005-0000-0000-0000633F0000}"/>
    <cellStyle name="Normal 13 2 5 4 3 5" xfId="31332" xr:uid="{00000000-0005-0000-0000-0000643F0000}"/>
    <cellStyle name="Normal 13 2 5 4 4" xfId="11436" xr:uid="{00000000-0005-0000-0000-0000653F0000}"/>
    <cellStyle name="Normal 13 2 5 4 4 2" xfId="21276" xr:uid="{00000000-0005-0000-0000-0000663F0000}"/>
    <cellStyle name="Normal 13 2 5 4 4 3" xfId="42098" xr:uid="{00000000-0005-0000-0000-0000673F0000}"/>
    <cellStyle name="Normal 13 2 5 4 5" xfId="11437" xr:uid="{00000000-0005-0000-0000-0000683F0000}"/>
    <cellStyle name="Normal 13 2 5 4 5 2" xfId="21277" xr:uid="{00000000-0005-0000-0000-0000693F0000}"/>
    <cellStyle name="Normal 13 2 5 4 6" xfId="21266" xr:uid="{00000000-0005-0000-0000-00006A3F0000}"/>
    <cellStyle name="Normal 13 2 5 4 7" xfId="30572" xr:uid="{00000000-0005-0000-0000-00006B3F0000}"/>
    <cellStyle name="Normal 13 2 5 5" xfId="2235" xr:uid="{00000000-0005-0000-0000-00006C3F0000}"/>
    <cellStyle name="Normal 13 2 5 5 2" xfId="11438" xr:uid="{00000000-0005-0000-0000-00006D3F0000}"/>
    <cellStyle name="Normal 13 2 5 5 2 2" xfId="11439" xr:uid="{00000000-0005-0000-0000-00006E3F0000}"/>
    <cellStyle name="Normal 13 2 5 5 2 2 2" xfId="21280" xr:uid="{00000000-0005-0000-0000-00006F3F0000}"/>
    <cellStyle name="Normal 13 2 5 5 2 2 3" xfId="33231" xr:uid="{00000000-0005-0000-0000-0000703F0000}"/>
    <cellStyle name="Normal 13 2 5 5 2 3" xfId="11440" xr:uid="{00000000-0005-0000-0000-0000713F0000}"/>
    <cellStyle name="Normal 13 2 5 5 2 3 2" xfId="21281" xr:uid="{00000000-0005-0000-0000-0000723F0000}"/>
    <cellStyle name="Normal 13 2 5 5 2 3 3" xfId="32099" xr:uid="{00000000-0005-0000-0000-0000733F0000}"/>
    <cellStyle name="Normal 13 2 5 5 2 4" xfId="21279" xr:uid="{00000000-0005-0000-0000-0000743F0000}"/>
    <cellStyle name="Normal 13 2 5 5 2 5" xfId="31334" xr:uid="{00000000-0005-0000-0000-0000753F0000}"/>
    <cellStyle name="Normal 13 2 5 5 3" xfId="11441" xr:uid="{00000000-0005-0000-0000-0000763F0000}"/>
    <cellStyle name="Normal 13 2 5 5 3 2" xfId="21282" xr:uid="{00000000-0005-0000-0000-0000773F0000}"/>
    <cellStyle name="Normal 13 2 5 5 3 3" xfId="42100" xr:uid="{00000000-0005-0000-0000-0000783F0000}"/>
    <cellStyle name="Normal 13 2 5 5 4" xfId="11442" xr:uid="{00000000-0005-0000-0000-0000793F0000}"/>
    <cellStyle name="Normal 13 2 5 5 4 2" xfId="21283" xr:uid="{00000000-0005-0000-0000-00007A3F0000}"/>
    <cellStyle name="Normal 13 2 5 5 5" xfId="21278" xr:uid="{00000000-0005-0000-0000-00007B3F0000}"/>
    <cellStyle name="Normal 13 2 5 5 6" xfId="30574" xr:uid="{00000000-0005-0000-0000-00007C3F0000}"/>
    <cellStyle name="Normal 13 2 5 6" xfId="2236" xr:uid="{00000000-0005-0000-0000-00007D3F0000}"/>
    <cellStyle name="Normal 13 2 5 6 2" xfId="11443" xr:uid="{00000000-0005-0000-0000-00007E3F0000}"/>
    <cellStyle name="Normal 13 2 5 6 2 2" xfId="11444" xr:uid="{00000000-0005-0000-0000-00007F3F0000}"/>
    <cellStyle name="Normal 13 2 5 6 2 2 2" xfId="21286" xr:uid="{00000000-0005-0000-0000-0000803F0000}"/>
    <cellStyle name="Normal 13 2 5 6 2 2 3" xfId="33232" xr:uid="{00000000-0005-0000-0000-0000813F0000}"/>
    <cellStyle name="Normal 13 2 5 6 2 3" xfId="11445" xr:uid="{00000000-0005-0000-0000-0000823F0000}"/>
    <cellStyle name="Normal 13 2 5 6 2 3 2" xfId="21287" xr:uid="{00000000-0005-0000-0000-0000833F0000}"/>
    <cellStyle name="Normal 13 2 5 6 2 3 3" xfId="32100" xr:uid="{00000000-0005-0000-0000-0000843F0000}"/>
    <cellStyle name="Normal 13 2 5 6 2 4" xfId="21285" xr:uid="{00000000-0005-0000-0000-0000853F0000}"/>
    <cellStyle name="Normal 13 2 5 6 2 5" xfId="31335" xr:uid="{00000000-0005-0000-0000-0000863F0000}"/>
    <cellStyle name="Normal 13 2 5 6 3" xfId="11446" xr:uid="{00000000-0005-0000-0000-0000873F0000}"/>
    <cellStyle name="Normal 13 2 5 6 3 2" xfId="21288" xr:uid="{00000000-0005-0000-0000-0000883F0000}"/>
    <cellStyle name="Normal 13 2 5 6 3 3" xfId="42101" xr:uid="{00000000-0005-0000-0000-0000893F0000}"/>
    <cellStyle name="Normal 13 2 5 6 4" xfId="11447" xr:uid="{00000000-0005-0000-0000-00008A3F0000}"/>
    <cellStyle name="Normal 13 2 5 6 4 2" xfId="21289" xr:uid="{00000000-0005-0000-0000-00008B3F0000}"/>
    <cellStyle name="Normal 13 2 5 6 5" xfId="21284" xr:uid="{00000000-0005-0000-0000-00008C3F0000}"/>
    <cellStyle name="Normal 13 2 5 6 6" xfId="30575" xr:uid="{00000000-0005-0000-0000-00008D3F0000}"/>
    <cellStyle name="Normal 13 2 5 7" xfId="11448" xr:uid="{00000000-0005-0000-0000-00008E3F0000}"/>
    <cellStyle name="Normal 13 2 5 7 2" xfId="11449" xr:uid="{00000000-0005-0000-0000-00008F3F0000}"/>
    <cellStyle name="Normal 13 2 5 7 2 2" xfId="21291" xr:uid="{00000000-0005-0000-0000-0000903F0000}"/>
    <cellStyle name="Normal 13 2 5 7 2 3" xfId="33217" xr:uid="{00000000-0005-0000-0000-0000913F0000}"/>
    <cellStyle name="Normal 13 2 5 7 3" xfId="11450" xr:uid="{00000000-0005-0000-0000-0000923F0000}"/>
    <cellStyle name="Normal 13 2 5 7 3 2" xfId="21292" xr:uid="{00000000-0005-0000-0000-0000933F0000}"/>
    <cellStyle name="Normal 13 2 5 7 3 3" xfId="32085" xr:uid="{00000000-0005-0000-0000-0000943F0000}"/>
    <cellStyle name="Normal 13 2 5 7 4" xfId="21290" xr:uid="{00000000-0005-0000-0000-0000953F0000}"/>
    <cellStyle name="Normal 13 2 5 7 5" xfId="31320" xr:uid="{00000000-0005-0000-0000-0000963F0000}"/>
    <cellStyle name="Normal 13 2 5 8" xfId="11451" xr:uid="{00000000-0005-0000-0000-0000973F0000}"/>
    <cellStyle name="Normal 13 2 5 8 2" xfId="21293" xr:uid="{00000000-0005-0000-0000-0000983F0000}"/>
    <cellStyle name="Normal 13 2 5 8 3" xfId="42086" xr:uid="{00000000-0005-0000-0000-0000993F0000}"/>
    <cellStyle name="Normal 13 2 5 9" xfId="11452" xr:uid="{00000000-0005-0000-0000-00009A3F0000}"/>
    <cellStyle name="Normal 13 2 5 9 2" xfId="21294" xr:uid="{00000000-0005-0000-0000-00009B3F0000}"/>
    <cellStyle name="Normal 13 2 6" xfId="2237" xr:uid="{00000000-0005-0000-0000-00009C3F0000}"/>
    <cellStyle name="Normal 13 2 6 10" xfId="30576" xr:uid="{00000000-0005-0000-0000-00009D3F0000}"/>
    <cellStyle name="Normal 13 2 6 2" xfId="2238" xr:uid="{00000000-0005-0000-0000-00009E3F0000}"/>
    <cellStyle name="Normal 13 2 6 2 2" xfId="2239" xr:uid="{00000000-0005-0000-0000-00009F3F0000}"/>
    <cellStyle name="Normal 13 2 6 2 2 2" xfId="11453" xr:uid="{00000000-0005-0000-0000-0000A03F0000}"/>
    <cellStyle name="Normal 13 2 6 2 2 2 2" xfId="11454" xr:uid="{00000000-0005-0000-0000-0000A13F0000}"/>
    <cellStyle name="Normal 13 2 6 2 2 2 2 2" xfId="21299" xr:uid="{00000000-0005-0000-0000-0000A23F0000}"/>
    <cellStyle name="Normal 13 2 6 2 2 2 2 3" xfId="33235" xr:uid="{00000000-0005-0000-0000-0000A33F0000}"/>
    <cellStyle name="Normal 13 2 6 2 2 2 3" xfId="11455" xr:uid="{00000000-0005-0000-0000-0000A43F0000}"/>
    <cellStyle name="Normal 13 2 6 2 2 2 3 2" xfId="21300" xr:uid="{00000000-0005-0000-0000-0000A53F0000}"/>
    <cellStyle name="Normal 13 2 6 2 2 2 3 3" xfId="32103" xr:uid="{00000000-0005-0000-0000-0000A63F0000}"/>
    <cellStyle name="Normal 13 2 6 2 2 2 4" xfId="21298" xr:uid="{00000000-0005-0000-0000-0000A73F0000}"/>
    <cellStyle name="Normal 13 2 6 2 2 2 5" xfId="31338" xr:uid="{00000000-0005-0000-0000-0000A83F0000}"/>
    <cellStyle name="Normal 13 2 6 2 2 3" xfId="11456" xr:uid="{00000000-0005-0000-0000-0000A93F0000}"/>
    <cellStyle name="Normal 13 2 6 2 2 3 2" xfId="21301" xr:uid="{00000000-0005-0000-0000-0000AA3F0000}"/>
    <cellStyle name="Normal 13 2 6 2 2 3 3" xfId="42104" xr:uid="{00000000-0005-0000-0000-0000AB3F0000}"/>
    <cellStyle name="Normal 13 2 6 2 2 4" xfId="11457" xr:uid="{00000000-0005-0000-0000-0000AC3F0000}"/>
    <cellStyle name="Normal 13 2 6 2 2 4 2" xfId="21302" xr:uid="{00000000-0005-0000-0000-0000AD3F0000}"/>
    <cellStyle name="Normal 13 2 6 2 2 5" xfId="21297" xr:uid="{00000000-0005-0000-0000-0000AE3F0000}"/>
    <cellStyle name="Normal 13 2 6 2 2 6" xfId="30578" xr:uid="{00000000-0005-0000-0000-0000AF3F0000}"/>
    <cellStyle name="Normal 13 2 6 2 3" xfId="2240" xr:uid="{00000000-0005-0000-0000-0000B03F0000}"/>
    <cellStyle name="Normal 13 2 6 2 3 2" xfId="11458" xr:uid="{00000000-0005-0000-0000-0000B13F0000}"/>
    <cellStyle name="Normal 13 2 6 2 3 2 2" xfId="11459" xr:uid="{00000000-0005-0000-0000-0000B23F0000}"/>
    <cellStyle name="Normal 13 2 6 2 3 2 2 2" xfId="21305" xr:uid="{00000000-0005-0000-0000-0000B33F0000}"/>
    <cellStyle name="Normal 13 2 6 2 3 2 2 3" xfId="33236" xr:uid="{00000000-0005-0000-0000-0000B43F0000}"/>
    <cellStyle name="Normal 13 2 6 2 3 2 3" xfId="11460" xr:uid="{00000000-0005-0000-0000-0000B53F0000}"/>
    <cellStyle name="Normal 13 2 6 2 3 2 3 2" xfId="21306" xr:uid="{00000000-0005-0000-0000-0000B63F0000}"/>
    <cellStyle name="Normal 13 2 6 2 3 2 3 3" xfId="32104" xr:uid="{00000000-0005-0000-0000-0000B73F0000}"/>
    <cellStyle name="Normal 13 2 6 2 3 2 4" xfId="21304" xr:uid="{00000000-0005-0000-0000-0000B83F0000}"/>
    <cellStyle name="Normal 13 2 6 2 3 2 5" xfId="31339" xr:uid="{00000000-0005-0000-0000-0000B93F0000}"/>
    <cellStyle name="Normal 13 2 6 2 3 3" xfId="11461" xr:uid="{00000000-0005-0000-0000-0000BA3F0000}"/>
    <cellStyle name="Normal 13 2 6 2 3 3 2" xfId="21307" xr:uid="{00000000-0005-0000-0000-0000BB3F0000}"/>
    <cellStyle name="Normal 13 2 6 2 3 3 3" xfId="42105" xr:uid="{00000000-0005-0000-0000-0000BC3F0000}"/>
    <cellStyle name="Normal 13 2 6 2 3 4" xfId="11462" xr:uid="{00000000-0005-0000-0000-0000BD3F0000}"/>
    <cellStyle name="Normal 13 2 6 2 3 4 2" xfId="21308" xr:uid="{00000000-0005-0000-0000-0000BE3F0000}"/>
    <cellStyle name="Normal 13 2 6 2 3 5" xfId="21303" xr:uid="{00000000-0005-0000-0000-0000BF3F0000}"/>
    <cellStyle name="Normal 13 2 6 2 3 6" xfId="30579" xr:uid="{00000000-0005-0000-0000-0000C03F0000}"/>
    <cellStyle name="Normal 13 2 6 2 4" xfId="11463" xr:uid="{00000000-0005-0000-0000-0000C13F0000}"/>
    <cellStyle name="Normal 13 2 6 2 4 2" xfId="11464" xr:uid="{00000000-0005-0000-0000-0000C23F0000}"/>
    <cellStyle name="Normal 13 2 6 2 4 2 2" xfId="21310" xr:uid="{00000000-0005-0000-0000-0000C33F0000}"/>
    <cellStyle name="Normal 13 2 6 2 4 2 3" xfId="33234" xr:uid="{00000000-0005-0000-0000-0000C43F0000}"/>
    <cellStyle name="Normal 13 2 6 2 4 3" xfId="11465" xr:uid="{00000000-0005-0000-0000-0000C53F0000}"/>
    <cellStyle name="Normal 13 2 6 2 4 3 2" xfId="21311" xr:uid="{00000000-0005-0000-0000-0000C63F0000}"/>
    <cellStyle name="Normal 13 2 6 2 4 3 3" xfId="32102" xr:uid="{00000000-0005-0000-0000-0000C73F0000}"/>
    <cellStyle name="Normal 13 2 6 2 4 4" xfId="21309" xr:uid="{00000000-0005-0000-0000-0000C83F0000}"/>
    <cellStyle name="Normal 13 2 6 2 4 5" xfId="31337" xr:uid="{00000000-0005-0000-0000-0000C93F0000}"/>
    <cellStyle name="Normal 13 2 6 2 5" xfId="11466" xr:uid="{00000000-0005-0000-0000-0000CA3F0000}"/>
    <cellStyle name="Normal 13 2 6 2 5 2" xfId="21312" xr:uid="{00000000-0005-0000-0000-0000CB3F0000}"/>
    <cellStyle name="Normal 13 2 6 2 5 3" xfId="42103" xr:uid="{00000000-0005-0000-0000-0000CC3F0000}"/>
    <cellStyle name="Normal 13 2 6 2 6" xfId="11467" xr:uid="{00000000-0005-0000-0000-0000CD3F0000}"/>
    <cellStyle name="Normal 13 2 6 2 6 2" xfId="21313" xr:uid="{00000000-0005-0000-0000-0000CE3F0000}"/>
    <cellStyle name="Normal 13 2 6 2 7" xfId="21296" xr:uid="{00000000-0005-0000-0000-0000CF3F0000}"/>
    <cellStyle name="Normal 13 2 6 2 8" xfId="30577" xr:uid="{00000000-0005-0000-0000-0000D03F0000}"/>
    <cellStyle name="Normal 13 2 6 3" xfId="2241" xr:uid="{00000000-0005-0000-0000-0000D13F0000}"/>
    <cellStyle name="Normal 13 2 6 3 2" xfId="2242" xr:uid="{00000000-0005-0000-0000-0000D23F0000}"/>
    <cellStyle name="Normal 13 2 6 3 2 2" xfId="11468" xr:uid="{00000000-0005-0000-0000-0000D33F0000}"/>
    <cellStyle name="Normal 13 2 6 3 2 2 2" xfId="11469" xr:uid="{00000000-0005-0000-0000-0000D43F0000}"/>
    <cellStyle name="Normal 13 2 6 3 2 2 2 2" xfId="21317" xr:uid="{00000000-0005-0000-0000-0000D53F0000}"/>
    <cellStyle name="Normal 13 2 6 3 2 2 2 3" xfId="33238" xr:uid="{00000000-0005-0000-0000-0000D63F0000}"/>
    <cellStyle name="Normal 13 2 6 3 2 2 3" xfId="11470" xr:uid="{00000000-0005-0000-0000-0000D73F0000}"/>
    <cellStyle name="Normal 13 2 6 3 2 2 3 2" xfId="21318" xr:uid="{00000000-0005-0000-0000-0000D83F0000}"/>
    <cellStyle name="Normal 13 2 6 3 2 2 3 3" xfId="32106" xr:uid="{00000000-0005-0000-0000-0000D93F0000}"/>
    <cellStyle name="Normal 13 2 6 3 2 2 4" xfId="21316" xr:uid="{00000000-0005-0000-0000-0000DA3F0000}"/>
    <cellStyle name="Normal 13 2 6 3 2 2 5" xfId="31341" xr:uid="{00000000-0005-0000-0000-0000DB3F0000}"/>
    <cellStyle name="Normal 13 2 6 3 2 3" xfId="11471" xr:uid="{00000000-0005-0000-0000-0000DC3F0000}"/>
    <cellStyle name="Normal 13 2 6 3 2 3 2" xfId="21319" xr:uid="{00000000-0005-0000-0000-0000DD3F0000}"/>
    <cellStyle name="Normal 13 2 6 3 2 3 3" xfId="42107" xr:uid="{00000000-0005-0000-0000-0000DE3F0000}"/>
    <cellStyle name="Normal 13 2 6 3 2 4" xfId="11472" xr:uid="{00000000-0005-0000-0000-0000DF3F0000}"/>
    <cellStyle name="Normal 13 2 6 3 2 4 2" xfId="21320" xr:uid="{00000000-0005-0000-0000-0000E03F0000}"/>
    <cellStyle name="Normal 13 2 6 3 2 5" xfId="21315" xr:uid="{00000000-0005-0000-0000-0000E13F0000}"/>
    <cellStyle name="Normal 13 2 6 3 2 6" xfId="30581" xr:uid="{00000000-0005-0000-0000-0000E23F0000}"/>
    <cellStyle name="Normal 13 2 6 3 3" xfId="11473" xr:uid="{00000000-0005-0000-0000-0000E33F0000}"/>
    <cellStyle name="Normal 13 2 6 3 3 2" xfId="11474" xr:uid="{00000000-0005-0000-0000-0000E43F0000}"/>
    <cellStyle name="Normal 13 2 6 3 3 2 2" xfId="21322" xr:uid="{00000000-0005-0000-0000-0000E53F0000}"/>
    <cellStyle name="Normal 13 2 6 3 3 2 3" xfId="33237" xr:uid="{00000000-0005-0000-0000-0000E63F0000}"/>
    <cellStyle name="Normal 13 2 6 3 3 3" xfId="11475" xr:uid="{00000000-0005-0000-0000-0000E73F0000}"/>
    <cellStyle name="Normal 13 2 6 3 3 3 2" xfId="21323" xr:uid="{00000000-0005-0000-0000-0000E83F0000}"/>
    <cellStyle name="Normal 13 2 6 3 3 3 3" xfId="32105" xr:uid="{00000000-0005-0000-0000-0000E93F0000}"/>
    <cellStyle name="Normal 13 2 6 3 3 4" xfId="21321" xr:uid="{00000000-0005-0000-0000-0000EA3F0000}"/>
    <cellStyle name="Normal 13 2 6 3 3 5" xfId="31340" xr:uid="{00000000-0005-0000-0000-0000EB3F0000}"/>
    <cellStyle name="Normal 13 2 6 3 4" xfId="11476" xr:uid="{00000000-0005-0000-0000-0000EC3F0000}"/>
    <cellStyle name="Normal 13 2 6 3 4 2" xfId="21324" xr:uid="{00000000-0005-0000-0000-0000ED3F0000}"/>
    <cellStyle name="Normal 13 2 6 3 4 3" xfId="42106" xr:uid="{00000000-0005-0000-0000-0000EE3F0000}"/>
    <cellStyle name="Normal 13 2 6 3 5" xfId="11477" xr:uid="{00000000-0005-0000-0000-0000EF3F0000}"/>
    <cellStyle name="Normal 13 2 6 3 5 2" xfId="21325" xr:uid="{00000000-0005-0000-0000-0000F03F0000}"/>
    <cellStyle name="Normal 13 2 6 3 6" xfId="21314" xr:uid="{00000000-0005-0000-0000-0000F13F0000}"/>
    <cellStyle name="Normal 13 2 6 3 7" xfId="30580" xr:uid="{00000000-0005-0000-0000-0000F23F0000}"/>
    <cellStyle name="Normal 13 2 6 4" xfId="2243" xr:uid="{00000000-0005-0000-0000-0000F33F0000}"/>
    <cellStyle name="Normal 13 2 6 4 2" xfId="11478" xr:uid="{00000000-0005-0000-0000-0000F43F0000}"/>
    <cellStyle name="Normal 13 2 6 4 2 2" xfId="11479" xr:uid="{00000000-0005-0000-0000-0000F53F0000}"/>
    <cellStyle name="Normal 13 2 6 4 2 2 2" xfId="21328" xr:uid="{00000000-0005-0000-0000-0000F63F0000}"/>
    <cellStyle name="Normal 13 2 6 4 2 2 3" xfId="33239" xr:uid="{00000000-0005-0000-0000-0000F73F0000}"/>
    <cellStyle name="Normal 13 2 6 4 2 3" xfId="11480" xr:uid="{00000000-0005-0000-0000-0000F83F0000}"/>
    <cellStyle name="Normal 13 2 6 4 2 3 2" xfId="21329" xr:uid="{00000000-0005-0000-0000-0000F93F0000}"/>
    <cellStyle name="Normal 13 2 6 4 2 3 3" xfId="32107" xr:uid="{00000000-0005-0000-0000-0000FA3F0000}"/>
    <cellStyle name="Normal 13 2 6 4 2 4" xfId="21327" xr:uid="{00000000-0005-0000-0000-0000FB3F0000}"/>
    <cellStyle name="Normal 13 2 6 4 2 5" xfId="31342" xr:uid="{00000000-0005-0000-0000-0000FC3F0000}"/>
    <cellStyle name="Normal 13 2 6 4 3" xfId="11481" xr:uid="{00000000-0005-0000-0000-0000FD3F0000}"/>
    <cellStyle name="Normal 13 2 6 4 3 2" xfId="21330" xr:uid="{00000000-0005-0000-0000-0000FE3F0000}"/>
    <cellStyle name="Normal 13 2 6 4 3 3" xfId="42108" xr:uid="{00000000-0005-0000-0000-0000FF3F0000}"/>
    <cellStyle name="Normal 13 2 6 4 4" xfId="11482" xr:uid="{00000000-0005-0000-0000-000000400000}"/>
    <cellStyle name="Normal 13 2 6 4 4 2" xfId="21331" xr:uid="{00000000-0005-0000-0000-000001400000}"/>
    <cellStyle name="Normal 13 2 6 4 5" xfId="21326" xr:uid="{00000000-0005-0000-0000-000002400000}"/>
    <cellStyle name="Normal 13 2 6 4 6" xfId="30582" xr:uid="{00000000-0005-0000-0000-000003400000}"/>
    <cellStyle name="Normal 13 2 6 5" xfId="2244" xr:uid="{00000000-0005-0000-0000-000004400000}"/>
    <cellStyle name="Normal 13 2 6 5 2" xfId="11483" xr:uid="{00000000-0005-0000-0000-000005400000}"/>
    <cellStyle name="Normal 13 2 6 5 2 2" xfId="11484" xr:uid="{00000000-0005-0000-0000-000006400000}"/>
    <cellStyle name="Normal 13 2 6 5 2 2 2" xfId="21334" xr:uid="{00000000-0005-0000-0000-000007400000}"/>
    <cellStyle name="Normal 13 2 6 5 2 2 3" xfId="33240" xr:uid="{00000000-0005-0000-0000-000008400000}"/>
    <cellStyle name="Normal 13 2 6 5 2 3" xfId="11485" xr:uid="{00000000-0005-0000-0000-000009400000}"/>
    <cellStyle name="Normal 13 2 6 5 2 3 2" xfId="21335" xr:uid="{00000000-0005-0000-0000-00000A400000}"/>
    <cellStyle name="Normal 13 2 6 5 2 3 3" xfId="32108" xr:uid="{00000000-0005-0000-0000-00000B400000}"/>
    <cellStyle name="Normal 13 2 6 5 2 4" xfId="21333" xr:uid="{00000000-0005-0000-0000-00000C400000}"/>
    <cellStyle name="Normal 13 2 6 5 2 5" xfId="31343" xr:uid="{00000000-0005-0000-0000-00000D400000}"/>
    <cellStyle name="Normal 13 2 6 5 3" xfId="11486" xr:uid="{00000000-0005-0000-0000-00000E400000}"/>
    <cellStyle name="Normal 13 2 6 5 3 2" xfId="21336" xr:uid="{00000000-0005-0000-0000-00000F400000}"/>
    <cellStyle name="Normal 13 2 6 5 3 3" xfId="42109" xr:uid="{00000000-0005-0000-0000-000010400000}"/>
    <cellStyle name="Normal 13 2 6 5 4" xfId="11487" xr:uid="{00000000-0005-0000-0000-000011400000}"/>
    <cellStyle name="Normal 13 2 6 5 4 2" xfId="21337" xr:uid="{00000000-0005-0000-0000-000012400000}"/>
    <cellStyle name="Normal 13 2 6 5 5" xfId="21332" xr:uid="{00000000-0005-0000-0000-000013400000}"/>
    <cellStyle name="Normal 13 2 6 5 6" xfId="30583" xr:uid="{00000000-0005-0000-0000-000014400000}"/>
    <cellStyle name="Normal 13 2 6 6" xfId="11488" xr:uid="{00000000-0005-0000-0000-000015400000}"/>
    <cellStyle name="Normal 13 2 6 6 2" xfId="11489" xr:uid="{00000000-0005-0000-0000-000016400000}"/>
    <cellStyle name="Normal 13 2 6 6 2 2" xfId="21339" xr:uid="{00000000-0005-0000-0000-000017400000}"/>
    <cellStyle name="Normal 13 2 6 6 2 3" xfId="33233" xr:uid="{00000000-0005-0000-0000-000018400000}"/>
    <cellStyle name="Normal 13 2 6 6 3" xfId="11490" xr:uid="{00000000-0005-0000-0000-000019400000}"/>
    <cellStyle name="Normal 13 2 6 6 3 2" xfId="21340" xr:uid="{00000000-0005-0000-0000-00001A400000}"/>
    <cellStyle name="Normal 13 2 6 6 3 3" xfId="32101" xr:uid="{00000000-0005-0000-0000-00001B400000}"/>
    <cellStyle name="Normal 13 2 6 6 4" xfId="21338" xr:uid="{00000000-0005-0000-0000-00001C400000}"/>
    <cellStyle name="Normal 13 2 6 6 5" xfId="31336" xr:uid="{00000000-0005-0000-0000-00001D400000}"/>
    <cellStyle name="Normal 13 2 6 7" xfId="11491" xr:uid="{00000000-0005-0000-0000-00001E400000}"/>
    <cellStyle name="Normal 13 2 6 7 2" xfId="21341" xr:uid="{00000000-0005-0000-0000-00001F400000}"/>
    <cellStyle name="Normal 13 2 6 7 3" xfId="42102" xr:uid="{00000000-0005-0000-0000-000020400000}"/>
    <cellStyle name="Normal 13 2 6 8" xfId="11492" xr:uid="{00000000-0005-0000-0000-000021400000}"/>
    <cellStyle name="Normal 13 2 6 8 2" xfId="21342" xr:uid="{00000000-0005-0000-0000-000022400000}"/>
    <cellStyle name="Normal 13 2 6 9" xfId="21295" xr:uid="{00000000-0005-0000-0000-000023400000}"/>
    <cellStyle name="Normal 13 2 7" xfId="2245" xr:uid="{00000000-0005-0000-0000-000024400000}"/>
    <cellStyle name="Normal 13 2 7 2" xfId="2246" xr:uid="{00000000-0005-0000-0000-000025400000}"/>
    <cellStyle name="Normal 13 2 7 2 2" xfId="11493" xr:uid="{00000000-0005-0000-0000-000026400000}"/>
    <cellStyle name="Normal 13 2 7 2 2 2" xfId="11494" xr:uid="{00000000-0005-0000-0000-000027400000}"/>
    <cellStyle name="Normal 13 2 7 2 2 2 2" xfId="21346" xr:uid="{00000000-0005-0000-0000-000028400000}"/>
    <cellStyle name="Normal 13 2 7 2 2 2 3" xfId="33242" xr:uid="{00000000-0005-0000-0000-000029400000}"/>
    <cellStyle name="Normal 13 2 7 2 2 3" xfId="11495" xr:uid="{00000000-0005-0000-0000-00002A400000}"/>
    <cellStyle name="Normal 13 2 7 2 2 3 2" xfId="21347" xr:uid="{00000000-0005-0000-0000-00002B400000}"/>
    <cellStyle name="Normal 13 2 7 2 2 3 3" xfId="32110" xr:uid="{00000000-0005-0000-0000-00002C400000}"/>
    <cellStyle name="Normal 13 2 7 2 2 4" xfId="21345" xr:uid="{00000000-0005-0000-0000-00002D400000}"/>
    <cellStyle name="Normal 13 2 7 2 2 5" xfId="31345" xr:uid="{00000000-0005-0000-0000-00002E400000}"/>
    <cellStyle name="Normal 13 2 7 2 3" xfId="11496" xr:uid="{00000000-0005-0000-0000-00002F400000}"/>
    <cellStyle name="Normal 13 2 7 2 3 2" xfId="21348" xr:uid="{00000000-0005-0000-0000-000030400000}"/>
    <cellStyle name="Normal 13 2 7 2 3 3" xfId="42111" xr:uid="{00000000-0005-0000-0000-000031400000}"/>
    <cellStyle name="Normal 13 2 7 2 4" xfId="11497" xr:uid="{00000000-0005-0000-0000-000032400000}"/>
    <cellStyle name="Normal 13 2 7 2 4 2" xfId="21349" xr:uid="{00000000-0005-0000-0000-000033400000}"/>
    <cellStyle name="Normal 13 2 7 2 5" xfId="21344" xr:uid="{00000000-0005-0000-0000-000034400000}"/>
    <cellStyle name="Normal 13 2 7 2 6" xfId="30585" xr:uid="{00000000-0005-0000-0000-000035400000}"/>
    <cellStyle name="Normal 13 2 7 3" xfId="2247" xr:uid="{00000000-0005-0000-0000-000036400000}"/>
    <cellStyle name="Normal 13 2 7 3 2" xfId="11498" xr:uid="{00000000-0005-0000-0000-000037400000}"/>
    <cellStyle name="Normal 13 2 7 3 2 2" xfId="11499" xr:uid="{00000000-0005-0000-0000-000038400000}"/>
    <cellStyle name="Normal 13 2 7 3 2 2 2" xfId="21352" xr:uid="{00000000-0005-0000-0000-000039400000}"/>
    <cellStyle name="Normal 13 2 7 3 2 2 3" xfId="33243" xr:uid="{00000000-0005-0000-0000-00003A400000}"/>
    <cellStyle name="Normal 13 2 7 3 2 3" xfId="11500" xr:uid="{00000000-0005-0000-0000-00003B400000}"/>
    <cellStyle name="Normal 13 2 7 3 2 3 2" xfId="21353" xr:uid="{00000000-0005-0000-0000-00003C400000}"/>
    <cellStyle name="Normal 13 2 7 3 2 3 3" xfId="32111" xr:uid="{00000000-0005-0000-0000-00003D400000}"/>
    <cellStyle name="Normal 13 2 7 3 2 4" xfId="21351" xr:uid="{00000000-0005-0000-0000-00003E400000}"/>
    <cellStyle name="Normal 13 2 7 3 2 5" xfId="31346" xr:uid="{00000000-0005-0000-0000-00003F400000}"/>
    <cellStyle name="Normal 13 2 7 3 3" xfId="11501" xr:uid="{00000000-0005-0000-0000-000040400000}"/>
    <cellStyle name="Normal 13 2 7 3 3 2" xfId="21354" xr:uid="{00000000-0005-0000-0000-000041400000}"/>
    <cellStyle name="Normal 13 2 7 3 3 3" xfId="42112" xr:uid="{00000000-0005-0000-0000-000042400000}"/>
    <cellStyle name="Normal 13 2 7 3 4" xfId="11502" xr:uid="{00000000-0005-0000-0000-000043400000}"/>
    <cellStyle name="Normal 13 2 7 3 4 2" xfId="21355" xr:uid="{00000000-0005-0000-0000-000044400000}"/>
    <cellStyle name="Normal 13 2 7 3 5" xfId="21350" xr:uid="{00000000-0005-0000-0000-000045400000}"/>
    <cellStyle name="Normal 13 2 7 3 6" xfId="30586" xr:uid="{00000000-0005-0000-0000-000046400000}"/>
    <cellStyle name="Normal 13 2 7 4" xfId="11503" xr:uid="{00000000-0005-0000-0000-000047400000}"/>
    <cellStyle name="Normal 13 2 7 4 2" xfId="11504" xr:uid="{00000000-0005-0000-0000-000048400000}"/>
    <cellStyle name="Normal 13 2 7 4 2 2" xfId="21357" xr:uid="{00000000-0005-0000-0000-000049400000}"/>
    <cellStyle name="Normal 13 2 7 4 2 3" xfId="33241" xr:uid="{00000000-0005-0000-0000-00004A400000}"/>
    <cellStyle name="Normal 13 2 7 4 3" xfId="11505" xr:uid="{00000000-0005-0000-0000-00004B400000}"/>
    <cellStyle name="Normal 13 2 7 4 3 2" xfId="21358" xr:uid="{00000000-0005-0000-0000-00004C400000}"/>
    <cellStyle name="Normal 13 2 7 4 3 3" xfId="32109" xr:uid="{00000000-0005-0000-0000-00004D400000}"/>
    <cellStyle name="Normal 13 2 7 4 4" xfId="21356" xr:uid="{00000000-0005-0000-0000-00004E400000}"/>
    <cellStyle name="Normal 13 2 7 4 5" xfId="31344" xr:uid="{00000000-0005-0000-0000-00004F400000}"/>
    <cellStyle name="Normal 13 2 7 5" xfId="11506" xr:uid="{00000000-0005-0000-0000-000050400000}"/>
    <cellStyle name="Normal 13 2 7 5 2" xfId="21359" xr:uid="{00000000-0005-0000-0000-000051400000}"/>
    <cellStyle name="Normal 13 2 7 5 3" xfId="42110" xr:uid="{00000000-0005-0000-0000-000052400000}"/>
    <cellStyle name="Normal 13 2 7 6" xfId="11507" xr:uid="{00000000-0005-0000-0000-000053400000}"/>
    <cellStyle name="Normal 13 2 7 6 2" xfId="21360" xr:uid="{00000000-0005-0000-0000-000054400000}"/>
    <cellStyle name="Normal 13 2 7 7" xfId="21343" xr:uid="{00000000-0005-0000-0000-000055400000}"/>
    <cellStyle name="Normal 13 2 7 8" xfId="30584" xr:uid="{00000000-0005-0000-0000-000056400000}"/>
    <cellStyle name="Normal 13 2 8" xfId="2248" xr:uid="{00000000-0005-0000-0000-000057400000}"/>
    <cellStyle name="Normal 13 2 8 2" xfId="2249" xr:uid="{00000000-0005-0000-0000-000058400000}"/>
    <cellStyle name="Normal 13 2 8 2 2" xfId="11508" xr:uid="{00000000-0005-0000-0000-000059400000}"/>
    <cellStyle name="Normal 13 2 8 2 2 2" xfId="11509" xr:uid="{00000000-0005-0000-0000-00005A400000}"/>
    <cellStyle name="Normal 13 2 8 2 2 2 2" xfId="21364" xr:uid="{00000000-0005-0000-0000-00005B400000}"/>
    <cellStyle name="Normal 13 2 8 2 2 2 3" xfId="33245" xr:uid="{00000000-0005-0000-0000-00005C400000}"/>
    <cellStyle name="Normal 13 2 8 2 2 3" xfId="11510" xr:uid="{00000000-0005-0000-0000-00005D400000}"/>
    <cellStyle name="Normal 13 2 8 2 2 3 2" xfId="21365" xr:uid="{00000000-0005-0000-0000-00005E400000}"/>
    <cellStyle name="Normal 13 2 8 2 2 3 3" xfId="32113" xr:uid="{00000000-0005-0000-0000-00005F400000}"/>
    <cellStyle name="Normal 13 2 8 2 2 4" xfId="21363" xr:uid="{00000000-0005-0000-0000-000060400000}"/>
    <cellStyle name="Normal 13 2 8 2 2 5" xfId="31348" xr:uid="{00000000-0005-0000-0000-000061400000}"/>
    <cellStyle name="Normal 13 2 8 2 3" xfId="11511" xr:uid="{00000000-0005-0000-0000-000062400000}"/>
    <cellStyle name="Normal 13 2 8 2 3 2" xfId="21366" xr:uid="{00000000-0005-0000-0000-000063400000}"/>
    <cellStyle name="Normal 13 2 8 2 3 3" xfId="42114" xr:uid="{00000000-0005-0000-0000-000064400000}"/>
    <cellStyle name="Normal 13 2 8 2 4" xfId="11512" xr:uid="{00000000-0005-0000-0000-000065400000}"/>
    <cellStyle name="Normal 13 2 8 2 4 2" xfId="21367" xr:uid="{00000000-0005-0000-0000-000066400000}"/>
    <cellStyle name="Normal 13 2 8 2 5" xfId="21362" xr:uid="{00000000-0005-0000-0000-000067400000}"/>
    <cellStyle name="Normal 13 2 8 2 6" xfId="30588" xr:uid="{00000000-0005-0000-0000-000068400000}"/>
    <cellStyle name="Normal 13 2 8 3" xfId="2250" xr:uid="{00000000-0005-0000-0000-000069400000}"/>
    <cellStyle name="Normal 13 2 8 3 2" xfId="11513" xr:uid="{00000000-0005-0000-0000-00006A400000}"/>
    <cellStyle name="Normal 13 2 8 3 2 2" xfId="11514" xr:uid="{00000000-0005-0000-0000-00006B400000}"/>
    <cellStyle name="Normal 13 2 8 3 2 2 2" xfId="21370" xr:uid="{00000000-0005-0000-0000-00006C400000}"/>
    <cellStyle name="Normal 13 2 8 3 2 2 3" xfId="33246" xr:uid="{00000000-0005-0000-0000-00006D400000}"/>
    <cellStyle name="Normal 13 2 8 3 2 3" xfId="11515" xr:uid="{00000000-0005-0000-0000-00006E400000}"/>
    <cellStyle name="Normal 13 2 8 3 2 3 2" xfId="21371" xr:uid="{00000000-0005-0000-0000-00006F400000}"/>
    <cellStyle name="Normal 13 2 8 3 2 3 3" xfId="32114" xr:uid="{00000000-0005-0000-0000-000070400000}"/>
    <cellStyle name="Normal 13 2 8 3 2 4" xfId="21369" xr:uid="{00000000-0005-0000-0000-000071400000}"/>
    <cellStyle name="Normal 13 2 8 3 2 5" xfId="31349" xr:uid="{00000000-0005-0000-0000-000072400000}"/>
    <cellStyle name="Normal 13 2 8 3 3" xfId="11516" xr:uid="{00000000-0005-0000-0000-000073400000}"/>
    <cellStyle name="Normal 13 2 8 3 3 2" xfId="21372" xr:uid="{00000000-0005-0000-0000-000074400000}"/>
    <cellStyle name="Normal 13 2 8 3 3 3" xfId="42115" xr:uid="{00000000-0005-0000-0000-000075400000}"/>
    <cellStyle name="Normal 13 2 8 3 4" xfId="11517" xr:uid="{00000000-0005-0000-0000-000076400000}"/>
    <cellStyle name="Normal 13 2 8 3 4 2" xfId="21373" xr:uid="{00000000-0005-0000-0000-000077400000}"/>
    <cellStyle name="Normal 13 2 8 3 5" xfId="21368" xr:uid="{00000000-0005-0000-0000-000078400000}"/>
    <cellStyle name="Normal 13 2 8 3 6" xfId="30589" xr:uid="{00000000-0005-0000-0000-000079400000}"/>
    <cellStyle name="Normal 13 2 8 4" xfId="11518" xr:uid="{00000000-0005-0000-0000-00007A400000}"/>
    <cellStyle name="Normal 13 2 8 4 2" xfId="11519" xr:uid="{00000000-0005-0000-0000-00007B400000}"/>
    <cellStyle name="Normal 13 2 8 4 2 2" xfId="21375" xr:uid="{00000000-0005-0000-0000-00007C400000}"/>
    <cellStyle name="Normal 13 2 8 4 2 3" xfId="33244" xr:uid="{00000000-0005-0000-0000-00007D400000}"/>
    <cellStyle name="Normal 13 2 8 4 3" xfId="11520" xr:uid="{00000000-0005-0000-0000-00007E400000}"/>
    <cellStyle name="Normal 13 2 8 4 3 2" xfId="21376" xr:uid="{00000000-0005-0000-0000-00007F400000}"/>
    <cellStyle name="Normal 13 2 8 4 3 3" xfId="32112" xr:uid="{00000000-0005-0000-0000-000080400000}"/>
    <cellStyle name="Normal 13 2 8 4 4" xfId="21374" xr:uid="{00000000-0005-0000-0000-000081400000}"/>
    <cellStyle name="Normal 13 2 8 4 5" xfId="31347" xr:uid="{00000000-0005-0000-0000-000082400000}"/>
    <cellStyle name="Normal 13 2 8 5" xfId="11521" xr:uid="{00000000-0005-0000-0000-000083400000}"/>
    <cellStyle name="Normal 13 2 8 5 2" xfId="21377" xr:uid="{00000000-0005-0000-0000-000084400000}"/>
    <cellStyle name="Normal 13 2 8 5 3" xfId="42113" xr:uid="{00000000-0005-0000-0000-000085400000}"/>
    <cellStyle name="Normal 13 2 8 6" xfId="11522" xr:uid="{00000000-0005-0000-0000-000086400000}"/>
    <cellStyle name="Normal 13 2 8 6 2" xfId="21378" xr:uid="{00000000-0005-0000-0000-000087400000}"/>
    <cellStyle name="Normal 13 2 8 7" xfId="21361" xr:uid="{00000000-0005-0000-0000-000088400000}"/>
    <cellStyle name="Normal 13 2 8 8" xfId="30587" xr:uid="{00000000-0005-0000-0000-000089400000}"/>
    <cellStyle name="Normal 13 2 9" xfId="2251" xr:uid="{00000000-0005-0000-0000-00008A400000}"/>
    <cellStyle name="Normal 13 2 9 2" xfId="2252" xr:uid="{00000000-0005-0000-0000-00008B400000}"/>
    <cellStyle name="Normal 13 2 9 2 2" xfId="11523" xr:uid="{00000000-0005-0000-0000-00008C400000}"/>
    <cellStyle name="Normal 13 2 9 2 2 2" xfId="11524" xr:uid="{00000000-0005-0000-0000-00008D400000}"/>
    <cellStyle name="Normal 13 2 9 2 2 2 2" xfId="21382" xr:uid="{00000000-0005-0000-0000-00008E400000}"/>
    <cellStyle name="Normal 13 2 9 2 2 2 3" xfId="33248" xr:uid="{00000000-0005-0000-0000-00008F400000}"/>
    <cellStyle name="Normal 13 2 9 2 2 3" xfId="11525" xr:uid="{00000000-0005-0000-0000-000090400000}"/>
    <cellStyle name="Normal 13 2 9 2 2 3 2" xfId="21383" xr:uid="{00000000-0005-0000-0000-000091400000}"/>
    <cellStyle name="Normal 13 2 9 2 2 3 3" xfId="32116" xr:uid="{00000000-0005-0000-0000-000092400000}"/>
    <cellStyle name="Normal 13 2 9 2 2 4" xfId="21381" xr:uid="{00000000-0005-0000-0000-000093400000}"/>
    <cellStyle name="Normal 13 2 9 2 2 5" xfId="31351" xr:uid="{00000000-0005-0000-0000-000094400000}"/>
    <cellStyle name="Normal 13 2 9 2 3" xfId="11526" xr:uid="{00000000-0005-0000-0000-000095400000}"/>
    <cellStyle name="Normal 13 2 9 2 3 2" xfId="21384" xr:uid="{00000000-0005-0000-0000-000096400000}"/>
    <cellStyle name="Normal 13 2 9 2 3 3" xfId="42117" xr:uid="{00000000-0005-0000-0000-000097400000}"/>
    <cellStyle name="Normal 13 2 9 2 4" xfId="11527" xr:uid="{00000000-0005-0000-0000-000098400000}"/>
    <cellStyle name="Normal 13 2 9 2 4 2" xfId="21385" xr:uid="{00000000-0005-0000-0000-000099400000}"/>
    <cellStyle name="Normal 13 2 9 2 5" xfId="21380" xr:uid="{00000000-0005-0000-0000-00009A400000}"/>
    <cellStyle name="Normal 13 2 9 2 6" xfId="30591" xr:uid="{00000000-0005-0000-0000-00009B400000}"/>
    <cellStyle name="Normal 13 2 9 3" xfId="11528" xr:uid="{00000000-0005-0000-0000-00009C400000}"/>
    <cellStyle name="Normal 13 2 9 3 2" xfId="11529" xr:uid="{00000000-0005-0000-0000-00009D400000}"/>
    <cellStyle name="Normal 13 2 9 3 2 2" xfId="21387" xr:uid="{00000000-0005-0000-0000-00009E400000}"/>
    <cellStyle name="Normal 13 2 9 3 2 3" xfId="33247" xr:uid="{00000000-0005-0000-0000-00009F400000}"/>
    <cellStyle name="Normal 13 2 9 3 3" xfId="11530" xr:uid="{00000000-0005-0000-0000-0000A0400000}"/>
    <cellStyle name="Normal 13 2 9 3 3 2" xfId="21388" xr:uid="{00000000-0005-0000-0000-0000A1400000}"/>
    <cellStyle name="Normal 13 2 9 3 3 3" xfId="32115" xr:uid="{00000000-0005-0000-0000-0000A2400000}"/>
    <cellStyle name="Normal 13 2 9 3 4" xfId="21386" xr:uid="{00000000-0005-0000-0000-0000A3400000}"/>
    <cellStyle name="Normal 13 2 9 3 5" xfId="31350" xr:uid="{00000000-0005-0000-0000-0000A4400000}"/>
    <cellStyle name="Normal 13 2 9 4" xfId="11531" xr:uid="{00000000-0005-0000-0000-0000A5400000}"/>
    <cellStyle name="Normal 13 2 9 4 2" xfId="21389" xr:uid="{00000000-0005-0000-0000-0000A6400000}"/>
    <cellStyle name="Normal 13 2 9 4 3" xfId="42116" xr:uid="{00000000-0005-0000-0000-0000A7400000}"/>
    <cellStyle name="Normal 13 2 9 5" xfId="11532" xr:uid="{00000000-0005-0000-0000-0000A8400000}"/>
    <cellStyle name="Normal 13 2 9 5 2" xfId="21390" xr:uid="{00000000-0005-0000-0000-0000A9400000}"/>
    <cellStyle name="Normal 13 2 9 6" xfId="21379" xr:uid="{00000000-0005-0000-0000-0000AA400000}"/>
    <cellStyle name="Normal 13 2 9 7" xfId="30590" xr:uid="{00000000-0005-0000-0000-0000AB400000}"/>
    <cellStyle name="Normal 13 3" xfId="2253" xr:uid="{00000000-0005-0000-0000-0000AC400000}"/>
    <cellStyle name="Normal 13 3 10" xfId="11533" xr:uid="{00000000-0005-0000-0000-0000AD400000}"/>
    <cellStyle name="Normal 13 3 10 2" xfId="21392" xr:uid="{00000000-0005-0000-0000-0000AE400000}"/>
    <cellStyle name="Normal 13 3 10 3" xfId="42118" xr:uid="{00000000-0005-0000-0000-0000AF400000}"/>
    <cellStyle name="Normal 13 3 11" xfId="11534" xr:uid="{00000000-0005-0000-0000-0000B0400000}"/>
    <cellStyle name="Normal 13 3 11 2" xfId="21393" xr:uid="{00000000-0005-0000-0000-0000B1400000}"/>
    <cellStyle name="Normal 13 3 12" xfId="21391" xr:uid="{00000000-0005-0000-0000-0000B2400000}"/>
    <cellStyle name="Normal 13 3 13" xfId="30592" xr:uid="{00000000-0005-0000-0000-0000B3400000}"/>
    <cellStyle name="Normal 13 3 2" xfId="2254" xr:uid="{00000000-0005-0000-0000-0000B4400000}"/>
    <cellStyle name="Normal 13 3 2 10" xfId="21394" xr:uid="{00000000-0005-0000-0000-0000B5400000}"/>
    <cellStyle name="Normal 13 3 2 11" xfId="30593" xr:uid="{00000000-0005-0000-0000-0000B6400000}"/>
    <cellStyle name="Normal 13 3 2 2" xfId="2255" xr:uid="{00000000-0005-0000-0000-0000B7400000}"/>
    <cellStyle name="Normal 13 3 2 2 10" xfId="30594" xr:uid="{00000000-0005-0000-0000-0000B8400000}"/>
    <cellStyle name="Normal 13 3 2 2 2" xfId="2256" xr:uid="{00000000-0005-0000-0000-0000B9400000}"/>
    <cellStyle name="Normal 13 3 2 2 2 2" xfId="2257" xr:uid="{00000000-0005-0000-0000-0000BA400000}"/>
    <cellStyle name="Normal 13 3 2 2 2 2 2" xfId="11535" xr:uid="{00000000-0005-0000-0000-0000BB400000}"/>
    <cellStyle name="Normal 13 3 2 2 2 2 2 2" xfId="11536" xr:uid="{00000000-0005-0000-0000-0000BC400000}"/>
    <cellStyle name="Normal 13 3 2 2 2 2 2 2 2" xfId="21399" xr:uid="{00000000-0005-0000-0000-0000BD400000}"/>
    <cellStyle name="Normal 13 3 2 2 2 2 2 2 3" xfId="33253" xr:uid="{00000000-0005-0000-0000-0000BE400000}"/>
    <cellStyle name="Normal 13 3 2 2 2 2 2 3" xfId="11537" xr:uid="{00000000-0005-0000-0000-0000BF400000}"/>
    <cellStyle name="Normal 13 3 2 2 2 2 2 3 2" xfId="21400" xr:uid="{00000000-0005-0000-0000-0000C0400000}"/>
    <cellStyle name="Normal 13 3 2 2 2 2 2 3 3" xfId="32121" xr:uid="{00000000-0005-0000-0000-0000C1400000}"/>
    <cellStyle name="Normal 13 3 2 2 2 2 2 4" xfId="21398" xr:uid="{00000000-0005-0000-0000-0000C2400000}"/>
    <cellStyle name="Normal 13 3 2 2 2 2 2 5" xfId="31356" xr:uid="{00000000-0005-0000-0000-0000C3400000}"/>
    <cellStyle name="Normal 13 3 2 2 2 2 3" xfId="11538" xr:uid="{00000000-0005-0000-0000-0000C4400000}"/>
    <cellStyle name="Normal 13 3 2 2 2 2 3 2" xfId="21401" xr:uid="{00000000-0005-0000-0000-0000C5400000}"/>
    <cellStyle name="Normal 13 3 2 2 2 2 3 3" xfId="42122" xr:uid="{00000000-0005-0000-0000-0000C6400000}"/>
    <cellStyle name="Normal 13 3 2 2 2 2 4" xfId="11539" xr:uid="{00000000-0005-0000-0000-0000C7400000}"/>
    <cellStyle name="Normal 13 3 2 2 2 2 4 2" xfId="21402" xr:uid="{00000000-0005-0000-0000-0000C8400000}"/>
    <cellStyle name="Normal 13 3 2 2 2 2 5" xfId="21397" xr:uid="{00000000-0005-0000-0000-0000C9400000}"/>
    <cellStyle name="Normal 13 3 2 2 2 2 6" xfId="30596" xr:uid="{00000000-0005-0000-0000-0000CA400000}"/>
    <cellStyle name="Normal 13 3 2 2 2 3" xfId="2258" xr:uid="{00000000-0005-0000-0000-0000CB400000}"/>
    <cellStyle name="Normal 13 3 2 2 2 3 2" xfId="11540" xr:uid="{00000000-0005-0000-0000-0000CC400000}"/>
    <cellStyle name="Normal 13 3 2 2 2 3 2 2" xfId="11541" xr:uid="{00000000-0005-0000-0000-0000CD400000}"/>
    <cellStyle name="Normal 13 3 2 2 2 3 2 2 2" xfId="21405" xr:uid="{00000000-0005-0000-0000-0000CE400000}"/>
    <cellStyle name="Normal 13 3 2 2 2 3 2 2 3" xfId="33254" xr:uid="{00000000-0005-0000-0000-0000CF400000}"/>
    <cellStyle name="Normal 13 3 2 2 2 3 2 3" xfId="11542" xr:uid="{00000000-0005-0000-0000-0000D0400000}"/>
    <cellStyle name="Normal 13 3 2 2 2 3 2 3 2" xfId="21406" xr:uid="{00000000-0005-0000-0000-0000D1400000}"/>
    <cellStyle name="Normal 13 3 2 2 2 3 2 3 3" xfId="32122" xr:uid="{00000000-0005-0000-0000-0000D2400000}"/>
    <cellStyle name="Normal 13 3 2 2 2 3 2 4" xfId="21404" xr:uid="{00000000-0005-0000-0000-0000D3400000}"/>
    <cellStyle name="Normal 13 3 2 2 2 3 2 5" xfId="31357" xr:uid="{00000000-0005-0000-0000-0000D4400000}"/>
    <cellStyle name="Normal 13 3 2 2 2 3 3" xfId="11543" xr:uid="{00000000-0005-0000-0000-0000D5400000}"/>
    <cellStyle name="Normal 13 3 2 2 2 3 3 2" xfId="21407" xr:uid="{00000000-0005-0000-0000-0000D6400000}"/>
    <cellStyle name="Normal 13 3 2 2 2 3 3 3" xfId="42123" xr:uid="{00000000-0005-0000-0000-0000D7400000}"/>
    <cellStyle name="Normal 13 3 2 2 2 3 4" xfId="11544" xr:uid="{00000000-0005-0000-0000-0000D8400000}"/>
    <cellStyle name="Normal 13 3 2 2 2 3 4 2" xfId="21408" xr:uid="{00000000-0005-0000-0000-0000D9400000}"/>
    <cellStyle name="Normal 13 3 2 2 2 3 5" xfId="21403" xr:uid="{00000000-0005-0000-0000-0000DA400000}"/>
    <cellStyle name="Normal 13 3 2 2 2 3 6" xfId="30597" xr:uid="{00000000-0005-0000-0000-0000DB400000}"/>
    <cellStyle name="Normal 13 3 2 2 2 4" xfId="11545" xr:uid="{00000000-0005-0000-0000-0000DC400000}"/>
    <cellStyle name="Normal 13 3 2 2 2 4 2" xfId="11546" xr:uid="{00000000-0005-0000-0000-0000DD400000}"/>
    <cellStyle name="Normal 13 3 2 2 2 4 2 2" xfId="21410" xr:uid="{00000000-0005-0000-0000-0000DE400000}"/>
    <cellStyle name="Normal 13 3 2 2 2 4 2 3" xfId="33252" xr:uid="{00000000-0005-0000-0000-0000DF400000}"/>
    <cellStyle name="Normal 13 3 2 2 2 4 3" xfId="11547" xr:uid="{00000000-0005-0000-0000-0000E0400000}"/>
    <cellStyle name="Normal 13 3 2 2 2 4 3 2" xfId="21411" xr:uid="{00000000-0005-0000-0000-0000E1400000}"/>
    <cellStyle name="Normal 13 3 2 2 2 4 3 3" xfId="32120" xr:uid="{00000000-0005-0000-0000-0000E2400000}"/>
    <cellStyle name="Normal 13 3 2 2 2 4 4" xfId="21409" xr:uid="{00000000-0005-0000-0000-0000E3400000}"/>
    <cellStyle name="Normal 13 3 2 2 2 4 5" xfId="31355" xr:uid="{00000000-0005-0000-0000-0000E4400000}"/>
    <cellStyle name="Normal 13 3 2 2 2 5" xfId="11548" xr:uid="{00000000-0005-0000-0000-0000E5400000}"/>
    <cellStyle name="Normal 13 3 2 2 2 5 2" xfId="21412" xr:uid="{00000000-0005-0000-0000-0000E6400000}"/>
    <cellStyle name="Normal 13 3 2 2 2 5 3" xfId="42121" xr:uid="{00000000-0005-0000-0000-0000E7400000}"/>
    <cellStyle name="Normal 13 3 2 2 2 6" xfId="11549" xr:uid="{00000000-0005-0000-0000-0000E8400000}"/>
    <cellStyle name="Normal 13 3 2 2 2 6 2" xfId="21413" xr:uid="{00000000-0005-0000-0000-0000E9400000}"/>
    <cellStyle name="Normal 13 3 2 2 2 7" xfId="21396" xr:uid="{00000000-0005-0000-0000-0000EA400000}"/>
    <cellStyle name="Normal 13 3 2 2 2 8" xfId="30595" xr:uid="{00000000-0005-0000-0000-0000EB400000}"/>
    <cellStyle name="Normal 13 3 2 2 3" xfId="2259" xr:uid="{00000000-0005-0000-0000-0000EC400000}"/>
    <cellStyle name="Normal 13 3 2 2 3 2" xfId="2260" xr:uid="{00000000-0005-0000-0000-0000ED400000}"/>
    <cellStyle name="Normal 13 3 2 2 3 2 2" xfId="11550" xr:uid="{00000000-0005-0000-0000-0000EE400000}"/>
    <cellStyle name="Normal 13 3 2 2 3 2 2 2" xfId="11551" xr:uid="{00000000-0005-0000-0000-0000EF400000}"/>
    <cellStyle name="Normal 13 3 2 2 3 2 2 2 2" xfId="21417" xr:uid="{00000000-0005-0000-0000-0000F0400000}"/>
    <cellStyle name="Normal 13 3 2 2 3 2 2 2 3" xfId="33256" xr:uid="{00000000-0005-0000-0000-0000F1400000}"/>
    <cellStyle name="Normal 13 3 2 2 3 2 2 3" xfId="11552" xr:uid="{00000000-0005-0000-0000-0000F2400000}"/>
    <cellStyle name="Normal 13 3 2 2 3 2 2 3 2" xfId="21418" xr:uid="{00000000-0005-0000-0000-0000F3400000}"/>
    <cellStyle name="Normal 13 3 2 2 3 2 2 3 3" xfId="32124" xr:uid="{00000000-0005-0000-0000-0000F4400000}"/>
    <cellStyle name="Normal 13 3 2 2 3 2 2 4" xfId="21416" xr:uid="{00000000-0005-0000-0000-0000F5400000}"/>
    <cellStyle name="Normal 13 3 2 2 3 2 2 5" xfId="31359" xr:uid="{00000000-0005-0000-0000-0000F6400000}"/>
    <cellStyle name="Normal 13 3 2 2 3 2 3" xfId="11553" xr:uid="{00000000-0005-0000-0000-0000F7400000}"/>
    <cellStyle name="Normal 13 3 2 2 3 2 3 2" xfId="21419" xr:uid="{00000000-0005-0000-0000-0000F8400000}"/>
    <cellStyle name="Normal 13 3 2 2 3 2 3 3" xfId="42125" xr:uid="{00000000-0005-0000-0000-0000F9400000}"/>
    <cellStyle name="Normal 13 3 2 2 3 2 4" xfId="11554" xr:uid="{00000000-0005-0000-0000-0000FA400000}"/>
    <cellStyle name="Normal 13 3 2 2 3 2 4 2" xfId="21420" xr:uid="{00000000-0005-0000-0000-0000FB400000}"/>
    <cellStyle name="Normal 13 3 2 2 3 2 5" xfId="21415" xr:uid="{00000000-0005-0000-0000-0000FC400000}"/>
    <cellStyle name="Normal 13 3 2 2 3 2 6" xfId="30599" xr:uid="{00000000-0005-0000-0000-0000FD400000}"/>
    <cellStyle name="Normal 13 3 2 2 3 3" xfId="11555" xr:uid="{00000000-0005-0000-0000-0000FE400000}"/>
    <cellStyle name="Normal 13 3 2 2 3 3 2" xfId="11556" xr:uid="{00000000-0005-0000-0000-0000FF400000}"/>
    <cellStyle name="Normal 13 3 2 2 3 3 2 2" xfId="21422" xr:uid="{00000000-0005-0000-0000-000000410000}"/>
    <cellStyle name="Normal 13 3 2 2 3 3 2 3" xfId="33255" xr:uid="{00000000-0005-0000-0000-000001410000}"/>
    <cellStyle name="Normal 13 3 2 2 3 3 3" xfId="11557" xr:uid="{00000000-0005-0000-0000-000002410000}"/>
    <cellStyle name="Normal 13 3 2 2 3 3 3 2" xfId="21423" xr:uid="{00000000-0005-0000-0000-000003410000}"/>
    <cellStyle name="Normal 13 3 2 2 3 3 3 3" xfId="32123" xr:uid="{00000000-0005-0000-0000-000004410000}"/>
    <cellStyle name="Normal 13 3 2 2 3 3 4" xfId="21421" xr:uid="{00000000-0005-0000-0000-000005410000}"/>
    <cellStyle name="Normal 13 3 2 2 3 3 5" xfId="31358" xr:uid="{00000000-0005-0000-0000-000006410000}"/>
    <cellStyle name="Normal 13 3 2 2 3 4" xfId="11558" xr:uid="{00000000-0005-0000-0000-000007410000}"/>
    <cellStyle name="Normal 13 3 2 2 3 4 2" xfId="21424" xr:uid="{00000000-0005-0000-0000-000008410000}"/>
    <cellStyle name="Normal 13 3 2 2 3 4 3" xfId="42124" xr:uid="{00000000-0005-0000-0000-000009410000}"/>
    <cellStyle name="Normal 13 3 2 2 3 5" xfId="11559" xr:uid="{00000000-0005-0000-0000-00000A410000}"/>
    <cellStyle name="Normal 13 3 2 2 3 5 2" xfId="21425" xr:uid="{00000000-0005-0000-0000-00000B410000}"/>
    <cellStyle name="Normal 13 3 2 2 3 6" xfId="21414" xr:uid="{00000000-0005-0000-0000-00000C410000}"/>
    <cellStyle name="Normal 13 3 2 2 3 7" xfId="30598" xr:uid="{00000000-0005-0000-0000-00000D410000}"/>
    <cellStyle name="Normal 13 3 2 2 4" xfId="2261" xr:uid="{00000000-0005-0000-0000-00000E410000}"/>
    <cellStyle name="Normal 13 3 2 2 4 2" xfId="11560" xr:uid="{00000000-0005-0000-0000-00000F410000}"/>
    <cellStyle name="Normal 13 3 2 2 4 2 2" xfId="11561" xr:uid="{00000000-0005-0000-0000-000010410000}"/>
    <cellStyle name="Normal 13 3 2 2 4 2 2 2" xfId="21428" xr:uid="{00000000-0005-0000-0000-000011410000}"/>
    <cellStyle name="Normal 13 3 2 2 4 2 2 3" xfId="33257" xr:uid="{00000000-0005-0000-0000-000012410000}"/>
    <cellStyle name="Normal 13 3 2 2 4 2 3" xfId="11562" xr:uid="{00000000-0005-0000-0000-000013410000}"/>
    <cellStyle name="Normal 13 3 2 2 4 2 3 2" xfId="21429" xr:uid="{00000000-0005-0000-0000-000014410000}"/>
    <cellStyle name="Normal 13 3 2 2 4 2 3 3" xfId="32125" xr:uid="{00000000-0005-0000-0000-000015410000}"/>
    <cellStyle name="Normal 13 3 2 2 4 2 4" xfId="21427" xr:uid="{00000000-0005-0000-0000-000016410000}"/>
    <cellStyle name="Normal 13 3 2 2 4 2 5" xfId="31360" xr:uid="{00000000-0005-0000-0000-000017410000}"/>
    <cellStyle name="Normal 13 3 2 2 4 3" xfId="11563" xr:uid="{00000000-0005-0000-0000-000018410000}"/>
    <cellStyle name="Normal 13 3 2 2 4 3 2" xfId="21430" xr:uid="{00000000-0005-0000-0000-000019410000}"/>
    <cellStyle name="Normal 13 3 2 2 4 3 3" xfId="42126" xr:uid="{00000000-0005-0000-0000-00001A410000}"/>
    <cellStyle name="Normal 13 3 2 2 4 4" xfId="11564" xr:uid="{00000000-0005-0000-0000-00001B410000}"/>
    <cellStyle name="Normal 13 3 2 2 4 4 2" xfId="21431" xr:uid="{00000000-0005-0000-0000-00001C410000}"/>
    <cellStyle name="Normal 13 3 2 2 4 5" xfId="21426" xr:uid="{00000000-0005-0000-0000-00001D410000}"/>
    <cellStyle name="Normal 13 3 2 2 4 6" xfId="30600" xr:uid="{00000000-0005-0000-0000-00001E410000}"/>
    <cellStyle name="Normal 13 3 2 2 5" xfId="2262" xr:uid="{00000000-0005-0000-0000-00001F410000}"/>
    <cellStyle name="Normal 13 3 2 2 5 2" xfId="11565" xr:uid="{00000000-0005-0000-0000-000020410000}"/>
    <cellStyle name="Normal 13 3 2 2 5 2 2" xfId="11566" xr:uid="{00000000-0005-0000-0000-000021410000}"/>
    <cellStyle name="Normal 13 3 2 2 5 2 2 2" xfId="21434" xr:uid="{00000000-0005-0000-0000-000022410000}"/>
    <cellStyle name="Normal 13 3 2 2 5 2 2 3" xfId="33258" xr:uid="{00000000-0005-0000-0000-000023410000}"/>
    <cellStyle name="Normal 13 3 2 2 5 2 3" xfId="11567" xr:uid="{00000000-0005-0000-0000-000024410000}"/>
    <cellStyle name="Normal 13 3 2 2 5 2 3 2" xfId="21435" xr:uid="{00000000-0005-0000-0000-000025410000}"/>
    <cellStyle name="Normal 13 3 2 2 5 2 3 3" xfId="32126" xr:uid="{00000000-0005-0000-0000-000026410000}"/>
    <cellStyle name="Normal 13 3 2 2 5 2 4" xfId="21433" xr:uid="{00000000-0005-0000-0000-000027410000}"/>
    <cellStyle name="Normal 13 3 2 2 5 2 5" xfId="31361" xr:uid="{00000000-0005-0000-0000-000028410000}"/>
    <cellStyle name="Normal 13 3 2 2 5 3" xfId="11568" xr:uid="{00000000-0005-0000-0000-000029410000}"/>
    <cellStyle name="Normal 13 3 2 2 5 3 2" xfId="21436" xr:uid="{00000000-0005-0000-0000-00002A410000}"/>
    <cellStyle name="Normal 13 3 2 2 5 3 3" xfId="42127" xr:uid="{00000000-0005-0000-0000-00002B410000}"/>
    <cellStyle name="Normal 13 3 2 2 5 4" xfId="11569" xr:uid="{00000000-0005-0000-0000-00002C410000}"/>
    <cellStyle name="Normal 13 3 2 2 5 4 2" xfId="21437" xr:uid="{00000000-0005-0000-0000-00002D410000}"/>
    <cellStyle name="Normal 13 3 2 2 5 5" xfId="21432" xr:uid="{00000000-0005-0000-0000-00002E410000}"/>
    <cellStyle name="Normal 13 3 2 2 5 6" xfId="30601" xr:uid="{00000000-0005-0000-0000-00002F410000}"/>
    <cellStyle name="Normal 13 3 2 2 6" xfId="11570" xr:uid="{00000000-0005-0000-0000-000030410000}"/>
    <cellStyle name="Normal 13 3 2 2 6 2" xfId="11571" xr:uid="{00000000-0005-0000-0000-000031410000}"/>
    <cellStyle name="Normal 13 3 2 2 6 2 2" xfId="21439" xr:uid="{00000000-0005-0000-0000-000032410000}"/>
    <cellStyle name="Normal 13 3 2 2 6 2 3" xfId="33251" xr:uid="{00000000-0005-0000-0000-000033410000}"/>
    <cellStyle name="Normal 13 3 2 2 6 3" xfId="11572" xr:uid="{00000000-0005-0000-0000-000034410000}"/>
    <cellStyle name="Normal 13 3 2 2 6 3 2" xfId="21440" xr:uid="{00000000-0005-0000-0000-000035410000}"/>
    <cellStyle name="Normal 13 3 2 2 6 3 3" xfId="32119" xr:uid="{00000000-0005-0000-0000-000036410000}"/>
    <cellStyle name="Normal 13 3 2 2 6 4" xfId="21438" xr:uid="{00000000-0005-0000-0000-000037410000}"/>
    <cellStyle name="Normal 13 3 2 2 6 5" xfId="31354" xr:uid="{00000000-0005-0000-0000-000038410000}"/>
    <cellStyle name="Normal 13 3 2 2 7" xfId="11573" xr:uid="{00000000-0005-0000-0000-000039410000}"/>
    <cellStyle name="Normal 13 3 2 2 7 2" xfId="21441" xr:uid="{00000000-0005-0000-0000-00003A410000}"/>
    <cellStyle name="Normal 13 3 2 2 7 3" xfId="42120" xr:uid="{00000000-0005-0000-0000-00003B410000}"/>
    <cellStyle name="Normal 13 3 2 2 8" xfId="11574" xr:uid="{00000000-0005-0000-0000-00003C410000}"/>
    <cellStyle name="Normal 13 3 2 2 8 2" xfId="21442" xr:uid="{00000000-0005-0000-0000-00003D410000}"/>
    <cellStyle name="Normal 13 3 2 2 9" xfId="21395" xr:uid="{00000000-0005-0000-0000-00003E410000}"/>
    <cellStyle name="Normal 13 3 2 3" xfId="2263" xr:uid="{00000000-0005-0000-0000-00003F410000}"/>
    <cellStyle name="Normal 13 3 2 3 2" xfId="2264" xr:uid="{00000000-0005-0000-0000-000040410000}"/>
    <cellStyle name="Normal 13 3 2 3 2 2" xfId="11575" xr:uid="{00000000-0005-0000-0000-000041410000}"/>
    <cellStyle name="Normal 13 3 2 3 2 2 2" xfId="11576" xr:uid="{00000000-0005-0000-0000-000042410000}"/>
    <cellStyle name="Normal 13 3 2 3 2 2 2 2" xfId="21446" xr:uid="{00000000-0005-0000-0000-000043410000}"/>
    <cellStyle name="Normal 13 3 2 3 2 2 2 3" xfId="33260" xr:uid="{00000000-0005-0000-0000-000044410000}"/>
    <cellStyle name="Normal 13 3 2 3 2 2 3" xfId="11577" xr:uid="{00000000-0005-0000-0000-000045410000}"/>
    <cellStyle name="Normal 13 3 2 3 2 2 3 2" xfId="21447" xr:uid="{00000000-0005-0000-0000-000046410000}"/>
    <cellStyle name="Normal 13 3 2 3 2 2 3 3" xfId="32128" xr:uid="{00000000-0005-0000-0000-000047410000}"/>
    <cellStyle name="Normal 13 3 2 3 2 2 4" xfId="21445" xr:uid="{00000000-0005-0000-0000-000048410000}"/>
    <cellStyle name="Normal 13 3 2 3 2 2 5" xfId="31363" xr:uid="{00000000-0005-0000-0000-000049410000}"/>
    <cellStyle name="Normal 13 3 2 3 2 3" xfId="11578" xr:uid="{00000000-0005-0000-0000-00004A410000}"/>
    <cellStyle name="Normal 13 3 2 3 2 3 2" xfId="21448" xr:uid="{00000000-0005-0000-0000-00004B410000}"/>
    <cellStyle name="Normal 13 3 2 3 2 3 3" xfId="42129" xr:uid="{00000000-0005-0000-0000-00004C410000}"/>
    <cellStyle name="Normal 13 3 2 3 2 4" xfId="11579" xr:uid="{00000000-0005-0000-0000-00004D410000}"/>
    <cellStyle name="Normal 13 3 2 3 2 4 2" xfId="21449" xr:uid="{00000000-0005-0000-0000-00004E410000}"/>
    <cellStyle name="Normal 13 3 2 3 2 5" xfId="21444" xr:uid="{00000000-0005-0000-0000-00004F410000}"/>
    <cellStyle name="Normal 13 3 2 3 2 6" xfId="30603" xr:uid="{00000000-0005-0000-0000-000050410000}"/>
    <cellStyle name="Normal 13 3 2 3 3" xfId="2265" xr:uid="{00000000-0005-0000-0000-000051410000}"/>
    <cellStyle name="Normal 13 3 2 3 3 2" xfId="11580" xr:uid="{00000000-0005-0000-0000-000052410000}"/>
    <cellStyle name="Normal 13 3 2 3 3 2 2" xfId="11581" xr:uid="{00000000-0005-0000-0000-000053410000}"/>
    <cellStyle name="Normal 13 3 2 3 3 2 2 2" xfId="21452" xr:uid="{00000000-0005-0000-0000-000054410000}"/>
    <cellStyle name="Normal 13 3 2 3 3 2 2 3" xfId="33261" xr:uid="{00000000-0005-0000-0000-000055410000}"/>
    <cellStyle name="Normal 13 3 2 3 3 2 3" xfId="11582" xr:uid="{00000000-0005-0000-0000-000056410000}"/>
    <cellStyle name="Normal 13 3 2 3 3 2 3 2" xfId="21453" xr:uid="{00000000-0005-0000-0000-000057410000}"/>
    <cellStyle name="Normal 13 3 2 3 3 2 3 3" xfId="32129" xr:uid="{00000000-0005-0000-0000-000058410000}"/>
    <cellStyle name="Normal 13 3 2 3 3 2 4" xfId="21451" xr:uid="{00000000-0005-0000-0000-000059410000}"/>
    <cellStyle name="Normal 13 3 2 3 3 2 5" xfId="31364" xr:uid="{00000000-0005-0000-0000-00005A410000}"/>
    <cellStyle name="Normal 13 3 2 3 3 3" xfId="11583" xr:uid="{00000000-0005-0000-0000-00005B410000}"/>
    <cellStyle name="Normal 13 3 2 3 3 3 2" xfId="21454" xr:uid="{00000000-0005-0000-0000-00005C410000}"/>
    <cellStyle name="Normal 13 3 2 3 3 3 3" xfId="42130" xr:uid="{00000000-0005-0000-0000-00005D410000}"/>
    <cellStyle name="Normal 13 3 2 3 3 4" xfId="11584" xr:uid="{00000000-0005-0000-0000-00005E410000}"/>
    <cellStyle name="Normal 13 3 2 3 3 4 2" xfId="21455" xr:uid="{00000000-0005-0000-0000-00005F410000}"/>
    <cellStyle name="Normal 13 3 2 3 3 5" xfId="21450" xr:uid="{00000000-0005-0000-0000-000060410000}"/>
    <cellStyle name="Normal 13 3 2 3 3 6" xfId="30604" xr:uid="{00000000-0005-0000-0000-000061410000}"/>
    <cellStyle name="Normal 13 3 2 3 4" xfId="11585" xr:uid="{00000000-0005-0000-0000-000062410000}"/>
    <cellStyle name="Normal 13 3 2 3 4 2" xfId="11586" xr:uid="{00000000-0005-0000-0000-000063410000}"/>
    <cellStyle name="Normal 13 3 2 3 4 2 2" xfId="21457" xr:uid="{00000000-0005-0000-0000-000064410000}"/>
    <cellStyle name="Normal 13 3 2 3 4 2 3" xfId="33259" xr:uid="{00000000-0005-0000-0000-000065410000}"/>
    <cellStyle name="Normal 13 3 2 3 4 3" xfId="11587" xr:uid="{00000000-0005-0000-0000-000066410000}"/>
    <cellStyle name="Normal 13 3 2 3 4 3 2" xfId="21458" xr:uid="{00000000-0005-0000-0000-000067410000}"/>
    <cellStyle name="Normal 13 3 2 3 4 3 3" xfId="32127" xr:uid="{00000000-0005-0000-0000-000068410000}"/>
    <cellStyle name="Normal 13 3 2 3 4 4" xfId="21456" xr:uid="{00000000-0005-0000-0000-000069410000}"/>
    <cellStyle name="Normal 13 3 2 3 4 5" xfId="31362" xr:uid="{00000000-0005-0000-0000-00006A410000}"/>
    <cellStyle name="Normal 13 3 2 3 5" xfId="11588" xr:uid="{00000000-0005-0000-0000-00006B410000}"/>
    <cellStyle name="Normal 13 3 2 3 5 2" xfId="21459" xr:uid="{00000000-0005-0000-0000-00006C410000}"/>
    <cellStyle name="Normal 13 3 2 3 5 3" xfId="42128" xr:uid="{00000000-0005-0000-0000-00006D410000}"/>
    <cellStyle name="Normal 13 3 2 3 6" xfId="11589" xr:uid="{00000000-0005-0000-0000-00006E410000}"/>
    <cellStyle name="Normal 13 3 2 3 6 2" xfId="21460" xr:uid="{00000000-0005-0000-0000-00006F410000}"/>
    <cellStyle name="Normal 13 3 2 3 7" xfId="21443" xr:uid="{00000000-0005-0000-0000-000070410000}"/>
    <cellStyle name="Normal 13 3 2 3 8" xfId="30602" xr:uid="{00000000-0005-0000-0000-000071410000}"/>
    <cellStyle name="Normal 13 3 2 4" xfId="2266" xr:uid="{00000000-0005-0000-0000-000072410000}"/>
    <cellStyle name="Normal 13 3 2 4 2" xfId="2267" xr:uid="{00000000-0005-0000-0000-000073410000}"/>
    <cellStyle name="Normal 13 3 2 4 2 2" xfId="11590" xr:uid="{00000000-0005-0000-0000-000074410000}"/>
    <cellStyle name="Normal 13 3 2 4 2 2 2" xfId="11591" xr:uid="{00000000-0005-0000-0000-000075410000}"/>
    <cellStyle name="Normal 13 3 2 4 2 2 2 2" xfId="21464" xr:uid="{00000000-0005-0000-0000-000076410000}"/>
    <cellStyle name="Normal 13 3 2 4 2 2 2 3" xfId="33263" xr:uid="{00000000-0005-0000-0000-000077410000}"/>
    <cellStyle name="Normal 13 3 2 4 2 2 3" xfId="11592" xr:uid="{00000000-0005-0000-0000-000078410000}"/>
    <cellStyle name="Normal 13 3 2 4 2 2 3 2" xfId="21465" xr:uid="{00000000-0005-0000-0000-000079410000}"/>
    <cellStyle name="Normal 13 3 2 4 2 2 3 3" xfId="32131" xr:uid="{00000000-0005-0000-0000-00007A410000}"/>
    <cellStyle name="Normal 13 3 2 4 2 2 4" xfId="21463" xr:uid="{00000000-0005-0000-0000-00007B410000}"/>
    <cellStyle name="Normal 13 3 2 4 2 2 5" xfId="31366" xr:uid="{00000000-0005-0000-0000-00007C410000}"/>
    <cellStyle name="Normal 13 3 2 4 2 3" xfId="11593" xr:uid="{00000000-0005-0000-0000-00007D410000}"/>
    <cellStyle name="Normal 13 3 2 4 2 3 2" xfId="21466" xr:uid="{00000000-0005-0000-0000-00007E410000}"/>
    <cellStyle name="Normal 13 3 2 4 2 3 3" xfId="42132" xr:uid="{00000000-0005-0000-0000-00007F410000}"/>
    <cellStyle name="Normal 13 3 2 4 2 4" xfId="11594" xr:uid="{00000000-0005-0000-0000-000080410000}"/>
    <cellStyle name="Normal 13 3 2 4 2 4 2" xfId="21467" xr:uid="{00000000-0005-0000-0000-000081410000}"/>
    <cellStyle name="Normal 13 3 2 4 2 5" xfId="21462" xr:uid="{00000000-0005-0000-0000-000082410000}"/>
    <cellStyle name="Normal 13 3 2 4 2 6" xfId="30606" xr:uid="{00000000-0005-0000-0000-000083410000}"/>
    <cellStyle name="Normal 13 3 2 4 3" xfId="11595" xr:uid="{00000000-0005-0000-0000-000084410000}"/>
    <cellStyle name="Normal 13 3 2 4 3 2" xfId="11596" xr:uid="{00000000-0005-0000-0000-000085410000}"/>
    <cellStyle name="Normal 13 3 2 4 3 2 2" xfId="21469" xr:uid="{00000000-0005-0000-0000-000086410000}"/>
    <cellStyle name="Normal 13 3 2 4 3 2 3" xfId="33262" xr:uid="{00000000-0005-0000-0000-000087410000}"/>
    <cellStyle name="Normal 13 3 2 4 3 3" xfId="11597" xr:uid="{00000000-0005-0000-0000-000088410000}"/>
    <cellStyle name="Normal 13 3 2 4 3 3 2" xfId="21470" xr:uid="{00000000-0005-0000-0000-000089410000}"/>
    <cellStyle name="Normal 13 3 2 4 3 3 3" xfId="32130" xr:uid="{00000000-0005-0000-0000-00008A410000}"/>
    <cellStyle name="Normal 13 3 2 4 3 4" xfId="21468" xr:uid="{00000000-0005-0000-0000-00008B410000}"/>
    <cellStyle name="Normal 13 3 2 4 3 5" xfId="31365" xr:uid="{00000000-0005-0000-0000-00008C410000}"/>
    <cellStyle name="Normal 13 3 2 4 4" xfId="11598" xr:uid="{00000000-0005-0000-0000-00008D410000}"/>
    <cellStyle name="Normal 13 3 2 4 4 2" xfId="21471" xr:uid="{00000000-0005-0000-0000-00008E410000}"/>
    <cellStyle name="Normal 13 3 2 4 4 3" xfId="42131" xr:uid="{00000000-0005-0000-0000-00008F410000}"/>
    <cellStyle name="Normal 13 3 2 4 5" xfId="11599" xr:uid="{00000000-0005-0000-0000-000090410000}"/>
    <cellStyle name="Normal 13 3 2 4 5 2" xfId="21472" xr:uid="{00000000-0005-0000-0000-000091410000}"/>
    <cellStyle name="Normal 13 3 2 4 6" xfId="21461" xr:uid="{00000000-0005-0000-0000-000092410000}"/>
    <cellStyle name="Normal 13 3 2 4 7" xfId="30605" xr:uid="{00000000-0005-0000-0000-000093410000}"/>
    <cellStyle name="Normal 13 3 2 5" xfId="2268" xr:uid="{00000000-0005-0000-0000-000094410000}"/>
    <cellStyle name="Normal 13 3 2 5 2" xfId="11600" xr:uid="{00000000-0005-0000-0000-000095410000}"/>
    <cellStyle name="Normal 13 3 2 5 2 2" xfId="11601" xr:uid="{00000000-0005-0000-0000-000096410000}"/>
    <cellStyle name="Normal 13 3 2 5 2 2 2" xfId="21475" xr:uid="{00000000-0005-0000-0000-000097410000}"/>
    <cellStyle name="Normal 13 3 2 5 2 2 3" xfId="33264" xr:uid="{00000000-0005-0000-0000-000098410000}"/>
    <cellStyle name="Normal 13 3 2 5 2 3" xfId="11602" xr:uid="{00000000-0005-0000-0000-000099410000}"/>
    <cellStyle name="Normal 13 3 2 5 2 3 2" xfId="21476" xr:uid="{00000000-0005-0000-0000-00009A410000}"/>
    <cellStyle name="Normal 13 3 2 5 2 3 3" xfId="32132" xr:uid="{00000000-0005-0000-0000-00009B410000}"/>
    <cellStyle name="Normal 13 3 2 5 2 4" xfId="21474" xr:uid="{00000000-0005-0000-0000-00009C410000}"/>
    <cellStyle name="Normal 13 3 2 5 2 5" xfId="31367" xr:uid="{00000000-0005-0000-0000-00009D410000}"/>
    <cellStyle name="Normal 13 3 2 5 3" xfId="11603" xr:uid="{00000000-0005-0000-0000-00009E410000}"/>
    <cellStyle name="Normal 13 3 2 5 3 2" xfId="21477" xr:uid="{00000000-0005-0000-0000-00009F410000}"/>
    <cellStyle name="Normal 13 3 2 5 3 3" xfId="42133" xr:uid="{00000000-0005-0000-0000-0000A0410000}"/>
    <cellStyle name="Normal 13 3 2 5 4" xfId="11604" xr:uid="{00000000-0005-0000-0000-0000A1410000}"/>
    <cellStyle name="Normal 13 3 2 5 4 2" xfId="21478" xr:uid="{00000000-0005-0000-0000-0000A2410000}"/>
    <cellStyle name="Normal 13 3 2 5 5" xfId="21473" xr:uid="{00000000-0005-0000-0000-0000A3410000}"/>
    <cellStyle name="Normal 13 3 2 5 6" xfId="30607" xr:uid="{00000000-0005-0000-0000-0000A4410000}"/>
    <cellStyle name="Normal 13 3 2 6" xfId="2269" xr:uid="{00000000-0005-0000-0000-0000A5410000}"/>
    <cellStyle name="Normal 13 3 2 6 2" xfId="11605" xr:uid="{00000000-0005-0000-0000-0000A6410000}"/>
    <cellStyle name="Normal 13 3 2 6 2 2" xfId="11606" xr:uid="{00000000-0005-0000-0000-0000A7410000}"/>
    <cellStyle name="Normal 13 3 2 6 2 2 2" xfId="21481" xr:uid="{00000000-0005-0000-0000-0000A8410000}"/>
    <cellStyle name="Normal 13 3 2 6 2 2 3" xfId="33265" xr:uid="{00000000-0005-0000-0000-0000A9410000}"/>
    <cellStyle name="Normal 13 3 2 6 2 3" xfId="11607" xr:uid="{00000000-0005-0000-0000-0000AA410000}"/>
    <cellStyle name="Normal 13 3 2 6 2 3 2" xfId="21482" xr:uid="{00000000-0005-0000-0000-0000AB410000}"/>
    <cellStyle name="Normal 13 3 2 6 2 3 3" xfId="32133" xr:uid="{00000000-0005-0000-0000-0000AC410000}"/>
    <cellStyle name="Normal 13 3 2 6 2 4" xfId="21480" xr:uid="{00000000-0005-0000-0000-0000AD410000}"/>
    <cellStyle name="Normal 13 3 2 6 2 5" xfId="31368" xr:uid="{00000000-0005-0000-0000-0000AE410000}"/>
    <cellStyle name="Normal 13 3 2 6 3" xfId="11608" xr:uid="{00000000-0005-0000-0000-0000AF410000}"/>
    <cellStyle name="Normal 13 3 2 6 3 2" xfId="21483" xr:uid="{00000000-0005-0000-0000-0000B0410000}"/>
    <cellStyle name="Normal 13 3 2 6 3 3" xfId="42134" xr:uid="{00000000-0005-0000-0000-0000B1410000}"/>
    <cellStyle name="Normal 13 3 2 6 4" xfId="11609" xr:uid="{00000000-0005-0000-0000-0000B2410000}"/>
    <cellStyle name="Normal 13 3 2 6 4 2" xfId="21484" xr:uid="{00000000-0005-0000-0000-0000B3410000}"/>
    <cellStyle name="Normal 13 3 2 6 5" xfId="21479" xr:uid="{00000000-0005-0000-0000-0000B4410000}"/>
    <cellStyle name="Normal 13 3 2 6 6" xfId="30608" xr:uid="{00000000-0005-0000-0000-0000B5410000}"/>
    <cellStyle name="Normal 13 3 2 7" xfId="11610" xr:uid="{00000000-0005-0000-0000-0000B6410000}"/>
    <cellStyle name="Normal 13 3 2 7 2" xfId="11611" xr:uid="{00000000-0005-0000-0000-0000B7410000}"/>
    <cellStyle name="Normal 13 3 2 7 2 2" xfId="21486" xr:uid="{00000000-0005-0000-0000-0000B8410000}"/>
    <cellStyle name="Normal 13 3 2 7 2 3" xfId="33250" xr:uid="{00000000-0005-0000-0000-0000B9410000}"/>
    <cellStyle name="Normal 13 3 2 7 3" xfId="11612" xr:uid="{00000000-0005-0000-0000-0000BA410000}"/>
    <cellStyle name="Normal 13 3 2 7 3 2" xfId="21487" xr:uid="{00000000-0005-0000-0000-0000BB410000}"/>
    <cellStyle name="Normal 13 3 2 7 3 3" xfId="32118" xr:uid="{00000000-0005-0000-0000-0000BC410000}"/>
    <cellStyle name="Normal 13 3 2 7 4" xfId="21485" xr:uid="{00000000-0005-0000-0000-0000BD410000}"/>
    <cellStyle name="Normal 13 3 2 7 5" xfId="31353" xr:uid="{00000000-0005-0000-0000-0000BE410000}"/>
    <cellStyle name="Normal 13 3 2 8" xfId="11613" xr:uid="{00000000-0005-0000-0000-0000BF410000}"/>
    <cellStyle name="Normal 13 3 2 8 2" xfId="21488" xr:uid="{00000000-0005-0000-0000-0000C0410000}"/>
    <cellStyle name="Normal 13 3 2 8 3" xfId="42119" xr:uid="{00000000-0005-0000-0000-0000C1410000}"/>
    <cellStyle name="Normal 13 3 2 9" xfId="11614" xr:uid="{00000000-0005-0000-0000-0000C2410000}"/>
    <cellStyle name="Normal 13 3 2 9 2" xfId="21489" xr:uid="{00000000-0005-0000-0000-0000C3410000}"/>
    <cellStyle name="Normal 13 3 3" xfId="2270" xr:uid="{00000000-0005-0000-0000-0000C4410000}"/>
    <cellStyle name="Normal 13 3 3 10" xfId="30609" xr:uid="{00000000-0005-0000-0000-0000C5410000}"/>
    <cellStyle name="Normal 13 3 3 2" xfId="2271" xr:uid="{00000000-0005-0000-0000-0000C6410000}"/>
    <cellStyle name="Normal 13 3 3 2 2" xfId="2272" xr:uid="{00000000-0005-0000-0000-0000C7410000}"/>
    <cellStyle name="Normal 13 3 3 2 2 2" xfId="11615" xr:uid="{00000000-0005-0000-0000-0000C8410000}"/>
    <cellStyle name="Normal 13 3 3 2 2 2 2" xfId="11616" xr:uid="{00000000-0005-0000-0000-0000C9410000}"/>
    <cellStyle name="Normal 13 3 3 2 2 2 2 2" xfId="21494" xr:uid="{00000000-0005-0000-0000-0000CA410000}"/>
    <cellStyle name="Normal 13 3 3 2 2 2 2 3" xfId="33268" xr:uid="{00000000-0005-0000-0000-0000CB410000}"/>
    <cellStyle name="Normal 13 3 3 2 2 2 3" xfId="11617" xr:uid="{00000000-0005-0000-0000-0000CC410000}"/>
    <cellStyle name="Normal 13 3 3 2 2 2 3 2" xfId="21495" xr:uid="{00000000-0005-0000-0000-0000CD410000}"/>
    <cellStyle name="Normal 13 3 3 2 2 2 3 3" xfId="32136" xr:uid="{00000000-0005-0000-0000-0000CE410000}"/>
    <cellStyle name="Normal 13 3 3 2 2 2 4" xfId="21493" xr:uid="{00000000-0005-0000-0000-0000CF410000}"/>
    <cellStyle name="Normal 13 3 3 2 2 2 5" xfId="31371" xr:uid="{00000000-0005-0000-0000-0000D0410000}"/>
    <cellStyle name="Normal 13 3 3 2 2 3" xfId="11618" xr:uid="{00000000-0005-0000-0000-0000D1410000}"/>
    <cellStyle name="Normal 13 3 3 2 2 3 2" xfId="21496" xr:uid="{00000000-0005-0000-0000-0000D2410000}"/>
    <cellStyle name="Normal 13 3 3 2 2 3 3" xfId="42137" xr:uid="{00000000-0005-0000-0000-0000D3410000}"/>
    <cellStyle name="Normal 13 3 3 2 2 4" xfId="11619" xr:uid="{00000000-0005-0000-0000-0000D4410000}"/>
    <cellStyle name="Normal 13 3 3 2 2 4 2" xfId="21497" xr:uid="{00000000-0005-0000-0000-0000D5410000}"/>
    <cellStyle name="Normal 13 3 3 2 2 5" xfId="21492" xr:uid="{00000000-0005-0000-0000-0000D6410000}"/>
    <cellStyle name="Normal 13 3 3 2 2 6" xfId="30611" xr:uid="{00000000-0005-0000-0000-0000D7410000}"/>
    <cellStyle name="Normal 13 3 3 2 3" xfId="2273" xr:uid="{00000000-0005-0000-0000-0000D8410000}"/>
    <cellStyle name="Normal 13 3 3 2 3 2" xfId="11620" xr:uid="{00000000-0005-0000-0000-0000D9410000}"/>
    <cellStyle name="Normal 13 3 3 2 3 2 2" xfId="11621" xr:uid="{00000000-0005-0000-0000-0000DA410000}"/>
    <cellStyle name="Normal 13 3 3 2 3 2 2 2" xfId="21500" xr:uid="{00000000-0005-0000-0000-0000DB410000}"/>
    <cellStyle name="Normal 13 3 3 2 3 2 2 3" xfId="33269" xr:uid="{00000000-0005-0000-0000-0000DC410000}"/>
    <cellStyle name="Normal 13 3 3 2 3 2 3" xfId="11622" xr:uid="{00000000-0005-0000-0000-0000DD410000}"/>
    <cellStyle name="Normal 13 3 3 2 3 2 3 2" xfId="21501" xr:uid="{00000000-0005-0000-0000-0000DE410000}"/>
    <cellStyle name="Normal 13 3 3 2 3 2 3 3" xfId="32137" xr:uid="{00000000-0005-0000-0000-0000DF410000}"/>
    <cellStyle name="Normal 13 3 3 2 3 2 4" xfId="21499" xr:uid="{00000000-0005-0000-0000-0000E0410000}"/>
    <cellStyle name="Normal 13 3 3 2 3 2 5" xfId="31372" xr:uid="{00000000-0005-0000-0000-0000E1410000}"/>
    <cellStyle name="Normal 13 3 3 2 3 3" xfId="11623" xr:uid="{00000000-0005-0000-0000-0000E2410000}"/>
    <cellStyle name="Normal 13 3 3 2 3 3 2" xfId="21502" xr:uid="{00000000-0005-0000-0000-0000E3410000}"/>
    <cellStyle name="Normal 13 3 3 2 3 3 3" xfId="42138" xr:uid="{00000000-0005-0000-0000-0000E4410000}"/>
    <cellStyle name="Normal 13 3 3 2 3 4" xfId="11624" xr:uid="{00000000-0005-0000-0000-0000E5410000}"/>
    <cellStyle name="Normal 13 3 3 2 3 4 2" xfId="21503" xr:uid="{00000000-0005-0000-0000-0000E6410000}"/>
    <cellStyle name="Normal 13 3 3 2 3 5" xfId="21498" xr:uid="{00000000-0005-0000-0000-0000E7410000}"/>
    <cellStyle name="Normal 13 3 3 2 3 6" xfId="30612" xr:uid="{00000000-0005-0000-0000-0000E8410000}"/>
    <cellStyle name="Normal 13 3 3 2 4" xfId="11625" xr:uid="{00000000-0005-0000-0000-0000E9410000}"/>
    <cellStyle name="Normal 13 3 3 2 4 2" xfId="11626" xr:uid="{00000000-0005-0000-0000-0000EA410000}"/>
    <cellStyle name="Normal 13 3 3 2 4 2 2" xfId="21505" xr:uid="{00000000-0005-0000-0000-0000EB410000}"/>
    <cellStyle name="Normal 13 3 3 2 4 2 3" xfId="33267" xr:uid="{00000000-0005-0000-0000-0000EC410000}"/>
    <cellStyle name="Normal 13 3 3 2 4 3" xfId="11627" xr:uid="{00000000-0005-0000-0000-0000ED410000}"/>
    <cellStyle name="Normal 13 3 3 2 4 3 2" xfId="21506" xr:uid="{00000000-0005-0000-0000-0000EE410000}"/>
    <cellStyle name="Normal 13 3 3 2 4 3 3" xfId="32135" xr:uid="{00000000-0005-0000-0000-0000EF410000}"/>
    <cellStyle name="Normal 13 3 3 2 4 4" xfId="21504" xr:uid="{00000000-0005-0000-0000-0000F0410000}"/>
    <cellStyle name="Normal 13 3 3 2 4 5" xfId="31370" xr:uid="{00000000-0005-0000-0000-0000F1410000}"/>
    <cellStyle name="Normal 13 3 3 2 5" xfId="11628" xr:uid="{00000000-0005-0000-0000-0000F2410000}"/>
    <cellStyle name="Normal 13 3 3 2 5 2" xfId="21507" xr:uid="{00000000-0005-0000-0000-0000F3410000}"/>
    <cellStyle name="Normal 13 3 3 2 5 3" xfId="42136" xr:uid="{00000000-0005-0000-0000-0000F4410000}"/>
    <cellStyle name="Normal 13 3 3 2 6" xfId="11629" xr:uid="{00000000-0005-0000-0000-0000F5410000}"/>
    <cellStyle name="Normal 13 3 3 2 6 2" xfId="21508" xr:uid="{00000000-0005-0000-0000-0000F6410000}"/>
    <cellStyle name="Normal 13 3 3 2 7" xfId="21491" xr:uid="{00000000-0005-0000-0000-0000F7410000}"/>
    <cellStyle name="Normal 13 3 3 2 8" xfId="30610" xr:uid="{00000000-0005-0000-0000-0000F8410000}"/>
    <cellStyle name="Normal 13 3 3 3" xfId="2274" xr:uid="{00000000-0005-0000-0000-0000F9410000}"/>
    <cellStyle name="Normal 13 3 3 3 2" xfId="2275" xr:uid="{00000000-0005-0000-0000-0000FA410000}"/>
    <cellStyle name="Normal 13 3 3 3 2 2" xfId="11630" xr:uid="{00000000-0005-0000-0000-0000FB410000}"/>
    <cellStyle name="Normal 13 3 3 3 2 2 2" xfId="11631" xr:uid="{00000000-0005-0000-0000-0000FC410000}"/>
    <cellStyle name="Normal 13 3 3 3 2 2 2 2" xfId="21512" xr:uid="{00000000-0005-0000-0000-0000FD410000}"/>
    <cellStyle name="Normal 13 3 3 3 2 2 2 3" xfId="33271" xr:uid="{00000000-0005-0000-0000-0000FE410000}"/>
    <cellStyle name="Normal 13 3 3 3 2 2 3" xfId="11632" xr:uid="{00000000-0005-0000-0000-0000FF410000}"/>
    <cellStyle name="Normal 13 3 3 3 2 2 3 2" xfId="21513" xr:uid="{00000000-0005-0000-0000-000000420000}"/>
    <cellStyle name="Normal 13 3 3 3 2 2 3 3" xfId="32139" xr:uid="{00000000-0005-0000-0000-000001420000}"/>
    <cellStyle name="Normal 13 3 3 3 2 2 4" xfId="21511" xr:uid="{00000000-0005-0000-0000-000002420000}"/>
    <cellStyle name="Normal 13 3 3 3 2 2 5" xfId="31374" xr:uid="{00000000-0005-0000-0000-000003420000}"/>
    <cellStyle name="Normal 13 3 3 3 2 3" xfId="11633" xr:uid="{00000000-0005-0000-0000-000004420000}"/>
    <cellStyle name="Normal 13 3 3 3 2 3 2" xfId="21514" xr:uid="{00000000-0005-0000-0000-000005420000}"/>
    <cellStyle name="Normal 13 3 3 3 2 3 3" xfId="42140" xr:uid="{00000000-0005-0000-0000-000006420000}"/>
    <cellStyle name="Normal 13 3 3 3 2 4" xfId="11634" xr:uid="{00000000-0005-0000-0000-000007420000}"/>
    <cellStyle name="Normal 13 3 3 3 2 4 2" xfId="21515" xr:uid="{00000000-0005-0000-0000-000008420000}"/>
    <cellStyle name="Normal 13 3 3 3 2 5" xfId="21510" xr:uid="{00000000-0005-0000-0000-000009420000}"/>
    <cellStyle name="Normal 13 3 3 3 2 6" xfId="30614" xr:uid="{00000000-0005-0000-0000-00000A420000}"/>
    <cellStyle name="Normal 13 3 3 3 3" xfId="11635" xr:uid="{00000000-0005-0000-0000-00000B420000}"/>
    <cellStyle name="Normal 13 3 3 3 3 2" xfId="11636" xr:uid="{00000000-0005-0000-0000-00000C420000}"/>
    <cellStyle name="Normal 13 3 3 3 3 2 2" xfId="21517" xr:uid="{00000000-0005-0000-0000-00000D420000}"/>
    <cellStyle name="Normal 13 3 3 3 3 2 3" xfId="33270" xr:uid="{00000000-0005-0000-0000-00000E420000}"/>
    <cellStyle name="Normal 13 3 3 3 3 3" xfId="11637" xr:uid="{00000000-0005-0000-0000-00000F420000}"/>
    <cellStyle name="Normal 13 3 3 3 3 3 2" xfId="21518" xr:uid="{00000000-0005-0000-0000-000010420000}"/>
    <cellStyle name="Normal 13 3 3 3 3 3 3" xfId="32138" xr:uid="{00000000-0005-0000-0000-000011420000}"/>
    <cellStyle name="Normal 13 3 3 3 3 4" xfId="21516" xr:uid="{00000000-0005-0000-0000-000012420000}"/>
    <cellStyle name="Normal 13 3 3 3 3 5" xfId="31373" xr:uid="{00000000-0005-0000-0000-000013420000}"/>
    <cellStyle name="Normal 13 3 3 3 4" xfId="11638" xr:uid="{00000000-0005-0000-0000-000014420000}"/>
    <cellStyle name="Normal 13 3 3 3 4 2" xfId="21519" xr:uid="{00000000-0005-0000-0000-000015420000}"/>
    <cellStyle name="Normal 13 3 3 3 4 3" xfId="42139" xr:uid="{00000000-0005-0000-0000-000016420000}"/>
    <cellStyle name="Normal 13 3 3 3 5" xfId="11639" xr:uid="{00000000-0005-0000-0000-000017420000}"/>
    <cellStyle name="Normal 13 3 3 3 5 2" xfId="21520" xr:uid="{00000000-0005-0000-0000-000018420000}"/>
    <cellStyle name="Normal 13 3 3 3 6" xfId="21509" xr:uid="{00000000-0005-0000-0000-000019420000}"/>
    <cellStyle name="Normal 13 3 3 3 7" xfId="30613" xr:uid="{00000000-0005-0000-0000-00001A420000}"/>
    <cellStyle name="Normal 13 3 3 4" xfId="2276" xr:uid="{00000000-0005-0000-0000-00001B420000}"/>
    <cellStyle name="Normal 13 3 3 4 2" xfId="11640" xr:uid="{00000000-0005-0000-0000-00001C420000}"/>
    <cellStyle name="Normal 13 3 3 4 2 2" xfId="11641" xr:uid="{00000000-0005-0000-0000-00001D420000}"/>
    <cellStyle name="Normal 13 3 3 4 2 2 2" xfId="21523" xr:uid="{00000000-0005-0000-0000-00001E420000}"/>
    <cellStyle name="Normal 13 3 3 4 2 2 3" xfId="33272" xr:uid="{00000000-0005-0000-0000-00001F420000}"/>
    <cellStyle name="Normal 13 3 3 4 2 3" xfId="11642" xr:uid="{00000000-0005-0000-0000-000020420000}"/>
    <cellStyle name="Normal 13 3 3 4 2 3 2" xfId="21524" xr:uid="{00000000-0005-0000-0000-000021420000}"/>
    <cellStyle name="Normal 13 3 3 4 2 3 3" xfId="32140" xr:uid="{00000000-0005-0000-0000-000022420000}"/>
    <cellStyle name="Normal 13 3 3 4 2 4" xfId="21522" xr:uid="{00000000-0005-0000-0000-000023420000}"/>
    <cellStyle name="Normal 13 3 3 4 2 5" xfId="31375" xr:uid="{00000000-0005-0000-0000-000024420000}"/>
    <cellStyle name="Normal 13 3 3 4 3" xfId="11643" xr:uid="{00000000-0005-0000-0000-000025420000}"/>
    <cellStyle name="Normal 13 3 3 4 3 2" xfId="21525" xr:uid="{00000000-0005-0000-0000-000026420000}"/>
    <cellStyle name="Normal 13 3 3 4 3 3" xfId="42141" xr:uid="{00000000-0005-0000-0000-000027420000}"/>
    <cellStyle name="Normal 13 3 3 4 4" xfId="11644" xr:uid="{00000000-0005-0000-0000-000028420000}"/>
    <cellStyle name="Normal 13 3 3 4 4 2" xfId="21526" xr:uid="{00000000-0005-0000-0000-000029420000}"/>
    <cellStyle name="Normal 13 3 3 4 5" xfId="21521" xr:uid="{00000000-0005-0000-0000-00002A420000}"/>
    <cellStyle name="Normal 13 3 3 4 6" xfId="30615" xr:uid="{00000000-0005-0000-0000-00002B420000}"/>
    <cellStyle name="Normal 13 3 3 5" xfId="2277" xr:uid="{00000000-0005-0000-0000-00002C420000}"/>
    <cellStyle name="Normal 13 3 3 5 2" xfId="11645" xr:uid="{00000000-0005-0000-0000-00002D420000}"/>
    <cellStyle name="Normal 13 3 3 5 2 2" xfId="11646" xr:uid="{00000000-0005-0000-0000-00002E420000}"/>
    <cellStyle name="Normal 13 3 3 5 2 2 2" xfId="21529" xr:uid="{00000000-0005-0000-0000-00002F420000}"/>
    <cellStyle name="Normal 13 3 3 5 2 2 3" xfId="33273" xr:uid="{00000000-0005-0000-0000-000030420000}"/>
    <cellStyle name="Normal 13 3 3 5 2 3" xfId="11647" xr:uid="{00000000-0005-0000-0000-000031420000}"/>
    <cellStyle name="Normal 13 3 3 5 2 3 2" xfId="21530" xr:uid="{00000000-0005-0000-0000-000032420000}"/>
    <cellStyle name="Normal 13 3 3 5 2 3 3" xfId="32141" xr:uid="{00000000-0005-0000-0000-000033420000}"/>
    <cellStyle name="Normal 13 3 3 5 2 4" xfId="21528" xr:uid="{00000000-0005-0000-0000-000034420000}"/>
    <cellStyle name="Normal 13 3 3 5 2 5" xfId="31376" xr:uid="{00000000-0005-0000-0000-000035420000}"/>
    <cellStyle name="Normal 13 3 3 5 3" xfId="11648" xr:uid="{00000000-0005-0000-0000-000036420000}"/>
    <cellStyle name="Normal 13 3 3 5 3 2" xfId="21531" xr:uid="{00000000-0005-0000-0000-000037420000}"/>
    <cellStyle name="Normal 13 3 3 5 3 3" xfId="42142" xr:uid="{00000000-0005-0000-0000-000038420000}"/>
    <cellStyle name="Normal 13 3 3 5 4" xfId="11649" xr:uid="{00000000-0005-0000-0000-000039420000}"/>
    <cellStyle name="Normal 13 3 3 5 4 2" xfId="21532" xr:uid="{00000000-0005-0000-0000-00003A420000}"/>
    <cellStyle name="Normal 13 3 3 5 5" xfId="21527" xr:uid="{00000000-0005-0000-0000-00003B420000}"/>
    <cellStyle name="Normal 13 3 3 5 6" xfId="30616" xr:uid="{00000000-0005-0000-0000-00003C420000}"/>
    <cellStyle name="Normal 13 3 3 6" xfId="11650" xr:uid="{00000000-0005-0000-0000-00003D420000}"/>
    <cellStyle name="Normal 13 3 3 6 2" xfId="11651" xr:uid="{00000000-0005-0000-0000-00003E420000}"/>
    <cellStyle name="Normal 13 3 3 6 2 2" xfId="21534" xr:uid="{00000000-0005-0000-0000-00003F420000}"/>
    <cellStyle name="Normal 13 3 3 6 2 3" xfId="33266" xr:uid="{00000000-0005-0000-0000-000040420000}"/>
    <cellStyle name="Normal 13 3 3 6 3" xfId="11652" xr:uid="{00000000-0005-0000-0000-000041420000}"/>
    <cellStyle name="Normal 13 3 3 6 3 2" xfId="21535" xr:uid="{00000000-0005-0000-0000-000042420000}"/>
    <cellStyle name="Normal 13 3 3 6 3 3" xfId="32134" xr:uid="{00000000-0005-0000-0000-000043420000}"/>
    <cellStyle name="Normal 13 3 3 6 4" xfId="21533" xr:uid="{00000000-0005-0000-0000-000044420000}"/>
    <cellStyle name="Normal 13 3 3 6 5" xfId="31369" xr:uid="{00000000-0005-0000-0000-000045420000}"/>
    <cellStyle name="Normal 13 3 3 7" xfId="11653" xr:uid="{00000000-0005-0000-0000-000046420000}"/>
    <cellStyle name="Normal 13 3 3 7 2" xfId="21536" xr:uid="{00000000-0005-0000-0000-000047420000}"/>
    <cellStyle name="Normal 13 3 3 7 3" xfId="42135" xr:uid="{00000000-0005-0000-0000-000048420000}"/>
    <cellStyle name="Normal 13 3 3 8" xfId="11654" xr:uid="{00000000-0005-0000-0000-000049420000}"/>
    <cellStyle name="Normal 13 3 3 8 2" xfId="21537" xr:uid="{00000000-0005-0000-0000-00004A420000}"/>
    <cellStyle name="Normal 13 3 3 9" xfId="21490" xr:uid="{00000000-0005-0000-0000-00004B420000}"/>
    <cellStyle name="Normal 13 3 4" xfId="2278" xr:uid="{00000000-0005-0000-0000-00004C420000}"/>
    <cellStyle name="Normal 13 3 4 2" xfId="2279" xr:uid="{00000000-0005-0000-0000-00004D420000}"/>
    <cellStyle name="Normal 13 3 4 2 2" xfId="11655" xr:uid="{00000000-0005-0000-0000-00004E420000}"/>
    <cellStyle name="Normal 13 3 4 2 2 2" xfId="11656" xr:uid="{00000000-0005-0000-0000-00004F420000}"/>
    <cellStyle name="Normal 13 3 4 2 2 2 2" xfId="21541" xr:uid="{00000000-0005-0000-0000-000050420000}"/>
    <cellStyle name="Normal 13 3 4 2 2 2 3" xfId="33275" xr:uid="{00000000-0005-0000-0000-000051420000}"/>
    <cellStyle name="Normal 13 3 4 2 2 3" xfId="11657" xr:uid="{00000000-0005-0000-0000-000052420000}"/>
    <cellStyle name="Normal 13 3 4 2 2 3 2" xfId="21542" xr:uid="{00000000-0005-0000-0000-000053420000}"/>
    <cellStyle name="Normal 13 3 4 2 2 3 3" xfId="32143" xr:uid="{00000000-0005-0000-0000-000054420000}"/>
    <cellStyle name="Normal 13 3 4 2 2 4" xfId="21540" xr:uid="{00000000-0005-0000-0000-000055420000}"/>
    <cellStyle name="Normal 13 3 4 2 2 5" xfId="31378" xr:uid="{00000000-0005-0000-0000-000056420000}"/>
    <cellStyle name="Normal 13 3 4 2 3" xfId="11658" xr:uid="{00000000-0005-0000-0000-000057420000}"/>
    <cellStyle name="Normal 13 3 4 2 3 2" xfId="21543" xr:uid="{00000000-0005-0000-0000-000058420000}"/>
    <cellStyle name="Normal 13 3 4 2 3 3" xfId="42144" xr:uid="{00000000-0005-0000-0000-000059420000}"/>
    <cellStyle name="Normal 13 3 4 2 4" xfId="11659" xr:uid="{00000000-0005-0000-0000-00005A420000}"/>
    <cellStyle name="Normal 13 3 4 2 4 2" xfId="21544" xr:uid="{00000000-0005-0000-0000-00005B420000}"/>
    <cellStyle name="Normal 13 3 4 2 5" xfId="21539" xr:uid="{00000000-0005-0000-0000-00005C420000}"/>
    <cellStyle name="Normal 13 3 4 2 6" xfId="30618" xr:uid="{00000000-0005-0000-0000-00005D420000}"/>
    <cellStyle name="Normal 13 3 4 3" xfId="2280" xr:uid="{00000000-0005-0000-0000-00005E420000}"/>
    <cellStyle name="Normal 13 3 4 3 2" xfId="11660" xr:uid="{00000000-0005-0000-0000-00005F420000}"/>
    <cellStyle name="Normal 13 3 4 3 2 2" xfId="11661" xr:uid="{00000000-0005-0000-0000-000060420000}"/>
    <cellStyle name="Normal 13 3 4 3 2 2 2" xfId="21547" xr:uid="{00000000-0005-0000-0000-000061420000}"/>
    <cellStyle name="Normal 13 3 4 3 2 2 3" xfId="33276" xr:uid="{00000000-0005-0000-0000-000062420000}"/>
    <cellStyle name="Normal 13 3 4 3 2 3" xfId="11662" xr:uid="{00000000-0005-0000-0000-000063420000}"/>
    <cellStyle name="Normal 13 3 4 3 2 3 2" xfId="21548" xr:uid="{00000000-0005-0000-0000-000064420000}"/>
    <cellStyle name="Normal 13 3 4 3 2 3 3" xfId="32144" xr:uid="{00000000-0005-0000-0000-000065420000}"/>
    <cellStyle name="Normal 13 3 4 3 2 4" xfId="21546" xr:uid="{00000000-0005-0000-0000-000066420000}"/>
    <cellStyle name="Normal 13 3 4 3 2 5" xfId="31379" xr:uid="{00000000-0005-0000-0000-000067420000}"/>
    <cellStyle name="Normal 13 3 4 3 3" xfId="11663" xr:uid="{00000000-0005-0000-0000-000068420000}"/>
    <cellStyle name="Normal 13 3 4 3 3 2" xfId="21549" xr:uid="{00000000-0005-0000-0000-000069420000}"/>
    <cellStyle name="Normal 13 3 4 3 3 3" xfId="42145" xr:uid="{00000000-0005-0000-0000-00006A420000}"/>
    <cellStyle name="Normal 13 3 4 3 4" xfId="11664" xr:uid="{00000000-0005-0000-0000-00006B420000}"/>
    <cellStyle name="Normal 13 3 4 3 4 2" xfId="21550" xr:uid="{00000000-0005-0000-0000-00006C420000}"/>
    <cellStyle name="Normal 13 3 4 3 5" xfId="21545" xr:uid="{00000000-0005-0000-0000-00006D420000}"/>
    <cellStyle name="Normal 13 3 4 3 6" xfId="30619" xr:uid="{00000000-0005-0000-0000-00006E420000}"/>
    <cellStyle name="Normal 13 3 4 4" xfId="11665" xr:uid="{00000000-0005-0000-0000-00006F420000}"/>
    <cellStyle name="Normal 13 3 4 4 2" xfId="11666" xr:uid="{00000000-0005-0000-0000-000070420000}"/>
    <cellStyle name="Normal 13 3 4 4 2 2" xfId="21552" xr:uid="{00000000-0005-0000-0000-000071420000}"/>
    <cellStyle name="Normal 13 3 4 4 2 3" xfId="33274" xr:uid="{00000000-0005-0000-0000-000072420000}"/>
    <cellStyle name="Normal 13 3 4 4 3" xfId="11667" xr:uid="{00000000-0005-0000-0000-000073420000}"/>
    <cellStyle name="Normal 13 3 4 4 3 2" xfId="21553" xr:uid="{00000000-0005-0000-0000-000074420000}"/>
    <cellStyle name="Normal 13 3 4 4 3 3" xfId="32142" xr:uid="{00000000-0005-0000-0000-000075420000}"/>
    <cellStyle name="Normal 13 3 4 4 4" xfId="21551" xr:uid="{00000000-0005-0000-0000-000076420000}"/>
    <cellStyle name="Normal 13 3 4 4 5" xfId="31377" xr:uid="{00000000-0005-0000-0000-000077420000}"/>
    <cellStyle name="Normal 13 3 4 5" xfId="11668" xr:uid="{00000000-0005-0000-0000-000078420000}"/>
    <cellStyle name="Normal 13 3 4 5 2" xfId="21554" xr:uid="{00000000-0005-0000-0000-000079420000}"/>
    <cellStyle name="Normal 13 3 4 5 3" xfId="42143" xr:uid="{00000000-0005-0000-0000-00007A420000}"/>
    <cellStyle name="Normal 13 3 4 6" xfId="11669" xr:uid="{00000000-0005-0000-0000-00007B420000}"/>
    <cellStyle name="Normal 13 3 4 6 2" xfId="21555" xr:uid="{00000000-0005-0000-0000-00007C420000}"/>
    <cellStyle name="Normal 13 3 4 7" xfId="21538" xr:uid="{00000000-0005-0000-0000-00007D420000}"/>
    <cellStyle name="Normal 13 3 4 8" xfId="30617" xr:uid="{00000000-0005-0000-0000-00007E420000}"/>
    <cellStyle name="Normal 13 3 5" xfId="2281" xr:uid="{00000000-0005-0000-0000-00007F420000}"/>
    <cellStyle name="Normal 13 3 5 2" xfId="2282" xr:uid="{00000000-0005-0000-0000-000080420000}"/>
    <cellStyle name="Normal 13 3 5 2 2" xfId="11670" xr:uid="{00000000-0005-0000-0000-000081420000}"/>
    <cellStyle name="Normal 13 3 5 2 2 2" xfId="11671" xr:uid="{00000000-0005-0000-0000-000082420000}"/>
    <cellStyle name="Normal 13 3 5 2 2 2 2" xfId="21559" xr:uid="{00000000-0005-0000-0000-000083420000}"/>
    <cellStyle name="Normal 13 3 5 2 2 2 3" xfId="33278" xr:uid="{00000000-0005-0000-0000-000084420000}"/>
    <cellStyle name="Normal 13 3 5 2 2 3" xfId="11672" xr:uid="{00000000-0005-0000-0000-000085420000}"/>
    <cellStyle name="Normal 13 3 5 2 2 3 2" xfId="21560" xr:uid="{00000000-0005-0000-0000-000086420000}"/>
    <cellStyle name="Normal 13 3 5 2 2 3 3" xfId="32146" xr:uid="{00000000-0005-0000-0000-000087420000}"/>
    <cellStyle name="Normal 13 3 5 2 2 4" xfId="21558" xr:uid="{00000000-0005-0000-0000-000088420000}"/>
    <cellStyle name="Normal 13 3 5 2 2 5" xfId="31381" xr:uid="{00000000-0005-0000-0000-000089420000}"/>
    <cellStyle name="Normal 13 3 5 2 3" xfId="11673" xr:uid="{00000000-0005-0000-0000-00008A420000}"/>
    <cellStyle name="Normal 13 3 5 2 3 2" xfId="21561" xr:uid="{00000000-0005-0000-0000-00008B420000}"/>
    <cellStyle name="Normal 13 3 5 2 3 3" xfId="42147" xr:uid="{00000000-0005-0000-0000-00008C420000}"/>
    <cellStyle name="Normal 13 3 5 2 4" xfId="11674" xr:uid="{00000000-0005-0000-0000-00008D420000}"/>
    <cellStyle name="Normal 13 3 5 2 4 2" xfId="21562" xr:uid="{00000000-0005-0000-0000-00008E420000}"/>
    <cellStyle name="Normal 13 3 5 2 5" xfId="21557" xr:uid="{00000000-0005-0000-0000-00008F420000}"/>
    <cellStyle name="Normal 13 3 5 2 6" xfId="30621" xr:uid="{00000000-0005-0000-0000-000090420000}"/>
    <cellStyle name="Normal 13 3 5 3" xfId="2283" xr:uid="{00000000-0005-0000-0000-000091420000}"/>
    <cellStyle name="Normal 13 3 5 3 2" xfId="11675" xr:uid="{00000000-0005-0000-0000-000092420000}"/>
    <cellStyle name="Normal 13 3 5 3 2 2" xfId="11676" xr:uid="{00000000-0005-0000-0000-000093420000}"/>
    <cellStyle name="Normal 13 3 5 3 2 2 2" xfId="21565" xr:uid="{00000000-0005-0000-0000-000094420000}"/>
    <cellStyle name="Normal 13 3 5 3 2 2 3" xfId="33279" xr:uid="{00000000-0005-0000-0000-000095420000}"/>
    <cellStyle name="Normal 13 3 5 3 2 3" xfId="11677" xr:uid="{00000000-0005-0000-0000-000096420000}"/>
    <cellStyle name="Normal 13 3 5 3 2 3 2" xfId="21566" xr:uid="{00000000-0005-0000-0000-000097420000}"/>
    <cellStyle name="Normal 13 3 5 3 2 3 3" xfId="32147" xr:uid="{00000000-0005-0000-0000-000098420000}"/>
    <cellStyle name="Normal 13 3 5 3 2 4" xfId="21564" xr:uid="{00000000-0005-0000-0000-000099420000}"/>
    <cellStyle name="Normal 13 3 5 3 2 5" xfId="31382" xr:uid="{00000000-0005-0000-0000-00009A420000}"/>
    <cellStyle name="Normal 13 3 5 3 3" xfId="11678" xr:uid="{00000000-0005-0000-0000-00009B420000}"/>
    <cellStyle name="Normal 13 3 5 3 3 2" xfId="21567" xr:uid="{00000000-0005-0000-0000-00009C420000}"/>
    <cellStyle name="Normal 13 3 5 3 3 3" xfId="42148" xr:uid="{00000000-0005-0000-0000-00009D420000}"/>
    <cellStyle name="Normal 13 3 5 3 4" xfId="11679" xr:uid="{00000000-0005-0000-0000-00009E420000}"/>
    <cellStyle name="Normal 13 3 5 3 4 2" xfId="21568" xr:uid="{00000000-0005-0000-0000-00009F420000}"/>
    <cellStyle name="Normal 13 3 5 3 5" xfId="21563" xr:uid="{00000000-0005-0000-0000-0000A0420000}"/>
    <cellStyle name="Normal 13 3 5 3 6" xfId="30622" xr:uid="{00000000-0005-0000-0000-0000A1420000}"/>
    <cellStyle name="Normal 13 3 5 4" xfId="11680" xr:uid="{00000000-0005-0000-0000-0000A2420000}"/>
    <cellStyle name="Normal 13 3 5 4 2" xfId="11681" xr:uid="{00000000-0005-0000-0000-0000A3420000}"/>
    <cellStyle name="Normal 13 3 5 4 2 2" xfId="21570" xr:uid="{00000000-0005-0000-0000-0000A4420000}"/>
    <cellStyle name="Normal 13 3 5 4 2 3" xfId="33277" xr:uid="{00000000-0005-0000-0000-0000A5420000}"/>
    <cellStyle name="Normal 13 3 5 4 3" xfId="11682" xr:uid="{00000000-0005-0000-0000-0000A6420000}"/>
    <cellStyle name="Normal 13 3 5 4 3 2" xfId="21571" xr:uid="{00000000-0005-0000-0000-0000A7420000}"/>
    <cellStyle name="Normal 13 3 5 4 3 3" xfId="32145" xr:uid="{00000000-0005-0000-0000-0000A8420000}"/>
    <cellStyle name="Normal 13 3 5 4 4" xfId="21569" xr:uid="{00000000-0005-0000-0000-0000A9420000}"/>
    <cellStyle name="Normal 13 3 5 4 5" xfId="31380" xr:uid="{00000000-0005-0000-0000-0000AA420000}"/>
    <cellStyle name="Normal 13 3 5 5" xfId="11683" xr:uid="{00000000-0005-0000-0000-0000AB420000}"/>
    <cellStyle name="Normal 13 3 5 5 2" xfId="21572" xr:uid="{00000000-0005-0000-0000-0000AC420000}"/>
    <cellStyle name="Normal 13 3 5 5 3" xfId="42146" xr:uid="{00000000-0005-0000-0000-0000AD420000}"/>
    <cellStyle name="Normal 13 3 5 6" xfId="11684" xr:uid="{00000000-0005-0000-0000-0000AE420000}"/>
    <cellStyle name="Normal 13 3 5 6 2" xfId="21573" xr:uid="{00000000-0005-0000-0000-0000AF420000}"/>
    <cellStyle name="Normal 13 3 5 7" xfId="21556" xr:uid="{00000000-0005-0000-0000-0000B0420000}"/>
    <cellStyle name="Normal 13 3 5 8" xfId="30620" xr:uid="{00000000-0005-0000-0000-0000B1420000}"/>
    <cellStyle name="Normal 13 3 6" xfId="2284" xr:uid="{00000000-0005-0000-0000-0000B2420000}"/>
    <cellStyle name="Normal 13 3 6 2" xfId="2285" xr:uid="{00000000-0005-0000-0000-0000B3420000}"/>
    <cellStyle name="Normal 13 3 6 2 2" xfId="11685" xr:uid="{00000000-0005-0000-0000-0000B4420000}"/>
    <cellStyle name="Normal 13 3 6 2 2 2" xfId="11686" xr:uid="{00000000-0005-0000-0000-0000B5420000}"/>
    <cellStyle name="Normal 13 3 6 2 2 2 2" xfId="21577" xr:uid="{00000000-0005-0000-0000-0000B6420000}"/>
    <cellStyle name="Normal 13 3 6 2 2 2 3" xfId="33281" xr:uid="{00000000-0005-0000-0000-0000B7420000}"/>
    <cellStyle name="Normal 13 3 6 2 2 3" xfId="11687" xr:uid="{00000000-0005-0000-0000-0000B8420000}"/>
    <cellStyle name="Normal 13 3 6 2 2 3 2" xfId="21578" xr:uid="{00000000-0005-0000-0000-0000B9420000}"/>
    <cellStyle name="Normal 13 3 6 2 2 3 3" xfId="32149" xr:uid="{00000000-0005-0000-0000-0000BA420000}"/>
    <cellStyle name="Normal 13 3 6 2 2 4" xfId="21576" xr:uid="{00000000-0005-0000-0000-0000BB420000}"/>
    <cellStyle name="Normal 13 3 6 2 2 5" xfId="31384" xr:uid="{00000000-0005-0000-0000-0000BC420000}"/>
    <cellStyle name="Normal 13 3 6 2 3" xfId="11688" xr:uid="{00000000-0005-0000-0000-0000BD420000}"/>
    <cellStyle name="Normal 13 3 6 2 3 2" xfId="21579" xr:uid="{00000000-0005-0000-0000-0000BE420000}"/>
    <cellStyle name="Normal 13 3 6 2 3 3" xfId="42150" xr:uid="{00000000-0005-0000-0000-0000BF420000}"/>
    <cellStyle name="Normal 13 3 6 2 4" xfId="11689" xr:uid="{00000000-0005-0000-0000-0000C0420000}"/>
    <cellStyle name="Normal 13 3 6 2 4 2" xfId="21580" xr:uid="{00000000-0005-0000-0000-0000C1420000}"/>
    <cellStyle name="Normal 13 3 6 2 5" xfId="21575" xr:uid="{00000000-0005-0000-0000-0000C2420000}"/>
    <cellStyle name="Normal 13 3 6 2 6" xfId="30624" xr:uid="{00000000-0005-0000-0000-0000C3420000}"/>
    <cellStyle name="Normal 13 3 6 3" xfId="11690" xr:uid="{00000000-0005-0000-0000-0000C4420000}"/>
    <cellStyle name="Normal 13 3 6 3 2" xfId="11691" xr:uid="{00000000-0005-0000-0000-0000C5420000}"/>
    <cellStyle name="Normal 13 3 6 3 2 2" xfId="21582" xr:uid="{00000000-0005-0000-0000-0000C6420000}"/>
    <cellStyle name="Normal 13 3 6 3 2 3" xfId="33280" xr:uid="{00000000-0005-0000-0000-0000C7420000}"/>
    <cellStyle name="Normal 13 3 6 3 3" xfId="11692" xr:uid="{00000000-0005-0000-0000-0000C8420000}"/>
    <cellStyle name="Normal 13 3 6 3 3 2" xfId="21583" xr:uid="{00000000-0005-0000-0000-0000C9420000}"/>
    <cellStyle name="Normal 13 3 6 3 3 3" xfId="32148" xr:uid="{00000000-0005-0000-0000-0000CA420000}"/>
    <cellStyle name="Normal 13 3 6 3 4" xfId="21581" xr:uid="{00000000-0005-0000-0000-0000CB420000}"/>
    <cellStyle name="Normal 13 3 6 3 5" xfId="31383" xr:uid="{00000000-0005-0000-0000-0000CC420000}"/>
    <cellStyle name="Normal 13 3 6 4" xfId="11693" xr:uid="{00000000-0005-0000-0000-0000CD420000}"/>
    <cellStyle name="Normal 13 3 6 4 2" xfId="21584" xr:uid="{00000000-0005-0000-0000-0000CE420000}"/>
    <cellStyle name="Normal 13 3 6 4 3" xfId="42149" xr:uid="{00000000-0005-0000-0000-0000CF420000}"/>
    <cellStyle name="Normal 13 3 6 5" xfId="11694" xr:uid="{00000000-0005-0000-0000-0000D0420000}"/>
    <cellStyle name="Normal 13 3 6 5 2" xfId="21585" xr:uid="{00000000-0005-0000-0000-0000D1420000}"/>
    <cellStyle name="Normal 13 3 6 6" xfId="21574" xr:uid="{00000000-0005-0000-0000-0000D2420000}"/>
    <cellStyle name="Normal 13 3 6 7" xfId="30623" xr:uid="{00000000-0005-0000-0000-0000D3420000}"/>
    <cellStyle name="Normal 13 3 7" xfId="2286" xr:uid="{00000000-0005-0000-0000-0000D4420000}"/>
    <cellStyle name="Normal 13 3 7 2" xfId="11695" xr:uid="{00000000-0005-0000-0000-0000D5420000}"/>
    <cellStyle name="Normal 13 3 7 2 2" xfId="11696" xr:uid="{00000000-0005-0000-0000-0000D6420000}"/>
    <cellStyle name="Normal 13 3 7 2 2 2" xfId="21588" xr:uid="{00000000-0005-0000-0000-0000D7420000}"/>
    <cellStyle name="Normal 13 3 7 2 2 3" xfId="33282" xr:uid="{00000000-0005-0000-0000-0000D8420000}"/>
    <cellStyle name="Normal 13 3 7 2 3" xfId="11697" xr:uid="{00000000-0005-0000-0000-0000D9420000}"/>
    <cellStyle name="Normal 13 3 7 2 3 2" xfId="21589" xr:uid="{00000000-0005-0000-0000-0000DA420000}"/>
    <cellStyle name="Normal 13 3 7 2 3 3" xfId="32150" xr:uid="{00000000-0005-0000-0000-0000DB420000}"/>
    <cellStyle name="Normal 13 3 7 2 4" xfId="21587" xr:uid="{00000000-0005-0000-0000-0000DC420000}"/>
    <cellStyle name="Normal 13 3 7 2 5" xfId="31385" xr:uid="{00000000-0005-0000-0000-0000DD420000}"/>
    <cellStyle name="Normal 13 3 7 3" xfId="11698" xr:uid="{00000000-0005-0000-0000-0000DE420000}"/>
    <cellStyle name="Normal 13 3 7 3 2" xfId="21590" xr:uid="{00000000-0005-0000-0000-0000DF420000}"/>
    <cellStyle name="Normal 13 3 7 3 3" xfId="42151" xr:uid="{00000000-0005-0000-0000-0000E0420000}"/>
    <cellStyle name="Normal 13 3 7 4" xfId="11699" xr:uid="{00000000-0005-0000-0000-0000E1420000}"/>
    <cellStyle name="Normal 13 3 7 4 2" xfId="21591" xr:uid="{00000000-0005-0000-0000-0000E2420000}"/>
    <cellStyle name="Normal 13 3 7 5" xfId="21586" xr:uid="{00000000-0005-0000-0000-0000E3420000}"/>
    <cellStyle name="Normal 13 3 7 6" xfId="30625" xr:uid="{00000000-0005-0000-0000-0000E4420000}"/>
    <cellStyle name="Normal 13 3 8" xfId="2287" xr:uid="{00000000-0005-0000-0000-0000E5420000}"/>
    <cellStyle name="Normal 13 3 8 2" xfId="11700" xr:uid="{00000000-0005-0000-0000-0000E6420000}"/>
    <cellStyle name="Normal 13 3 8 2 2" xfId="11701" xr:uid="{00000000-0005-0000-0000-0000E7420000}"/>
    <cellStyle name="Normal 13 3 8 2 2 2" xfId="21594" xr:uid="{00000000-0005-0000-0000-0000E8420000}"/>
    <cellStyle name="Normal 13 3 8 2 2 3" xfId="33283" xr:uid="{00000000-0005-0000-0000-0000E9420000}"/>
    <cellStyle name="Normal 13 3 8 2 3" xfId="11702" xr:uid="{00000000-0005-0000-0000-0000EA420000}"/>
    <cellStyle name="Normal 13 3 8 2 3 2" xfId="21595" xr:uid="{00000000-0005-0000-0000-0000EB420000}"/>
    <cellStyle name="Normal 13 3 8 2 3 3" xfId="32151" xr:uid="{00000000-0005-0000-0000-0000EC420000}"/>
    <cellStyle name="Normal 13 3 8 2 4" xfId="21593" xr:uid="{00000000-0005-0000-0000-0000ED420000}"/>
    <cellStyle name="Normal 13 3 8 2 5" xfId="31386" xr:uid="{00000000-0005-0000-0000-0000EE420000}"/>
    <cellStyle name="Normal 13 3 8 3" xfId="11703" xr:uid="{00000000-0005-0000-0000-0000EF420000}"/>
    <cellStyle name="Normal 13 3 8 3 2" xfId="21596" xr:uid="{00000000-0005-0000-0000-0000F0420000}"/>
    <cellStyle name="Normal 13 3 8 3 3" xfId="42152" xr:uid="{00000000-0005-0000-0000-0000F1420000}"/>
    <cellStyle name="Normal 13 3 8 4" xfId="11704" xr:uid="{00000000-0005-0000-0000-0000F2420000}"/>
    <cellStyle name="Normal 13 3 8 4 2" xfId="21597" xr:uid="{00000000-0005-0000-0000-0000F3420000}"/>
    <cellStyle name="Normal 13 3 8 5" xfId="21592" xr:uid="{00000000-0005-0000-0000-0000F4420000}"/>
    <cellStyle name="Normal 13 3 8 6" xfId="30626" xr:uid="{00000000-0005-0000-0000-0000F5420000}"/>
    <cellStyle name="Normal 13 3 9" xfId="11705" xr:uid="{00000000-0005-0000-0000-0000F6420000}"/>
    <cellStyle name="Normal 13 3 9 2" xfId="11706" xr:uid="{00000000-0005-0000-0000-0000F7420000}"/>
    <cellStyle name="Normal 13 3 9 2 2" xfId="21599" xr:uid="{00000000-0005-0000-0000-0000F8420000}"/>
    <cellStyle name="Normal 13 3 9 2 3" xfId="33249" xr:uid="{00000000-0005-0000-0000-0000F9420000}"/>
    <cellStyle name="Normal 13 3 9 3" xfId="11707" xr:uid="{00000000-0005-0000-0000-0000FA420000}"/>
    <cellStyle name="Normal 13 3 9 3 2" xfId="21600" xr:uid="{00000000-0005-0000-0000-0000FB420000}"/>
    <cellStyle name="Normal 13 3 9 3 3" xfId="32117" xr:uid="{00000000-0005-0000-0000-0000FC420000}"/>
    <cellStyle name="Normal 13 3 9 4" xfId="21598" xr:uid="{00000000-0005-0000-0000-0000FD420000}"/>
    <cellStyle name="Normal 13 3 9 5" xfId="31352" xr:uid="{00000000-0005-0000-0000-0000FE420000}"/>
    <cellStyle name="Normal 13 4" xfId="2288" xr:uid="{00000000-0005-0000-0000-0000FF420000}"/>
    <cellStyle name="Normal 13 4 10" xfId="21601" xr:uid="{00000000-0005-0000-0000-000000430000}"/>
    <cellStyle name="Normal 13 4 11" xfId="30627" xr:uid="{00000000-0005-0000-0000-000001430000}"/>
    <cellStyle name="Normal 13 4 2" xfId="2289" xr:uid="{00000000-0005-0000-0000-000002430000}"/>
    <cellStyle name="Normal 13 4 2 10" xfId="30628" xr:uid="{00000000-0005-0000-0000-000003430000}"/>
    <cellStyle name="Normal 13 4 2 2" xfId="2290" xr:uid="{00000000-0005-0000-0000-000004430000}"/>
    <cellStyle name="Normal 13 4 2 2 2" xfId="2291" xr:uid="{00000000-0005-0000-0000-000005430000}"/>
    <cellStyle name="Normal 13 4 2 2 2 2" xfId="11708" xr:uid="{00000000-0005-0000-0000-000006430000}"/>
    <cellStyle name="Normal 13 4 2 2 2 2 2" xfId="11709" xr:uid="{00000000-0005-0000-0000-000007430000}"/>
    <cellStyle name="Normal 13 4 2 2 2 2 2 2" xfId="21606" xr:uid="{00000000-0005-0000-0000-000008430000}"/>
    <cellStyle name="Normal 13 4 2 2 2 2 2 3" xfId="33287" xr:uid="{00000000-0005-0000-0000-000009430000}"/>
    <cellStyle name="Normal 13 4 2 2 2 2 3" xfId="11710" xr:uid="{00000000-0005-0000-0000-00000A430000}"/>
    <cellStyle name="Normal 13 4 2 2 2 2 3 2" xfId="21607" xr:uid="{00000000-0005-0000-0000-00000B430000}"/>
    <cellStyle name="Normal 13 4 2 2 2 2 3 3" xfId="32155" xr:uid="{00000000-0005-0000-0000-00000C430000}"/>
    <cellStyle name="Normal 13 4 2 2 2 2 4" xfId="21605" xr:uid="{00000000-0005-0000-0000-00000D430000}"/>
    <cellStyle name="Normal 13 4 2 2 2 2 5" xfId="31390" xr:uid="{00000000-0005-0000-0000-00000E430000}"/>
    <cellStyle name="Normal 13 4 2 2 2 3" xfId="11711" xr:uid="{00000000-0005-0000-0000-00000F430000}"/>
    <cellStyle name="Normal 13 4 2 2 2 3 2" xfId="21608" xr:uid="{00000000-0005-0000-0000-000010430000}"/>
    <cellStyle name="Normal 13 4 2 2 2 3 3" xfId="42156" xr:uid="{00000000-0005-0000-0000-000011430000}"/>
    <cellStyle name="Normal 13 4 2 2 2 4" xfId="11712" xr:uid="{00000000-0005-0000-0000-000012430000}"/>
    <cellStyle name="Normal 13 4 2 2 2 4 2" xfId="21609" xr:uid="{00000000-0005-0000-0000-000013430000}"/>
    <cellStyle name="Normal 13 4 2 2 2 5" xfId="21604" xr:uid="{00000000-0005-0000-0000-000014430000}"/>
    <cellStyle name="Normal 13 4 2 2 2 6" xfId="30630" xr:uid="{00000000-0005-0000-0000-000015430000}"/>
    <cellStyle name="Normal 13 4 2 2 3" xfId="2292" xr:uid="{00000000-0005-0000-0000-000016430000}"/>
    <cellStyle name="Normal 13 4 2 2 3 2" xfId="11713" xr:uid="{00000000-0005-0000-0000-000017430000}"/>
    <cellStyle name="Normal 13 4 2 2 3 2 2" xfId="11714" xr:uid="{00000000-0005-0000-0000-000018430000}"/>
    <cellStyle name="Normal 13 4 2 2 3 2 2 2" xfId="21612" xr:uid="{00000000-0005-0000-0000-000019430000}"/>
    <cellStyle name="Normal 13 4 2 2 3 2 2 3" xfId="33288" xr:uid="{00000000-0005-0000-0000-00001A430000}"/>
    <cellStyle name="Normal 13 4 2 2 3 2 3" xfId="11715" xr:uid="{00000000-0005-0000-0000-00001B430000}"/>
    <cellStyle name="Normal 13 4 2 2 3 2 3 2" xfId="21613" xr:uid="{00000000-0005-0000-0000-00001C430000}"/>
    <cellStyle name="Normal 13 4 2 2 3 2 3 3" xfId="32156" xr:uid="{00000000-0005-0000-0000-00001D430000}"/>
    <cellStyle name="Normal 13 4 2 2 3 2 4" xfId="21611" xr:uid="{00000000-0005-0000-0000-00001E430000}"/>
    <cellStyle name="Normal 13 4 2 2 3 2 5" xfId="31391" xr:uid="{00000000-0005-0000-0000-00001F430000}"/>
    <cellStyle name="Normal 13 4 2 2 3 3" xfId="11716" xr:uid="{00000000-0005-0000-0000-000020430000}"/>
    <cellStyle name="Normal 13 4 2 2 3 3 2" xfId="21614" xr:uid="{00000000-0005-0000-0000-000021430000}"/>
    <cellStyle name="Normal 13 4 2 2 3 3 3" xfId="42157" xr:uid="{00000000-0005-0000-0000-000022430000}"/>
    <cellStyle name="Normal 13 4 2 2 3 4" xfId="11717" xr:uid="{00000000-0005-0000-0000-000023430000}"/>
    <cellStyle name="Normal 13 4 2 2 3 4 2" xfId="21615" xr:uid="{00000000-0005-0000-0000-000024430000}"/>
    <cellStyle name="Normal 13 4 2 2 3 5" xfId="21610" xr:uid="{00000000-0005-0000-0000-000025430000}"/>
    <cellStyle name="Normal 13 4 2 2 3 6" xfId="30631" xr:uid="{00000000-0005-0000-0000-000026430000}"/>
    <cellStyle name="Normal 13 4 2 2 4" xfId="11718" xr:uid="{00000000-0005-0000-0000-000027430000}"/>
    <cellStyle name="Normal 13 4 2 2 4 2" xfId="11719" xr:uid="{00000000-0005-0000-0000-000028430000}"/>
    <cellStyle name="Normal 13 4 2 2 4 2 2" xfId="21617" xr:uid="{00000000-0005-0000-0000-000029430000}"/>
    <cellStyle name="Normal 13 4 2 2 4 2 3" xfId="33286" xr:uid="{00000000-0005-0000-0000-00002A430000}"/>
    <cellStyle name="Normal 13 4 2 2 4 3" xfId="11720" xr:uid="{00000000-0005-0000-0000-00002B430000}"/>
    <cellStyle name="Normal 13 4 2 2 4 3 2" xfId="21618" xr:uid="{00000000-0005-0000-0000-00002C430000}"/>
    <cellStyle name="Normal 13 4 2 2 4 3 3" xfId="32154" xr:uid="{00000000-0005-0000-0000-00002D430000}"/>
    <cellStyle name="Normal 13 4 2 2 4 4" xfId="21616" xr:uid="{00000000-0005-0000-0000-00002E430000}"/>
    <cellStyle name="Normal 13 4 2 2 4 5" xfId="31389" xr:uid="{00000000-0005-0000-0000-00002F430000}"/>
    <cellStyle name="Normal 13 4 2 2 5" xfId="11721" xr:uid="{00000000-0005-0000-0000-000030430000}"/>
    <cellStyle name="Normal 13 4 2 2 5 2" xfId="21619" xr:uid="{00000000-0005-0000-0000-000031430000}"/>
    <cellStyle name="Normal 13 4 2 2 5 3" xfId="42155" xr:uid="{00000000-0005-0000-0000-000032430000}"/>
    <cellStyle name="Normal 13 4 2 2 6" xfId="11722" xr:uid="{00000000-0005-0000-0000-000033430000}"/>
    <cellStyle name="Normal 13 4 2 2 6 2" xfId="21620" xr:uid="{00000000-0005-0000-0000-000034430000}"/>
    <cellStyle name="Normal 13 4 2 2 7" xfId="21603" xr:uid="{00000000-0005-0000-0000-000035430000}"/>
    <cellStyle name="Normal 13 4 2 2 8" xfId="30629" xr:uid="{00000000-0005-0000-0000-000036430000}"/>
    <cellStyle name="Normal 13 4 2 3" xfId="2293" xr:uid="{00000000-0005-0000-0000-000037430000}"/>
    <cellStyle name="Normal 13 4 2 3 2" xfId="2294" xr:uid="{00000000-0005-0000-0000-000038430000}"/>
    <cellStyle name="Normal 13 4 2 3 2 2" xfId="11723" xr:uid="{00000000-0005-0000-0000-000039430000}"/>
    <cellStyle name="Normal 13 4 2 3 2 2 2" xfId="11724" xr:uid="{00000000-0005-0000-0000-00003A430000}"/>
    <cellStyle name="Normal 13 4 2 3 2 2 2 2" xfId="21624" xr:uid="{00000000-0005-0000-0000-00003B430000}"/>
    <cellStyle name="Normal 13 4 2 3 2 2 2 3" xfId="33290" xr:uid="{00000000-0005-0000-0000-00003C430000}"/>
    <cellStyle name="Normal 13 4 2 3 2 2 3" xfId="11725" xr:uid="{00000000-0005-0000-0000-00003D430000}"/>
    <cellStyle name="Normal 13 4 2 3 2 2 3 2" xfId="21625" xr:uid="{00000000-0005-0000-0000-00003E430000}"/>
    <cellStyle name="Normal 13 4 2 3 2 2 3 3" xfId="32158" xr:uid="{00000000-0005-0000-0000-00003F430000}"/>
    <cellStyle name="Normal 13 4 2 3 2 2 4" xfId="21623" xr:uid="{00000000-0005-0000-0000-000040430000}"/>
    <cellStyle name="Normal 13 4 2 3 2 2 5" xfId="31393" xr:uid="{00000000-0005-0000-0000-000041430000}"/>
    <cellStyle name="Normal 13 4 2 3 2 3" xfId="11726" xr:uid="{00000000-0005-0000-0000-000042430000}"/>
    <cellStyle name="Normal 13 4 2 3 2 3 2" xfId="21626" xr:uid="{00000000-0005-0000-0000-000043430000}"/>
    <cellStyle name="Normal 13 4 2 3 2 3 3" xfId="42159" xr:uid="{00000000-0005-0000-0000-000044430000}"/>
    <cellStyle name="Normal 13 4 2 3 2 4" xfId="11727" xr:uid="{00000000-0005-0000-0000-000045430000}"/>
    <cellStyle name="Normal 13 4 2 3 2 4 2" xfId="21627" xr:uid="{00000000-0005-0000-0000-000046430000}"/>
    <cellStyle name="Normal 13 4 2 3 2 5" xfId="21622" xr:uid="{00000000-0005-0000-0000-000047430000}"/>
    <cellStyle name="Normal 13 4 2 3 2 6" xfId="30633" xr:uid="{00000000-0005-0000-0000-000048430000}"/>
    <cellStyle name="Normal 13 4 2 3 3" xfId="11728" xr:uid="{00000000-0005-0000-0000-000049430000}"/>
    <cellStyle name="Normal 13 4 2 3 3 2" xfId="11729" xr:uid="{00000000-0005-0000-0000-00004A430000}"/>
    <cellStyle name="Normal 13 4 2 3 3 2 2" xfId="21629" xr:uid="{00000000-0005-0000-0000-00004B430000}"/>
    <cellStyle name="Normal 13 4 2 3 3 2 3" xfId="33289" xr:uid="{00000000-0005-0000-0000-00004C430000}"/>
    <cellStyle name="Normal 13 4 2 3 3 3" xfId="11730" xr:uid="{00000000-0005-0000-0000-00004D430000}"/>
    <cellStyle name="Normal 13 4 2 3 3 3 2" xfId="21630" xr:uid="{00000000-0005-0000-0000-00004E430000}"/>
    <cellStyle name="Normal 13 4 2 3 3 3 3" xfId="32157" xr:uid="{00000000-0005-0000-0000-00004F430000}"/>
    <cellStyle name="Normal 13 4 2 3 3 4" xfId="21628" xr:uid="{00000000-0005-0000-0000-000050430000}"/>
    <cellStyle name="Normal 13 4 2 3 3 5" xfId="31392" xr:uid="{00000000-0005-0000-0000-000051430000}"/>
    <cellStyle name="Normal 13 4 2 3 4" xfId="11731" xr:uid="{00000000-0005-0000-0000-000052430000}"/>
    <cellStyle name="Normal 13 4 2 3 4 2" xfId="21631" xr:uid="{00000000-0005-0000-0000-000053430000}"/>
    <cellStyle name="Normal 13 4 2 3 4 3" xfId="42158" xr:uid="{00000000-0005-0000-0000-000054430000}"/>
    <cellStyle name="Normal 13 4 2 3 5" xfId="11732" xr:uid="{00000000-0005-0000-0000-000055430000}"/>
    <cellStyle name="Normal 13 4 2 3 5 2" xfId="21632" xr:uid="{00000000-0005-0000-0000-000056430000}"/>
    <cellStyle name="Normal 13 4 2 3 6" xfId="21621" xr:uid="{00000000-0005-0000-0000-000057430000}"/>
    <cellStyle name="Normal 13 4 2 3 7" xfId="30632" xr:uid="{00000000-0005-0000-0000-000058430000}"/>
    <cellStyle name="Normal 13 4 2 4" xfId="2295" xr:uid="{00000000-0005-0000-0000-000059430000}"/>
    <cellStyle name="Normal 13 4 2 4 2" xfId="11733" xr:uid="{00000000-0005-0000-0000-00005A430000}"/>
    <cellStyle name="Normal 13 4 2 4 2 2" xfId="11734" xr:uid="{00000000-0005-0000-0000-00005B430000}"/>
    <cellStyle name="Normal 13 4 2 4 2 2 2" xfId="21635" xr:uid="{00000000-0005-0000-0000-00005C430000}"/>
    <cellStyle name="Normal 13 4 2 4 2 2 3" xfId="33291" xr:uid="{00000000-0005-0000-0000-00005D430000}"/>
    <cellStyle name="Normal 13 4 2 4 2 3" xfId="11735" xr:uid="{00000000-0005-0000-0000-00005E430000}"/>
    <cellStyle name="Normal 13 4 2 4 2 3 2" xfId="21636" xr:uid="{00000000-0005-0000-0000-00005F430000}"/>
    <cellStyle name="Normal 13 4 2 4 2 3 3" xfId="32159" xr:uid="{00000000-0005-0000-0000-000060430000}"/>
    <cellStyle name="Normal 13 4 2 4 2 4" xfId="21634" xr:uid="{00000000-0005-0000-0000-000061430000}"/>
    <cellStyle name="Normal 13 4 2 4 2 5" xfId="31394" xr:uid="{00000000-0005-0000-0000-000062430000}"/>
    <cellStyle name="Normal 13 4 2 4 3" xfId="11736" xr:uid="{00000000-0005-0000-0000-000063430000}"/>
    <cellStyle name="Normal 13 4 2 4 3 2" xfId="21637" xr:uid="{00000000-0005-0000-0000-000064430000}"/>
    <cellStyle name="Normal 13 4 2 4 3 3" xfId="42160" xr:uid="{00000000-0005-0000-0000-000065430000}"/>
    <cellStyle name="Normal 13 4 2 4 4" xfId="11737" xr:uid="{00000000-0005-0000-0000-000066430000}"/>
    <cellStyle name="Normal 13 4 2 4 4 2" xfId="21638" xr:uid="{00000000-0005-0000-0000-000067430000}"/>
    <cellStyle name="Normal 13 4 2 4 5" xfId="21633" xr:uid="{00000000-0005-0000-0000-000068430000}"/>
    <cellStyle name="Normal 13 4 2 4 6" xfId="30634" xr:uid="{00000000-0005-0000-0000-000069430000}"/>
    <cellStyle name="Normal 13 4 2 5" xfId="2296" xr:uid="{00000000-0005-0000-0000-00006A430000}"/>
    <cellStyle name="Normal 13 4 2 5 2" xfId="11738" xr:uid="{00000000-0005-0000-0000-00006B430000}"/>
    <cellStyle name="Normal 13 4 2 5 2 2" xfId="11739" xr:uid="{00000000-0005-0000-0000-00006C430000}"/>
    <cellStyle name="Normal 13 4 2 5 2 2 2" xfId="21641" xr:uid="{00000000-0005-0000-0000-00006D430000}"/>
    <cellStyle name="Normal 13 4 2 5 2 2 3" xfId="33292" xr:uid="{00000000-0005-0000-0000-00006E430000}"/>
    <cellStyle name="Normal 13 4 2 5 2 3" xfId="11740" xr:uid="{00000000-0005-0000-0000-00006F430000}"/>
    <cellStyle name="Normal 13 4 2 5 2 3 2" xfId="21642" xr:uid="{00000000-0005-0000-0000-000070430000}"/>
    <cellStyle name="Normal 13 4 2 5 2 3 3" xfId="32160" xr:uid="{00000000-0005-0000-0000-000071430000}"/>
    <cellStyle name="Normal 13 4 2 5 2 4" xfId="21640" xr:uid="{00000000-0005-0000-0000-000072430000}"/>
    <cellStyle name="Normal 13 4 2 5 2 5" xfId="31395" xr:uid="{00000000-0005-0000-0000-000073430000}"/>
    <cellStyle name="Normal 13 4 2 5 3" xfId="11741" xr:uid="{00000000-0005-0000-0000-000074430000}"/>
    <cellStyle name="Normal 13 4 2 5 3 2" xfId="21643" xr:uid="{00000000-0005-0000-0000-000075430000}"/>
    <cellStyle name="Normal 13 4 2 5 3 3" xfId="42161" xr:uid="{00000000-0005-0000-0000-000076430000}"/>
    <cellStyle name="Normal 13 4 2 5 4" xfId="11742" xr:uid="{00000000-0005-0000-0000-000077430000}"/>
    <cellStyle name="Normal 13 4 2 5 4 2" xfId="21644" xr:uid="{00000000-0005-0000-0000-000078430000}"/>
    <cellStyle name="Normal 13 4 2 5 5" xfId="21639" xr:uid="{00000000-0005-0000-0000-000079430000}"/>
    <cellStyle name="Normal 13 4 2 5 6" xfId="30635" xr:uid="{00000000-0005-0000-0000-00007A430000}"/>
    <cellStyle name="Normal 13 4 2 6" xfId="11743" xr:uid="{00000000-0005-0000-0000-00007B430000}"/>
    <cellStyle name="Normal 13 4 2 6 2" xfId="11744" xr:uid="{00000000-0005-0000-0000-00007C430000}"/>
    <cellStyle name="Normal 13 4 2 6 2 2" xfId="21646" xr:uid="{00000000-0005-0000-0000-00007D430000}"/>
    <cellStyle name="Normal 13 4 2 6 2 3" xfId="33285" xr:uid="{00000000-0005-0000-0000-00007E430000}"/>
    <cellStyle name="Normal 13 4 2 6 3" xfId="11745" xr:uid="{00000000-0005-0000-0000-00007F430000}"/>
    <cellStyle name="Normal 13 4 2 6 3 2" xfId="21647" xr:uid="{00000000-0005-0000-0000-000080430000}"/>
    <cellStyle name="Normal 13 4 2 6 3 3" xfId="32153" xr:uid="{00000000-0005-0000-0000-000081430000}"/>
    <cellStyle name="Normal 13 4 2 6 4" xfId="21645" xr:uid="{00000000-0005-0000-0000-000082430000}"/>
    <cellStyle name="Normal 13 4 2 6 5" xfId="31388" xr:uid="{00000000-0005-0000-0000-000083430000}"/>
    <cellStyle name="Normal 13 4 2 7" xfId="11746" xr:uid="{00000000-0005-0000-0000-000084430000}"/>
    <cellStyle name="Normal 13 4 2 7 2" xfId="21648" xr:uid="{00000000-0005-0000-0000-000085430000}"/>
    <cellStyle name="Normal 13 4 2 7 3" xfId="42154" xr:uid="{00000000-0005-0000-0000-000086430000}"/>
    <cellStyle name="Normal 13 4 2 8" xfId="11747" xr:uid="{00000000-0005-0000-0000-000087430000}"/>
    <cellStyle name="Normal 13 4 2 8 2" xfId="21649" xr:uid="{00000000-0005-0000-0000-000088430000}"/>
    <cellStyle name="Normal 13 4 2 9" xfId="21602" xr:uid="{00000000-0005-0000-0000-000089430000}"/>
    <cellStyle name="Normal 13 4 3" xfId="2297" xr:uid="{00000000-0005-0000-0000-00008A430000}"/>
    <cellStyle name="Normal 13 4 3 2" xfId="2298" xr:uid="{00000000-0005-0000-0000-00008B430000}"/>
    <cellStyle name="Normal 13 4 3 2 2" xfId="11748" xr:uid="{00000000-0005-0000-0000-00008C430000}"/>
    <cellStyle name="Normal 13 4 3 2 2 2" xfId="11749" xr:uid="{00000000-0005-0000-0000-00008D430000}"/>
    <cellStyle name="Normal 13 4 3 2 2 2 2" xfId="21653" xr:uid="{00000000-0005-0000-0000-00008E430000}"/>
    <cellStyle name="Normal 13 4 3 2 2 2 3" xfId="33294" xr:uid="{00000000-0005-0000-0000-00008F430000}"/>
    <cellStyle name="Normal 13 4 3 2 2 3" xfId="11750" xr:uid="{00000000-0005-0000-0000-000090430000}"/>
    <cellStyle name="Normal 13 4 3 2 2 3 2" xfId="21654" xr:uid="{00000000-0005-0000-0000-000091430000}"/>
    <cellStyle name="Normal 13 4 3 2 2 3 3" xfId="32162" xr:uid="{00000000-0005-0000-0000-000092430000}"/>
    <cellStyle name="Normal 13 4 3 2 2 4" xfId="21652" xr:uid="{00000000-0005-0000-0000-000093430000}"/>
    <cellStyle name="Normal 13 4 3 2 2 5" xfId="31397" xr:uid="{00000000-0005-0000-0000-000094430000}"/>
    <cellStyle name="Normal 13 4 3 2 3" xfId="11751" xr:uid="{00000000-0005-0000-0000-000095430000}"/>
    <cellStyle name="Normal 13 4 3 2 3 2" xfId="21655" xr:uid="{00000000-0005-0000-0000-000096430000}"/>
    <cellStyle name="Normal 13 4 3 2 3 3" xfId="42163" xr:uid="{00000000-0005-0000-0000-000097430000}"/>
    <cellStyle name="Normal 13 4 3 2 4" xfId="11752" xr:uid="{00000000-0005-0000-0000-000098430000}"/>
    <cellStyle name="Normal 13 4 3 2 4 2" xfId="21656" xr:uid="{00000000-0005-0000-0000-000099430000}"/>
    <cellStyle name="Normal 13 4 3 2 5" xfId="21651" xr:uid="{00000000-0005-0000-0000-00009A430000}"/>
    <cellStyle name="Normal 13 4 3 2 6" xfId="30637" xr:uid="{00000000-0005-0000-0000-00009B430000}"/>
    <cellStyle name="Normal 13 4 3 3" xfId="2299" xr:uid="{00000000-0005-0000-0000-00009C430000}"/>
    <cellStyle name="Normal 13 4 3 3 2" xfId="11753" xr:uid="{00000000-0005-0000-0000-00009D430000}"/>
    <cellStyle name="Normal 13 4 3 3 2 2" xfId="11754" xr:uid="{00000000-0005-0000-0000-00009E430000}"/>
    <cellStyle name="Normal 13 4 3 3 2 2 2" xfId="21659" xr:uid="{00000000-0005-0000-0000-00009F430000}"/>
    <cellStyle name="Normal 13 4 3 3 2 2 3" xfId="33295" xr:uid="{00000000-0005-0000-0000-0000A0430000}"/>
    <cellStyle name="Normal 13 4 3 3 2 3" xfId="11755" xr:uid="{00000000-0005-0000-0000-0000A1430000}"/>
    <cellStyle name="Normal 13 4 3 3 2 3 2" xfId="21660" xr:uid="{00000000-0005-0000-0000-0000A2430000}"/>
    <cellStyle name="Normal 13 4 3 3 2 3 3" xfId="32163" xr:uid="{00000000-0005-0000-0000-0000A3430000}"/>
    <cellStyle name="Normal 13 4 3 3 2 4" xfId="21658" xr:uid="{00000000-0005-0000-0000-0000A4430000}"/>
    <cellStyle name="Normal 13 4 3 3 2 5" xfId="31398" xr:uid="{00000000-0005-0000-0000-0000A5430000}"/>
    <cellStyle name="Normal 13 4 3 3 3" xfId="11756" xr:uid="{00000000-0005-0000-0000-0000A6430000}"/>
    <cellStyle name="Normal 13 4 3 3 3 2" xfId="21661" xr:uid="{00000000-0005-0000-0000-0000A7430000}"/>
    <cellStyle name="Normal 13 4 3 3 3 3" xfId="42164" xr:uid="{00000000-0005-0000-0000-0000A8430000}"/>
    <cellStyle name="Normal 13 4 3 3 4" xfId="11757" xr:uid="{00000000-0005-0000-0000-0000A9430000}"/>
    <cellStyle name="Normal 13 4 3 3 4 2" xfId="21662" xr:uid="{00000000-0005-0000-0000-0000AA430000}"/>
    <cellStyle name="Normal 13 4 3 3 5" xfId="21657" xr:uid="{00000000-0005-0000-0000-0000AB430000}"/>
    <cellStyle name="Normal 13 4 3 3 6" xfId="30638" xr:uid="{00000000-0005-0000-0000-0000AC430000}"/>
    <cellStyle name="Normal 13 4 3 4" xfId="11758" xr:uid="{00000000-0005-0000-0000-0000AD430000}"/>
    <cellStyle name="Normal 13 4 3 4 2" xfId="11759" xr:uid="{00000000-0005-0000-0000-0000AE430000}"/>
    <cellStyle name="Normal 13 4 3 4 2 2" xfId="21664" xr:uid="{00000000-0005-0000-0000-0000AF430000}"/>
    <cellStyle name="Normal 13 4 3 4 2 3" xfId="33293" xr:uid="{00000000-0005-0000-0000-0000B0430000}"/>
    <cellStyle name="Normal 13 4 3 4 3" xfId="11760" xr:uid="{00000000-0005-0000-0000-0000B1430000}"/>
    <cellStyle name="Normal 13 4 3 4 3 2" xfId="21665" xr:uid="{00000000-0005-0000-0000-0000B2430000}"/>
    <cellStyle name="Normal 13 4 3 4 3 3" xfId="32161" xr:uid="{00000000-0005-0000-0000-0000B3430000}"/>
    <cellStyle name="Normal 13 4 3 4 4" xfId="21663" xr:uid="{00000000-0005-0000-0000-0000B4430000}"/>
    <cellStyle name="Normal 13 4 3 4 5" xfId="31396" xr:uid="{00000000-0005-0000-0000-0000B5430000}"/>
    <cellStyle name="Normal 13 4 3 5" xfId="11761" xr:uid="{00000000-0005-0000-0000-0000B6430000}"/>
    <cellStyle name="Normal 13 4 3 5 2" xfId="21666" xr:uid="{00000000-0005-0000-0000-0000B7430000}"/>
    <cellStyle name="Normal 13 4 3 5 3" xfId="42162" xr:uid="{00000000-0005-0000-0000-0000B8430000}"/>
    <cellStyle name="Normal 13 4 3 6" xfId="11762" xr:uid="{00000000-0005-0000-0000-0000B9430000}"/>
    <cellStyle name="Normal 13 4 3 6 2" xfId="21667" xr:uid="{00000000-0005-0000-0000-0000BA430000}"/>
    <cellStyle name="Normal 13 4 3 7" xfId="21650" xr:uid="{00000000-0005-0000-0000-0000BB430000}"/>
    <cellStyle name="Normal 13 4 3 8" xfId="30636" xr:uid="{00000000-0005-0000-0000-0000BC430000}"/>
    <cellStyle name="Normal 13 4 4" xfId="2300" xr:uid="{00000000-0005-0000-0000-0000BD430000}"/>
    <cellStyle name="Normal 13 4 4 2" xfId="2301" xr:uid="{00000000-0005-0000-0000-0000BE430000}"/>
    <cellStyle name="Normal 13 4 4 2 2" xfId="11763" xr:uid="{00000000-0005-0000-0000-0000BF430000}"/>
    <cellStyle name="Normal 13 4 4 2 2 2" xfId="11764" xr:uid="{00000000-0005-0000-0000-0000C0430000}"/>
    <cellStyle name="Normal 13 4 4 2 2 2 2" xfId="21671" xr:uid="{00000000-0005-0000-0000-0000C1430000}"/>
    <cellStyle name="Normal 13 4 4 2 2 2 3" xfId="33297" xr:uid="{00000000-0005-0000-0000-0000C2430000}"/>
    <cellStyle name="Normal 13 4 4 2 2 3" xfId="11765" xr:uid="{00000000-0005-0000-0000-0000C3430000}"/>
    <cellStyle name="Normal 13 4 4 2 2 3 2" xfId="21672" xr:uid="{00000000-0005-0000-0000-0000C4430000}"/>
    <cellStyle name="Normal 13 4 4 2 2 3 3" xfId="32165" xr:uid="{00000000-0005-0000-0000-0000C5430000}"/>
    <cellStyle name="Normal 13 4 4 2 2 4" xfId="21670" xr:uid="{00000000-0005-0000-0000-0000C6430000}"/>
    <cellStyle name="Normal 13 4 4 2 2 5" xfId="31400" xr:uid="{00000000-0005-0000-0000-0000C7430000}"/>
    <cellStyle name="Normal 13 4 4 2 3" xfId="11766" xr:uid="{00000000-0005-0000-0000-0000C8430000}"/>
    <cellStyle name="Normal 13 4 4 2 3 2" xfId="21673" xr:uid="{00000000-0005-0000-0000-0000C9430000}"/>
    <cellStyle name="Normal 13 4 4 2 3 3" xfId="42166" xr:uid="{00000000-0005-0000-0000-0000CA430000}"/>
    <cellStyle name="Normal 13 4 4 2 4" xfId="11767" xr:uid="{00000000-0005-0000-0000-0000CB430000}"/>
    <cellStyle name="Normal 13 4 4 2 4 2" xfId="21674" xr:uid="{00000000-0005-0000-0000-0000CC430000}"/>
    <cellStyle name="Normal 13 4 4 2 5" xfId="21669" xr:uid="{00000000-0005-0000-0000-0000CD430000}"/>
    <cellStyle name="Normal 13 4 4 2 6" xfId="30640" xr:uid="{00000000-0005-0000-0000-0000CE430000}"/>
    <cellStyle name="Normal 13 4 4 3" xfId="11768" xr:uid="{00000000-0005-0000-0000-0000CF430000}"/>
    <cellStyle name="Normal 13 4 4 3 2" xfId="11769" xr:uid="{00000000-0005-0000-0000-0000D0430000}"/>
    <cellStyle name="Normal 13 4 4 3 2 2" xfId="21676" xr:uid="{00000000-0005-0000-0000-0000D1430000}"/>
    <cellStyle name="Normal 13 4 4 3 2 3" xfId="33296" xr:uid="{00000000-0005-0000-0000-0000D2430000}"/>
    <cellStyle name="Normal 13 4 4 3 3" xfId="11770" xr:uid="{00000000-0005-0000-0000-0000D3430000}"/>
    <cellStyle name="Normal 13 4 4 3 3 2" xfId="21677" xr:uid="{00000000-0005-0000-0000-0000D4430000}"/>
    <cellStyle name="Normal 13 4 4 3 3 3" xfId="32164" xr:uid="{00000000-0005-0000-0000-0000D5430000}"/>
    <cellStyle name="Normal 13 4 4 3 4" xfId="21675" xr:uid="{00000000-0005-0000-0000-0000D6430000}"/>
    <cellStyle name="Normal 13 4 4 3 5" xfId="31399" xr:uid="{00000000-0005-0000-0000-0000D7430000}"/>
    <cellStyle name="Normal 13 4 4 4" xfId="11771" xr:uid="{00000000-0005-0000-0000-0000D8430000}"/>
    <cellStyle name="Normal 13 4 4 4 2" xfId="21678" xr:uid="{00000000-0005-0000-0000-0000D9430000}"/>
    <cellStyle name="Normal 13 4 4 4 3" xfId="42165" xr:uid="{00000000-0005-0000-0000-0000DA430000}"/>
    <cellStyle name="Normal 13 4 4 5" xfId="11772" xr:uid="{00000000-0005-0000-0000-0000DB430000}"/>
    <cellStyle name="Normal 13 4 4 5 2" xfId="21679" xr:uid="{00000000-0005-0000-0000-0000DC430000}"/>
    <cellStyle name="Normal 13 4 4 6" xfId="21668" xr:uid="{00000000-0005-0000-0000-0000DD430000}"/>
    <cellStyle name="Normal 13 4 4 7" xfId="30639" xr:uid="{00000000-0005-0000-0000-0000DE430000}"/>
    <cellStyle name="Normal 13 4 5" xfId="2302" xr:uid="{00000000-0005-0000-0000-0000DF430000}"/>
    <cellStyle name="Normal 13 4 5 2" xfId="11773" xr:uid="{00000000-0005-0000-0000-0000E0430000}"/>
    <cellStyle name="Normal 13 4 5 2 2" xfId="11774" xr:uid="{00000000-0005-0000-0000-0000E1430000}"/>
    <cellStyle name="Normal 13 4 5 2 2 2" xfId="21682" xr:uid="{00000000-0005-0000-0000-0000E2430000}"/>
    <cellStyle name="Normal 13 4 5 2 2 3" xfId="33298" xr:uid="{00000000-0005-0000-0000-0000E3430000}"/>
    <cellStyle name="Normal 13 4 5 2 3" xfId="11775" xr:uid="{00000000-0005-0000-0000-0000E4430000}"/>
    <cellStyle name="Normal 13 4 5 2 3 2" xfId="21683" xr:uid="{00000000-0005-0000-0000-0000E5430000}"/>
    <cellStyle name="Normal 13 4 5 2 3 3" xfId="32166" xr:uid="{00000000-0005-0000-0000-0000E6430000}"/>
    <cellStyle name="Normal 13 4 5 2 4" xfId="21681" xr:uid="{00000000-0005-0000-0000-0000E7430000}"/>
    <cellStyle name="Normal 13 4 5 2 5" xfId="31401" xr:uid="{00000000-0005-0000-0000-0000E8430000}"/>
    <cellStyle name="Normal 13 4 5 3" xfId="11776" xr:uid="{00000000-0005-0000-0000-0000E9430000}"/>
    <cellStyle name="Normal 13 4 5 3 2" xfId="21684" xr:uid="{00000000-0005-0000-0000-0000EA430000}"/>
    <cellStyle name="Normal 13 4 5 3 3" xfId="42167" xr:uid="{00000000-0005-0000-0000-0000EB430000}"/>
    <cellStyle name="Normal 13 4 5 4" xfId="11777" xr:uid="{00000000-0005-0000-0000-0000EC430000}"/>
    <cellStyle name="Normal 13 4 5 4 2" xfId="21685" xr:uid="{00000000-0005-0000-0000-0000ED430000}"/>
    <cellStyle name="Normal 13 4 5 5" xfId="21680" xr:uid="{00000000-0005-0000-0000-0000EE430000}"/>
    <cellStyle name="Normal 13 4 5 6" xfId="30641" xr:uid="{00000000-0005-0000-0000-0000EF430000}"/>
    <cellStyle name="Normal 13 4 6" xfId="2303" xr:uid="{00000000-0005-0000-0000-0000F0430000}"/>
    <cellStyle name="Normal 13 4 6 2" xfId="11778" xr:uid="{00000000-0005-0000-0000-0000F1430000}"/>
    <cellStyle name="Normal 13 4 6 2 2" xfId="11779" xr:uid="{00000000-0005-0000-0000-0000F2430000}"/>
    <cellStyle name="Normal 13 4 6 2 2 2" xfId="21688" xr:uid="{00000000-0005-0000-0000-0000F3430000}"/>
    <cellStyle name="Normal 13 4 6 2 2 3" xfId="33299" xr:uid="{00000000-0005-0000-0000-0000F4430000}"/>
    <cellStyle name="Normal 13 4 6 2 3" xfId="11780" xr:uid="{00000000-0005-0000-0000-0000F5430000}"/>
    <cellStyle name="Normal 13 4 6 2 3 2" xfId="21689" xr:uid="{00000000-0005-0000-0000-0000F6430000}"/>
    <cellStyle name="Normal 13 4 6 2 3 3" xfId="32167" xr:uid="{00000000-0005-0000-0000-0000F7430000}"/>
    <cellStyle name="Normal 13 4 6 2 4" xfId="21687" xr:uid="{00000000-0005-0000-0000-0000F8430000}"/>
    <cellStyle name="Normal 13 4 6 2 5" xfId="31402" xr:uid="{00000000-0005-0000-0000-0000F9430000}"/>
    <cellStyle name="Normal 13 4 6 3" xfId="11781" xr:uid="{00000000-0005-0000-0000-0000FA430000}"/>
    <cellStyle name="Normal 13 4 6 3 2" xfId="21690" xr:uid="{00000000-0005-0000-0000-0000FB430000}"/>
    <cellStyle name="Normal 13 4 6 3 3" xfId="42168" xr:uid="{00000000-0005-0000-0000-0000FC430000}"/>
    <cellStyle name="Normal 13 4 6 4" xfId="11782" xr:uid="{00000000-0005-0000-0000-0000FD430000}"/>
    <cellStyle name="Normal 13 4 6 4 2" xfId="21691" xr:uid="{00000000-0005-0000-0000-0000FE430000}"/>
    <cellStyle name="Normal 13 4 6 5" xfId="21686" xr:uid="{00000000-0005-0000-0000-0000FF430000}"/>
    <cellStyle name="Normal 13 4 6 6" xfId="30642" xr:uid="{00000000-0005-0000-0000-000000440000}"/>
    <cellStyle name="Normal 13 4 7" xfId="11783" xr:uid="{00000000-0005-0000-0000-000001440000}"/>
    <cellStyle name="Normal 13 4 7 2" xfId="11784" xr:uid="{00000000-0005-0000-0000-000002440000}"/>
    <cellStyle name="Normal 13 4 7 2 2" xfId="21693" xr:uid="{00000000-0005-0000-0000-000003440000}"/>
    <cellStyle name="Normal 13 4 7 2 3" xfId="33284" xr:uid="{00000000-0005-0000-0000-000004440000}"/>
    <cellStyle name="Normal 13 4 7 3" xfId="11785" xr:uid="{00000000-0005-0000-0000-000005440000}"/>
    <cellStyle name="Normal 13 4 7 3 2" xfId="21694" xr:uid="{00000000-0005-0000-0000-000006440000}"/>
    <cellStyle name="Normal 13 4 7 3 3" xfId="32152" xr:uid="{00000000-0005-0000-0000-000007440000}"/>
    <cellStyle name="Normal 13 4 7 4" xfId="21692" xr:uid="{00000000-0005-0000-0000-000008440000}"/>
    <cellStyle name="Normal 13 4 7 5" xfId="31387" xr:uid="{00000000-0005-0000-0000-000009440000}"/>
    <cellStyle name="Normal 13 4 8" xfId="11786" xr:uid="{00000000-0005-0000-0000-00000A440000}"/>
    <cellStyle name="Normal 13 4 8 2" xfId="21695" xr:uid="{00000000-0005-0000-0000-00000B440000}"/>
    <cellStyle name="Normal 13 4 8 3" xfId="42153" xr:uid="{00000000-0005-0000-0000-00000C440000}"/>
    <cellStyle name="Normal 13 4 9" xfId="11787" xr:uid="{00000000-0005-0000-0000-00000D440000}"/>
    <cellStyle name="Normal 13 4 9 2" xfId="21696" xr:uid="{00000000-0005-0000-0000-00000E440000}"/>
    <cellStyle name="Normal 13 5" xfId="2304" xr:uid="{00000000-0005-0000-0000-00000F440000}"/>
    <cellStyle name="Normal 13 5 10" xfId="21697" xr:uid="{00000000-0005-0000-0000-000010440000}"/>
    <cellStyle name="Normal 13 5 11" xfId="30643" xr:uid="{00000000-0005-0000-0000-000011440000}"/>
    <cellStyle name="Normal 13 5 2" xfId="2305" xr:uid="{00000000-0005-0000-0000-000012440000}"/>
    <cellStyle name="Normal 13 5 2 10" xfId="30644" xr:uid="{00000000-0005-0000-0000-000013440000}"/>
    <cellStyle name="Normal 13 5 2 2" xfId="2306" xr:uid="{00000000-0005-0000-0000-000014440000}"/>
    <cellStyle name="Normal 13 5 2 2 2" xfId="2307" xr:uid="{00000000-0005-0000-0000-000015440000}"/>
    <cellStyle name="Normal 13 5 2 2 2 2" xfId="11788" xr:uid="{00000000-0005-0000-0000-000016440000}"/>
    <cellStyle name="Normal 13 5 2 2 2 2 2" xfId="11789" xr:uid="{00000000-0005-0000-0000-000017440000}"/>
    <cellStyle name="Normal 13 5 2 2 2 2 2 2" xfId="21702" xr:uid="{00000000-0005-0000-0000-000018440000}"/>
    <cellStyle name="Normal 13 5 2 2 2 2 2 3" xfId="33303" xr:uid="{00000000-0005-0000-0000-000019440000}"/>
    <cellStyle name="Normal 13 5 2 2 2 2 3" xfId="11790" xr:uid="{00000000-0005-0000-0000-00001A440000}"/>
    <cellStyle name="Normal 13 5 2 2 2 2 3 2" xfId="21703" xr:uid="{00000000-0005-0000-0000-00001B440000}"/>
    <cellStyle name="Normal 13 5 2 2 2 2 3 3" xfId="32171" xr:uid="{00000000-0005-0000-0000-00001C440000}"/>
    <cellStyle name="Normal 13 5 2 2 2 2 4" xfId="21701" xr:uid="{00000000-0005-0000-0000-00001D440000}"/>
    <cellStyle name="Normal 13 5 2 2 2 2 5" xfId="31406" xr:uid="{00000000-0005-0000-0000-00001E440000}"/>
    <cellStyle name="Normal 13 5 2 2 2 3" xfId="11791" xr:uid="{00000000-0005-0000-0000-00001F440000}"/>
    <cellStyle name="Normal 13 5 2 2 2 3 2" xfId="21704" xr:uid="{00000000-0005-0000-0000-000020440000}"/>
    <cellStyle name="Normal 13 5 2 2 2 3 3" xfId="42172" xr:uid="{00000000-0005-0000-0000-000021440000}"/>
    <cellStyle name="Normal 13 5 2 2 2 4" xfId="11792" xr:uid="{00000000-0005-0000-0000-000022440000}"/>
    <cellStyle name="Normal 13 5 2 2 2 4 2" xfId="21705" xr:uid="{00000000-0005-0000-0000-000023440000}"/>
    <cellStyle name="Normal 13 5 2 2 2 5" xfId="21700" xr:uid="{00000000-0005-0000-0000-000024440000}"/>
    <cellStyle name="Normal 13 5 2 2 2 6" xfId="30646" xr:uid="{00000000-0005-0000-0000-000025440000}"/>
    <cellStyle name="Normal 13 5 2 2 3" xfId="2308" xr:uid="{00000000-0005-0000-0000-000026440000}"/>
    <cellStyle name="Normal 13 5 2 2 3 2" xfId="11793" xr:uid="{00000000-0005-0000-0000-000027440000}"/>
    <cellStyle name="Normal 13 5 2 2 3 2 2" xfId="11794" xr:uid="{00000000-0005-0000-0000-000028440000}"/>
    <cellStyle name="Normal 13 5 2 2 3 2 2 2" xfId="21708" xr:uid="{00000000-0005-0000-0000-000029440000}"/>
    <cellStyle name="Normal 13 5 2 2 3 2 2 3" xfId="33304" xr:uid="{00000000-0005-0000-0000-00002A440000}"/>
    <cellStyle name="Normal 13 5 2 2 3 2 3" xfId="11795" xr:uid="{00000000-0005-0000-0000-00002B440000}"/>
    <cellStyle name="Normal 13 5 2 2 3 2 3 2" xfId="21709" xr:uid="{00000000-0005-0000-0000-00002C440000}"/>
    <cellStyle name="Normal 13 5 2 2 3 2 3 3" xfId="32172" xr:uid="{00000000-0005-0000-0000-00002D440000}"/>
    <cellStyle name="Normal 13 5 2 2 3 2 4" xfId="21707" xr:uid="{00000000-0005-0000-0000-00002E440000}"/>
    <cellStyle name="Normal 13 5 2 2 3 2 5" xfId="31407" xr:uid="{00000000-0005-0000-0000-00002F440000}"/>
    <cellStyle name="Normal 13 5 2 2 3 3" xfId="11796" xr:uid="{00000000-0005-0000-0000-000030440000}"/>
    <cellStyle name="Normal 13 5 2 2 3 3 2" xfId="21710" xr:uid="{00000000-0005-0000-0000-000031440000}"/>
    <cellStyle name="Normal 13 5 2 2 3 3 3" xfId="42173" xr:uid="{00000000-0005-0000-0000-000032440000}"/>
    <cellStyle name="Normal 13 5 2 2 3 4" xfId="11797" xr:uid="{00000000-0005-0000-0000-000033440000}"/>
    <cellStyle name="Normal 13 5 2 2 3 4 2" xfId="21711" xr:uid="{00000000-0005-0000-0000-000034440000}"/>
    <cellStyle name="Normal 13 5 2 2 3 5" xfId="21706" xr:uid="{00000000-0005-0000-0000-000035440000}"/>
    <cellStyle name="Normal 13 5 2 2 3 6" xfId="30647" xr:uid="{00000000-0005-0000-0000-000036440000}"/>
    <cellStyle name="Normal 13 5 2 2 4" xfId="11798" xr:uid="{00000000-0005-0000-0000-000037440000}"/>
    <cellStyle name="Normal 13 5 2 2 4 2" xfId="11799" xr:uid="{00000000-0005-0000-0000-000038440000}"/>
    <cellStyle name="Normal 13 5 2 2 4 2 2" xfId="21713" xr:uid="{00000000-0005-0000-0000-000039440000}"/>
    <cellStyle name="Normal 13 5 2 2 4 2 3" xfId="33302" xr:uid="{00000000-0005-0000-0000-00003A440000}"/>
    <cellStyle name="Normal 13 5 2 2 4 3" xfId="11800" xr:uid="{00000000-0005-0000-0000-00003B440000}"/>
    <cellStyle name="Normal 13 5 2 2 4 3 2" xfId="21714" xr:uid="{00000000-0005-0000-0000-00003C440000}"/>
    <cellStyle name="Normal 13 5 2 2 4 3 3" xfId="32170" xr:uid="{00000000-0005-0000-0000-00003D440000}"/>
    <cellStyle name="Normal 13 5 2 2 4 4" xfId="21712" xr:uid="{00000000-0005-0000-0000-00003E440000}"/>
    <cellStyle name="Normal 13 5 2 2 4 5" xfId="31405" xr:uid="{00000000-0005-0000-0000-00003F440000}"/>
    <cellStyle name="Normal 13 5 2 2 5" xfId="11801" xr:uid="{00000000-0005-0000-0000-000040440000}"/>
    <cellStyle name="Normal 13 5 2 2 5 2" xfId="21715" xr:uid="{00000000-0005-0000-0000-000041440000}"/>
    <cellStyle name="Normal 13 5 2 2 5 3" xfId="42171" xr:uid="{00000000-0005-0000-0000-000042440000}"/>
    <cellStyle name="Normal 13 5 2 2 6" xfId="11802" xr:uid="{00000000-0005-0000-0000-000043440000}"/>
    <cellStyle name="Normal 13 5 2 2 6 2" xfId="21716" xr:uid="{00000000-0005-0000-0000-000044440000}"/>
    <cellStyle name="Normal 13 5 2 2 7" xfId="21699" xr:uid="{00000000-0005-0000-0000-000045440000}"/>
    <cellStyle name="Normal 13 5 2 2 8" xfId="30645" xr:uid="{00000000-0005-0000-0000-000046440000}"/>
    <cellStyle name="Normal 13 5 2 3" xfId="2309" xr:uid="{00000000-0005-0000-0000-000047440000}"/>
    <cellStyle name="Normal 13 5 2 3 2" xfId="2310" xr:uid="{00000000-0005-0000-0000-000048440000}"/>
    <cellStyle name="Normal 13 5 2 3 2 2" xfId="11803" xr:uid="{00000000-0005-0000-0000-000049440000}"/>
    <cellStyle name="Normal 13 5 2 3 2 2 2" xfId="11804" xr:uid="{00000000-0005-0000-0000-00004A440000}"/>
    <cellStyle name="Normal 13 5 2 3 2 2 2 2" xfId="21720" xr:uid="{00000000-0005-0000-0000-00004B440000}"/>
    <cellStyle name="Normal 13 5 2 3 2 2 2 3" xfId="33306" xr:uid="{00000000-0005-0000-0000-00004C440000}"/>
    <cellStyle name="Normal 13 5 2 3 2 2 3" xfId="11805" xr:uid="{00000000-0005-0000-0000-00004D440000}"/>
    <cellStyle name="Normal 13 5 2 3 2 2 3 2" xfId="21721" xr:uid="{00000000-0005-0000-0000-00004E440000}"/>
    <cellStyle name="Normal 13 5 2 3 2 2 3 3" xfId="32174" xr:uid="{00000000-0005-0000-0000-00004F440000}"/>
    <cellStyle name="Normal 13 5 2 3 2 2 4" xfId="21719" xr:uid="{00000000-0005-0000-0000-000050440000}"/>
    <cellStyle name="Normal 13 5 2 3 2 2 5" xfId="31409" xr:uid="{00000000-0005-0000-0000-000051440000}"/>
    <cellStyle name="Normal 13 5 2 3 2 3" xfId="11806" xr:uid="{00000000-0005-0000-0000-000052440000}"/>
    <cellStyle name="Normal 13 5 2 3 2 3 2" xfId="21722" xr:uid="{00000000-0005-0000-0000-000053440000}"/>
    <cellStyle name="Normal 13 5 2 3 2 3 3" xfId="42175" xr:uid="{00000000-0005-0000-0000-000054440000}"/>
    <cellStyle name="Normal 13 5 2 3 2 4" xfId="11807" xr:uid="{00000000-0005-0000-0000-000055440000}"/>
    <cellStyle name="Normal 13 5 2 3 2 4 2" xfId="21723" xr:uid="{00000000-0005-0000-0000-000056440000}"/>
    <cellStyle name="Normal 13 5 2 3 2 5" xfId="21718" xr:uid="{00000000-0005-0000-0000-000057440000}"/>
    <cellStyle name="Normal 13 5 2 3 2 6" xfId="30649" xr:uid="{00000000-0005-0000-0000-000058440000}"/>
    <cellStyle name="Normal 13 5 2 3 3" xfId="11808" xr:uid="{00000000-0005-0000-0000-000059440000}"/>
    <cellStyle name="Normal 13 5 2 3 3 2" xfId="11809" xr:uid="{00000000-0005-0000-0000-00005A440000}"/>
    <cellStyle name="Normal 13 5 2 3 3 2 2" xfId="21725" xr:uid="{00000000-0005-0000-0000-00005B440000}"/>
    <cellStyle name="Normal 13 5 2 3 3 2 3" xfId="33305" xr:uid="{00000000-0005-0000-0000-00005C440000}"/>
    <cellStyle name="Normal 13 5 2 3 3 3" xfId="11810" xr:uid="{00000000-0005-0000-0000-00005D440000}"/>
    <cellStyle name="Normal 13 5 2 3 3 3 2" xfId="21726" xr:uid="{00000000-0005-0000-0000-00005E440000}"/>
    <cellStyle name="Normal 13 5 2 3 3 3 3" xfId="32173" xr:uid="{00000000-0005-0000-0000-00005F440000}"/>
    <cellStyle name="Normal 13 5 2 3 3 4" xfId="21724" xr:uid="{00000000-0005-0000-0000-000060440000}"/>
    <cellStyle name="Normal 13 5 2 3 3 5" xfId="31408" xr:uid="{00000000-0005-0000-0000-000061440000}"/>
    <cellStyle name="Normal 13 5 2 3 4" xfId="11811" xr:uid="{00000000-0005-0000-0000-000062440000}"/>
    <cellStyle name="Normal 13 5 2 3 4 2" xfId="21727" xr:uid="{00000000-0005-0000-0000-000063440000}"/>
    <cellStyle name="Normal 13 5 2 3 4 3" xfId="42174" xr:uid="{00000000-0005-0000-0000-000064440000}"/>
    <cellStyle name="Normal 13 5 2 3 5" xfId="11812" xr:uid="{00000000-0005-0000-0000-000065440000}"/>
    <cellStyle name="Normal 13 5 2 3 5 2" xfId="21728" xr:uid="{00000000-0005-0000-0000-000066440000}"/>
    <cellStyle name="Normal 13 5 2 3 6" xfId="21717" xr:uid="{00000000-0005-0000-0000-000067440000}"/>
    <cellStyle name="Normal 13 5 2 3 7" xfId="30648" xr:uid="{00000000-0005-0000-0000-000068440000}"/>
    <cellStyle name="Normal 13 5 2 4" xfId="2311" xr:uid="{00000000-0005-0000-0000-000069440000}"/>
    <cellStyle name="Normal 13 5 2 4 2" xfId="11813" xr:uid="{00000000-0005-0000-0000-00006A440000}"/>
    <cellStyle name="Normal 13 5 2 4 2 2" xfId="11814" xr:uid="{00000000-0005-0000-0000-00006B440000}"/>
    <cellStyle name="Normal 13 5 2 4 2 2 2" xfId="21731" xr:uid="{00000000-0005-0000-0000-00006C440000}"/>
    <cellStyle name="Normal 13 5 2 4 2 2 3" xfId="33307" xr:uid="{00000000-0005-0000-0000-00006D440000}"/>
    <cellStyle name="Normal 13 5 2 4 2 3" xfId="11815" xr:uid="{00000000-0005-0000-0000-00006E440000}"/>
    <cellStyle name="Normal 13 5 2 4 2 3 2" xfId="21732" xr:uid="{00000000-0005-0000-0000-00006F440000}"/>
    <cellStyle name="Normal 13 5 2 4 2 3 3" xfId="32175" xr:uid="{00000000-0005-0000-0000-000070440000}"/>
    <cellStyle name="Normal 13 5 2 4 2 4" xfId="21730" xr:uid="{00000000-0005-0000-0000-000071440000}"/>
    <cellStyle name="Normal 13 5 2 4 2 5" xfId="31410" xr:uid="{00000000-0005-0000-0000-000072440000}"/>
    <cellStyle name="Normal 13 5 2 4 3" xfId="11816" xr:uid="{00000000-0005-0000-0000-000073440000}"/>
    <cellStyle name="Normal 13 5 2 4 3 2" xfId="21733" xr:uid="{00000000-0005-0000-0000-000074440000}"/>
    <cellStyle name="Normal 13 5 2 4 3 3" xfId="42176" xr:uid="{00000000-0005-0000-0000-000075440000}"/>
    <cellStyle name="Normal 13 5 2 4 4" xfId="11817" xr:uid="{00000000-0005-0000-0000-000076440000}"/>
    <cellStyle name="Normal 13 5 2 4 4 2" xfId="21734" xr:uid="{00000000-0005-0000-0000-000077440000}"/>
    <cellStyle name="Normal 13 5 2 4 5" xfId="21729" xr:uid="{00000000-0005-0000-0000-000078440000}"/>
    <cellStyle name="Normal 13 5 2 4 6" xfId="30650" xr:uid="{00000000-0005-0000-0000-000079440000}"/>
    <cellStyle name="Normal 13 5 2 5" xfId="2312" xr:uid="{00000000-0005-0000-0000-00007A440000}"/>
    <cellStyle name="Normal 13 5 2 5 2" xfId="11818" xr:uid="{00000000-0005-0000-0000-00007B440000}"/>
    <cellStyle name="Normal 13 5 2 5 2 2" xfId="11819" xr:uid="{00000000-0005-0000-0000-00007C440000}"/>
    <cellStyle name="Normal 13 5 2 5 2 2 2" xfId="21737" xr:uid="{00000000-0005-0000-0000-00007D440000}"/>
    <cellStyle name="Normal 13 5 2 5 2 2 3" xfId="33308" xr:uid="{00000000-0005-0000-0000-00007E440000}"/>
    <cellStyle name="Normal 13 5 2 5 2 3" xfId="11820" xr:uid="{00000000-0005-0000-0000-00007F440000}"/>
    <cellStyle name="Normal 13 5 2 5 2 3 2" xfId="21738" xr:uid="{00000000-0005-0000-0000-000080440000}"/>
    <cellStyle name="Normal 13 5 2 5 2 3 3" xfId="32176" xr:uid="{00000000-0005-0000-0000-000081440000}"/>
    <cellStyle name="Normal 13 5 2 5 2 4" xfId="21736" xr:uid="{00000000-0005-0000-0000-000082440000}"/>
    <cellStyle name="Normal 13 5 2 5 2 5" xfId="31411" xr:uid="{00000000-0005-0000-0000-000083440000}"/>
    <cellStyle name="Normal 13 5 2 5 3" xfId="11821" xr:uid="{00000000-0005-0000-0000-000084440000}"/>
    <cellStyle name="Normal 13 5 2 5 3 2" xfId="21739" xr:uid="{00000000-0005-0000-0000-000085440000}"/>
    <cellStyle name="Normal 13 5 2 5 3 3" xfId="42177" xr:uid="{00000000-0005-0000-0000-000086440000}"/>
    <cellStyle name="Normal 13 5 2 5 4" xfId="11822" xr:uid="{00000000-0005-0000-0000-000087440000}"/>
    <cellStyle name="Normal 13 5 2 5 4 2" xfId="21740" xr:uid="{00000000-0005-0000-0000-000088440000}"/>
    <cellStyle name="Normal 13 5 2 5 5" xfId="21735" xr:uid="{00000000-0005-0000-0000-000089440000}"/>
    <cellStyle name="Normal 13 5 2 5 6" xfId="30651" xr:uid="{00000000-0005-0000-0000-00008A440000}"/>
    <cellStyle name="Normal 13 5 2 6" xfId="11823" xr:uid="{00000000-0005-0000-0000-00008B440000}"/>
    <cellStyle name="Normal 13 5 2 6 2" xfId="11824" xr:uid="{00000000-0005-0000-0000-00008C440000}"/>
    <cellStyle name="Normal 13 5 2 6 2 2" xfId="21742" xr:uid="{00000000-0005-0000-0000-00008D440000}"/>
    <cellStyle name="Normal 13 5 2 6 2 3" xfId="33301" xr:uid="{00000000-0005-0000-0000-00008E440000}"/>
    <cellStyle name="Normal 13 5 2 6 3" xfId="11825" xr:uid="{00000000-0005-0000-0000-00008F440000}"/>
    <cellStyle name="Normal 13 5 2 6 3 2" xfId="21743" xr:uid="{00000000-0005-0000-0000-000090440000}"/>
    <cellStyle name="Normal 13 5 2 6 3 3" xfId="32169" xr:uid="{00000000-0005-0000-0000-000091440000}"/>
    <cellStyle name="Normal 13 5 2 6 4" xfId="21741" xr:uid="{00000000-0005-0000-0000-000092440000}"/>
    <cellStyle name="Normal 13 5 2 6 5" xfId="31404" xr:uid="{00000000-0005-0000-0000-000093440000}"/>
    <cellStyle name="Normal 13 5 2 7" xfId="11826" xr:uid="{00000000-0005-0000-0000-000094440000}"/>
    <cellStyle name="Normal 13 5 2 7 2" xfId="21744" xr:uid="{00000000-0005-0000-0000-000095440000}"/>
    <cellStyle name="Normal 13 5 2 7 3" xfId="42170" xr:uid="{00000000-0005-0000-0000-000096440000}"/>
    <cellStyle name="Normal 13 5 2 8" xfId="11827" xr:uid="{00000000-0005-0000-0000-000097440000}"/>
    <cellStyle name="Normal 13 5 2 8 2" xfId="21745" xr:uid="{00000000-0005-0000-0000-000098440000}"/>
    <cellStyle name="Normal 13 5 2 9" xfId="21698" xr:uid="{00000000-0005-0000-0000-000099440000}"/>
    <cellStyle name="Normal 13 5 3" xfId="2313" xr:uid="{00000000-0005-0000-0000-00009A440000}"/>
    <cellStyle name="Normal 13 5 3 2" xfId="2314" xr:uid="{00000000-0005-0000-0000-00009B440000}"/>
    <cellStyle name="Normal 13 5 3 2 2" xfId="11828" xr:uid="{00000000-0005-0000-0000-00009C440000}"/>
    <cellStyle name="Normal 13 5 3 2 2 2" xfId="11829" xr:uid="{00000000-0005-0000-0000-00009D440000}"/>
    <cellStyle name="Normal 13 5 3 2 2 2 2" xfId="21749" xr:uid="{00000000-0005-0000-0000-00009E440000}"/>
    <cellStyle name="Normal 13 5 3 2 2 2 3" xfId="33310" xr:uid="{00000000-0005-0000-0000-00009F440000}"/>
    <cellStyle name="Normal 13 5 3 2 2 3" xfId="11830" xr:uid="{00000000-0005-0000-0000-0000A0440000}"/>
    <cellStyle name="Normal 13 5 3 2 2 3 2" xfId="21750" xr:uid="{00000000-0005-0000-0000-0000A1440000}"/>
    <cellStyle name="Normal 13 5 3 2 2 3 3" xfId="32178" xr:uid="{00000000-0005-0000-0000-0000A2440000}"/>
    <cellStyle name="Normal 13 5 3 2 2 4" xfId="21748" xr:uid="{00000000-0005-0000-0000-0000A3440000}"/>
    <cellStyle name="Normal 13 5 3 2 2 5" xfId="31413" xr:uid="{00000000-0005-0000-0000-0000A4440000}"/>
    <cellStyle name="Normal 13 5 3 2 3" xfId="11831" xr:uid="{00000000-0005-0000-0000-0000A5440000}"/>
    <cellStyle name="Normal 13 5 3 2 3 2" xfId="21751" xr:uid="{00000000-0005-0000-0000-0000A6440000}"/>
    <cellStyle name="Normal 13 5 3 2 3 3" xfId="42179" xr:uid="{00000000-0005-0000-0000-0000A7440000}"/>
    <cellStyle name="Normal 13 5 3 2 4" xfId="11832" xr:uid="{00000000-0005-0000-0000-0000A8440000}"/>
    <cellStyle name="Normal 13 5 3 2 4 2" xfId="21752" xr:uid="{00000000-0005-0000-0000-0000A9440000}"/>
    <cellStyle name="Normal 13 5 3 2 5" xfId="21747" xr:uid="{00000000-0005-0000-0000-0000AA440000}"/>
    <cellStyle name="Normal 13 5 3 2 6" xfId="30653" xr:uid="{00000000-0005-0000-0000-0000AB440000}"/>
    <cellStyle name="Normal 13 5 3 3" xfId="2315" xr:uid="{00000000-0005-0000-0000-0000AC440000}"/>
    <cellStyle name="Normal 13 5 3 3 2" xfId="11833" xr:uid="{00000000-0005-0000-0000-0000AD440000}"/>
    <cellStyle name="Normal 13 5 3 3 2 2" xfId="11834" xr:uid="{00000000-0005-0000-0000-0000AE440000}"/>
    <cellStyle name="Normal 13 5 3 3 2 2 2" xfId="21755" xr:uid="{00000000-0005-0000-0000-0000AF440000}"/>
    <cellStyle name="Normal 13 5 3 3 2 2 3" xfId="33311" xr:uid="{00000000-0005-0000-0000-0000B0440000}"/>
    <cellStyle name="Normal 13 5 3 3 2 3" xfId="11835" xr:uid="{00000000-0005-0000-0000-0000B1440000}"/>
    <cellStyle name="Normal 13 5 3 3 2 3 2" xfId="21756" xr:uid="{00000000-0005-0000-0000-0000B2440000}"/>
    <cellStyle name="Normal 13 5 3 3 2 3 3" xfId="32179" xr:uid="{00000000-0005-0000-0000-0000B3440000}"/>
    <cellStyle name="Normal 13 5 3 3 2 4" xfId="21754" xr:uid="{00000000-0005-0000-0000-0000B4440000}"/>
    <cellStyle name="Normal 13 5 3 3 2 5" xfId="31414" xr:uid="{00000000-0005-0000-0000-0000B5440000}"/>
    <cellStyle name="Normal 13 5 3 3 3" xfId="11836" xr:uid="{00000000-0005-0000-0000-0000B6440000}"/>
    <cellStyle name="Normal 13 5 3 3 3 2" xfId="21757" xr:uid="{00000000-0005-0000-0000-0000B7440000}"/>
    <cellStyle name="Normal 13 5 3 3 3 3" xfId="42180" xr:uid="{00000000-0005-0000-0000-0000B8440000}"/>
    <cellStyle name="Normal 13 5 3 3 4" xfId="11837" xr:uid="{00000000-0005-0000-0000-0000B9440000}"/>
    <cellStyle name="Normal 13 5 3 3 4 2" xfId="21758" xr:uid="{00000000-0005-0000-0000-0000BA440000}"/>
    <cellStyle name="Normal 13 5 3 3 5" xfId="21753" xr:uid="{00000000-0005-0000-0000-0000BB440000}"/>
    <cellStyle name="Normal 13 5 3 3 6" xfId="30654" xr:uid="{00000000-0005-0000-0000-0000BC440000}"/>
    <cellStyle name="Normal 13 5 3 4" xfId="11838" xr:uid="{00000000-0005-0000-0000-0000BD440000}"/>
    <cellStyle name="Normal 13 5 3 4 2" xfId="11839" xr:uid="{00000000-0005-0000-0000-0000BE440000}"/>
    <cellStyle name="Normal 13 5 3 4 2 2" xfId="21760" xr:uid="{00000000-0005-0000-0000-0000BF440000}"/>
    <cellStyle name="Normal 13 5 3 4 2 3" xfId="33309" xr:uid="{00000000-0005-0000-0000-0000C0440000}"/>
    <cellStyle name="Normal 13 5 3 4 3" xfId="11840" xr:uid="{00000000-0005-0000-0000-0000C1440000}"/>
    <cellStyle name="Normal 13 5 3 4 3 2" xfId="21761" xr:uid="{00000000-0005-0000-0000-0000C2440000}"/>
    <cellStyle name="Normal 13 5 3 4 3 3" xfId="32177" xr:uid="{00000000-0005-0000-0000-0000C3440000}"/>
    <cellStyle name="Normal 13 5 3 4 4" xfId="21759" xr:uid="{00000000-0005-0000-0000-0000C4440000}"/>
    <cellStyle name="Normal 13 5 3 4 5" xfId="31412" xr:uid="{00000000-0005-0000-0000-0000C5440000}"/>
    <cellStyle name="Normal 13 5 3 5" xfId="11841" xr:uid="{00000000-0005-0000-0000-0000C6440000}"/>
    <cellStyle name="Normal 13 5 3 5 2" xfId="21762" xr:uid="{00000000-0005-0000-0000-0000C7440000}"/>
    <cellStyle name="Normal 13 5 3 5 3" xfId="42178" xr:uid="{00000000-0005-0000-0000-0000C8440000}"/>
    <cellStyle name="Normal 13 5 3 6" xfId="11842" xr:uid="{00000000-0005-0000-0000-0000C9440000}"/>
    <cellStyle name="Normal 13 5 3 6 2" xfId="21763" xr:uid="{00000000-0005-0000-0000-0000CA440000}"/>
    <cellStyle name="Normal 13 5 3 7" xfId="21746" xr:uid="{00000000-0005-0000-0000-0000CB440000}"/>
    <cellStyle name="Normal 13 5 3 8" xfId="30652" xr:uid="{00000000-0005-0000-0000-0000CC440000}"/>
    <cellStyle name="Normal 13 5 4" xfId="2316" xr:uid="{00000000-0005-0000-0000-0000CD440000}"/>
    <cellStyle name="Normal 13 5 4 2" xfId="2317" xr:uid="{00000000-0005-0000-0000-0000CE440000}"/>
    <cellStyle name="Normal 13 5 4 2 2" xfId="11843" xr:uid="{00000000-0005-0000-0000-0000CF440000}"/>
    <cellStyle name="Normal 13 5 4 2 2 2" xfId="11844" xr:uid="{00000000-0005-0000-0000-0000D0440000}"/>
    <cellStyle name="Normal 13 5 4 2 2 2 2" xfId="21767" xr:uid="{00000000-0005-0000-0000-0000D1440000}"/>
    <cellStyle name="Normal 13 5 4 2 2 2 3" xfId="33313" xr:uid="{00000000-0005-0000-0000-0000D2440000}"/>
    <cellStyle name="Normal 13 5 4 2 2 3" xfId="11845" xr:uid="{00000000-0005-0000-0000-0000D3440000}"/>
    <cellStyle name="Normal 13 5 4 2 2 3 2" xfId="21768" xr:uid="{00000000-0005-0000-0000-0000D4440000}"/>
    <cellStyle name="Normal 13 5 4 2 2 3 3" xfId="32181" xr:uid="{00000000-0005-0000-0000-0000D5440000}"/>
    <cellStyle name="Normal 13 5 4 2 2 4" xfId="21766" xr:uid="{00000000-0005-0000-0000-0000D6440000}"/>
    <cellStyle name="Normal 13 5 4 2 2 5" xfId="31416" xr:uid="{00000000-0005-0000-0000-0000D7440000}"/>
    <cellStyle name="Normal 13 5 4 2 3" xfId="11846" xr:uid="{00000000-0005-0000-0000-0000D8440000}"/>
    <cellStyle name="Normal 13 5 4 2 3 2" xfId="21769" xr:uid="{00000000-0005-0000-0000-0000D9440000}"/>
    <cellStyle name="Normal 13 5 4 2 3 3" xfId="42182" xr:uid="{00000000-0005-0000-0000-0000DA440000}"/>
    <cellStyle name="Normal 13 5 4 2 4" xfId="11847" xr:uid="{00000000-0005-0000-0000-0000DB440000}"/>
    <cellStyle name="Normal 13 5 4 2 4 2" xfId="21770" xr:uid="{00000000-0005-0000-0000-0000DC440000}"/>
    <cellStyle name="Normal 13 5 4 2 5" xfId="21765" xr:uid="{00000000-0005-0000-0000-0000DD440000}"/>
    <cellStyle name="Normal 13 5 4 2 6" xfId="30656" xr:uid="{00000000-0005-0000-0000-0000DE440000}"/>
    <cellStyle name="Normal 13 5 4 3" xfId="11848" xr:uid="{00000000-0005-0000-0000-0000DF440000}"/>
    <cellStyle name="Normal 13 5 4 3 2" xfId="11849" xr:uid="{00000000-0005-0000-0000-0000E0440000}"/>
    <cellStyle name="Normal 13 5 4 3 2 2" xfId="21772" xr:uid="{00000000-0005-0000-0000-0000E1440000}"/>
    <cellStyle name="Normal 13 5 4 3 2 3" xfId="33312" xr:uid="{00000000-0005-0000-0000-0000E2440000}"/>
    <cellStyle name="Normal 13 5 4 3 3" xfId="11850" xr:uid="{00000000-0005-0000-0000-0000E3440000}"/>
    <cellStyle name="Normal 13 5 4 3 3 2" xfId="21773" xr:uid="{00000000-0005-0000-0000-0000E4440000}"/>
    <cellStyle name="Normal 13 5 4 3 3 3" xfId="32180" xr:uid="{00000000-0005-0000-0000-0000E5440000}"/>
    <cellStyle name="Normal 13 5 4 3 4" xfId="21771" xr:uid="{00000000-0005-0000-0000-0000E6440000}"/>
    <cellStyle name="Normal 13 5 4 3 5" xfId="31415" xr:uid="{00000000-0005-0000-0000-0000E7440000}"/>
    <cellStyle name="Normal 13 5 4 4" xfId="11851" xr:uid="{00000000-0005-0000-0000-0000E8440000}"/>
    <cellStyle name="Normal 13 5 4 4 2" xfId="21774" xr:uid="{00000000-0005-0000-0000-0000E9440000}"/>
    <cellStyle name="Normal 13 5 4 4 3" xfId="42181" xr:uid="{00000000-0005-0000-0000-0000EA440000}"/>
    <cellStyle name="Normal 13 5 4 5" xfId="11852" xr:uid="{00000000-0005-0000-0000-0000EB440000}"/>
    <cellStyle name="Normal 13 5 4 5 2" xfId="21775" xr:uid="{00000000-0005-0000-0000-0000EC440000}"/>
    <cellStyle name="Normal 13 5 4 6" xfId="21764" xr:uid="{00000000-0005-0000-0000-0000ED440000}"/>
    <cellStyle name="Normal 13 5 4 7" xfId="30655" xr:uid="{00000000-0005-0000-0000-0000EE440000}"/>
    <cellStyle name="Normal 13 5 5" xfId="2318" xr:uid="{00000000-0005-0000-0000-0000EF440000}"/>
    <cellStyle name="Normal 13 5 5 2" xfId="11853" xr:uid="{00000000-0005-0000-0000-0000F0440000}"/>
    <cellStyle name="Normal 13 5 5 2 2" xfId="11854" xr:uid="{00000000-0005-0000-0000-0000F1440000}"/>
    <cellStyle name="Normal 13 5 5 2 2 2" xfId="21778" xr:uid="{00000000-0005-0000-0000-0000F2440000}"/>
    <cellStyle name="Normal 13 5 5 2 2 3" xfId="33314" xr:uid="{00000000-0005-0000-0000-0000F3440000}"/>
    <cellStyle name="Normal 13 5 5 2 3" xfId="11855" xr:uid="{00000000-0005-0000-0000-0000F4440000}"/>
    <cellStyle name="Normal 13 5 5 2 3 2" xfId="21779" xr:uid="{00000000-0005-0000-0000-0000F5440000}"/>
    <cellStyle name="Normal 13 5 5 2 3 3" xfId="32182" xr:uid="{00000000-0005-0000-0000-0000F6440000}"/>
    <cellStyle name="Normal 13 5 5 2 4" xfId="21777" xr:uid="{00000000-0005-0000-0000-0000F7440000}"/>
    <cellStyle name="Normal 13 5 5 2 5" xfId="31417" xr:uid="{00000000-0005-0000-0000-0000F8440000}"/>
    <cellStyle name="Normal 13 5 5 3" xfId="11856" xr:uid="{00000000-0005-0000-0000-0000F9440000}"/>
    <cellStyle name="Normal 13 5 5 3 2" xfId="21780" xr:uid="{00000000-0005-0000-0000-0000FA440000}"/>
    <cellStyle name="Normal 13 5 5 3 3" xfId="42183" xr:uid="{00000000-0005-0000-0000-0000FB440000}"/>
    <cellStyle name="Normal 13 5 5 4" xfId="11857" xr:uid="{00000000-0005-0000-0000-0000FC440000}"/>
    <cellStyle name="Normal 13 5 5 4 2" xfId="21781" xr:uid="{00000000-0005-0000-0000-0000FD440000}"/>
    <cellStyle name="Normal 13 5 5 5" xfId="21776" xr:uid="{00000000-0005-0000-0000-0000FE440000}"/>
    <cellStyle name="Normal 13 5 5 6" xfId="30657" xr:uid="{00000000-0005-0000-0000-0000FF440000}"/>
    <cellStyle name="Normal 13 5 6" xfId="2319" xr:uid="{00000000-0005-0000-0000-000000450000}"/>
    <cellStyle name="Normal 13 5 6 2" xfId="11858" xr:uid="{00000000-0005-0000-0000-000001450000}"/>
    <cellStyle name="Normal 13 5 6 2 2" xfId="11859" xr:uid="{00000000-0005-0000-0000-000002450000}"/>
    <cellStyle name="Normal 13 5 6 2 2 2" xfId="21784" xr:uid="{00000000-0005-0000-0000-000003450000}"/>
    <cellStyle name="Normal 13 5 6 2 2 3" xfId="33315" xr:uid="{00000000-0005-0000-0000-000004450000}"/>
    <cellStyle name="Normal 13 5 6 2 3" xfId="11860" xr:uid="{00000000-0005-0000-0000-000005450000}"/>
    <cellStyle name="Normal 13 5 6 2 3 2" xfId="21785" xr:uid="{00000000-0005-0000-0000-000006450000}"/>
    <cellStyle name="Normal 13 5 6 2 3 3" xfId="32183" xr:uid="{00000000-0005-0000-0000-000007450000}"/>
    <cellStyle name="Normal 13 5 6 2 4" xfId="21783" xr:uid="{00000000-0005-0000-0000-000008450000}"/>
    <cellStyle name="Normal 13 5 6 2 5" xfId="31418" xr:uid="{00000000-0005-0000-0000-000009450000}"/>
    <cellStyle name="Normal 13 5 6 3" xfId="11861" xr:uid="{00000000-0005-0000-0000-00000A450000}"/>
    <cellStyle name="Normal 13 5 6 3 2" xfId="21786" xr:uid="{00000000-0005-0000-0000-00000B450000}"/>
    <cellStyle name="Normal 13 5 6 3 3" xfId="42184" xr:uid="{00000000-0005-0000-0000-00000C450000}"/>
    <cellStyle name="Normal 13 5 6 4" xfId="11862" xr:uid="{00000000-0005-0000-0000-00000D450000}"/>
    <cellStyle name="Normal 13 5 6 4 2" xfId="21787" xr:uid="{00000000-0005-0000-0000-00000E450000}"/>
    <cellStyle name="Normal 13 5 6 5" xfId="21782" xr:uid="{00000000-0005-0000-0000-00000F450000}"/>
    <cellStyle name="Normal 13 5 6 6" xfId="30658" xr:uid="{00000000-0005-0000-0000-000010450000}"/>
    <cellStyle name="Normal 13 5 7" xfId="11863" xr:uid="{00000000-0005-0000-0000-000011450000}"/>
    <cellStyle name="Normal 13 5 7 2" xfId="11864" xr:uid="{00000000-0005-0000-0000-000012450000}"/>
    <cellStyle name="Normal 13 5 7 2 2" xfId="21789" xr:uid="{00000000-0005-0000-0000-000013450000}"/>
    <cellStyle name="Normal 13 5 7 2 3" xfId="33300" xr:uid="{00000000-0005-0000-0000-000014450000}"/>
    <cellStyle name="Normal 13 5 7 3" xfId="11865" xr:uid="{00000000-0005-0000-0000-000015450000}"/>
    <cellStyle name="Normal 13 5 7 3 2" xfId="21790" xr:uid="{00000000-0005-0000-0000-000016450000}"/>
    <cellStyle name="Normal 13 5 7 3 3" xfId="32168" xr:uid="{00000000-0005-0000-0000-000017450000}"/>
    <cellStyle name="Normal 13 5 7 4" xfId="21788" xr:uid="{00000000-0005-0000-0000-000018450000}"/>
    <cellStyle name="Normal 13 5 7 5" xfId="31403" xr:uid="{00000000-0005-0000-0000-000019450000}"/>
    <cellStyle name="Normal 13 5 8" xfId="11866" xr:uid="{00000000-0005-0000-0000-00001A450000}"/>
    <cellStyle name="Normal 13 5 8 2" xfId="21791" xr:uid="{00000000-0005-0000-0000-00001B450000}"/>
    <cellStyle name="Normal 13 5 8 3" xfId="42169" xr:uid="{00000000-0005-0000-0000-00001C450000}"/>
    <cellStyle name="Normal 13 5 9" xfId="11867" xr:uid="{00000000-0005-0000-0000-00001D450000}"/>
    <cellStyle name="Normal 13 5 9 2" xfId="21792" xr:uid="{00000000-0005-0000-0000-00001E450000}"/>
    <cellStyle name="Normal 13 6" xfId="2320" xr:uid="{00000000-0005-0000-0000-00001F450000}"/>
    <cellStyle name="Normal 13 6 2" xfId="11869" xr:uid="{00000000-0005-0000-0000-000020450000}"/>
    <cellStyle name="Normal 13 6 2 2" xfId="21794" xr:uid="{00000000-0005-0000-0000-000021450000}"/>
    <cellStyle name="Normal 13 6 2 3" xfId="31029" xr:uid="{00000000-0005-0000-0000-000022450000}"/>
    <cellStyle name="Normal 13 6 3" xfId="11870" xr:uid="{00000000-0005-0000-0000-000023450000}"/>
    <cellStyle name="Normal 13 6 3 2" xfId="11871" xr:uid="{00000000-0005-0000-0000-000024450000}"/>
    <cellStyle name="Normal 13 6 3 2 2" xfId="21796" xr:uid="{00000000-0005-0000-0000-000025450000}"/>
    <cellStyle name="Normal 13 6 3 2 3" xfId="33316" xr:uid="{00000000-0005-0000-0000-000026450000}"/>
    <cellStyle name="Normal 13 6 3 3" xfId="11872" xr:uid="{00000000-0005-0000-0000-000027450000}"/>
    <cellStyle name="Normal 13 6 3 3 2" xfId="21797" xr:uid="{00000000-0005-0000-0000-000028450000}"/>
    <cellStyle name="Normal 13 6 3 3 3" xfId="32184" xr:uid="{00000000-0005-0000-0000-000029450000}"/>
    <cellStyle name="Normal 13 6 3 4" xfId="21795" xr:uid="{00000000-0005-0000-0000-00002A450000}"/>
    <cellStyle name="Normal 13 6 3 5" xfId="31419" xr:uid="{00000000-0005-0000-0000-00002B450000}"/>
    <cellStyle name="Normal 13 6 4" xfId="11873" xr:uid="{00000000-0005-0000-0000-00002C450000}"/>
    <cellStyle name="Normal 13 6 4 2" xfId="21798" xr:uid="{00000000-0005-0000-0000-00002D450000}"/>
    <cellStyle name="Normal 13 6 4 3" xfId="42185" xr:uid="{00000000-0005-0000-0000-00002E450000}"/>
    <cellStyle name="Normal 13 6 5" xfId="11874" xr:uid="{00000000-0005-0000-0000-00002F450000}"/>
    <cellStyle name="Normal 13 6 5 2" xfId="21799" xr:uid="{00000000-0005-0000-0000-000030450000}"/>
    <cellStyle name="Normal 13 6 6" xfId="11868" xr:uid="{00000000-0005-0000-0000-000031450000}"/>
    <cellStyle name="Normal 13 6 7" xfId="21793" xr:uid="{00000000-0005-0000-0000-000032450000}"/>
    <cellStyle name="Normal 13 6 8" xfId="30659" xr:uid="{00000000-0005-0000-0000-000033450000}"/>
    <cellStyle name="Normal 13 7" xfId="2321" xr:uid="{00000000-0005-0000-0000-000034450000}"/>
    <cellStyle name="Normal 13 7 2" xfId="2322" xr:uid="{00000000-0005-0000-0000-000035450000}"/>
    <cellStyle name="Normal 13 7 2 2" xfId="11875" xr:uid="{00000000-0005-0000-0000-000036450000}"/>
    <cellStyle name="Normal 13 7 2 2 2" xfId="11876" xr:uid="{00000000-0005-0000-0000-000037450000}"/>
    <cellStyle name="Normal 13 7 2 2 2 2" xfId="21803" xr:uid="{00000000-0005-0000-0000-000038450000}"/>
    <cellStyle name="Normal 13 7 2 2 2 3" xfId="33318" xr:uid="{00000000-0005-0000-0000-000039450000}"/>
    <cellStyle name="Normal 13 7 2 2 3" xfId="11877" xr:uid="{00000000-0005-0000-0000-00003A450000}"/>
    <cellStyle name="Normal 13 7 2 2 3 2" xfId="21804" xr:uid="{00000000-0005-0000-0000-00003B450000}"/>
    <cellStyle name="Normal 13 7 2 2 3 3" xfId="32186" xr:uid="{00000000-0005-0000-0000-00003C450000}"/>
    <cellStyle name="Normal 13 7 2 2 4" xfId="21802" xr:uid="{00000000-0005-0000-0000-00003D450000}"/>
    <cellStyle name="Normal 13 7 2 2 5" xfId="31421" xr:uid="{00000000-0005-0000-0000-00003E450000}"/>
    <cellStyle name="Normal 13 7 2 3" xfId="11878" xr:uid="{00000000-0005-0000-0000-00003F450000}"/>
    <cellStyle name="Normal 13 7 2 3 2" xfId="21805" xr:uid="{00000000-0005-0000-0000-000040450000}"/>
    <cellStyle name="Normal 13 7 2 3 3" xfId="42187" xr:uid="{00000000-0005-0000-0000-000041450000}"/>
    <cellStyle name="Normal 13 7 2 4" xfId="11879" xr:uid="{00000000-0005-0000-0000-000042450000}"/>
    <cellStyle name="Normal 13 7 2 4 2" xfId="21806" xr:uid="{00000000-0005-0000-0000-000043450000}"/>
    <cellStyle name="Normal 13 7 2 5" xfId="21801" xr:uid="{00000000-0005-0000-0000-000044450000}"/>
    <cellStyle name="Normal 13 7 2 6" xfId="30661" xr:uid="{00000000-0005-0000-0000-000045450000}"/>
    <cellStyle name="Normal 13 7 3" xfId="11880" xr:uid="{00000000-0005-0000-0000-000046450000}"/>
    <cellStyle name="Normal 13 7 3 2" xfId="11881" xr:uid="{00000000-0005-0000-0000-000047450000}"/>
    <cellStyle name="Normal 13 7 3 2 2" xfId="21808" xr:uid="{00000000-0005-0000-0000-000048450000}"/>
    <cellStyle name="Normal 13 7 3 2 3" xfId="33317" xr:uid="{00000000-0005-0000-0000-000049450000}"/>
    <cellStyle name="Normal 13 7 3 3" xfId="11882" xr:uid="{00000000-0005-0000-0000-00004A450000}"/>
    <cellStyle name="Normal 13 7 3 3 2" xfId="21809" xr:uid="{00000000-0005-0000-0000-00004B450000}"/>
    <cellStyle name="Normal 13 7 3 3 3" xfId="32185" xr:uid="{00000000-0005-0000-0000-00004C450000}"/>
    <cellStyle name="Normal 13 7 3 4" xfId="21807" xr:uid="{00000000-0005-0000-0000-00004D450000}"/>
    <cellStyle name="Normal 13 7 3 5" xfId="31420" xr:uid="{00000000-0005-0000-0000-00004E450000}"/>
    <cellStyle name="Normal 13 7 4" xfId="11883" xr:uid="{00000000-0005-0000-0000-00004F450000}"/>
    <cellStyle name="Normal 13 7 4 2" xfId="21810" xr:uid="{00000000-0005-0000-0000-000050450000}"/>
    <cellStyle name="Normal 13 7 4 3" xfId="42186" xr:uid="{00000000-0005-0000-0000-000051450000}"/>
    <cellStyle name="Normal 13 7 5" xfId="11884" xr:uid="{00000000-0005-0000-0000-000052450000}"/>
    <cellStyle name="Normal 13 7 5 2" xfId="21811" xr:uid="{00000000-0005-0000-0000-000053450000}"/>
    <cellStyle name="Normal 13 7 6" xfId="21800" xr:uid="{00000000-0005-0000-0000-000054450000}"/>
    <cellStyle name="Normal 13 7 7" xfId="30660" xr:uid="{00000000-0005-0000-0000-000055450000}"/>
    <cellStyle name="Normal 13 8" xfId="2323" xr:uid="{00000000-0005-0000-0000-000056450000}"/>
    <cellStyle name="Normal 13 8 2" xfId="11885" xr:uid="{00000000-0005-0000-0000-000057450000}"/>
    <cellStyle name="Normal 13 8 2 2" xfId="11886" xr:uid="{00000000-0005-0000-0000-000058450000}"/>
    <cellStyle name="Normal 13 8 2 2 2" xfId="21814" xr:uid="{00000000-0005-0000-0000-000059450000}"/>
    <cellStyle name="Normal 13 8 2 2 3" xfId="33319" xr:uid="{00000000-0005-0000-0000-00005A450000}"/>
    <cellStyle name="Normal 13 8 2 3" xfId="11887" xr:uid="{00000000-0005-0000-0000-00005B450000}"/>
    <cellStyle name="Normal 13 8 2 3 2" xfId="21815" xr:uid="{00000000-0005-0000-0000-00005C450000}"/>
    <cellStyle name="Normal 13 8 2 3 3" xfId="32187" xr:uid="{00000000-0005-0000-0000-00005D450000}"/>
    <cellStyle name="Normal 13 8 2 4" xfId="21813" xr:uid="{00000000-0005-0000-0000-00005E450000}"/>
    <cellStyle name="Normal 13 8 2 5" xfId="31422" xr:uid="{00000000-0005-0000-0000-00005F450000}"/>
    <cellStyle name="Normal 13 8 3" xfId="11888" xr:uid="{00000000-0005-0000-0000-000060450000}"/>
    <cellStyle name="Normal 13 8 3 2" xfId="21816" xr:uid="{00000000-0005-0000-0000-000061450000}"/>
    <cellStyle name="Normal 13 8 3 3" xfId="42188" xr:uid="{00000000-0005-0000-0000-000062450000}"/>
    <cellStyle name="Normal 13 8 4" xfId="11889" xr:uid="{00000000-0005-0000-0000-000063450000}"/>
    <cellStyle name="Normal 13 8 4 2" xfId="21817" xr:uid="{00000000-0005-0000-0000-000064450000}"/>
    <cellStyle name="Normal 13 8 5" xfId="21812" xr:uid="{00000000-0005-0000-0000-000065450000}"/>
    <cellStyle name="Normal 13 8 6" xfId="30662" xr:uid="{00000000-0005-0000-0000-000066450000}"/>
    <cellStyle name="Normal 13 9" xfId="2324" xr:uid="{00000000-0005-0000-0000-000067450000}"/>
    <cellStyle name="Normal 13 9 2" xfId="11890" xr:uid="{00000000-0005-0000-0000-000068450000}"/>
    <cellStyle name="Normal 13 9 2 2" xfId="11891" xr:uid="{00000000-0005-0000-0000-000069450000}"/>
    <cellStyle name="Normal 13 9 2 2 2" xfId="21820" xr:uid="{00000000-0005-0000-0000-00006A450000}"/>
    <cellStyle name="Normal 13 9 2 2 3" xfId="33320" xr:uid="{00000000-0005-0000-0000-00006B450000}"/>
    <cellStyle name="Normal 13 9 2 3" xfId="11892" xr:uid="{00000000-0005-0000-0000-00006C450000}"/>
    <cellStyle name="Normal 13 9 2 3 2" xfId="21821" xr:uid="{00000000-0005-0000-0000-00006D450000}"/>
    <cellStyle name="Normal 13 9 2 3 3" xfId="32188" xr:uid="{00000000-0005-0000-0000-00006E450000}"/>
    <cellStyle name="Normal 13 9 2 4" xfId="21819" xr:uid="{00000000-0005-0000-0000-00006F450000}"/>
    <cellStyle name="Normal 13 9 2 5" xfId="31423" xr:uid="{00000000-0005-0000-0000-000070450000}"/>
    <cellStyle name="Normal 13 9 3" xfId="11893" xr:uid="{00000000-0005-0000-0000-000071450000}"/>
    <cellStyle name="Normal 13 9 3 2" xfId="21822" xr:uid="{00000000-0005-0000-0000-000072450000}"/>
    <cellStyle name="Normal 13 9 3 3" xfId="42189" xr:uid="{00000000-0005-0000-0000-000073450000}"/>
    <cellStyle name="Normal 13 9 4" xfId="11894" xr:uid="{00000000-0005-0000-0000-000074450000}"/>
    <cellStyle name="Normal 13 9 4 2" xfId="21823" xr:uid="{00000000-0005-0000-0000-000075450000}"/>
    <cellStyle name="Normal 13 9 5" xfId="21818" xr:uid="{00000000-0005-0000-0000-000076450000}"/>
    <cellStyle name="Normal 13 9 6" xfId="30663" xr:uid="{00000000-0005-0000-0000-000077450000}"/>
    <cellStyle name="Normal 130" xfId="11895" xr:uid="{00000000-0005-0000-0000-000078450000}"/>
    <cellStyle name="Normal 130 2" xfId="21824" xr:uid="{00000000-0005-0000-0000-000079450000}"/>
    <cellStyle name="Normal 130 3" xfId="42737" xr:uid="{00000000-0005-0000-0000-00007A450000}"/>
    <cellStyle name="Normal 131" xfId="11896" xr:uid="{00000000-0005-0000-0000-00007B450000}"/>
    <cellStyle name="Normal 131 2" xfId="21825" xr:uid="{00000000-0005-0000-0000-00007C450000}"/>
    <cellStyle name="Normal 131 3" xfId="42742" xr:uid="{00000000-0005-0000-0000-00007D450000}"/>
    <cellStyle name="Normal 132" xfId="11897" xr:uid="{00000000-0005-0000-0000-00007E450000}"/>
    <cellStyle name="Normal 132 2" xfId="21826" xr:uid="{00000000-0005-0000-0000-00007F450000}"/>
    <cellStyle name="Normal 132 3" xfId="42759" xr:uid="{00000000-0005-0000-0000-000080450000}"/>
    <cellStyle name="Normal 133" xfId="11898" xr:uid="{00000000-0005-0000-0000-000081450000}"/>
    <cellStyle name="Normal 133 2" xfId="21827" xr:uid="{00000000-0005-0000-0000-000082450000}"/>
    <cellStyle name="Normal 133 3" xfId="42750" xr:uid="{00000000-0005-0000-0000-000083450000}"/>
    <cellStyle name="Normal 134" xfId="11899" xr:uid="{00000000-0005-0000-0000-000084450000}"/>
    <cellStyle name="Normal 134 2" xfId="21828" xr:uid="{00000000-0005-0000-0000-000085450000}"/>
    <cellStyle name="Normal 134 3" xfId="42773" xr:uid="{00000000-0005-0000-0000-000086450000}"/>
    <cellStyle name="Normal 135" xfId="11900" xr:uid="{00000000-0005-0000-0000-000087450000}"/>
    <cellStyle name="Normal 135 2" xfId="21829" xr:uid="{00000000-0005-0000-0000-000088450000}"/>
    <cellStyle name="Normal 135 3" xfId="42784" xr:uid="{00000000-0005-0000-0000-000089450000}"/>
    <cellStyle name="Normal 136" xfId="11901" xr:uid="{00000000-0005-0000-0000-00008A450000}"/>
    <cellStyle name="Normal 136 2" xfId="21830" xr:uid="{00000000-0005-0000-0000-00008B450000}"/>
    <cellStyle name="Normal 136 3" xfId="42741" xr:uid="{00000000-0005-0000-0000-00008C450000}"/>
    <cellStyle name="Normal 137" xfId="11902" xr:uid="{00000000-0005-0000-0000-00008D450000}"/>
    <cellStyle name="Normal 137 2" xfId="21831" xr:uid="{00000000-0005-0000-0000-00008E450000}"/>
    <cellStyle name="Normal 137 3" xfId="42753" xr:uid="{00000000-0005-0000-0000-00008F450000}"/>
    <cellStyle name="Normal 138" xfId="11903" xr:uid="{00000000-0005-0000-0000-000090450000}"/>
    <cellStyle name="Normal 138 2" xfId="21832" xr:uid="{00000000-0005-0000-0000-000091450000}"/>
    <cellStyle name="Normal 138 3" xfId="42764" xr:uid="{00000000-0005-0000-0000-000092450000}"/>
    <cellStyle name="Normal 139" xfId="11904" xr:uid="{00000000-0005-0000-0000-000093450000}"/>
    <cellStyle name="Normal 139 2" xfId="21833" xr:uid="{00000000-0005-0000-0000-000094450000}"/>
    <cellStyle name="Normal 139 3" xfId="42723" xr:uid="{00000000-0005-0000-0000-000095450000}"/>
    <cellStyle name="Normal 14" xfId="2325" xr:uid="{00000000-0005-0000-0000-000096450000}"/>
    <cellStyle name="Normal 14 10" xfId="21834" xr:uid="{00000000-0005-0000-0000-000097450000}"/>
    <cellStyle name="Normal 14 11" xfId="30664" xr:uid="{00000000-0005-0000-0000-000098450000}"/>
    <cellStyle name="Normal 14 2" xfId="2326" xr:uid="{00000000-0005-0000-0000-000099450000}"/>
    <cellStyle name="Normal 14 2 2" xfId="11907" xr:uid="{00000000-0005-0000-0000-00009A450000}"/>
    <cellStyle name="Normal 14 2 2 2" xfId="11908" xr:uid="{00000000-0005-0000-0000-00009B450000}"/>
    <cellStyle name="Normal 14 2 2 2 2" xfId="21837" xr:uid="{00000000-0005-0000-0000-00009C450000}"/>
    <cellStyle name="Normal 14 2 2 2 3" xfId="33322" xr:uid="{00000000-0005-0000-0000-00009D450000}"/>
    <cellStyle name="Normal 14 2 2 3" xfId="11909" xr:uid="{00000000-0005-0000-0000-00009E450000}"/>
    <cellStyle name="Normal 14 2 2 3 2" xfId="21838" xr:uid="{00000000-0005-0000-0000-00009F450000}"/>
    <cellStyle name="Normal 14 2 2 3 3" xfId="32190" xr:uid="{00000000-0005-0000-0000-0000A0450000}"/>
    <cellStyle name="Normal 14 2 2 4" xfId="21836" xr:uid="{00000000-0005-0000-0000-0000A1450000}"/>
    <cellStyle name="Normal 14 2 2 5" xfId="31425" xr:uid="{00000000-0005-0000-0000-0000A2450000}"/>
    <cellStyle name="Normal 14 2 3" xfId="11910" xr:uid="{00000000-0005-0000-0000-0000A3450000}"/>
    <cellStyle name="Normal 14 2 3 2" xfId="21839" xr:uid="{00000000-0005-0000-0000-0000A4450000}"/>
    <cellStyle name="Normal 14 2 3 3" xfId="42191" xr:uid="{00000000-0005-0000-0000-0000A5450000}"/>
    <cellStyle name="Normal 14 2 4" xfId="11911" xr:uid="{00000000-0005-0000-0000-0000A6450000}"/>
    <cellStyle name="Normal 14 2 4 2" xfId="21840" xr:uid="{00000000-0005-0000-0000-0000A7450000}"/>
    <cellStyle name="Normal 14 2 5" xfId="11906" xr:uid="{00000000-0005-0000-0000-0000A8450000}"/>
    <cellStyle name="Normal 14 2 6" xfId="21835" xr:uid="{00000000-0005-0000-0000-0000A9450000}"/>
    <cellStyle name="Normal 14 2 7" xfId="30665" xr:uid="{00000000-0005-0000-0000-0000AA450000}"/>
    <cellStyle name="Normal 14 3" xfId="2327" xr:uid="{00000000-0005-0000-0000-0000AB450000}"/>
    <cellStyle name="Normal 14 3 2" xfId="11913" xr:uid="{00000000-0005-0000-0000-0000AC450000}"/>
    <cellStyle name="Normal 14 3 2 2" xfId="21842" xr:uid="{00000000-0005-0000-0000-0000AD450000}"/>
    <cellStyle name="Normal 14 3 2 3" xfId="31031" xr:uid="{00000000-0005-0000-0000-0000AE450000}"/>
    <cellStyle name="Normal 14 3 3" xfId="11914" xr:uid="{00000000-0005-0000-0000-0000AF450000}"/>
    <cellStyle name="Normal 14 3 3 2" xfId="11915" xr:uid="{00000000-0005-0000-0000-0000B0450000}"/>
    <cellStyle name="Normal 14 3 3 2 2" xfId="21844" xr:uid="{00000000-0005-0000-0000-0000B1450000}"/>
    <cellStyle name="Normal 14 3 3 2 3" xfId="33323" xr:uid="{00000000-0005-0000-0000-0000B2450000}"/>
    <cellStyle name="Normal 14 3 3 3" xfId="11916" xr:uid="{00000000-0005-0000-0000-0000B3450000}"/>
    <cellStyle name="Normal 14 3 3 3 2" xfId="21845" xr:uid="{00000000-0005-0000-0000-0000B4450000}"/>
    <cellStyle name="Normal 14 3 3 3 3" xfId="32191" xr:uid="{00000000-0005-0000-0000-0000B5450000}"/>
    <cellStyle name="Normal 14 3 3 4" xfId="21843" xr:uid="{00000000-0005-0000-0000-0000B6450000}"/>
    <cellStyle name="Normal 14 3 3 5" xfId="31426" xr:uid="{00000000-0005-0000-0000-0000B7450000}"/>
    <cellStyle name="Normal 14 3 4" xfId="11917" xr:uid="{00000000-0005-0000-0000-0000B8450000}"/>
    <cellStyle name="Normal 14 3 4 2" xfId="21846" xr:uid="{00000000-0005-0000-0000-0000B9450000}"/>
    <cellStyle name="Normal 14 3 4 3" xfId="42192" xr:uid="{00000000-0005-0000-0000-0000BA450000}"/>
    <cellStyle name="Normal 14 3 5" xfId="11918" xr:uid="{00000000-0005-0000-0000-0000BB450000}"/>
    <cellStyle name="Normal 14 3 5 2" xfId="21847" xr:uid="{00000000-0005-0000-0000-0000BC450000}"/>
    <cellStyle name="Normal 14 3 6" xfId="11912" xr:uid="{00000000-0005-0000-0000-0000BD450000}"/>
    <cellStyle name="Normal 14 3 7" xfId="21841" xr:uid="{00000000-0005-0000-0000-0000BE450000}"/>
    <cellStyle name="Normal 14 3 8" xfId="30666" xr:uid="{00000000-0005-0000-0000-0000BF450000}"/>
    <cellStyle name="Normal 14 4" xfId="2328" xr:uid="{00000000-0005-0000-0000-0000C0450000}"/>
    <cellStyle name="Normal 14 4 2" xfId="11920" xr:uid="{00000000-0005-0000-0000-0000C1450000}"/>
    <cellStyle name="Normal 14 4 2 2" xfId="21849" xr:uid="{00000000-0005-0000-0000-0000C2450000}"/>
    <cellStyle name="Normal 14 4 2 3" xfId="31032" xr:uid="{00000000-0005-0000-0000-0000C3450000}"/>
    <cellStyle name="Normal 14 4 3" xfId="11921" xr:uid="{00000000-0005-0000-0000-0000C4450000}"/>
    <cellStyle name="Normal 14 4 3 2" xfId="11922" xr:uid="{00000000-0005-0000-0000-0000C5450000}"/>
    <cellStyle name="Normal 14 4 3 2 2" xfId="21851" xr:uid="{00000000-0005-0000-0000-0000C6450000}"/>
    <cellStyle name="Normal 14 4 3 2 3" xfId="33324" xr:uid="{00000000-0005-0000-0000-0000C7450000}"/>
    <cellStyle name="Normal 14 4 3 3" xfId="11923" xr:uid="{00000000-0005-0000-0000-0000C8450000}"/>
    <cellStyle name="Normal 14 4 3 3 2" xfId="21852" xr:uid="{00000000-0005-0000-0000-0000C9450000}"/>
    <cellStyle name="Normal 14 4 3 3 3" xfId="32192" xr:uid="{00000000-0005-0000-0000-0000CA450000}"/>
    <cellStyle name="Normal 14 4 3 4" xfId="21850" xr:uid="{00000000-0005-0000-0000-0000CB450000}"/>
    <cellStyle name="Normal 14 4 3 5" xfId="31427" xr:uid="{00000000-0005-0000-0000-0000CC450000}"/>
    <cellStyle name="Normal 14 4 4" xfId="11924" xr:uid="{00000000-0005-0000-0000-0000CD450000}"/>
    <cellStyle name="Normal 14 4 4 2" xfId="21853" xr:uid="{00000000-0005-0000-0000-0000CE450000}"/>
    <cellStyle name="Normal 14 4 4 3" xfId="42193" xr:uid="{00000000-0005-0000-0000-0000CF450000}"/>
    <cellStyle name="Normal 14 4 5" xfId="11925" xr:uid="{00000000-0005-0000-0000-0000D0450000}"/>
    <cellStyle name="Normal 14 4 5 2" xfId="21854" xr:uid="{00000000-0005-0000-0000-0000D1450000}"/>
    <cellStyle name="Normal 14 4 6" xfId="11919" xr:uid="{00000000-0005-0000-0000-0000D2450000}"/>
    <cellStyle name="Normal 14 4 7" xfId="21848" xr:uid="{00000000-0005-0000-0000-0000D3450000}"/>
    <cellStyle name="Normal 14 4 8" xfId="30667" xr:uid="{00000000-0005-0000-0000-0000D4450000}"/>
    <cellStyle name="Normal 14 5" xfId="11926" xr:uid="{00000000-0005-0000-0000-0000D5450000}"/>
    <cellStyle name="Normal 14 5 2" xfId="21855" xr:uid="{00000000-0005-0000-0000-0000D6450000}"/>
    <cellStyle name="Normal 14 5 3" xfId="31030" xr:uid="{00000000-0005-0000-0000-0000D7450000}"/>
    <cellStyle name="Normal 14 6" xfId="11927" xr:uid="{00000000-0005-0000-0000-0000D8450000}"/>
    <cellStyle name="Normal 14 6 2" xfId="11928" xr:uid="{00000000-0005-0000-0000-0000D9450000}"/>
    <cellStyle name="Normal 14 6 2 2" xfId="21857" xr:uid="{00000000-0005-0000-0000-0000DA450000}"/>
    <cellStyle name="Normal 14 6 2 3" xfId="33321" xr:uid="{00000000-0005-0000-0000-0000DB450000}"/>
    <cellStyle name="Normal 14 6 3" xfId="11929" xr:uid="{00000000-0005-0000-0000-0000DC450000}"/>
    <cellStyle name="Normal 14 6 3 2" xfId="21858" xr:uid="{00000000-0005-0000-0000-0000DD450000}"/>
    <cellStyle name="Normal 14 6 3 3" xfId="32189" xr:uid="{00000000-0005-0000-0000-0000DE450000}"/>
    <cellStyle name="Normal 14 6 4" xfId="21856" xr:uid="{00000000-0005-0000-0000-0000DF450000}"/>
    <cellStyle name="Normal 14 6 5" xfId="31424" xr:uid="{00000000-0005-0000-0000-0000E0450000}"/>
    <cellStyle name="Normal 14 7" xfId="11930" xr:uid="{00000000-0005-0000-0000-0000E1450000}"/>
    <cellStyle name="Normal 14 7 2" xfId="21859" xr:uid="{00000000-0005-0000-0000-0000E2450000}"/>
    <cellStyle name="Normal 14 7 3" xfId="42190" xr:uid="{00000000-0005-0000-0000-0000E3450000}"/>
    <cellStyle name="Normal 14 8" xfId="11931" xr:uid="{00000000-0005-0000-0000-0000E4450000}"/>
    <cellStyle name="Normal 14 8 2" xfId="21860" xr:uid="{00000000-0005-0000-0000-0000E5450000}"/>
    <cellStyle name="Normal 14 9" xfId="11905" xr:uid="{00000000-0005-0000-0000-0000E6450000}"/>
    <cellStyle name="Normal 140" xfId="11932" xr:uid="{00000000-0005-0000-0000-0000E7450000}"/>
    <cellStyle name="Normal 140 2" xfId="21861" xr:uid="{00000000-0005-0000-0000-0000E8450000}"/>
    <cellStyle name="Normal 140 3" xfId="42726" xr:uid="{00000000-0005-0000-0000-0000E9450000}"/>
    <cellStyle name="Normal 141" xfId="11933" xr:uid="{00000000-0005-0000-0000-0000EA450000}"/>
    <cellStyle name="Normal 141 2" xfId="21862" xr:uid="{00000000-0005-0000-0000-0000EB450000}"/>
    <cellStyle name="Normal 141 3" xfId="42738" xr:uid="{00000000-0005-0000-0000-0000EC450000}"/>
    <cellStyle name="Normal 142" xfId="11934" xr:uid="{00000000-0005-0000-0000-0000ED450000}"/>
    <cellStyle name="Normal 142 2" xfId="21863" xr:uid="{00000000-0005-0000-0000-0000EE450000}"/>
    <cellStyle name="Normal 142 3" xfId="42746" xr:uid="{00000000-0005-0000-0000-0000EF450000}"/>
    <cellStyle name="Normal 143" xfId="11935" xr:uid="{00000000-0005-0000-0000-0000F0450000}"/>
    <cellStyle name="Normal 143 2" xfId="21864" xr:uid="{00000000-0005-0000-0000-0000F1450000}"/>
    <cellStyle name="Normal 143 3" xfId="42733" xr:uid="{00000000-0005-0000-0000-0000F2450000}"/>
    <cellStyle name="Normal 144" xfId="11936" xr:uid="{00000000-0005-0000-0000-0000F3450000}"/>
    <cellStyle name="Normal 144 2" xfId="21865" xr:uid="{00000000-0005-0000-0000-0000F4450000}"/>
    <cellStyle name="Normal 144 3" xfId="42728" xr:uid="{00000000-0005-0000-0000-0000F5450000}"/>
    <cellStyle name="Normal 145" xfId="11937" xr:uid="{00000000-0005-0000-0000-0000F6450000}"/>
    <cellStyle name="Normal 145 2" xfId="21866" xr:uid="{00000000-0005-0000-0000-0000F7450000}"/>
    <cellStyle name="Normal 145 3" xfId="42780" xr:uid="{00000000-0005-0000-0000-0000F8450000}"/>
    <cellStyle name="Normal 146" xfId="11938" xr:uid="{00000000-0005-0000-0000-0000F9450000}"/>
    <cellStyle name="Normal 146 2" xfId="21867" xr:uid="{00000000-0005-0000-0000-0000FA450000}"/>
    <cellStyle name="Normal 146 3" xfId="42799" xr:uid="{00000000-0005-0000-0000-0000FB450000}"/>
    <cellStyle name="Normal 147" xfId="11939" xr:uid="{00000000-0005-0000-0000-0000FC450000}"/>
    <cellStyle name="Normal 147 2" xfId="21868" xr:uid="{00000000-0005-0000-0000-0000FD450000}"/>
    <cellStyle name="Normal 147 3" xfId="42801" xr:uid="{00000000-0005-0000-0000-0000FE450000}"/>
    <cellStyle name="Normal 148" xfId="20083" xr:uid="{00000000-0005-0000-0000-0000FF450000}"/>
    <cellStyle name="Normal 149" xfId="30257" xr:uid="{00000000-0005-0000-0000-000000460000}"/>
    <cellStyle name="Normal 15" xfId="2329" xr:uid="{00000000-0005-0000-0000-000001460000}"/>
    <cellStyle name="Normal 15 10" xfId="2330" xr:uid="{00000000-0005-0000-0000-000002460000}"/>
    <cellStyle name="Normal 15 10 2" xfId="11940" xr:uid="{00000000-0005-0000-0000-000003460000}"/>
    <cellStyle name="Normal 15 10 2 2" xfId="11941" xr:uid="{00000000-0005-0000-0000-000004460000}"/>
    <cellStyle name="Normal 15 10 2 2 2" xfId="21872" xr:uid="{00000000-0005-0000-0000-000005460000}"/>
    <cellStyle name="Normal 15 10 2 2 3" xfId="33326" xr:uid="{00000000-0005-0000-0000-000006460000}"/>
    <cellStyle name="Normal 15 10 2 3" xfId="11942" xr:uid="{00000000-0005-0000-0000-000007460000}"/>
    <cellStyle name="Normal 15 10 2 3 2" xfId="21873" xr:uid="{00000000-0005-0000-0000-000008460000}"/>
    <cellStyle name="Normal 15 10 2 3 3" xfId="32194" xr:uid="{00000000-0005-0000-0000-000009460000}"/>
    <cellStyle name="Normal 15 10 2 4" xfId="21871" xr:uid="{00000000-0005-0000-0000-00000A460000}"/>
    <cellStyle name="Normal 15 10 2 5" xfId="31429" xr:uid="{00000000-0005-0000-0000-00000B460000}"/>
    <cellStyle name="Normal 15 10 3" xfId="11943" xr:uid="{00000000-0005-0000-0000-00000C460000}"/>
    <cellStyle name="Normal 15 10 3 2" xfId="21874" xr:uid="{00000000-0005-0000-0000-00000D460000}"/>
    <cellStyle name="Normal 15 10 3 3" xfId="42195" xr:uid="{00000000-0005-0000-0000-00000E460000}"/>
    <cellStyle name="Normal 15 10 4" xfId="11944" xr:uid="{00000000-0005-0000-0000-00000F460000}"/>
    <cellStyle name="Normal 15 10 4 2" xfId="21875" xr:uid="{00000000-0005-0000-0000-000010460000}"/>
    <cellStyle name="Normal 15 10 5" xfId="21870" xr:uid="{00000000-0005-0000-0000-000011460000}"/>
    <cellStyle name="Normal 15 10 6" xfId="30669" xr:uid="{00000000-0005-0000-0000-000012460000}"/>
    <cellStyle name="Normal 15 11" xfId="2331" xr:uid="{00000000-0005-0000-0000-000013460000}"/>
    <cellStyle name="Normal 15 11 2" xfId="11945" xr:uid="{00000000-0005-0000-0000-000014460000}"/>
    <cellStyle name="Normal 15 11 2 2" xfId="11946" xr:uid="{00000000-0005-0000-0000-000015460000}"/>
    <cellStyle name="Normal 15 11 2 2 2" xfId="21878" xr:uid="{00000000-0005-0000-0000-000016460000}"/>
    <cellStyle name="Normal 15 11 2 2 3" xfId="33327" xr:uid="{00000000-0005-0000-0000-000017460000}"/>
    <cellStyle name="Normal 15 11 2 3" xfId="11947" xr:uid="{00000000-0005-0000-0000-000018460000}"/>
    <cellStyle name="Normal 15 11 2 3 2" xfId="21879" xr:uid="{00000000-0005-0000-0000-000019460000}"/>
    <cellStyle name="Normal 15 11 2 3 3" xfId="32195" xr:uid="{00000000-0005-0000-0000-00001A460000}"/>
    <cellStyle name="Normal 15 11 2 4" xfId="21877" xr:uid="{00000000-0005-0000-0000-00001B460000}"/>
    <cellStyle name="Normal 15 11 2 5" xfId="31430" xr:uid="{00000000-0005-0000-0000-00001C460000}"/>
    <cellStyle name="Normal 15 11 3" xfId="11948" xr:uid="{00000000-0005-0000-0000-00001D460000}"/>
    <cellStyle name="Normal 15 11 3 2" xfId="21880" xr:uid="{00000000-0005-0000-0000-00001E460000}"/>
    <cellStyle name="Normal 15 11 3 3" xfId="42196" xr:uid="{00000000-0005-0000-0000-00001F460000}"/>
    <cellStyle name="Normal 15 11 4" xfId="11949" xr:uid="{00000000-0005-0000-0000-000020460000}"/>
    <cellStyle name="Normal 15 11 4 2" xfId="21881" xr:uid="{00000000-0005-0000-0000-000021460000}"/>
    <cellStyle name="Normal 15 11 5" xfId="21876" xr:uid="{00000000-0005-0000-0000-000022460000}"/>
    <cellStyle name="Normal 15 11 6" xfId="30670" xr:uid="{00000000-0005-0000-0000-000023460000}"/>
    <cellStyle name="Normal 15 12" xfId="11950" xr:uid="{00000000-0005-0000-0000-000024460000}"/>
    <cellStyle name="Normal 15 12 2" xfId="11951" xr:uid="{00000000-0005-0000-0000-000025460000}"/>
    <cellStyle name="Normal 15 12 2 2" xfId="21883" xr:uid="{00000000-0005-0000-0000-000026460000}"/>
    <cellStyle name="Normal 15 12 2 3" xfId="33325" xr:uid="{00000000-0005-0000-0000-000027460000}"/>
    <cellStyle name="Normal 15 12 3" xfId="11952" xr:uid="{00000000-0005-0000-0000-000028460000}"/>
    <cellStyle name="Normal 15 12 3 2" xfId="21884" xr:uid="{00000000-0005-0000-0000-000029460000}"/>
    <cellStyle name="Normal 15 12 3 3" xfId="32193" xr:uid="{00000000-0005-0000-0000-00002A460000}"/>
    <cellStyle name="Normal 15 12 4" xfId="21882" xr:uid="{00000000-0005-0000-0000-00002B460000}"/>
    <cellStyle name="Normal 15 12 5" xfId="31428" xr:uid="{00000000-0005-0000-0000-00002C460000}"/>
    <cellStyle name="Normal 15 13" xfId="11953" xr:uid="{00000000-0005-0000-0000-00002D460000}"/>
    <cellStyle name="Normal 15 13 2" xfId="21885" xr:uid="{00000000-0005-0000-0000-00002E460000}"/>
    <cellStyle name="Normal 15 13 3" xfId="42194" xr:uid="{00000000-0005-0000-0000-00002F460000}"/>
    <cellStyle name="Normal 15 14" xfId="11954" xr:uid="{00000000-0005-0000-0000-000030460000}"/>
    <cellStyle name="Normal 15 14 2" xfId="21886" xr:uid="{00000000-0005-0000-0000-000031460000}"/>
    <cellStyle name="Normal 15 15" xfId="21869" xr:uid="{00000000-0005-0000-0000-000032460000}"/>
    <cellStyle name="Normal 15 16" xfId="30668" xr:uid="{00000000-0005-0000-0000-000033460000}"/>
    <cellStyle name="Normal 15 2" xfId="2332" xr:uid="{00000000-0005-0000-0000-000034460000}"/>
    <cellStyle name="Normal 15 2 10" xfId="11955" xr:uid="{00000000-0005-0000-0000-000035460000}"/>
    <cellStyle name="Normal 15 2 10 2" xfId="21888" xr:uid="{00000000-0005-0000-0000-000036460000}"/>
    <cellStyle name="Normal 15 2 10 3" xfId="42197" xr:uid="{00000000-0005-0000-0000-000037460000}"/>
    <cellStyle name="Normal 15 2 11" xfId="11956" xr:uid="{00000000-0005-0000-0000-000038460000}"/>
    <cellStyle name="Normal 15 2 11 2" xfId="21889" xr:uid="{00000000-0005-0000-0000-000039460000}"/>
    <cellStyle name="Normal 15 2 12" xfId="21887" xr:uid="{00000000-0005-0000-0000-00003A460000}"/>
    <cellStyle name="Normal 15 2 13" xfId="30671" xr:uid="{00000000-0005-0000-0000-00003B460000}"/>
    <cellStyle name="Normal 15 2 2" xfId="2333" xr:uid="{00000000-0005-0000-0000-00003C460000}"/>
    <cellStyle name="Normal 15 2 2 10" xfId="21890" xr:uid="{00000000-0005-0000-0000-00003D460000}"/>
    <cellStyle name="Normal 15 2 2 11" xfId="30672" xr:uid="{00000000-0005-0000-0000-00003E460000}"/>
    <cellStyle name="Normal 15 2 2 2" xfId="2334" xr:uid="{00000000-0005-0000-0000-00003F460000}"/>
    <cellStyle name="Normal 15 2 2 2 10" xfId="30673" xr:uid="{00000000-0005-0000-0000-000040460000}"/>
    <cellStyle name="Normal 15 2 2 2 2" xfId="2335" xr:uid="{00000000-0005-0000-0000-000041460000}"/>
    <cellStyle name="Normal 15 2 2 2 2 2" xfId="2336" xr:uid="{00000000-0005-0000-0000-000042460000}"/>
    <cellStyle name="Normal 15 2 2 2 2 2 2" xfId="11957" xr:uid="{00000000-0005-0000-0000-000043460000}"/>
    <cellStyle name="Normal 15 2 2 2 2 2 2 2" xfId="11958" xr:uid="{00000000-0005-0000-0000-000044460000}"/>
    <cellStyle name="Normal 15 2 2 2 2 2 2 2 2" xfId="21895" xr:uid="{00000000-0005-0000-0000-000045460000}"/>
    <cellStyle name="Normal 15 2 2 2 2 2 2 2 3" xfId="33332" xr:uid="{00000000-0005-0000-0000-000046460000}"/>
    <cellStyle name="Normal 15 2 2 2 2 2 2 3" xfId="11959" xr:uid="{00000000-0005-0000-0000-000047460000}"/>
    <cellStyle name="Normal 15 2 2 2 2 2 2 3 2" xfId="21896" xr:uid="{00000000-0005-0000-0000-000048460000}"/>
    <cellStyle name="Normal 15 2 2 2 2 2 2 3 3" xfId="32200" xr:uid="{00000000-0005-0000-0000-000049460000}"/>
    <cellStyle name="Normal 15 2 2 2 2 2 2 4" xfId="21894" xr:uid="{00000000-0005-0000-0000-00004A460000}"/>
    <cellStyle name="Normal 15 2 2 2 2 2 2 5" xfId="31435" xr:uid="{00000000-0005-0000-0000-00004B460000}"/>
    <cellStyle name="Normal 15 2 2 2 2 2 3" xfId="11960" xr:uid="{00000000-0005-0000-0000-00004C460000}"/>
    <cellStyle name="Normal 15 2 2 2 2 2 3 2" xfId="21897" xr:uid="{00000000-0005-0000-0000-00004D460000}"/>
    <cellStyle name="Normal 15 2 2 2 2 2 3 3" xfId="42201" xr:uid="{00000000-0005-0000-0000-00004E460000}"/>
    <cellStyle name="Normal 15 2 2 2 2 2 4" xfId="11961" xr:uid="{00000000-0005-0000-0000-00004F460000}"/>
    <cellStyle name="Normal 15 2 2 2 2 2 4 2" xfId="21898" xr:uid="{00000000-0005-0000-0000-000050460000}"/>
    <cellStyle name="Normal 15 2 2 2 2 2 5" xfId="21893" xr:uid="{00000000-0005-0000-0000-000051460000}"/>
    <cellStyle name="Normal 15 2 2 2 2 2 6" xfId="30675" xr:uid="{00000000-0005-0000-0000-000052460000}"/>
    <cellStyle name="Normal 15 2 2 2 2 3" xfId="2337" xr:uid="{00000000-0005-0000-0000-000053460000}"/>
    <cellStyle name="Normal 15 2 2 2 2 3 2" xfId="11962" xr:uid="{00000000-0005-0000-0000-000054460000}"/>
    <cellStyle name="Normal 15 2 2 2 2 3 2 2" xfId="11963" xr:uid="{00000000-0005-0000-0000-000055460000}"/>
    <cellStyle name="Normal 15 2 2 2 2 3 2 2 2" xfId="21901" xr:uid="{00000000-0005-0000-0000-000056460000}"/>
    <cellStyle name="Normal 15 2 2 2 2 3 2 2 3" xfId="33333" xr:uid="{00000000-0005-0000-0000-000057460000}"/>
    <cellStyle name="Normal 15 2 2 2 2 3 2 3" xfId="11964" xr:uid="{00000000-0005-0000-0000-000058460000}"/>
    <cellStyle name="Normal 15 2 2 2 2 3 2 3 2" xfId="21902" xr:uid="{00000000-0005-0000-0000-000059460000}"/>
    <cellStyle name="Normal 15 2 2 2 2 3 2 3 3" xfId="32201" xr:uid="{00000000-0005-0000-0000-00005A460000}"/>
    <cellStyle name="Normal 15 2 2 2 2 3 2 4" xfId="21900" xr:uid="{00000000-0005-0000-0000-00005B460000}"/>
    <cellStyle name="Normal 15 2 2 2 2 3 2 5" xfId="31436" xr:uid="{00000000-0005-0000-0000-00005C460000}"/>
    <cellStyle name="Normal 15 2 2 2 2 3 3" xfId="11965" xr:uid="{00000000-0005-0000-0000-00005D460000}"/>
    <cellStyle name="Normal 15 2 2 2 2 3 3 2" xfId="21903" xr:uid="{00000000-0005-0000-0000-00005E460000}"/>
    <cellStyle name="Normal 15 2 2 2 2 3 3 3" xfId="42202" xr:uid="{00000000-0005-0000-0000-00005F460000}"/>
    <cellStyle name="Normal 15 2 2 2 2 3 4" xfId="11966" xr:uid="{00000000-0005-0000-0000-000060460000}"/>
    <cellStyle name="Normal 15 2 2 2 2 3 4 2" xfId="21904" xr:uid="{00000000-0005-0000-0000-000061460000}"/>
    <cellStyle name="Normal 15 2 2 2 2 3 5" xfId="21899" xr:uid="{00000000-0005-0000-0000-000062460000}"/>
    <cellStyle name="Normal 15 2 2 2 2 3 6" xfId="30676" xr:uid="{00000000-0005-0000-0000-000063460000}"/>
    <cellStyle name="Normal 15 2 2 2 2 4" xfId="11967" xr:uid="{00000000-0005-0000-0000-000064460000}"/>
    <cellStyle name="Normal 15 2 2 2 2 4 2" xfId="11968" xr:uid="{00000000-0005-0000-0000-000065460000}"/>
    <cellStyle name="Normal 15 2 2 2 2 4 2 2" xfId="21906" xr:uid="{00000000-0005-0000-0000-000066460000}"/>
    <cellStyle name="Normal 15 2 2 2 2 4 2 3" xfId="33331" xr:uid="{00000000-0005-0000-0000-000067460000}"/>
    <cellStyle name="Normal 15 2 2 2 2 4 3" xfId="11969" xr:uid="{00000000-0005-0000-0000-000068460000}"/>
    <cellStyle name="Normal 15 2 2 2 2 4 3 2" xfId="21907" xr:uid="{00000000-0005-0000-0000-000069460000}"/>
    <cellStyle name="Normal 15 2 2 2 2 4 3 3" xfId="32199" xr:uid="{00000000-0005-0000-0000-00006A460000}"/>
    <cellStyle name="Normal 15 2 2 2 2 4 4" xfId="21905" xr:uid="{00000000-0005-0000-0000-00006B460000}"/>
    <cellStyle name="Normal 15 2 2 2 2 4 5" xfId="31434" xr:uid="{00000000-0005-0000-0000-00006C460000}"/>
    <cellStyle name="Normal 15 2 2 2 2 5" xfId="11970" xr:uid="{00000000-0005-0000-0000-00006D460000}"/>
    <cellStyle name="Normal 15 2 2 2 2 5 2" xfId="21908" xr:uid="{00000000-0005-0000-0000-00006E460000}"/>
    <cellStyle name="Normal 15 2 2 2 2 5 3" xfId="42200" xr:uid="{00000000-0005-0000-0000-00006F460000}"/>
    <cellStyle name="Normal 15 2 2 2 2 6" xfId="11971" xr:uid="{00000000-0005-0000-0000-000070460000}"/>
    <cellStyle name="Normal 15 2 2 2 2 6 2" xfId="21909" xr:uid="{00000000-0005-0000-0000-000071460000}"/>
    <cellStyle name="Normal 15 2 2 2 2 7" xfId="21892" xr:uid="{00000000-0005-0000-0000-000072460000}"/>
    <cellStyle name="Normal 15 2 2 2 2 8" xfId="30674" xr:uid="{00000000-0005-0000-0000-000073460000}"/>
    <cellStyle name="Normal 15 2 2 2 3" xfId="2338" xr:uid="{00000000-0005-0000-0000-000074460000}"/>
    <cellStyle name="Normal 15 2 2 2 3 2" xfId="2339" xr:uid="{00000000-0005-0000-0000-000075460000}"/>
    <cellStyle name="Normal 15 2 2 2 3 2 2" xfId="11972" xr:uid="{00000000-0005-0000-0000-000076460000}"/>
    <cellStyle name="Normal 15 2 2 2 3 2 2 2" xfId="11973" xr:uid="{00000000-0005-0000-0000-000077460000}"/>
    <cellStyle name="Normal 15 2 2 2 3 2 2 2 2" xfId="21913" xr:uid="{00000000-0005-0000-0000-000078460000}"/>
    <cellStyle name="Normal 15 2 2 2 3 2 2 2 3" xfId="33335" xr:uid="{00000000-0005-0000-0000-000079460000}"/>
    <cellStyle name="Normal 15 2 2 2 3 2 2 3" xfId="11974" xr:uid="{00000000-0005-0000-0000-00007A460000}"/>
    <cellStyle name="Normal 15 2 2 2 3 2 2 3 2" xfId="21914" xr:uid="{00000000-0005-0000-0000-00007B460000}"/>
    <cellStyle name="Normal 15 2 2 2 3 2 2 3 3" xfId="32203" xr:uid="{00000000-0005-0000-0000-00007C460000}"/>
    <cellStyle name="Normal 15 2 2 2 3 2 2 4" xfId="21912" xr:uid="{00000000-0005-0000-0000-00007D460000}"/>
    <cellStyle name="Normal 15 2 2 2 3 2 2 5" xfId="31438" xr:uid="{00000000-0005-0000-0000-00007E460000}"/>
    <cellStyle name="Normal 15 2 2 2 3 2 3" xfId="11975" xr:uid="{00000000-0005-0000-0000-00007F460000}"/>
    <cellStyle name="Normal 15 2 2 2 3 2 3 2" xfId="21915" xr:uid="{00000000-0005-0000-0000-000080460000}"/>
    <cellStyle name="Normal 15 2 2 2 3 2 3 3" xfId="42204" xr:uid="{00000000-0005-0000-0000-000081460000}"/>
    <cellStyle name="Normal 15 2 2 2 3 2 4" xfId="11976" xr:uid="{00000000-0005-0000-0000-000082460000}"/>
    <cellStyle name="Normal 15 2 2 2 3 2 4 2" xfId="21916" xr:uid="{00000000-0005-0000-0000-000083460000}"/>
    <cellStyle name="Normal 15 2 2 2 3 2 5" xfId="21911" xr:uid="{00000000-0005-0000-0000-000084460000}"/>
    <cellStyle name="Normal 15 2 2 2 3 2 6" xfId="30678" xr:uid="{00000000-0005-0000-0000-000085460000}"/>
    <cellStyle name="Normal 15 2 2 2 3 3" xfId="11977" xr:uid="{00000000-0005-0000-0000-000086460000}"/>
    <cellStyle name="Normal 15 2 2 2 3 3 2" xfId="11978" xr:uid="{00000000-0005-0000-0000-000087460000}"/>
    <cellStyle name="Normal 15 2 2 2 3 3 2 2" xfId="21918" xr:uid="{00000000-0005-0000-0000-000088460000}"/>
    <cellStyle name="Normal 15 2 2 2 3 3 2 3" xfId="33334" xr:uid="{00000000-0005-0000-0000-000089460000}"/>
    <cellStyle name="Normal 15 2 2 2 3 3 3" xfId="11979" xr:uid="{00000000-0005-0000-0000-00008A460000}"/>
    <cellStyle name="Normal 15 2 2 2 3 3 3 2" xfId="21919" xr:uid="{00000000-0005-0000-0000-00008B460000}"/>
    <cellStyle name="Normal 15 2 2 2 3 3 3 3" xfId="32202" xr:uid="{00000000-0005-0000-0000-00008C460000}"/>
    <cellStyle name="Normal 15 2 2 2 3 3 4" xfId="21917" xr:uid="{00000000-0005-0000-0000-00008D460000}"/>
    <cellStyle name="Normal 15 2 2 2 3 3 5" xfId="31437" xr:uid="{00000000-0005-0000-0000-00008E460000}"/>
    <cellStyle name="Normal 15 2 2 2 3 4" xfId="11980" xr:uid="{00000000-0005-0000-0000-00008F460000}"/>
    <cellStyle name="Normal 15 2 2 2 3 4 2" xfId="21920" xr:uid="{00000000-0005-0000-0000-000090460000}"/>
    <cellStyle name="Normal 15 2 2 2 3 4 3" xfId="42203" xr:uid="{00000000-0005-0000-0000-000091460000}"/>
    <cellStyle name="Normal 15 2 2 2 3 5" xfId="11981" xr:uid="{00000000-0005-0000-0000-000092460000}"/>
    <cellStyle name="Normal 15 2 2 2 3 5 2" xfId="21921" xr:uid="{00000000-0005-0000-0000-000093460000}"/>
    <cellStyle name="Normal 15 2 2 2 3 6" xfId="21910" xr:uid="{00000000-0005-0000-0000-000094460000}"/>
    <cellStyle name="Normal 15 2 2 2 3 7" xfId="30677" xr:uid="{00000000-0005-0000-0000-000095460000}"/>
    <cellStyle name="Normal 15 2 2 2 4" xfId="2340" xr:uid="{00000000-0005-0000-0000-000096460000}"/>
    <cellStyle name="Normal 15 2 2 2 4 2" xfId="11982" xr:uid="{00000000-0005-0000-0000-000097460000}"/>
    <cellStyle name="Normal 15 2 2 2 4 2 2" xfId="11983" xr:uid="{00000000-0005-0000-0000-000098460000}"/>
    <cellStyle name="Normal 15 2 2 2 4 2 2 2" xfId="21924" xr:uid="{00000000-0005-0000-0000-000099460000}"/>
    <cellStyle name="Normal 15 2 2 2 4 2 2 3" xfId="33336" xr:uid="{00000000-0005-0000-0000-00009A460000}"/>
    <cellStyle name="Normal 15 2 2 2 4 2 3" xfId="11984" xr:uid="{00000000-0005-0000-0000-00009B460000}"/>
    <cellStyle name="Normal 15 2 2 2 4 2 3 2" xfId="21925" xr:uid="{00000000-0005-0000-0000-00009C460000}"/>
    <cellStyle name="Normal 15 2 2 2 4 2 3 3" xfId="32204" xr:uid="{00000000-0005-0000-0000-00009D460000}"/>
    <cellStyle name="Normal 15 2 2 2 4 2 4" xfId="21923" xr:uid="{00000000-0005-0000-0000-00009E460000}"/>
    <cellStyle name="Normal 15 2 2 2 4 2 5" xfId="31439" xr:uid="{00000000-0005-0000-0000-00009F460000}"/>
    <cellStyle name="Normal 15 2 2 2 4 3" xfId="11985" xr:uid="{00000000-0005-0000-0000-0000A0460000}"/>
    <cellStyle name="Normal 15 2 2 2 4 3 2" xfId="21926" xr:uid="{00000000-0005-0000-0000-0000A1460000}"/>
    <cellStyle name="Normal 15 2 2 2 4 3 3" xfId="42205" xr:uid="{00000000-0005-0000-0000-0000A2460000}"/>
    <cellStyle name="Normal 15 2 2 2 4 4" xfId="11986" xr:uid="{00000000-0005-0000-0000-0000A3460000}"/>
    <cellStyle name="Normal 15 2 2 2 4 4 2" xfId="21927" xr:uid="{00000000-0005-0000-0000-0000A4460000}"/>
    <cellStyle name="Normal 15 2 2 2 4 5" xfId="21922" xr:uid="{00000000-0005-0000-0000-0000A5460000}"/>
    <cellStyle name="Normal 15 2 2 2 4 6" xfId="30679" xr:uid="{00000000-0005-0000-0000-0000A6460000}"/>
    <cellStyle name="Normal 15 2 2 2 5" xfId="2341" xr:uid="{00000000-0005-0000-0000-0000A7460000}"/>
    <cellStyle name="Normal 15 2 2 2 5 2" xfId="11987" xr:uid="{00000000-0005-0000-0000-0000A8460000}"/>
    <cellStyle name="Normal 15 2 2 2 5 2 2" xfId="11988" xr:uid="{00000000-0005-0000-0000-0000A9460000}"/>
    <cellStyle name="Normal 15 2 2 2 5 2 2 2" xfId="21930" xr:uid="{00000000-0005-0000-0000-0000AA460000}"/>
    <cellStyle name="Normal 15 2 2 2 5 2 2 3" xfId="33337" xr:uid="{00000000-0005-0000-0000-0000AB460000}"/>
    <cellStyle name="Normal 15 2 2 2 5 2 3" xfId="11989" xr:uid="{00000000-0005-0000-0000-0000AC460000}"/>
    <cellStyle name="Normal 15 2 2 2 5 2 3 2" xfId="21931" xr:uid="{00000000-0005-0000-0000-0000AD460000}"/>
    <cellStyle name="Normal 15 2 2 2 5 2 3 3" xfId="32205" xr:uid="{00000000-0005-0000-0000-0000AE460000}"/>
    <cellStyle name="Normal 15 2 2 2 5 2 4" xfId="21929" xr:uid="{00000000-0005-0000-0000-0000AF460000}"/>
    <cellStyle name="Normal 15 2 2 2 5 2 5" xfId="31440" xr:uid="{00000000-0005-0000-0000-0000B0460000}"/>
    <cellStyle name="Normal 15 2 2 2 5 3" xfId="11990" xr:uid="{00000000-0005-0000-0000-0000B1460000}"/>
    <cellStyle name="Normal 15 2 2 2 5 3 2" xfId="21932" xr:uid="{00000000-0005-0000-0000-0000B2460000}"/>
    <cellStyle name="Normal 15 2 2 2 5 3 3" xfId="42206" xr:uid="{00000000-0005-0000-0000-0000B3460000}"/>
    <cellStyle name="Normal 15 2 2 2 5 4" xfId="11991" xr:uid="{00000000-0005-0000-0000-0000B4460000}"/>
    <cellStyle name="Normal 15 2 2 2 5 4 2" xfId="21933" xr:uid="{00000000-0005-0000-0000-0000B5460000}"/>
    <cellStyle name="Normal 15 2 2 2 5 5" xfId="21928" xr:uid="{00000000-0005-0000-0000-0000B6460000}"/>
    <cellStyle name="Normal 15 2 2 2 5 6" xfId="30680" xr:uid="{00000000-0005-0000-0000-0000B7460000}"/>
    <cellStyle name="Normal 15 2 2 2 6" xfId="11992" xr:uid="{00000000-0005-0000-0000-0000B8460000}"/>
    <cellStyle name="Normal 15 2 2 2 6 2" xfId="11993" xr:uid="{00000000-0005-0000-0000-0000B9460000}"/>
    <cellStyle name="Normal 15 2 2 2 6 2 2" xfId="21935" xr:uid="{00000000-0005-0000-0000-0000BA460000}"/>
    <cellStyle name="Normal 15 2 2 2 6 2 3" xfId="33330" xr:uid="{00000000-0005-0000-0000-0000BB460000}"/>
    <cellStyle name="Normal 15 2 2 2 6 3" xfId="11994" xr:uid="{00000000-0005-0000-0000-0000BC460000}"/>
    <cellStyle name="Normal 15 2 2 2 6 3 2" xfId="21936" xr:uid="{00000000-0005-0000-0000-0000BD460000}"/>
    <cellStyle name="Normal 15 2 2 2 6 3 3" xfId="32198" xr:uid="{00000000-0005-0000-0000-0000BE460000}"/>
    <cellStyle name="Normal 15 2 2 2 6 4" xfId="21934" xr:uid="{00000000-0005-0000-0000-0000BF460000}"/>
    <cellStyle name="Normal 15 2 2 2 6 5" xfId="31433" xr:uid="{00000000-0005-0000-0000-0000C0460000}"/>
    <cellStyle name="Normal 15 2 2 2 7" xfId="11995" xr:uid="{00000000-0005-0000-0000-0000C1460000}"/>
    <cellStyle name="Normal 15 2 2 2 7 2" xfId="21937" xr:uid="{00000000-0005-0000-0000-0000C2460000}"/>
    <cellStyle name="Normal 15 2 2 2 7 3" xfId="42199" xr:uid="{00000000-0005-0000-0000-0000C3460000}"/>
    <cellStyle name="Normal 15 2 2 2 8" xfId="11996" xr:uid="{00000000-0005-0000-0000-0000C4460000}"/>
    <cellStyle name="Normal 15 2 2 2 8 2" xfId="21938" xr:uid="{00000000-0005-0000-0000-0000C5460000}"/>
    <cellStyle name="Normal 15 2 2 2 9" xfId="21891" xr:uid="{00000000-0005-0000-0000-0000C6460000}"/>
    <cellStyle name="Normal 15 2 2 3" xfId="2342" xr:uid="{00000000-0005-0000-0000-0000C7460000}"/>
    <cellStyle name="Normal 15 2 2 3 2" xfId="2343" xr:uid="{00000000-0005-0000-0000-0000C8460000}"/>
    <cellStyle name="Normal 15 2 2 3 2 2" xfId="11997" xr:uid="{00000000-0005-0000-0000-0000C9460000}"/>
    <cellStyle name="Normal 15 2 2 3 2 2 2" xfId="11998" xr:uid="{00000000-0005-0000-0000-0000CA460000}"/>
    <cellStyle name="Normal 15 2 2 3 2 2 2 2" xfId="21942" xr:uid="{00000000-0005-0000-0000-0000CB460000}"/>
    <cellStyle name="Normal 15 2 2 3 2 2 2 3" xfId="33339" xr:uid="{00000000-0005-0000-0000-0000CC460000}"/>
    <cellStyle name="Normal 15 2 2 3 2 2 3" xfId="11999" xr:uid="{00000000-0005-0000-0000-0000CD460000}"/>
    <cellStyle name="Normal 15 2 2 3 2 2 3 2" xfId="21943" xr:uid="{00000000-0005-0000-0000-0000CE460000}"/>
    <cellStyle name="Normal 15 2 2 3 2 2 3 3" xfId="32207" xr:uid="{00000000-0005-0000-0000-0000CF460000}"/>
    <cellStyle name="Normal 15 2 2 3 2 2 4" xfId="21941" xr:uid="{00000000-0005-0000-0000-0000D0460000}"/>
    <cellStyle name="Normal 15 2 2 3 2 2 5" xfId="31442" xr:uid="{00000000-0005-0000-0000-0000D1460000}"/>
    <cellStyle name="Normal 15 2 2 3 2 3" xfId="12000" xr:uid="{00000000-0005-0000-0000-0000D2460000}"/>
    <cellStyle name="Normal 15 2 2 3 2 3 2" xfId="21944" xr:uid="{00000000-0005-0000-0000-0000D3460000}"/>
    <cellStyle name="Normal 15 2 2 3 2 3 3" xfId="42208" xr:uid="{00000000-0005-0000-0000-0000D4460000}"/>
    <cellStyle name="Normal 15 2 2 3 2 4" xfId="12001" xr:uid="{00000000-0005-0000-0000-0000D5460000}"/>
    <cellStyle name="Normal 15 2 2 3 2 4 2" xfId="21945" xr:uid="{00000000-0005-0000-0000-0000D6460000}"/>
    <cellStyle name="Normal 15 2 2 3 2 5" xfId="21940" xr:uid="{00000000-0005-0000-0000-0000D7460000}"/>
    <cellStyle name="Normal 15 2 2 3 2 6" xfId="30682" xr:uid="{00000000-0005-0000-0000-0000D8460000}"/>
    <cellStyle name="Normal 15 2 2 3 3" xfId="2344" xr:uid="{00000000-0005-0000-0000-0000D9460000}"/>
    <cellStyle name="Normal 15 2 2 3 3 2" xfId="12002" xr:uid="{00000000-0005-0000-0000-0000DA460000}"/>
    <cellStyle name="Normal 15 2 2 3 3 2 2" xfId="12003" xr:uid="{00000000-0005-0000-0000-0000DB460000}"/>
    <cellStyle name="Normal 15 2 2 3 3 2 2 2" xfId="21948" xr:uid="{00000000-0005-0000-0000-0000DC460000}"/>
    <cellStyle name="Normal 15 2 2 3 3 2 2 3" xfId="33340" xr:uid="{00000000-0005-0000-0000-0000DD460000}"/>
    <cellStyle name="Normal 15 2 2 3 3 2 3" xfId="12004" xr:uid="{00000000-0005-0000-0000-0000DE460000}"/>
    <cellStyle name="Normal 15 2 2 3 3 2 3 2" xfId="21949" xr:uid="{00000000-0005-0000-0000-0000DF460000}"/>
    <cellStyle name="Normal 15 2 2 3 3 2 3 3" xfId="32208" xr:uid="{00000000-0005-0000-0000-0000E0460000}"/>
    <cellStyle name="Normal 15 2 2 3 3 2 4" xfId="21947" xr:uid="{00000000-0005-0000-0000-0000E1460000}"/>
    <cellStyle name="Normal 15 2 2 3 3 2 5" xfId="31443" xr:uid="{00000000-0005-0000-0000-0000E2460000}"/>
    <cellStyle name="Normal 15 2 2 3 3 3" xfId="12005" xr:uid="{00000000-0005-0000-0000-0000E3460000}"/>
    <cellStyle name="Normal 15 2 2 3 3 3 2" xfId="21950" xr:uid="{00000000-0005-0000-0000-0000E4460000}"/>
    <cellStyle name="Normal 15 2 2 3 3 3 3" xfId="42209" xr:uid="{00000000-0005-0000-0000-0000E5460000}"/>
    <cellStyle name="Normal 15 2 2 3 3 4" xfId="12006" xr:uid="{00000000-0005-0000-0000-0000E6460000}"/>
    <cellStyle name="Normal 15 2 2 3 3 4 2" xfId="21951" xr:uid="{00000000-0005-0000-0000-0000E7460000}"/>
    <cellStyle name="Normal 15 2 2 3 3 5" xfId="21946" xr:uid="{00000000-0005-0000-0000-0000E8460000}"/>
    <cellStyle name="Normal 15 2 2 3 3 6" xfId="30683" xr:uid="{00000000-0005-0000-0000-0000E9460000}"/>
    <cellStyle name="Normal 15 2 2 3 4" xfId="12007" xr:uid="{00000000-0005-0000-0000-0000EA460000}"/>
    <cellStyle name="Normal 15 2 2 3 4 2" xfId="12008" xr:uid="{00000000-0005-0000-0000-0000EB460000}"/>
    <cellStyle name="Normal 15 2 2 3 4 2 2" xfId="21953" xr:uid="{00000000-0005-0000-0000-0000EC460000}"/>
    <cellStyle name="Normal 15 2 2 3 4 2 3" xfId="33338" xr:uid="{00000000-0005-0000-0000-0000ED460000}"/>
    <cellStyle name="Normal 15 2 2 3 4 3" xfId="12009" xr:uid="{00000000-0005-0000-0000-0000EE460000}"/>
    <cellStyle name="Normal 15 2 2 3 4 3 2" xfId="21954" xr:uid="{00000000-0005-0000-0000-0000EF460000}"/>
    <cellStyle name="Normal 15 2 2 3 4 3 3" xfId="32206" xr:uid="{00000000-0005-0000-0000-0000F0460000}"/>
    <cellStyle name="Normal 15 2 2 3 4 4" xfId="21952" xr:uid="{00000000-0005-0000-0000-0000F1460000}"/>
    <cellStyle name="Normal 15 2 2 3 4 5" xfId="31441" xr:uid="{00000000-0005-0000-0000-0000F2460000}"/>
    <cellStyle name="Normal 15 2 2 3 5" xfId="12010" xr:uid="{00000000-0005-0000-0000-0000F3460000}"/>
    <cellStyle name="Normal 15 2 2 3 5 2" xfId="21955" xr:uid="{00000000-0005-0000-0000-0000F4460000}"/>
    <cellStyle name="Normal 15 2 2 3 5 3" xfId="42207" xr:uid="{00000000-0005-0000-0000-0000F5460000}"/>
    <cellStyle name="Normal 15 2 2 3 6" xfId="12011" xr:uid="{00000000-0005-0000-0000-0000F6460000}"/>
    <cellStyle name="Normal 15 2 2 3 6 2" xfId="21956" xr:uid="{00000000-0005-0000-0000-0000F7460000}"/>
    <cellStyle name="Normal 15 2 2 3 7" xfId="21939" xr:uid="{00000000-0005-0000-0000-0000F8460000}"/>
    <cellStyle name="Normal 15 2 2 3 8" xfId="30681" xr:uid="{00000000-0005-0000-0000-0000F9460000}"/>
    <cellStyle name="Normal 15 2 2 4" xfId="2345" xr:uid="{00000000-0005-0000-0000-0000FA460000}"/>
    <cellStyle name="Normal 15 2 2 4 2" xfId="2346" xr:uid="{00000000-0005-0000-0000-0000FB460000}"/>
    <cellStyle name="Normal 15 2 2 4 2 2" xfId="12012" xr:uid="{00000000-0005-0000-0000-0000FC460000}"/>
    <cellStyle name="Normal 15 2 2 4 2 2 2" xfId="12013" xr:uid="{00000000-0005-0000-0000-0000FD460000}"/>
    <cellStyle name="Normal 15 2 2 4 2 2 2 2" xfId="21960" xr:uid="{00000000-0005-0000-0000-0000FE460000}"/>
    <cellStyle name="Normal 15 2 2 4 2 2 2 3" xfId="33342" xr:uid="{00000000-0005-0000-0000-0000FF460000}"/>
    <cellStyle name="Normal 15 2 2 4 2 2 3" xfId="12014" xr:uid="{00000000-0005-0000-0000-000000470000}"/>
    <cellStyle name="Normal 15 2 2 4 2 2 3 2" xfId="21961" xr:uid="{00000000-0005-0000-0000-000001470000}"/>
    <cellStyle name="Normal 15 2 2 4 2 2 3 3" xfId="32210" xr:uid="{00000000-0005-0000-0000-000002470000}"/>
    <cellStyle name="Normal 15 2 2 4 2 2 4" xfId="21959" xr:uid="{00000000-0005-0000-0000-000003470000}"/>
    <cellStyle name="Normal 15 2 2 4 2 2 5" xfId="31445" xr:uid="{00000000-0005-0000-0000-000004470000}"/>
    <cellStyle name="Normal 15 2 2 4 2 3" xfId="12015" xr:uid="{00000000-0005-0000-0000-000005470000}"/>
    <cellStyle name="Normal 15 2 2 4 2 3 2" xfId="21962" xr:uid="{00000000-0005-0000-0000-000006470000}"/>
    <cellStyle name="Normal 15 2 2 4 2 3 3" xfId="42211" xr:uid="{00000000-0005-0000-0000-000007470000}"/>
    <cellStyle name="Normal 15 2 2 4 2 4" xfId="12016" xr:uid="{00000000-0005-0000-0000-000008470000}"/>
    <cellStyle name="Normal 15 2 2 4 2 4 2" xfId="21963" xr:uid="{00000000-0005-0000-0000-000009470000}"/>
    <cellStyle name="Normal 15 2 2 4 2 5" xfId="21958" xr:uid="{00000000-0005-0000-0000-00000A470000}"/>
    <cellStyle name="Normal 15 2 2 4 2 6" xfId="30685" xr:uid="{00000000-0005-0000-0000-00000B470000}"/>
    <cellStyle name="Normal 15 2 2 4 3" xfId="12017" xr:uid="{00000000-0005-0000-0000-00000C470000}"/>
    <cellStyle name="Normal 15 2 2 4 3 2" xfId="12018" xr:uid="{00000000-0005-0000-0000-00000D470000}"/>
    <cellStyle name="Normal 15 2 2 4 3 2 2" xfId="21965" xr:uid="{00000000-0005-0000-0000-00000E470000}"/>
    <cellStyle name="Normal 15 2 2 4 3 2 3" xfId="33341" xr:uid="{00000000-0005-0000-0000-00000F470000}"/>
    <cellStyle name="Normal 15 2 2 4 3 3" xfId="12019" xr:uid="{00000000-0005-0000-0000-000010470000}"/>
    <cellStyle name="Normal 15 2 2 4 3 3 2" xfId="21966" xr:uid="{00000000-0005-0000-0000-000011470000}"/>
    <cellStyle name="Normal 15 2 2 4 3 3 3" xfId="32209" xr:uid="{00000000-0005-0000-0000-000012470000}"/>
    <cellStyle name="Normal 15 2 2 4 3 4" xfId="21964" xr:uid="{00000000-0005-0000-0000-000013470000}"/>
    <cellStyle name="Normal 15 2 2 4 3 5" xfId="31444" xr:uid="{00000000-0005-0000-0000-000014470000}"/>
    <cellStyle name="Normal 15 2 2 4 4" xfId="12020" xr:uid="{00000000-0005-0000-0000-000015470000}"/>
    <cellStyle name="Normal 15 2 2 4 4 2" xfId="21967" xr:uid="{00000000-0005-0000-0000-000016470000}"/>
    <cellStyle name="Normal 15 2 2 4 4 3" xfId="42210" xr:uid="{00000000-0005-0000-0000-000017470000}"/>
    <cellStyle name="Normal 15 2 2 4 5" xfId="12021" xr:uid="{00000000-0005-0000-0000-000018470000}"/>
    <cellStyle name="Normal 15 2 2 4 5 2" xfId="21968" xr:uid="{00000000-0005-0000-0000-000019470000}"/>
    <cellStyle name="Normal 15 2 2 4 6" xfId="21957" xr:uid="{00000000-0005-0000-0000-00001A470000}"/>
    <cellStyle name="Normal 15 2 2 4 7" xfId="30684" xr:uid="{00000000-0005-0000-0000-00001B470000}"/>
    <cellStyle name="Normal 15 2 2 5" xfId="2347" xr:uid="{00000000-0005-0000-0000-00001C470000}"/>
    <cellStyle name="Normal 15 2 2 5 2" xfId="12022" xr:uid="{00000000-0005-0000-0000-00001D470000}"/>
    <cellStyle name="Normal 15 2 2 5 2 2" xfId="12023" xr:uid="{00000000-0005-0000-0000-00001E470000}"/>
    <cellStyle name="Normal 15 2 2 5 2 2 2" xfId="21971" xr:uid="{00000000-0005-0000-0000-00001F470000}"/>
    <cellStyle name="Normal 15 2 2 5 2 2 3" xfId="33343" xr:uid="{00000000-0005-0000-0000-000020470000}"/>
    <cellStyle name="Normal 15 2 2 5 2 3" xfId="12024" xr:uid="{00000000-0005-0000-0000-000021470000}"/>
    <cellStyle name="Normal 15 2 2 5 2 3 2" xfId="21972" xr:uid="{00000000-0005-0000-0000-000022470000}"/>
    <cellStyle name="Normal 15 2 2 5 2 3 3" xfId="32211" xr:uid="{00000000-0005-0000-0000-000023470000}"/>
    <cellStyle name="Normal 15 2 2 5 2 4" xfId="21970" xr:uid="{00000000-0005-0000-0000-000024470000}"/>
    <cellStyle name="Normal 15 2 2 5 2 5" xfId="31446" xr:uid="{00000000-0005-0000-0000-000025470000}"/>
    <cellStyle name="Normal 15 2 2 5 3" xfId="12025" xr:uid="{00000000-0005-0000-0000-000026470000}"/>
    <cellStyle name="Normal 15 2 2 5 3 2" xfId="21973" xr:uid="{00000000-0005-0000-0000-000027470000}"/>
    <cellStyle name="Normal 15 2 2 5 3 3" xfId="42212" xr:uid="{00000000-0005-0000-0000-000028470000}"/>
    <cellStyle name="Normal 15 2 2 5 4" xfId="12026" xr:uid="{00000000-0005-0000-0000-000029470000}"/>
    <cellStyle name="Normal 15 2 2 5 4 2" xfId="21974" xr:uid="{00000000-0005-0000-0000-00002A470000}"/>
    <cellStyle name="Normal 15 2 2 5 5" xfId="21969" xr:uid="{00000000-0005-0000-0000-00002B470000}"/>
    <cellStyle name="Normal 15 2 2 5 6" xfId="30686" xr:uid="{00000000-0005-0000-0000-00002C470000}"/>
    <cellStyle name="Normal 15 2 2 6" xfId="2348" xr:uid="{00000000-0005-0000-0000-00002D470000}"/>
    <cellStyle name="Normal 15 2 2 6 2" xfId="12027" xr:uid="{00000000-0005-0000-0000-00002E470000}"/>
    <cellStyle name="Normal 15 2 2 6 2 2" xfId="12028" xr:uid="{00000000-0005-0000-0000-00002F470000}"/>
    <cellStyle name="Normal 15 2 2 6 2 2 2" xfId="21977" xr:uid="{00000000-0005-0000-0000-000030470000}"/>
    <cellStyle name="Normal 15 2 2 6 2 2 3" xfId="33344" xr:uid="{00000000-0005-0000-0000-000031470000}"/>
    <cellStyle name="Normal 15 2 2 6 2 3" xfId="12029" xr:uid="{00000000-0005-0000-0000-000032470000}"/>
    <cellStyle name="Normal 15 2 2 6 2 3 2" xfId="21978" xr:uid="{00000000-0005-0000-0000-000033470000}"/>
    <cellStyle name="Normal 15 2 2 6 2 3 3" xfId="32212" xr:uid="{00000000-0005-0000-0000-000034470000}"/>
    <cellStyle name="Normal 15 2 2 6 2 4" xfId="21976" xr:uid="{00000000-0005-0000-0000-000035470000}"/>
    <cellStyle name="Normal 15 2 2 6 2 5" xfId="31447" xr:uid="{00000000-0005-0000-0000-000036470000}"/>
    <cellStyle name="Normal 15 2 2 6 3" xfId="12030" xr:uid="{00000000-0005-0000-0000-000037470000}"/>
    <cellStyle name="Normal 15 2 2 6 3 2" xfId="21979" xr:uid="{00000000-0005-0000-0000-000038470000}"/>
    <cellStyle name="Normal 15 2 2 6 3 3" xfId="42213" xr:uid="{00000000-0005-0000-0000-000039470000}"/>
    <cellStyle name="Normal 15 2 2 6 4" xfId="12031" xr:uid="{00000000-0005-0000-0000-00003A470000}"/>
    <cellStyle name="Normal 15 2 2 6 4 2" xfId="21980" xr:uid="{00000000-0005-0000-0000-00003B470000}"/>
    <cellStyle name="Normal 15 2 2 6 5" xfId="21975" xr:uid="{00000000-0005-0000-0000-00003C470000}"/>
    <cellStyle name="Normal 15 2 2 6 6" xfId="30687" xr:uid="{00000000-0005-0000-0000-00003D470000}"/>
    <cellStyle name="Normal 15 2 2 7" xfId="12032" xr:uid="{00000000-0005-0000-0000-00003E470000}"/>
    <cellStyle name="Normal 15 2 2 7 2" xfId="12033" xr:uid="{00000000-0005-0000-0000-00003F470000}"/>
    <cellStyle name="Normal 15 2 2 7 2 2" xfId="21982" xr:uid="{00000000-0005-0000-0000-000040470000}"/>
    <cellStyle name="Normal 15 2 2 7 2 3" xfId="33329" xr:uid="{00000000-0005-0000-0000-000041470000}"/>
    <cellStyle name="Normal 15 2 2 7 3" xfId="12034" xr:uid="{00000000-0005-0000-0000-000042470000}"/>
    <cellStyle name="Normal 15 2 2 7 3 2" xfId="21983" xr:uid="{00000000-0005-0000-0000-000043470000}"/>
    <cellStyle name="Normal 15 2 2 7 3 3" xfId="32197" xr:uid="{00000000-0005-0000-0000-000044470000}"/>
    <cellStyle name="Normal 15 2 2 7 4" xfId="21981" xr:uid="{00000000-0005-0000-0000-000045470000}"/>
    <cellStyle name="Normal 15 2 2 7 5" xfId="31432" xr:uid="{00000000-0005-0000-0000-000046470000}"/>
    <cellStyle name="Normal 15 2 2 8" xfId="12035" xr:uid="{00000000-0005-0000-0000-000047470000}"/>
    <cellStyle name="Normal 15 2 2 8 2" xfId="21984" xr:uid="{00000000-0005-0000-0000-000048470000}"/>
    <cellStyle name="Normal 15 2 2 8 3" xfId="42198" xr:uid="{00000000-0005-0000-0000-000049470000}"/>
    <cellStyle name="Normal 15 2 2 9" xfId="12036" xr:uid="{00000000-0005-0000-0000-00004A470000}"/>
    <cellStyle name="Normal 15 2 2 9 2" xfId="21985" xr:uid="{00000000-0005-0000-0000-00004B470000}"/>
    <cellStyle name="Normal 15 2 3" xfId="2349" xr:uid="{00000000-0005-0000-0000-00004C470000}"/>
    <cellStyle name="Normal 15 2 3 10" xfId="30688" xr:uid="{00000000-0005-0000-0000-00004D470000}"/>
    <cellStyle name="Normal 15 2 3 2" xfId="2350" xr:uid="{00000000-0005-0000-0000-00004E470000}"/>
    <cellStyle name="Normal 15 2 3 2 2" xfId="2351" xr:uid="{00000000-0005-0000-0000-00004F470000}"/>
    <cellStyle name="Normal 15 2 3 2 2 2" xfId="12037" xr:uid="{00000000-0005-0000-0000-000050470000}"/>
    <cellStyle name="Normal 15 2 3 2 2 2 2" xfId="12038" xr:uid="{00000000-0005-0000-0000-000051470000}"/>
    <cellStyle name="Normal 15 2 3 2 2 2 2 2" xfId="21990" xr:uid="{00000000-0005-0000-0000-000052470000}"/>
    <cellStyle name="Normal 15 2 3 2 2 2 2 3" xfId="33347" xr:uid="{00000000-0005-0000-0000-000053470000}"/>
    <cellStyle name="Normal 15 2 3 2 2 2 3" xfId="12039" xr:uid="{00000000-0005-0000-0000-000054470000}"/>
    <cellStyle name="Normal 15 2 3 2 2 2 3 2" xfId="21991" xr:uid="{00000000-0005-0000-0000-000055470000}"/>
    <cellStyle name="Normal 15 2 3 2 2 2 3 3" xfId="32215" xr:uid="{00000000-0005-0000-0000-000056470000}"/>
    <cellStyle name="Normal 15 2 3 2 2 2 4" xfId="21989" xr:uid="{00000000-0005-0000-0000-000057470000}"/>
    <cellStyle name="Normal 15 2 3 2 2 2 5" xfId="31450" xr:uid="{00000000-0005-0000-0000-000058470000}"/>
    <cellStyle name="Normal 15 2 3 2 2 3" xfId="12040" xr:uid="{00000000-0005-0000-0000-000059470000}"/>
    <cellStyle name="Normal 15 2 3 2 2 3 2" xfId="21992" xr:uid="{00000000-0005-0000-0000-00005A470000}"/>
    <cellStyle name="Normal 15 2 3 2 2 3 3" xfId="42216" xr:uid="{00000000-0005-0000-0000-00005B470000}"/>
    <cellStyle name="Normal 15 2 3 2 2 4" xfId="12041" xr:uid="{00000000-0005-0000-0000-00005C470000}"/>
    <cellStyle name="Normal 15 2 3 2 2 4 2" xfId="21993" xr:uid="{00000000-0005-0000-0000-00005D470000}"/>
    <cellStyle name="Normal 15 2 3 2 2 5" xfId="21988" xr:uid="{00000000-0005-0000-0000-00005E470000}"/>
    <cellStyle name="Normal 15 2 3 2 2 6" xfId="30690" xr:uid="{00000000-0005-0000-0000-00005F470000}"/>
    <cellStyle name="Normal 15 2 3 2 3" xfId="2352" xr:uid="{00000000-0005-0000-0000-000060470000}"/>
    <cellStyle name="Normal 15 2 3 2 3 2" xfId="12042" xr:uid="{00000000-0005-0000-0000-000061470000}"/>
    <cellStyle name="Normal 15 2 3 2 3 2 2" xfId="12043" xr:uid="{00000000-0005-0000-0000-000062470000}"/>
    <cellStyle name="Normal 15 2 3 2 3 2 2 2" xfId="21996" xr:uid="{00000000-0005-0000-0000-000063470000}"/>
    <cellStyle name="Normal 15 2 3 2 3 2 2 3" xfId="33348" xr:uid="{00000000-0005-0000-0000-000064470000}"/>
    <cellStyle name="Normal 15 2 3 2 3 2 3" xfId="12044" xr:uid="{00000000-0005-0000-0000-000065470000}"/>
    <cellStyle name="Normal 15 2 3 2 3 2 3 2" xfId="21997" xr:uid="{00000000-0005-0000-0000-000066470000}"/>
    <cellStyle name="Normal 15 2 3 2 3 2 3 3" xfId="32216" xr:uid="{00000000-0005-0000-0000-000067470000}"/>
    <cellStyle name="Normal 15 2 3 2 3 2 4" xfId="21995" xr:uid="{00000000-0005-0000-0000-000068470000}"/>
    <cellStyle name="Normal 15 2 3 2 3 2 5" xfId="31451" xr:uid="{00000000-0005-0000-0000-000069470000}"/>
    <cellStyle name="Normal 15 2 3 2 3 3" xfId="12045" xr:uid="{00000000-0005-0000-0000-00006A470000}"/>
    <cellStyle name="Normal 15 2 3 2 3 3 2" xfId="21998" xr:uid="{00000000-0005-0000-0000-00006B470000}"/>
    <cellStyle name="Normal 15 2 3 2 3 3 3" xfId="42217" xr:uid="{00000000-0005-0000-0000-00006C470000}"/>
    <cellStyle name="Normal 15 2 3 2 3 4" xfId="12046" xr:uid="{00000000-0005-0000-0000-00006D470000}"/>
    <cellStyle name="Normal 15 2 3 2 3 4 2" xfId="21999" xr:uid="{00000000-0005-0000-0000-00006E470000}"/>
    <cellStyle name="Normal 15 2 3 2 3 5" xfId="21994" xr:uid="{00000000-0005-0000-0000-00006F470000}"/>
    <cellStyle name="Normal 15 2 3 2 3 6" xfId="30691" xr:uid="{00000000-0005-0000-0000-000070470000}"/>
    <cellStyle name="Normal 15 2 3 2 4" xfId="12047" xr:uid="{00000000-0005-0000-0000-000071470000}"/>
    <cellStyle name="Normal 15 2 3 2 4 2" xfId="12048" xr:uid="{00000000-0005-0000-0000-000072470000}"/>
    <cellStyle name="Normal 15 2 3 2 4 2 2" xfId="22001" xr:uid="{00000000-0005-0000-0000-000073470000}"/>
    <cellStyle name="Normal 15 2 3 2 4 2 3" xfId="33346" xr:uid="{00000000-0005-0000-0000-000074470000}"/>
    <cellStyle name="Normal 15 2 3 2 4 3" xfId="12049" xr:uid="{00000000-0005-0000-0000-000075470000}"/>
    <cellStyle name="Normal 15 2 3 2 4 3 2" xfId="22002" xr:uid="{00000000-0005-0000-0000-000076470000}"/>
    <cellStyle name="Normal 15 2 3 2 4 3 3" xfId="32214" xr:uid="{00000000-0005-0000-0000-000077470000}"/>
    <cellStyle name="Normal 15 2 3 2 4 4" xfId="22000" xr:uid="{00000000-0005-0000-0000-000078470000}"/>
    <cellStyle name="Normal 15 2 3 2 4 5" xfId="31449" xr:uid="{00000000-0005-0000-0000-000079470000}"/>
    <cellStyle name="Normal 15 2 3 2 5" xfId="12050" xr:uid="{00000000-0005-0000-0000-00007A470000}"/>
    <cellStyle name="Normal 15 2 3 2 5 2" xfId="22003" xr:uid="{00000000-0005-0000-0000-00007B470000}"/>
    <cellStyle name="Normal 15 2 3 2 5 3" xfId="42215" xr:uid="{00000000-0005-0000-0000-00007C470000}"/>
    <cellStyle name="Normal 15 2 3 2 6" xfId="12051" xr:uid="{00000000-0005-0000-0000-00007D470000}"/>
    <cellStyle name="Normal 15 2 3 2 6 2" xfId="22004" xr:uid="{00000000-0005-0000-0000-00007E470000}"/>
    <cellStyle name="Normal 15 2 3 2 7" xfId="21987" xr:uid="{00000000-0005-0000-0000-00007F470000}"/>
    <cellStyle name="Normal 15 2 3 2 8" xfId="30689" xr:uid="{00000000-0005-0000-0000-000080470000}"/>
    <cellStyle name="Normal 15 2 3 3" xfId="2353" xr:uid="{00000000-0005-0000-0000-000081470000}"/>
    <cellStyle name="Normal 15 2 3 3 2" xfId="2354" xr:uid="{00000000-0005-0000-0000-000082470000}"/>
    <cellStyle name="Normal 15 2 3 3 2 2" xfId="12052" xr:uid="{00000000-0005-0000-0000-000083470000}"/>
    <cellStyle name="Normal 15 2 3 3 2 2 2" xfId="12053" xr:uid="{00000000-0005-0000-0000-000084470000}"/>
    <cellStyle name="Normal 15 2 3 3 2 2 2 2" xfId="22008" xr:uid="{00000000-0005-0000-0000-000085470000}"/>
    <cellStyle name="Normal 15 2 3 3 2 2 2 3" xfId="33350" xr:uid="{00000000-0005-0000-0000-000086470000}"/>
    <cellStyle name="Normal 15 2 3 3 2 2 3" xfId="12054" xr:uid="{00000000-0005-0000-0000-000087470000}"/>
    <cellStyle name="Normal 15 2 3 3 2 2 3 2" xfId="22009" xr:uid="{00000000-0005-0000-0000-000088470000}"/>
    <cellStyle name="Normal 15 2 3 3 2 2 3 3" xfId="32218" xr:uid="{00000000-0005-0000-0000-000089470000}"/>
    <cellStyle name="Normal 15 2 3 3 2 2 4" xfId="22007" xr:uid="{00000000-0005-0000-0000-00008A470000}"/>
    <cellStyle name="Normal 15 2 3 3 2 2 5" xfId="31453" xr:uid="{00000000-0005-0000-0000-00008B470000}"/>
    <cellStyle name="Normal 15 2 3 3 2 3" xfId="12055" xr:uid="{00000000-0005-0000-0000-00008C470000}"/>
    <cellStyle name="Normal 15 2 3 3 2 3 2" xfId="22010" xr:uid="{00000000-0005-0000-0000-00008D470000}"/>
    <cellStyle name="Normal 15 2 3 3 2 3 3" xfId="42219" xr:uid="{00000000-0005-0000-0000-00008E470000}"/>
    <cellStyle name="Normal 15 2 3 3 2 4" xfId="12056" xr:uid="{00000000-0005-0000-0000-00008F470000}"/>
    <cellStyle name="Normal 15 2 3 3 2 4 2" xfId="22011" xr:uid="{00000000-0005-0000-0000-000090470000}"/>
    <cellStyle name="Normal 15 2 3 3 2 5" xfId="22006" xr:uid="{00000000-0005-0000-0000-000091470000}"/>
    <cellStyle name="Normal 15 2 3 3 2 6" xfId="30693" xr:uid="{00000000-0005-0000-0000-000092470000}"/>
    <cellStyle name="Normal 15 2 3 3 3" xfId="12057" xr:uid="{00000000-0005-0000-0000-000093470000}"/>
    <cellStyle name="Normal 15 2 3 3 3 2" xfId="12058" xr:uid="{00000000-0005-0000-0000-000094470000}"/>
    <cellStyle name="Normal 15 2 3 3 3 2 2" xfId="22013" xr:uid="{00000000-0005-0000-0000-000095470000}"/>
    <cellStyle name="Normal 15 2 3 3 3 2 3" xfId="33349" xr:uid="{00000000-0005-0000-0000-000096470000}"/>
    <cellStyle name="Normal 15 2 3 3 3 3" xfId="12059" xr:uid="{00000000-0005-0000-0000-000097470000}"/>
    <cellStyle name="Normal 15 2 3 3 3 3 2" xfId="22014" xr:uid="{00000000-0005-0000-0000-000098470000}"/>
    <cellStyle name="Normal 15 2 3 3 3 3 3" xfId="32217" xr:uid="{00000000-0005-0000-0000-000099470000}"/>
    <cellStyle name="Normal 15 2 3 3 3 4" xfId="22012" xr:uid="{00000000-0005-0000-0000-00009A470000}"/>
    <cellStyle name="Normal 15 2 3 3 3 5" xfId="31452" xr:uid="{00000000-0005-0000-0000-00009B470000}"/>
    <cellStyle name="Normal 15 2 3 3 4" xfId="12060" xr:uid="{00000000-0005-0000-0000-00009C470000}"/>
    <cellStyle name="Normal 15 2 3 3 4 2" xfId="22015" xr:uid="{00000000-0005-0000-0000-00009D470000}"/>
    <cellStyle name="Normal 15 2 3 3 4 3" xfId="42218" xr:uid="{00000000-0005-0000-0000-00009E470000}"/>
    <cellStyle name="Normal 15 2 3 3 5" xfId="12061" xr:uid="{00000000-0005-0000-0000-00009F470000}"/>
    <cellStyle name="Normal 15 2 3 3 5 2" xfId="22016" xr:uid="{00000000-0005-0000-0000-0000A0470000}"/>
    <cellStyle name="Normal 15 2 3 3 6" xfId="22005" xr:uid="{00000000-0005-0000-0000-0000A1470000}"/>
    <cellStyle name="Normal 15 2 3 3 7" xfId="30692" xr:uid="{00000000-0005-0000-0000-0000A2470000}"/>
    <cellStyle name="Normal 15 2 3 4" xfId="2355" xr:uid="{00000000-0005-0000-0000-0000A3470000}"/>
    <cellStyle name="Normal 15 2 3 4 2" xfId="12062" xr:uid="{00000000-0005-0000-0000-0000A4470000}"/>
    <cellStyle name="Normal 15 2 3 4 2 2" xfId="12063" xr:uid="{00000000-0005-0000-0000-0000A5470000}"/>
    <cellStyle name="Normal 15 2 3 4 2 2 2" xfId="22019" xr:uid="{00000000-0005-0000-0000-0000A6470000}"/>
    <cellStyle name="Normal 15 2 3 4 2 2 3" xfId="33351" xr:uid="{00000000-0005-0000-0000-0000A7470000}"/>
    <cellStyle name="Normal 15 2 3 4 2 3" xfId="12064" xr:uid="{00000000-0005-0000-0000-0000A8470000}"/>
    <cellStyle name="Normal 15 2 3 4 2 3 2" xfId="22020" xr:uid="{00000000-0005-0000-0000-0000A9470000}"/>
    <cellStyle name="Normal 15 2 3 4 2 3 3" xfId="32219" xr:uid="{00000000-0005-0000-0000-0000AA470000}"/>
    <cellStyle name="Normal 15 2 3 4 2 4" xfId="22018" xr:uid="{00000000-0005-0000-0000-0000AB470000}"/>
    <cellStyle name="Normal 15 2 3 4 2 5" xfId="31454" xr:uid="{00000000-0005-0000-0000-0000AC470000}"/>
    <cellStyle name="Normal 15 2 3 4 3" xfId="12065" xr:uid="{00000000-0005-0000-0000-0000AD470000}"/>
    <cellStyle name="Normal 15 2 3 4 3 2" xfId="22021" xr:uid="{00000000-0005-0000-0000-0000AE470000}"/>
    <cellStyle name="Normal 15 2 3 4 3 3" xfId="42220" xr:uid="{00000000-0005-0000-0000-0000AF470000}"/>
    <cellStyle name="Normal 15 2 3 4 4" xfId="12066" xr:uid="{00000000-0005-0000-0000-0000B0470000}"/>
    <cellStyle name="Normal 15 2 3 4 4 2" xfId="22022" xr:uid="{00000000-0005-0000-0000-0000B1470000}"/>
    <cellStyle name="Normal 15 2 3 4 5" xfId="22017" xr:uid="{00000000-0005-0000-0000-0000B2470000}"/>
    <cellStyle name="Normal 15 2 3 4 6" xfId="30694" xr:uid="{00000000-0005-0000-0000-0000B3470000}"/>
    <cellStyle name="Normal 15 2 3 5" xfId="2356" xr:uid="{00000000-0005-0000-0000-0000B4470000}"/>
    <cellStyle name="Normal 15 2 3 5 2" xfId="12067" xr:uid="{00000000-0005-0000-0000-0000B5470000}"/>
    <cellStyle name="Normal 15 2 3 5 2 2" xfId="12068" xr:uid="{00000000-0005-0000-0000-0000B6470000}"/>
    <cellStyle name="Normal 15 2 3 5 2 2 2" xfId="22025" xr:uid="{00000000-0005-0000-0000-0000B7470000}"/>
    <cellStyle name="Normal 15 2 3 5 2 2 3" xfId="33352" xr:uid="{00000000-0005-0000-0000-0000B8470000}"/>
    <cellStyle name="Normal 15 2 3 5 2 3" xfId="12069" xr:uid="{00000000-0005-0000-0000-0000B9470000}"/>
    <cellStyle name="Normal 15 2 3 5 2 3 2" xfId="22026" xr:uid="{00000000-0005-0000-0000-0000BA470000}"/>
    <cellStyle name="Normal 15 2 3 5 2 3 3" xfId="32220" xr:uid="{00000000-0005-0000-0000-0000BB470000}"/>
    <cellStyle name="Normal 15 2 3 5 2 4" xfId="22024" xr:uid="{00000000-0005-0000-0000-0000BC470000}"/>
    <cellStyle name="Normal 15 2 3 5 2 5" xfId="31455" xr:uid="{00000000-0005-0000-0000-0000BD470000}"/>
    <cellStyle name="Normal 15 2 3 5 3" xfId="12070" xr:uid="{00000000-0005-0000-0000-0000BE470000}"/>
    <cellStyle name="Normal 15 2 3 5 3 2" xfId="22027" xr:uid="{00000000-0005-0000-0000-0000BF470000}"/>
    <cellStyle name="Normal 15 2 3 5 3 3" xfId="42221" xr:uid="{00000000-0005-0000-0000-0000C0470000}"/>
    <cellStyle name="Normal 15 2 3 5 4" xfId="12071" xr:uid="{00000000-0005-0000-0000-0000C1470000}"/>
    <cellStyle name="Normal 15 2 3 5 4 2" xfId="22028" xr:uid="{00000000-0005-0000-0000-0000C2470000}"/>
    <cellStyle name="Normal 15 2 3 5 5" xfId="22023" xr:uid="{00000000-0005-0000-0000-0000C3470000}"/>
    <cellStyle name="Normal 15 2 3 5 6" xfId="30695" xr:uid="{00000000-0005-0000-0000-0000C4470000}"/>
    <cellStyle name="Normal 15 2 3 6" xfId="12072" xr:uid="{00000000-0005-0000-0000-0000C5470000}"/>
    <cellStyle name="Normal 15 2 3 6 2" xfId="12073" xr:uid="{00000000-0005-0000-0000-0000C6470000}"/>
    <cellStyle name="Normal 15 2 3 6 2 2" xfId="22030" xr:uid="{00000000-0005-0000-0000-0000C7470000}"/>
    <cellStyle name="Normal 15 2 3 6 2 3" xfId="33345" xr:uid="{00000000-0005-0000-0000-0000C8470000}"/>
    <cellStyle name="Normal 15 2 3 6 3" xfId="12074" xr:uid="{00000000-0005-0000-0000-0000C9470000}"/>
    <cellStyle name="Normal 15 2 3 6 3 2" xfId="22031" xr:uid="{00000000-0005-0000-0000-0000CA470000}"/>
    <cellStyle name="Normal 15 2 3 6 3 3" xfId="32213" xr:uid="{00000000-0005-0000-0000-0000CB470000}"/>
    <cellStyle name="Normal 15 2 3 6 4" xfId="22029" xr:uid="{00000000-0005-0000-0000-0000CC470000}"/>
    <cellStyle name="Normal 15 2 3 6 5" xfId="31448" xr:uid="{00000000-0005-0000-0000-0000CD470000}"/>
    <cellStyle name="Normal 15 2 3 7" xfId="12075" xr:uid="{00000000-0005-0000-0000-0000CE470000}"/>
    <cellStyle name="Normal 15 2 3 7 2" xfId="22032" xr:uid="{00000000-0005-0000-0000-0000CF470000}"/>
    <cellStyle name="Normal 15 2 3 7 3" xfId="42214" xr:uid="{00000000-0005-0000-0000-0000D0470000}"/>
    <cellStyle name="Normal 15 2 3 8" xfId="12076" xr:uid="{00000000-0005-0000-0000-0000D1470000}"/>
    <cellStyle name="Normal 15 2 3 8 2" xfId="22033" xr:uid="{00000000-0005-0000-0000-0000D2470000}"/>
    <cellStyle name="Normal 15 2 3 9" xfId="21986" xr:uid="{00000000-0005-0000-0000-0000D3470000}"/>
    <cellStyle name="Normal 15 2 4" xfId="2357" xr:uid="{00000000-0005-0000-0000-0000D4470000}"/>
    <cellStyle name="Normal 15 2 4 2" xfId="2358" xr:uid="{00000000-0005-0000-0000-0000D5470000}"/>
    <cellStyle name="Normal 15 2 4 2 2" xfId="12077" xr:uid="{00000000-0005-0000-0000-0000D6470000}"/>
    <cellStyle name="Normal 15 2 4 2 2 2" xfId="12078" xr:uid="{00000000-0005-0000-0000-0000D7470000}"/>
    <cellStyle name="Normal 15 2 4 2 2 2 2" xfId="22037" xr:uid="{00000000-0005-0000-0000-0000D8470000}"/>
    <cellStyle name="Normal 15 2 4 2 2 2 3" xfId="33354" xr:uid="{00000000-0005-0000-0000-0000D9470000}"/>
    <cellStyle name="Normal 15 2 4 2 2 3" xfId="12079" xr:uid="{00000000-0005-0000-0000-0000DA470000}"/>
    <cellStyle name="Normal 15 2 4 2 2 3 2" xfId="22038" xr:uid="{00000000-0005-0000-0000-0000DB470000}"/>
    <cellStyle name="Normal 15 2 4 2 2 3 3" xfId="32222" xr:uid="{00000000-0005-0000-0000-0000DC470000}"/>
    <cellStyle name="Normal 15 2 4 2 2 4" xfId="22036" xr:uid="{00000000-0005-0000-0000-0000DD470000}"/>
    <cellStyle name="Normal 15 2 4 2 2 5" xfId="31457" xr:uid="{00000000-0005-0000-0000-0000DE470000}"/>
    <cellStyle name="Normal 15 2 4 2 3" xfId="12080" xr:uid="{00000000-0005-0000-0000-0000DF470000}"/>
    <cellStyle name="Normal 15 2 4 2 3 2" xfId="22039" xr:uid="{00000000-0005-0000-0000-0000E0470000}"/>
    <cellStyle name="Normal 15 2 4 2 3 3" xfId="42223" xr:uid="{00000000-0005-0000-0000-0000E1470000}"/>
    <cellStyle name="Normal 15 2 4 2 4" xfId="12081" xr:uid="{00000000-0005-0000-0000-0000E2470000}"/>
    <cellStyle name="Normal 15 2 4 2 4 2" xfId="22040" xr:uid="{00000000-0005-0000-0000-0000E3470000}"/>
    <cellStyle name="Normal 15 2 4 2 5" xfId="22035" xr:uid="{00000000-0005-0000-0000-0000E4470000}"/>
    <cellStyle name="Normal 15 2 4 2 6" xfId="30697" xr:uid="{00000000-0005-0000-0000-0000E5470000}"/>
    <cellStyle name="Normal 15 2 4 3" xfId="2359" xr:uid="{00000000-0005-0000-0000-0000E6470000}"/>
    <cellStyle name="Normal 15 2 4 3 2" xfId="12082" xr:uid="{00000000-0005-0000-0000-0000E7470000}"/>
    <cellStyle name="Normal 15 2 4 3 2 2" xfId="12083" xr:uid="{00000000-0005-0000-0000-0000E8470000}"/>
    <cellStyle name="Normal 15 2 4 3 2 2 2" xfId="22043" xr:uid="{00000000-0005-0000-0000-0000E9470000}"/>
    <cellStyle name="Normal 15 2 4 3 2 2 3" xfId="33355" xr:uid="{00000000-0005-0000-0000-0000EA470000}"/>
    <cellStyle name="Normal 15 2 4 3 2 3" xfId="12084" xr:uid="{00000000-0005-0000-0000-0000EB470000}"/>
    <cellStyle name="Normal 15 2 4 3 2 3 2" xfId="22044" xr:uid="{00000000-0005-0000-0000-0000EC470000}"/>
    <cellStyle name="Normal 15 2 4 3 2 3 3" xfId="32223" xr:uid="{00000000-0005-0000-0000-0000ED470000}"/>
    <cellStyle name="Normal 15 2 4 3 2 4" xfId="22042" xr:uid="{00000000-0005-0000-0000-0000EE470000}"/>
    <cellStyle name="Normal 15 2 4 3 2 5" xfId="31458" xr:uid="{00000000-0005-0000-0000-0000EF470000}"/>
    <cellStyle name="Normal 15 2 4 3 3" xfId="12085" xr:uid="{00000000-0005-0000-0000-0000F0470000}"/>
    <cellStyle name="Normal 15 2 4 3 3 2" xfId="22045" xr:uid="{00000000-0005-0000-0000-0000F1470000}"/>
    <cellStyle name="Normal 15 2 4 3 3 3" xfId="42224" xr:uid="{00000000-0005-0000-0000-0000F2470000}"/>
    <cellStyle name="Normal 15 2 4 3 4" xfId="12086" xr:uid="{00000000-0005-0000-0000-0000F3470000}"/>
    <cellStyle name="Normal 15 2 4 3 4 2" xfId="22046" xr:uid="{00000000-0005-0000-0000-0000F4470000}"/>
    <cellStyle name="Normal 15 2 4 3 5" xfId="22041" xr:uid="{00000000-0005-0000-0000-0000F5470000}"/>
    <cellStyle name="Normal 15 2 4 3 6" xfId="30698" xr:uid="{00000000-0005-0000-0000-0000F6470000}"/>
    <cellStyle name="Normal 15 2 4 4" xfId="12087" xr:uid="{00000000-0005-0000-0000-0000F7470000}"/>
    <cellStyle name="Normal 15 2 4 4 2" xfId="12088" xr:uid="{00000000-0005-0000-0000-0000F8470000}"/>
    <cellStyle name="Normal 15 2 4 4 2 2" xfId="22048" xr:uid="{00000000-0005-0000-0000-0000F9470000}"/>
    <cellStyle name="Normal 15 2 4 4 2 3" xfId="33353" xr:uid="{00000000-0005-0000-0000-0000FA470000}"/>
    <cellStyle name="Normal 15 2 4 4 3" xfId="12089" xr:uid="{00000000-0005-0000-0000-0000FB470000}"/>
    <cellStyle name="Normal 15 2 4 4 3 2" xfId="22049" xr:uid="{00000000-0005-0000-0000-0000FC470000}"/>
    <cellStyle name="Normal 15 2 4 4 3 3" xfId="32221" xr:uid="{00000000-0005-0000-0000-0000FD470000}"/>
    <cellStyle name="Normal 15 2 4 4 4" xfId="22047" xr:uid="{00000000-0005-0000-0000-0000FE470000}"/>
    <cellStyle name="Normal 15 2 4 4 5" xfId="31456" xr:uid="{00000000-0005-0000-0000-0000FF470000}"/>
    <cellStyle name="Normal 15 2 4 5" xfId="12090" xr:uid="{00000000-0005-0000-0000-000000480000}"/>
    <cellStyle name="Normal 15 2 4 5 2" xfId="22050" xr:uid="{00000000-0005-0000-0000-000001480000}"/>
    <cellStyle name="Normal 15 2 4 5 3" xfId="42222" xr:uid="{00000000-0005-0000-0000-000002480000}"/>
    <cellStyle name="Normal 15 2 4 6" xfId="12091" xr:uid="{00000000-0005-0000-0000-000003480000}"/>
    <cellStyle name="Normal 15 2 4 6 2" xfId="22051" xr:uid="{00000000-0005-0000-0000-000004480000}"/>
    <cellStyle name="Normal 15 2 4 7" xfId="22034" xr:uid="{00000000-0005-0000-0000-000005480000}"/>
    <cellStyle name="Normal 15 2 4 8" xfId="30696" xr:uid="{00000000-0005-0000-0000-000006480000}"/>
    <cellStyle name="Normal 15 2 5" xfId="2360" xr:uid="{00000000-0005-0000-0000-000007480000}"/>
    <cellStyle name="Normal 15 2 5 2" xfId="2361" xr:uid="{00000000-0005-0000-0000-000008480000}"/>
    <cellStyle name="Normal 15 2 5 2 2" xfId="12092" xr:uid="{00000000-0005-0000-0000-000009480000}"/>
    <cellStyle name="Normal 15 2 5 2 2 2" xfId="12093" xr:uid="{00000000-0005-0000-0000-00000A480000}"/>
    <cellStyle name="Normal 15 2 5 2 2 2 2" xfId="22055" xr:uid="{00000000-0005-0000-0000-00000B480000}"/>
    <cellStyle name="Normal 15 2 5 2 2 2 3" xfId="33357" xr:uid="{00000000-0005-0000-0000-00000C480000}"/>
    <cellStyle name="Normal 15 2 5 2 2 3" xfId="12094" xr:uid="{00000000-0005-0000-0000-00000D480000}"/>
    <cellStyle name="Normal 15 2 5 2 2 3 2" xfId="22056" xr:uid="{00000000-0005-0000-0000-00000E480000}"/>
    <cellStyle name="Normal 15 2 5 2 2 3 3" xfId="32225" xr:uid="{00000000-0005-0000-0000-00000F480000}"/>
    <cellStyle name="Normal 15 2 5 2 2 4" xfId="22054" xr:uid="{00000000-0005-0000-0000-000010480000}"/>
    <cellStyle name="Normal 15 2 5 2 2 5" xfId="31460" xr:uid="{00000000-0005-0000-0000-000011480000}"/>
    <cellStyle name="Normal 15 2 5 2 3" xfId="12095" xr:uid="{00000000-0005-0000-0000-000012480000}"/>
    <cellStyle name="Normal 15 2 5 2 3 2" xfId="22057" xr:uid="{00000000-0005-0000-0000-000013480000}"/>
    <cellStyle name="Normal 15 2 5 2 3 3" xfId="42226" xr:uid="{00000000-0005-0000-0000-000014480000}"/>
    <cellStyle name="Normal 15 2 5 2 4" xfId="12096" xr:uid="{00000000-0005-0000-0000-000015480000}"/>
    <cellStyle name="Normal 15 2 5 2 4 2" xfId="22058" xr:uid="{00000000-0005-0000-0000-000016480000}"/>
    <cellStyle name="Normal 15 2 5 2 5" xfId="22053" xr:uid="{00000000-0005-0000-0000-000017480000}"/>
    <cellStyle name="Normal 15 2 5 2 6" xfId="30700" xr:uid="{00000000-0005-0000-0000-000018480000}"/>
    <cellStyle name="Normal 15 2 5 3" xfId="2362" xr:uid="{00000000-0005-0000-0000-000019480000}"/>
    <cellStyle name="Normal 15 2 5 3 2" xfId="12097" xr:uid="{00000000-0005-0000-0000-00001A480000}"/>
    <cellStyle name="Normal 15 2 5 3 2 2" xfId="12098" xr:uid="{00000000-0005-0000-0000-00001B480000}"/>
    <cellStyle name="Normal 15 2 5 3 2 2 2" xfId="22061" xr:uid="{00000000-0005-0000-0000-00001C480000}"/>
    <cellStyle name="Normal 15 2 5 3 2 2 3" xfId="33358" xr:uid="{00000000-0005-0000-0000-00001D480000}"/>
    <cellStyle name="Normal 15 2 5 3 2 3" xfId="12099" xr:uid="{00000000-0005-0000-0000-00001E480000}"/>
    <cellStyle name="Normal 15 2 5 3 2 3 2" xfId="22062" xr:uid="{00000000-0005-0000-0000-00001F480000}"/>
    <cellStyle name="Normal 15 2 5 3 2 3 3" xfId="32226" xr:uid="{00000000-0005-0000-0000-000020480000}"/>
    <cellStyle name="Normal 15 2 5 3 2 4" xfId="22060" xr:uid="{00000000-0005-0000-0000-000021480000}"/>
    <cellStyle name="Normal 15 2 5 3 2 5" xfId="31461" xr:uid="{00000000-0005-0000-0000-000022480000}"/>
    <cellStyle name="Normal 15 2 5 3 3" xfId="12100" xr:uid="{00000000-0005-0000-0000-000023480000}"/>
    <cellStyle name="Normal 15 2 5 3 3 2" xfId="22063" xr:uid="{00000000-0005-0000-0000-000024480000}"/>
    <cellStyle name="Normal 15 2 5 3 3 3" xfId="42227" xr:uid="{00000000-0005-0000-0000-000025480000}"/>
    <cellStyle name="Normal 15 2 5 3 4" xfId="12101" xr:uid="{00000000-0005-0000-0000-000026480000}"/>
    <cellStyle name="Normal 15 2 5 3 4 2" xfId="22064" xr:uid="{00000000-0005-0000-0000-000027480000}"/>
    <cellStyle name="Normal 15 2 5 3 5" xfId="22059" xr:uid="{00000000-0005-0000-0000-000028480000}"/>
    <cellStyle name="Normal 15 2 5 3 6" xfId="30701" xr:uid="{00000000-0005-0000-0000-000029480000}"/>
    <cellStyle name="Normal 15 2 5 4" xfId="12102" xr:uid="{00000000-0005-0000-0000-00002A480000}"/>
    <cellStyle name="Normal 15 2 5 4 2" xfId="12103" xr:uid="{00000000-0005-0000-0000-00002B480000}"/>
    <cellStyle name="Normal 15 2 5 4 2 2" xfId="22066" xr:uid="{00000000-0005-0000-0000-00002C480000}"/>
    <cellStyle name="Normal 15 2 5 4 2 3" xfId="33356" xr:uid="{00000000-0005-0000-0000-00002D480000}"/>
    <cellStyle name="Normal 15 2 5 4 3" xfId="12104" xr:uid="{00000000-0005-0000-0000-00002E480000}"/>
    <cellStyle name="Normal 15 2 5 4 3 2" xfId="22067" xr:uid="{00000000-0005-0000-0000-00002F480000}"/>
    <cellStyle name="Normal 15 2 5 4 3 3" xfId="32224" xr:uid="{00000000-0005-0000-0000-000030480000}"/>
    <cellStyle name="Normal 15 2 5 4 4" xfId="22065" xr:uid="{00000000-0005-0000-0000-000031480000}"/>
    <cellStyle name="Normal 15 2 5 4 5" xfId="31459" xr:uid="{00000000-0005-0000-0000-000032480000}"/>
    <cellStyle name="Normal 15 2 5 5" xfId="12105" xr:uid="{00000000-0005-0000-0000-000033480000}"/>
    <cellStyle name="Normal 15 2 5 5 2" xfId="22068" xr:uid="{00000000-0005-0000-0000-000034480000}"/>
    <cellStyle name="Normal 15 2 5 5 3" xfId="42225" xr:uid="{00000000-0005-0000-0000-000035480000}"/>
    <cellStyle name="Normal 15 2 5 6" xfId="12106" xr:uid="{00000000-0005-0000-0000-000036480000}"/>
    <cellStyle name="Normal 15 2 5 6 2" xfId="22069" xr:uid="{00000000-0005-0000-0000-000037480000}"/>
    <cellStyle name="Normal 15 2 5 7" xfId="22052" xr:uid="{00000000-0005-0000-0000-000038480000}"/>
    <cellStyle name="Normal 15 2 5 8" xfId="30699" xr:uid="{00000000-0005-0000-0000-000039480000}"/>
    <cellStyle name="Normal 15 2 6" xfId="2363" xr:uid="{00000000-0005-0000-0000-00003A480000}"/>
    <cellStyle name="Normal 15 2 6 2" xfId="2364" xr:uid="{00000000-0005-0000-0000-00003B480000}"/>
    <cellStyle name="Normal 15 2 6 2 2" xfId="12107" xr:uid="{00000000-0005-0000-0000-00003C480000}"/>
    <cellStyle name="Normal 15 2 6 2 2 2" xfId="12108" xr:uid="{00000000-0005-0000-0000-00003D480000}"/>
    <cellStyle name="Normal 15 2 6 2 2 2 2" xfId="22073" xr:uid="{00000000-0005-0000-0000-00003E480000}"/>
    <cellStyle name="Normal 15 2 6 2 2 2 3" xfId="33360" xr:uid="{00000000-0005-0000-0000-00003F480000}"/>
    <cellStyle name="Normal 15 2 6 2 2 3" xfId="12109" xr:uid="{00000000-0005-0000-0000-000040480000}"/>
    <cellStyle name="Normal 15 2 6 2 2 3 2" xfId="22074" xr:uid="{00000000-0005-0000-0000-000041480000}"/>
    <cellStyle name="Normal 15 2 6 2 2 3 3" xfId="32228" xr:uid="{00000000-0005-0000-0000-000042480000}"/>
    <cellStyle name="Normal 15 2 6 2 2 4" xfId="22072" xr:uid="{00000000-0005-0000-0000-000043480000}"/>
    <cellStyle name="Normal 15 2 6 2 2 5" xfId="31463" xr:uid="{00000000-0005-0000-0000-000044480000}"/>
    <cellStyle name="Normal 15 2 6 2 3" xfId="12110" xr:uid="{00000000-0005-0000-0000-000045480000}"/>
    <cellStyle name="Normal 15 2 6 2 3 2" xfId="22075" xr:uid="{00000000-0005-0000-0000-000046480000}"/>
    <cellStyle name="Normal 15 2 6 2 3 3" xfId="42229" xr:uid="{00000000-0005-0000-0000-000047480000}"/>
    <cellStyle name="Normal 15 2 6 2 4" xfId="12111" xr:uid="{00000000-0005-0000-0000-000048480000}"/>
    <cellStyle name="Normal 15 2 6 2 4 2" xfId="22076" xr:uid="{00000000-0005-0000-0000-000049480000}"/>
    <cellStyle name="Normal 15 2 6 2 5" xfId="22071" xr:uid="{00000000-0005-0000-0000-00004A480000}"/>
    <cellStyle name="Normal 15 2 6 2 6" xfId="30703" xr:uid="{00000000-0005-0000-0000-00004B480000}"/>
    <cellStyle name="Normal 15 2 6 3" xfId="12112" xr:uid="{00000000-0005-0000-0000-00004C480000}"/>
    <cellStyle name="Normal 15 2 6 3 2" xfId="12113" xr:uid="{00000000-0005-0000-0000-00004D480000}"/>
    <cellStyle name="Normal 15 2 6 3 2 2" xfId="22078" xr:uid="{00000000-0005-0000-0000-00004E480000}"/>
    <cellStyle name="Normal 15 2 6 3 2 3" xfId="33359" xr:uid="{00000000-0005-0000-0000-00004F480000}"/>
    <cellStyle name="Normal 15 2 6 3 3" xfId="12114" xr:uid="{00000000-0005-0000-0000-000050480000}"/>
    <cellStyle name="Normal 15 2 6 3 3 2" xfId="22079" xr:uid="{00000000-0005-0000-0000-000051480000}"/>
    <cellStyle name="Normal 15 2 6 3 3 3" xfId="32227" xr:uid="{00000000-0005-0000-0000-000052480000}"/>
    <cellStyle name="Normal 15 2 6 3 4" xfId="22077" xr:uid="{00000000-0005-0000-0000-000053480000}"/>
    <cellStyle name="Normal 15 2 6 3 5" xfId="31462" xr:uid="{00000000-0005-0000-0000-000054480000}"/>
    <cellStyle name="Normal 15 2 6 4" xfId="12115" xr:uid="{00000000-0005-0000-0000-000055480000}"/>
    <cellStyle name="Normal 15 2 6 4 2" xfId="22080" xr:uid="{00000000-0005-0000-0000-000056480000}"/>
    <cellStyle name="Normal 15 2 6 4 3" xfId="42228" xr:uid="{00000000-0005-0000-0000-000057480000}"/>
    <cellStyle name="Normal 15 2 6 5" xfId="12116" xr:uid="{00000000-0005-0000-0000-000058480000}"/>
    <cellStyle name="Normal 15 2 6 5 2" xfId="22081" xr:uid="{00000000-0005-0000-0000-000059480000}"/>
    <cellStyle name="Normal 15 2 6 6" xfId="22070" xr:uid="{00000000-0005-0000-0000-00005A480000}"/>
    <cellStyle name="Normal 15 2 6 7" xfId="30702" xr:uid="{00000000-0005-0000-0000-00005B480000}"/>
    <cellStyle name="Normal 15 2 7" xfId="2365" xr:uid="{00000000-0005-0000-0000-00005C480000}"/>
    <cellStyle name="Normal 15 2 7 2" xfId="12117" xr:uid="{00000000-0005-0000-0000-00005D480000}"/>
    <cellStyle name="Normal 15 2 7 2 2" xfId="12118" xr:uid="{00000000-0005-0000-0000-00005E480000}"/>
    <cellStyle name="Normal 15 2 7 2 2 2" xfId="22084" xr:uid="{00000000-0005-0000-0000-00005F480000}"/>
    <cellStyle name="Normal 15 2 7 2 2 3" xfId="33361" xr:uid="{00000000-0005-0000-0000-000060480000}"/>
    <cellStyle name="Normal 15 2 7 2 3" xfId="12119" xr:uid="{00000000-0005-0000-0000-000061480000}"/>
    <cellStyle name="Normal 15 2 7 2 3 2" xfId="22085" xr:uid="{00000000-0005-0000-0000-000062480000}"/>
    <cellStyle name="Normal 15 2 7 2 3 3" xfId="32229" xr:uid="{00000000-0005-0000-0000-000063480000}"/>
    <cellStyle name="Normal 15 2 7 2 4" xfId="22083" xr:uid="{00000000-0005-0000-0000-000064480000}"/>
    <cellStyle name="Normal 15 2 7 2 5" xfId="31464" xr:uid="{00000000-0005-0000-0000-000065480000}"/>
    <cellStyle name="Normal 15 2 7 3" xfId="12120" xr:uid="{00000000-0005-0000-0000-000066480000}"/>
    <cellStyle name="Normal 15 2 7 3 2" xfId="22086" xr:uid="{00000000-0005-0000-0000-000067480000}"/>
    <cellStyle name="Normal 15 2 7 3 3" xfId="42230" xr:uid="{00000000-0005-0000-0000-000068480000}"/>
    <cellStyle name="Normal 15 2 7 4" xfId="12121" xr:uid="{00000000-0005-0000-0000-000069480000}"/>
    <cellStyle name="Normal 15 2 7 4 2" xfId="22087" xr:uid="{00000000-0005-0000-0000-00006A480000}"/>
    <cellStyle name="Normal 15 2 7 5" xfId="22082" xr:uid="{00000000-0005-0000-0000-00006B480000}"/>
    <cellStyle name="Normal 15 2 7 6" xfId="30704" xr:uid="{00000000-0005-0000-0000-00006C480000}"/>
    <cellStyle name="Normal 15 2 8" xfId="2366" xr:uid="{00000000-0005-0000-0000-00006D480000}"/>
    <cellStyle name="Normal 15 2 8 2" xfId="12122" xr:uid="{00000000-0005-0000-0000-00006E480000}"/>
    <cellStyle name="Normal 15 2 8 2 2" xfId="12123" xr:uid="{00000000-0005-0000-0000-00006F480000}"/>
    <cellStyle name="Normal 15 2 8 2 2 2" xfId="22090" xr:uid="{00000000-0005-0000-0000-000070480000}"/>
    <cellStyle name="Normal 15 2 8 2 2 3" xfId="33362" xr:uid="{00000000-0005-0000-0000-000071480000}"/>
    <cellStyle name="Normal 15 2 8 2 3" xfId="12124" xr:uid="{00000000-0005-0000-0000-000072480000}"/>
    <cellStyle name="Normal 15 2 8 2 3 2" xfId="22091" xr:uid="{00000000-0005-0000-0000-000073480000}"/>
    <cellStyle name="Normal 15 2 8 2 3 3" xfId="32230" xr:uid="{00000000-0005-0000-0000-000074480000}"/>
    <cellStyle name="Normal 15 2 8 2 4" xfId="22089" xr:uid="{00000000-0005-0000-0000-000075480000}"/>
    <cellStyle name="Normal 15 2 8 2 5" xfId="31465" xr:uid="{00000000-0005-0000-0000-000076480000}"/>
    <cellStyle name="Normal 15 2 8 3" xfId="12125" xr:uid="{00000000-0005-0000-0000-000077480000}"/>
    <cellStyle name="Normal 15 2 8 3 2" xfId="22092" xr:uid="{00000000-0005-0000-0000-000078480000}"/>
    <cellStyle name="Normal 15 2 8 3 3" xfId="42231" xr:uid="{00000000-0005-0000-0000-000079480000}"/>
    <cellStyle name="Normal 15 2 8 4" xfId="12126" xr:uid="{00000000-0005-0000-0000-00007A480000}"/>
    <cellStyle name="Normal 15 2 8 4 2" xfId="22093" xr:uid="{00000000-0005-0000-0000-00007B480000}"/>
    <cellStyle name="Normal 15 2 8 5" xfId="22088" xr:uid="{00000000-0005-0000-0000-00007C480000}"/>
    <cellStyle name="Normal 15 2 8 6" xfId="30705" xr:uid="{00000000-0005-0000-0000-00007D480000}"/>
    <cellStyle name="Normal 15 2 9" xfId="12127" xr:uid="{00000000-0005-0000-0000-00007E480000}"/>
    <cellStyle name="Normal 15 2 9 2" xfId="12128" xr:uid="{00000000-0005-0000-0000-00007F480000}"/>
    <cellStyle name="Normal 15 2 9 2 2" xfId="22095" xr:uid="{00000000-0005-0000-0000-000080480000}"/>
    <cellStyle name="Normal 15 2 9 2 3" xfId="33328" xr:uid="{00000000-0005-0000-0000-000081480000}"/>
    <cellStyle name="Normal 15 2 9 3" xfId="12129" xr:uid="{00000000-0005-0000-0000-000082480000}"/>
    <cellStyle name="Normal 15 2 9 3 2" xfId="22096" xr:uid="{00000000-0005-0000-0000-000083480000}"/>
    <cellStyle name="Normal 15 2 9 3 3" xfId="32196" xr:uid="{00000000-0005-0000-0000-000084480000}"/>
    <cellStyle name="Normal 15 2 9 4" xfId="22094" xr:uid="{00000000-0005-0000-0000-000085480000}"/>
    <cellStyle name="Normal 15 2 9 5" xfId="31431" xr:uid="{00000000-0005-0000-0000-000086480000}"/>
    <cellStyle name="Normal 15 3" xfId="2367" xr:uid="{00000000-0005-0000-0000-000087480000}"/>
    <cellStyle name="Normal 15 3 10" xfId="22097" xr:uid="{00000000-0005-0000-0000-000088480000}"/>
    <cellStyle name="Normal 15 3 11" xfId="30706" xr:uid="{00000000-0005-0000-0000-000089480000}"/>
    <cellStyle name="Normal 15 3 2" xfId="2368" xr:uid="{00000000-0005-0000-0000-00008A480000}"/>
    <cellStyle name="Normal 15 3 2 10" xfId="30707" xr:uid="{00000000-0005-0000-0000-00008B480000}"/>
    <cellStyle name="Normal 15 3 2 2" xfId="2369" xr:uid="{00000000-0005-0000-0000-00008C480000}"/>
    <cellStyle name="Normal 15 3 2 2 2" xfId="2370" xr:uid="{00000000-0005-0000-0000-00008D480000}"/>
    <cellStyle name="Normal 15 3 2 2 2 2" xfId="12130" xr:uid="{00000000-0005-0000-0000-00008E480000}"/>
    <cellStyle name="Normal 15 3 2 2 2 2 2" xfId="12131" xr:uid="{00000000-0005-0000-0000-00008F480000}"/>
    <cellStyle name="Normal 15 3 2 2 2 2 2 2" xfId="22102" xr:uid="{00000000-0005-0000-0000-000090480000}"/>
    <cellStyle name="Normal 15 3 2 2 2 2 2 3" xfId="33366" xr:uid="{00000000-0005-0000-0000-000091480000}"/>
    <cellStyle name="Normal 15 3 2 2 2 2 3" xfId="12132" xr:uid="{00000000-0005-0000-0000-000092480000}"/>
    <cellStyle name="Normal 15 3 2 2 2 2 3 2" xfId="22103" xr:uid="{00000000-0005-0000-0000-000093480000}"/>
    <cellStyle name="Normal 15 3 2 2 2 2 3 3" xfId="32234" xr:uid="{00000000-0005-0000-0000-000094480000}"/>
    <cellStyle name="Normal 15 3 2 2 2 2 4" xfId="22101" xr:uid="{00000000-0005-0000-0000-000095480000}"/>
    <cellStyle name="Normal 15 3 2 2 2 2 5" xfId="31469" xr:uid="{00000000-0005-0000-0000-000096480000}"/>
    <cellStyle name="Normal 15 3 2 2 2 3" xfId="12133" xr:uid="{00000000-0005-0000-0000-000097480000}"/>
    <cellStyle name="Normal 15 3 2 2 2 3 2" xfId="22104" xr:uid="{00000000-0005-0000-0000-000098480000}"/>
    <cellStyle name="Normal 15 3 2 2 2 3 3" xfId="42235" xr:uid="{00000000-0005-0000-0000-000099480000}"/>
    <cellStyle name="Normal 15 3 2 2 2 4" xfId="12134" xr:uid="{00000000-0005-0000-0000-00009A480000}"/>
    <cellStyle name="Normal 15 3 2 2 2 4 2" xfId="22105" xr:uid="{00000000-0005-0000-0000-00009B480000}"/>
    <cellStyle name="Normal 15 3 2 2 2 5" xfId="22100" xr:uid="{00000000-0005-0000-0000-00009C480000}"/>
    <cellStyle name="Normal 15 3 2 2 2 6" xfId="30709" xr:uid="{00000000-0005-0000-0000-00009D480000}"/>
    <cellStyle name="Normal 15 3 2 2 3" xfId="2371" xr:uid="{00000000-0005-0000-0000-00009E480000}"/>
    <cellStyle name="Normal 15 3 2 2 3 2" xfId="12135" xr:uid="{00000000-0005-0000-0000-00009F480000}"/>
    <cellStyle name="Normal 15 3 2 2 3 2 2" xfId="12136" xr:uid="{00000000-0005-0000-0000-0000A0480000}"/>
    <cellStyle name="Normal 15 3 2 2 3 2 2 2" xfId="22108" xr:uid="{00000000-0005-0000-0000-0000A1480000}"/>
    <cellStyle name="Normal 15 3 2 2 3 2 2 3" xfId="33367" xr:uid="{00000000-0005-0000-0000-0000A2480000}"/>
    <cellStyle name="Normal 15 3 2 2 3 2 3" xfId="12137" xr:uid="{00000000-0005-0000-0000-0000A3480000}"/>
    <cellStyle name="Normal 15 3 2 2 3 2 3 2" xfId="22109" xr:uid="{00000000-0005-0000-0000-0000A4480000}"/>
    <cellStyle name="Normal 15 3 2 2 3 2 3 3" xfId="32235" xr:uid="{00000000-0005-0000-0000-0000A5480000}"/>
    <cellStyle name="Normal 15 3 2 2 3 2 4" xfId="22107" xr:uid="{00000000-0005-0000-0000-0000A6480000}"/>
    <cellStyle name="Normal 15 3 2 2 3 2 5" xfId="31470" xr:uid="{00000000-0005-0000-0000-0000A7480000}"/>
    <cellStyle name="Normal 15 3 2 2 3 3" xfId="12138" xr:uid="{00000000-0005-0000-0000-0000A8480000}"/>
    <cellStyle name="Normal 15 3 2 2 3 3 2" xfId="22110" xr:uid="{00000000-0005-0000-0000-0000A9480000}"/>
    <cellStyle name="Normal 15 3 2 2 3 3 3" xfId="42236" xr:uid="{00000000-0005-0000-0000-0000AA480000}"/>
    <cellStyle name="Normal 15 3 2 2 3 4" xfId="12139" xr:uid="{00000000-0005-0000-0000-0000AB480000}"/>
    <cellStyle name="Normal 15 3 2 2 3 4 2" xfId="22111" xr:uid="{00000000-0005-0000-0000-0000AC480000}"/>
    <cellStyle name="Normal 15 3 2 2 3 5" xfId="22106" xr:uid="{00000000-0005-0000-0000-0000AD480000}"/>
    <cellStyle name="Normal 15 3 2 2 3 6" xfId="30710" xr:uid="{00000000-0005-0000-0000-0000AE480000}"/>
    <cellStyle name="Normal 15 3 2 2 4" xfId="12140" xr:uid="{00000000-0005-0000-0000-0000AF480000}"/>
    <cellStyle name="Normal 15 3 2 2 4 2" xfId="12141" xr:uid="{00000000-0005-0000-0000-0000B0480000}"/>
    <cellStyle name="Normal 15 3 2 2 4 2 2" xfId="22113" xr:uid="{00000000-0005-0000-0000-0000B1480000}"/>
    <cellStyle name="Normal 15 3 2 2 4 2 3" xfId="33365" xr:uid="{00000000-0005-0000-0000-0000B2480000}"/>
    <cellStyle name="Normal 15 3 2 2 4 3" xfId="12142" xr:uid="{00000000-0005-0000-0000-0000B3480000}"/>
    <cellStyle name="Normal 15 3 2 2 4 3 2" xfId="22114" xr:uid="{00000000-0005-0000-0000-0000B4480000}"/>
    <cellStyle name="Normal 15 3 2 2 4 3 3" xfId="32233" xr:uid="{00000000-0005-0000-0000-0000B5480000}"/>
    <cellStyle name="Normal 15 3 2 2 4 4" xfId="22112" xr:uid="{00000000-0005-0000-0000-0000B6480000}"/>
    <cellStyle name="Normal 15 3 2 2 4 5" xfId="31468" xr:uid="{00000000-0005-0000-0000-0000B7480000}"/>
    <cellStyle name="Normal 15 3 2 2 5" xfId="12143" xr:uid="{00000000-0005-0000-0000-0000B8480000}"/>
    <cellStyle name="Normal 15 3 2 2 5 2" xfId="22115" xr:uid="{00000000-0005-0000-0000-0000B9480000}"/>
    <cellStyle name="Normal 15 3 2 2 5 3" xfId="42234" xr:uid="{00000000-0005-0000-0000-0000BA480000}"/>
    <cellStyle name="Normal 15 3 2 2 6" xfId="12144" xr:uid="{00000000-0005-0000-0000-0000BB480000}"/>
    <cellStyle name="Normal 15 3 2 2 6 2" xfId="22116" xr:uid="{00000000-0005-0000-0000-0000BC480000}"/>
    <cellStyle name="Normal 15 3 2 2 7" xfId="22099" xr:uid="{00000000-0005-0000-0000-0000BD480000}"/>
    <cellStyle name="Normal 15 3 2 2 8" xfId="30708" xr:uid="{00000000-0005-0000-0000-0000BE480000}"/>
    <cellStyle name="Normal 15 3 2 3" xfId="2372" xr:uid="{00000000-0005-0000-0000-0000BF480000}"/>
    <cellStyle name="Normal 15 3 2 3 2" xfId="2373" xr:uid="{00000000-0005-0000-0000-0000C0480000}"/>
    <cellStyle name="Normal 15 3 2 3 2 2" xfId="12145" xr:uid="{00000000-0005-0000-0000-0000C1480000}"/>
    <cellStyle name="Normal 15 3 2 3 2 2 2" xfId="12146" xr:uid="{00000000-0005-0000-0000-0000C2480000}"/>
    <cellStyle name="Normal 15 3 2 3 2 2 2 2" xfId="22120" xr:uid="{00000000-0005-0000-0000-0000C3480000}"/>
    <cellStyle name="Normal 15 3 2 3 2 2 2 3" xfId="33369" xr:uid="{00000000-0005-0000-0000-0000C4480000}"/>
    <cellStyle name="Normal 15 3 2 3 2 2 3" xfId="12147" xr:uid="{00000000-0005-0000-0000-0000C5480000}"/>
    <cellStyle name="Normal 15 3 2 3 2 2 3 2" xfId="22121" xr:uid="{00000000-0005-0000-0000-0000C6480000}"/>
    <cellStyle name="Normal 15 3 2 3 2 2 3 3" xfId="32237" xr:uid="{00000000-0005-0000-0000-0000C7480000}"/>
    <cellStyle name="Normal 15 3 2 3 2 2 4" xfId="22119" xr:uid="{00000000-0005-0000-0000-0000C8480000}"/>
    <cellStyle name="Normal 15 3 2 3 2 2 5" xfId="31472" xr:uid="{00000000-0005-0000-0000-0000C9480000}"/>
    <cellStyle name="Normal 15 3 2 3 2 3" xfId="12148" xr:uid="{00000000-0005-0000-0000-0000CA480000}"/>
    <cellStyle name="Normal 15 3 2 3 2 3 2" xfId="22122" xr:uid="{00000000-0005-0000-0000-0000CB480000}"/>
    <cellStyle name="Normal 15 3 2 3 2 3 3" xfId="42238" xr:uid="{00000000-0005-0000-0000-0000CC480000}"/>
    <cellStyle name="Normal 15 3 2 3 2 4" xfId="12149" xr:uid="{00000000-0005-0000-0000-0000CD480000}"/>
    <cellStyle name="Normal 15 3 2 3 2 4 2" xfId="22123" xr:uid="{00000000-0005-0000-0000-0000CE480000}"/>
    <cellStyle name="Normal 15 3 2 3 2 5" xfId="22118" xr:uid="{00000000-0005-0000-0000-0000CF480000}"/>
    <cellStyle name="Normal 15 3 2 3 2 6" xfId="30712" xr:uid="{00000000-0005-0000-0000-0000D0480000}"/>
    <cellStyle name="Normal 15 3 2 3 3" xfId="12150" xr:uid="{00000000-0005-0000-0000-0000D1480000}"/>
    <cellStyle name="Normal 15 3 2 3 3 2" xfId="12151" xr:uid="{00000000-0005-0000-0000-0000D2480000}"/>
    <cellStyle name="Normal 15 3 2 3 3 2 2" xfId="22125" xr:uid="{00000000-0005-0000-0000-0000D3480000}"/>
    <cellStyle name="Normal 15 3 2 3 3 2 3" xfId="33368" xr:uid="{00000000-0005-0000-0000-0000D4480000}"/>
    <cellStyle name="Normal 15 3 2 3 3 3" xfId="12152" xr:uid="{00000000-0005-0000-0000-0000D5480000}"/>
    <cellStyle name="Normal 15 3 2 3 3 3 2" xfId="22126" xr:uid="{00000000-0005-0000-0000-0000D6480000}"/>
    <cellStyle name="Normal 15 3 2 3 3 3 3" xfId="32236" xr:uid="{00000000-0005-0000-0000-0000D7480000}"/>
    <cellStyle name="Normal 15 3 2 3 3 4" xfId="22124" xr:uid="{00000000-0005-0000-0000-0000D8480000}"/>
    <cellStyle name="Normal 15 3 2 3 3 5" xfId="31471" xr:uid="{00000000-0005-0000-0000-0000D9480000}"/>
    <cellStyle name="Normal 15 3 2 3 4" xfId="12153" xr:uid="{00000000-0005-0000-0000-0000DA480000}"/>
    <cellStyle name="Normal 15 3 2 3 4 2" xfId="22127" xr:uid="{00000000-0005-0000-0000-0000DB480000}"/>
    <cellStyle name="Normal 15 3 2 3 4 3" xfId="42237" xr:uid="{00000000-0005-0000-0000-0000DC480000}"/>
    <cellStyle name="Normal 15 3 2 3 5" xfId="12154" xr:uid="{00000000-0005-0000-0000-0000DD480000}"/>
    <cellStyle name="Normal 15 3 2 3 5 2" xfId="22128" xr:uid="{00000000-0005-0000-0000-0000DE480000}"/>
    <cellStyle name="Normal 15 3 2 3 6" xfId="22117" xr:uid="{00000000-0005-0000-0000-0000DF480000}"/>
    <cellStyle name="Normal 15 3 2 3 7" xfId="30711" xr:uid="{00000000-0005-0000-0000-0000E0480000}"/>
    <cellStyle name="Normal 15 3 2 4" xfId="2374" xr:uid="{00000000-0005-0000-0000-0000E1480000}"/>
    <cellStyle name="Normal 15 3 2 4 2" xfId="12155" xr:uid="{00000000-0005-0000-0000-0000E2480000}"/>
    <cellStyle name="Normal 15 3 2 4 2 2" xfId="12156" xr:uid="{00000000-0005-0000-0000-0000E3480000}"/>
    <cellStyle name="Normal 15 3 2 4 2 2 2" xfId="22131" xr:uid="{00000000-0005-0000-0000-0000E4480000}"/>
    <cellStyle name="Normal 15 3 2 4 2 2 3" xfId="33370" xr:uid="{00000000-0005-0000-0000-0000E5480000}"/>
    <cellStyle name="Normal 15 3 2 4 2 3" xfId="12157" xr:uid="{00000000-0005-0000-0000-0000E6480000}"/>
    <cellStyle name="Normal 15 3 2 4 2 3 2" xfId="22132" xr:uid="{00000000-0005-0000-0000-0000E7480000}"/>
    <cellStyle name="Normal 15 3 2 4 2 3 3" xfId="32238" xr:uid="{00000000-0005-0000-0000-0000E8480000}"/>
    <cellStyle name="Normal 15 3 2 4 2 4" xfId="22130" xr:uid="{00000000-0005-0000-0000-0000E9480000}"/>
    <cellStyle name="Normal 15 3 2 4 2 5" xfId="31473" xr:uid="{00000000-0005-0000-0000-0000EA480000}"/>
    <cellStyle name="Normal 15 3 2 4 3" xfId="12158" xr:uid="{00000000-0005-0000-0000-0000EB480000}"/>
    <cellStyle name="Normal 15 3 2 4 3 2" xfId="22133" xr:uid="{00000000-0005-0000-0000-0000EC480000}"/>
    <cellStyle name="Normal 15 3 2 4 3 3" xfId="42239" xr:uid="{00000000-0005-0000-0000-0000ED480000}"/>
    <cellStyle name="Normal 15 3 2 4 4" xfId="12159" xr:uid="{00000000-0005-0000-0000-0000EE480000}"/>
    <cellStyle name="Normal 15 3 2 4 4 2" xfId="22134" xr:uid="{00000000-0005-0000-0000-0000EF480000}"/>
    <cellStyle name="Normal 15 3 2 4 5" xfId="22129" xr:uid="{00000000-0005-0000-0000-0000F0480000}"/>
    <cellStyle name="Normal 15 3 2 4 6" xfId="30713" xr:uid="{00000000-0005-0000-0000-0000F1480000}"/>
    <cellStyle name="Normal 15 3 2 5" xfId="2375" xr:uid="{00000000-0005-0000-0000-0000F2480000}"/>
    <cellStyle name="Normal 15 3 2 5 2" xfId="12160" xr:uid="{00000000-0005-0000-0000-0000F3480000}"/>
    <cellStyle name="Normal 15 3 2 5 2 2" xfId="12161" xr:uid="{00000000-0005-0000-0000-0000F4480000}"/>
    <cellStyle name="Normal 15 3 2 5 2 2 2" xfId="22137" xr:uid="{00000000-0005-0000-0000-0000F5480000}"/>
    <cellStyle name="Normal 15 3 2 5 2 2 3" xfId="33371" xr:uid="{00000000-0005-0000-0000-0000F6480000}"/>
    <cellStyle name="Normal 15 3 2 5 2 3" xfId="12162" xr:uid="{00000000-0005-0000-0000-0000F7480000}"/>
    <cellStyle name="Normal 15 3 2 5 2 3 2" xfId="22138" xr:uid="{00000000-0005-0000-0000-0000F8480000}"/>
    <cellStyle name="Normal 15 3 2 5 2 3 3" xfId="32239" xr:uid="{00000000-0005-0000-0000-0000F9480000}"/>
    <cellStyle name="Normal 15 3 2 5 2 4" xfId="22136" xr:uid="{00000000-0005-0000-0000-0000FA480000}"/>
    <cellStyle name="Normal 15 3 2 5 2 5" xfId="31474" xr:uid="{00000000-0005-0000-0000-0000FB480000}"/>
    <cellStyle name="Normal 15 3 2 5 3" xfId="12163" xr:uid="{00000000-0005-0000-0000-0000FC480000}"/>
    <cellStyle name="Normal 15 3 2 5 3 2" xfId="22139" xr:uid="{00000000-0005-0000-0000-0000FD480000}"/>
    <cellStyle name="Normal 15 3 2 5 3 3" xfId="42240" xr:uid="{00000000-0005-0000-0000-0000FE480000}"/>
    <cellStyle name="Normal 15 3 2 5 4" xfId="12164" xr:uid="{00000000-0005-0000-0000-0000FF480000}"/>
    <cellStyle name="Normal 15 3 2 5 4 2" xfId="22140" xr:uid="{00000000-0005-0000-0000-000000490000}"/>
    <cellStyle name="Normal 15 3 2 5 5" xfId="22135" xr:uid="{00000000-0005-0000-0000-000001490000}"/>
    <cellStyle name="Normal 15 3 2 5 6" xfId="30714" xr:uid="{00000000-0005-0000-0000-000002490000}"/>
    <cellStyle name="Normal 15 3 2 6" xfId="12165" xr:uid="{00000000-0005-0000-0000-000003490000}"/>
    <cellStyle name="Normal 15 3 2 6 2" xfId="12166" xr:uid="{00000000-0005-0000-0000-000004490000}"/>
    <cellStyle name="Normal 15 3 2 6 2 2" xfId="22142" xr:uid="{00000000-0005-0000-0000-000005490000}"/>
    <cellStyle name="Normal 15 3 2 6 2 3" xfId="33364" xr:uid="{00000000-0005-0000-0000-000006490000}"/>
    <cellStyle name="Normal 15 3 2 6 3" xfId="12167" xr:uid="{00000000-0005-0000-0000-000007490000}"/>
    <cellStyle name="Normal 15 3 2 6 3 2" xfId="22143" xr:uid="{00000000-0005-0000-0000-000008490000}"/>
    <cellStyle name="Normal 15 3 2 6 3 3" xfId="32232" xr:uid="{00000000-0005-0000-0000-000009490000}"/>
    <cellStyle name="Normal 15 3 2 6 4" xfId="22141" xr:uid="{00000000-0005-0000-0000-00000A490000}"/>
    <cellStyle name="Normal 15 3 2 6 5" xfId="31467" xr:uid="{00000000-0005-0000-0000-00000B490000}"/>
    <cellStyle name="Normal 15 3 2 7" xfId="12168" xr:uid="{00000000-0005-0000-0000-00000C490000}"/>
    <cellStyle name="Normal 15 3 2 7 2" xfId="22144" xr:uid="{00000000-0005-0000-0000-00000D490000}"/>
    <cellStyle name="Normal 15 3 2 7 3" xfId="42233" xr:uid="{00000000-0005-0000-0000-00000E490000}"/>
    <cellStyle name="Normal 15 3 2 8" xfId="12169" xr:uid="{00000000-0005-0000-0000-00000F490000}"/>
    <cellStyle name="Normal 15 3 2 8 2" xfId="22145" xr:uid="{00000000-0005-0000-0000-000010490000}"/>
    <cellStyle name="Normal 15 3 2 9" xfId="22098" xr:uid="{00000000-0005-0000-0000-000011490000}"/>
    <cellStyle name="Normal 15 3 3" xfId="2376" xr:uid="{00000000-0005-0000-0000-000012490000}"/>
    <cellStyle name="Normal 15 3 3 2" xfId="2377" xr:uid="{00000000-0005-0000-0000-000013490000}"/>
    <cellStyle name="Normal 15 3 3 2 2" xfId="12170" xr:uid="{00000000-0005-0000-0000-000014490000}"/>
    <cellStyle name="Normal 15 3 3 2 2 2" xfId="12171" xr:uid="{00000000-0005-0000-0000-000015490000}"/>
    <cellStyle name="Normal 15 3 3 2 2 2 2" xfId="22149" xr:uid="{00000000-0005-0000-0000-000016490000}"/>
    <cellStyle name="Normal 15 3 3 2 2 2 3" xfId="33373" xr:uid="{00000000-0005-0000-0000-000017490000}"/>
    <cellStyle name="Normal 15 3 3 2 2 3" xfId="12172" xr:uid="{00000000-0005-0000-0000-000018490000}"/>
    <cellStyle name="Normal 15 3 3 2 2 3 2" xfId="22150" xr:uid="{00000000-0005-0000-0000-000019490000}"/>
    <cellStyle name="Normal 15 3 3 2 2 3 3" xfId="32241" xr:uid="{00000000-0005-0000-0000-00001A490000}"/>
    <cellStyle name="Normal 15 3 3 2 2 4" xfId="22148" xr:uid="{00000000-0005-0000-0000-00001B490000}"/>
    <cellStyle name="Normal 15 3 3 2 2 5" xfId="31476" xr:uid="{00000000-0005-0000-0000-00001C490000}"/>
    <cellStyle name="Normal 15 3 3 2 3" xfId="12173" xr:uid="{00000000-0005-0000-0000-00001D490000}"/>
    <cellStyle name="Normal 15 3 3 2 3 2" xfId="22151" xr:uid="{00000000-0005-0000-0000-00001E490000}"/>
    <cellStyle name="Normal 15 3 3 2 3 3" xfId="42242" xr:uid="{00000000-0005-0000-0000-00001F490000}"/>
    <cellStyle name="Normal 15 3 3 2 4" xfId="12174" xr:uid="{00000000-0005-0000-0000-000020490000}"/>
    <cellStyle name="Normal 15 3 3 2 4 2" xfId="22152" xr:uid="{00000000-0005-0000-0000-000021490000}"/>
    <cellStyle name="Normal 15 3 3 2 5" xfId="22147" xr:uid="{00000000-0005-0000-0000-000022490000}"/>
    <cellStyle name="Normal 15 3 3 2 6" xfId="30716" xr:uid="{00000000-0005-0000-0000-000023490000}"/>
    <cellStyle name="Normal 15 3 3 3" xfId="2378" xr:uid="{00000000-0005-0000-0000-000024490000}"/>
    <cellStyle name="Normal 15 3 3 3 2" xfId="12175" xr:uid="{00000000-0005-0000-0000-000025490000}"/>
    <cellStyle name="Normal 15 3 3 3 2 2" xfId="12176" xr:uid="{00000000-0005-0000-0000-000026490000}"/>
    <cellStyle name="Normal 15 3 3 3 2 2 2" xfId="22155" xr:uid="{00000000-0005-0000-0000-000027490000}"/>
    <cellStyle name="Normal 15 3 3 3 2 2 3" xfId="33374" xr:uid="{00000000-0005-0000-0000-000028490000}"/>
    <cellStyle name="Normal 15 3 3 3 2 3" xfId="12177" xr:uid="{00000000-0005-0000-0000-000029490000}"/>
    <cellStyle name="Normal 15 3 3 3 2 3 2" xfId="22156" xr:uid="{00000000-0005-0000-0000-00002A490000}"/>
    <cellStyle name="Normal 15 3 3 3 2 3 3" xfId="32242" xr:uid="{00000000-0005-0000-0000-00002B490000}"/>
    <cellStyle name="Normal 15 3 3 3 2 4" xfId="22154" xr:uid="{00000000-0005-0000-0000-00002C490000}"/>
    <cellStyle name="Normal 15 3 3 3 2 5" xfId="31477" xr:uid="{00000000-0005-0000-0000-00002D490000}"/>
    <cellStyle name="Normal 15 3 3 3 3" xfId="12178" xr:uid="{00000000-0005-0000-0000-00002E490000}"/>
    <cellStyle name="Normal 15 3 3 3 3 2" xfId="22157" xr:uid="{00000000-0005-0000-0000-00002F490000}"/>
    <cellStyle name="Normal 15 3 3 3 3 3" xfId="42243" xr:uid="{00000000-0005-0000-0000-000030490000}"/>
    <cellStyle name="Normal 15 3 3 3 4" xfId="12179" xr:uid="{00000000-0005-0000-0000-000031490000}"/>
    <cellStyle name="Normal 15 3 3 3 4 2" xfId="22158" xr:uid="{00000000-0005-0000-0000-000032490000}"/>
    <cellStyle name="Normal 15 3 3 3 5" xfId="22153" xr:uid="{00000000-0005-0000-0000-000033490000}"/>
    <cellStyle name="Normal 15 3 3 3 6" xfId="30717" xr:uid="{00000000-0005-0000-0000-000034490000}"/>
    <cellStyle name="Normal 15 3 3 4" xfId="12180" xr:uid="{00000000-0005-0000-0000-000035490000}"/>
    <cellStyle name="Normal 15 3 3 4 2" xfId="12181" xr:uid="{00000000-0005-0000-0000-000036490000}"/>
    <cellStyle name="Normal 15 3 3 4 2 2" xfId="22160" xr:uid="{00000000-0005-0000-0000-000037490000}"/>
    <cellStyle name="Normal 15 3 3 4 2 3" xfId="33372" xr:uid="{00000000-0005-0000-0000-000038490000}"/>
    <cellStyle name="Normal 15 3 3 4 3" xfId="12182" xr:uid="{00000000-0005-0000-0000-000039490000}"/>
    <cellStyle name="Normal 15 3 3 4 3 2" xfId="22161" xr:uid="{00000000-0005-0000-0000-00003A490000}"/>
    <cellStyle name="Normal 15 3 3 4 3 3" xfId="32240" xr:uid="{00000000-0005-0000-0000-00003B490000}"/>
    <cellStyle name="Normal 15 3 3 4 4" xfId="22159" xr:uid="{00000000-0005-0000-0000-00003C490000}"/>
    <cellStyle name="Normal 15 3 3 4 5" xfId="31475" xr:uid="{00000000-0005-0000-0000-00003D490000}"/>
    <cellStyle name="Normal 15 3 3 5" xfId="12183" xr:uid="{00000000-0005-0000-0000-00003E490000}"/>
    <cellStyle name="Normal 15 3 3 5 2" xfId="22162" xr:uid="{00000000-0005-0000-0000-00003F490000}"/>
    <cellStyle name="Normal 15 3 3 5 3" xfId="42241" xr:uid="{00000000-0005-0000-0000-000040490000}"/>
    <cellStyle name="Normal 15 3 3 6" xfId="12184" xr:uid="{00000000-0005-0000-0000-000041490000}"/>
    <cellStyle name="Normal 15 3 3 6 2" xfId="22163" xr:uid="{00000000-0005-0000-0000-000042490000}"/>
    <cellStyle name="Normal 15 3 3 7" xfId="22146" xr:uid="{00000000-0005-0000-0000-000043490000}"/>
    <cellStyle name="Normal 15 3 3 8" xfId="30715" xr:uid="{00000000-0005-0000-0000-000044490000}"/>
    <cellStyle name="Normal 15 3 4" xfId="2379" xr:uid="{00000000-0005-0000-0000-000045490000}"/>
    <cellStyle name="Normal 15 3 4 2" xfId="2380" xr:uid="{00000000-0005-0000-0000-000046490000}"/>
    <cellStyle name="Normal 15 3 4 2 2" xfId="12185" xr:uid="{00000000-0005-0000-0000-000047490000}"/>
    <cellStyle name="Normal 15 3 4 2 2 2" xfId="12186" xr:uid="{00000000-0005-0000-0000-000048490000}"/>
    <cellStyle name="Normal 15 3 4 2 2 2 2" xfId="22167" xr:uid="{00000000-0005-0000-0000-000049490000}"/>
    <cellStyle name="Normal 15 3 4 2 2 2 3" xfId="33376" xr:uid="{00000000-0005-0000-0000-00004A490000}"/>
    <cellStyle name="Normal 15 3 4 2 2 3" xfId="12187" xr:uid="{00000000-0005-0000-0000-00004B490000}"/>
    <cellStyle name="Normal 15 3 4 2 2 3 2" xfId="22168" xr:uid="{00000000-0005-0000-0000-00004C490000}"/>
    <cellStyle name="Normal 15 3 4 2 2 3 3" xfId="32244" xr:uid="{00000000-0005-0000-0000-00004D490000}"/>
    <cellStyle name="Normal 15 3 4 2 2 4" xfId="22166" xr:uid="{00000000-0005-0000-0000-00004E490000}"/>
    <cellStyle name="Normal 15 3 4 2 2 5" xfId="31479" xr:uid="{00000000-0005-0000-0000-00004F490000}"/>
    <cellStyle name="Normal 15 3 4 2 3" xfId="12188" xr:uid="{00000000-0005-0000-0000-000050490000}"/>
    <cellStyle name="Normal 15 3 4 2 3 2" xfId="22169" xr:uid="{00000000-0005-0000-0000-000051490000}"/>
    <cellStyle name="Normal 15 3 4 2 3 3" xfId="42245" xr:uid="{00000000-0005-0000-0000-000052490000}"/>
    <cellStyle name="Normal 15 3 4 2 4" xfId="12189" xr:uid="{00000000-0005-0000-0000-000053490000}"/>
    <cellStyle name="Normal 15 3 4 2 4 2" xfId="22170" xr:uid="{00000000-0005-0000-0000-000054490000}"/>
    <cellStyle name="Normal 15 3 4 2 5" xfId="22165" xr:uid="{00000000-0005-0000-0000-000055490000}"/>
    <cellStyle name="Normal 15 3 4 2 6" xfId="30719" xr:uid="{00000000-0005-0000-0000-000056490000}"/>
    <cellStyle name="Normal 15 3 4 3" xfId="12190" xr:uid="{00000000-0005-0000-0000-000057490000}"/>
    <cellStyle name="Normal 15 3 4 3 2" xfId="12191" xr:uid="{00000000-0005-0000-0000-000058490000}"/>
    <cellStyle name="Normal 15 3 4 3 2 2" xfId="22172" xr:uid="{00000000-0005-0000-0000-000059490000}"/>
    <cellStyle name="Normal 15 3 4 3 2 3" xfId="33375" xr:uid="{00000000-0005-0000-0000-00005A490000}"/>
    <cellStyle name="Normal 15 3 4 3 3" xfId="12192" xr:uid="{00000000-0005-0000-0000-00005B490000}"/>
    <cellStyle name="Normal 15 3 4 3 3 2" xfId="22173" xr:uid="{00000000-0005-0000-0000-00005C490000}"/>
    <cellStyle name="Normal 15 3 4 3 3 3" xfId="32243" xr:uid="{00000000-0005-0000-0000-00005D490000}"/>
    <cellStyle name="Normal 15 3 4 3 4" xfId="22171" xr:uid="{00000000-0005-0000-0000-00005E490000}"/>
    <cellStyle name="Normal 15 3 4 3 5" xfId="31478" xr:uid="{00000000-0005-0000-0000-00005F490000}"/>
    <cellStyle name="Normal 15 3 4 4" xfId="12193" xr:uid="{00000000-0005-0000-0000-000060490000}"/>
    <cellStyle name="Normal 15 3 4 4 2" xfId="22174" xr:uid="{00000000-0005-0000-0000-000061490000}"/>
    <cellStyle name="Normal 15 3 4 4 3" xfId="42244" xr:uid="{00000000-0005-0000-0000-000062490000}"/>
    <cellStyle name="Normal 15 3 4 5" xfId="12194" xr:uid="{00000000-0005-0000-0000-000063490000}"/>
    <cellStyle name="Normal 15 3 4 5 2" xfId="22175" xr:uid="{00000000-0005-0000-0000-000064490000}"/>
    <cellStyle name="Normal 15 3 4 6" xfId="22164" xr:uid="{00000000-0005-0000-0000-000065490000}"/>
    <cellStyle name="Normal 15 3 4 7" xfId="30718" xr:uid="{00000000-0005-0000-0000-000066490000}"/>
    <cellStyle name="Normal 15 3 5" xfId="2381" xr:uid="{00000000-0005-0000-0000-000067490000}"/>
    <cellStyle name="Normal 15 3 5 2" xfId="12195" xr:uid="{00000000-0005-0000-0000-000068490000}"/>
    <cellStyle name="Normal 15 3 5 2 2" xfId="12196" xr:uid="{00000000-0005-0000-0000-000069490000}"/>
    <cellStyle name="Normal 15 3 5 2 2 2" xfId="22178" xr:uid="{00000000-0005-0000-0000-00006A490000}"/>
    <cellStyle name="Normal 15 3 5 2 2 3" xfId="33377" xr:uid="{00000000-0005-0000-0000-00006B490000}"/>
    <cellStyle name="Normal 15 3 5 2 3" xfId="12197" xr:uid="{00000000-0005-0000-0000-00006C490000}"/>
    <cellStyle name="Normal 15 3 5 2 3 2" xfId="22179" xr:uid="{00000000-0005-0000-0000-00006D490000}"/>
    <cellStyle name="Normal 15 3 5 2 3 3" xfId="32245" xr:uid="{00000000-0005-0000-0000-00006E490000}"/>
    <cellStyle name="Normal 15 3 5 2 4" xfId="22177" xr:uid="{00000000-0005-0000-0000-00006F490000}"/>
    <cellStyle name="Normal 15 3 5 2 5" xfId="31480" xr:uid="{00000000-0005-0000-0000-000070490000}"/>
    <cellStyle name="Normal 15 3 5 3" xfId="12198" xr:uid="{00000000-0005-0000-0000-000071490000}"/>
    <cellStyle name="Normal 15 3 5 3 2" xfId="22180" xr:uid="{00000000-0005-0000-0000-000072490000}"/>
    <cellStyle name="Normal 15 3 5 3 3" xfId="42246" xr:uid="{00000000-0005-0000-0000-000073490000}"/>
    <cellStyle name="Normal 15 3 5 4" xfId="12199" xr:uid="{00000000-0005-0000-0000-000074490000}"/>
    <cellStyle name="Normal 15 3 5 4 2" xfId="22181" xr:uid="{00000000-0005-0000-0000-000075490000}"/>
    <cellStyle name="Normal 15 3 5 5" xfId="22176" xr:uid="{00000000-0005-0000-0000-000076490000}"/>
    <cellStyle name="Normal 15 3 5 6" xfId="30720" xr:uid="{00000000-0005-0000-0000-000077490000}"/>
    <cellStyle name="Normal 15 3 6" xfId="2382" xr:uid="{00000000-0005-0000-0000-000078490000}"/>
    <cellStyle name="Normal 15 3 6 2" xfId="12200" xr:uid="{00000000-0005-0000-0000-000079490000}"/>
    <cellStyle name="Normal 15 3 6 2 2" xfId="12201" xr:uid="{00000000-0005-0000-0000-00007A490000}"/>
    <cellStyle name="Normal 15 3 6 2 2 2" xfId="22184" xr:uid="{00000000-0005-0000-0000-00007B490000}"/>
    <cellStyle name="Normal 15 3 6 2 2 3" xfId="33378" xr:uid="{00000000-0005-0000-0000-00007C490000}"/>
    <cellStyle name="Normal 15 3 6 2 3" xfId="12202" xr:uid="{00000000-0005-0000-0000-00007D490000}"/>
    <cellStyle name="Normal 15 3 6 2 3 2" xfId="22185" xr:uid="{00000000-0005-0000-0000-00007E490000}"/>
    <cellStyle name="Normal 15 3 6 2 3 3" xfId="32246" xr:uid="{00000000-0005-0000-0000-00007F490000}"/>
    <cellStyle name="Normal 15 3 6 2 4" xfId="22183" xr:uid="{00000000-0005-0000-0000-000080490000}"/>
    <cellStyle name="Normal 15 3 6 2 5" xfId="31481" xr:uid="{00000000-0005-0000-0000-000081490000}"/>
    <cellStyle name="Normal 15 3 6 3" xfId="12203" xr:uid="{00000000-0005-0000-0000-000082490000}"/>
    <cellStyle name="Normal 15 3 6 3 2" xfId="22186" xr:uid="{00000000-0005-0000-0000-000083490000}"/>
    <cellStyle name="Normal 15 3 6 3 3" xfId="42247" xr:uid="{00000000-0005-0000-0000-000084490000}"/>
    <cellStyle name="Normal 15 3 6 4" xfId="12204" xr:uid="{00000000-0005-0000-0000-000085490000}"/>
    <cellStyle name="Normal 15 3 6 4 2" xfId="22187" xr:uid="{00000000-0005-0000-0000-000086490000}"/>
    <cellStyle name="Normal 15 3 6 5" xfId="22182" xr:uid="{00000000-0005-0000-0000-000087490000}"/>
    <cellStyle name="Normal 15 3 6 6" xfId="30721" xr:uid="{00000000-0005-0000-0000-000088490000}"/>
    <cellStyle name="Normal 15 3 7" xfId="12205" xr:uid="{00000000-0005-0000-0000-000089490000}"/>
    <cellStyle name="Normal 15 3 7 2" xfId="12206" xr:uid="{00000000-0005-0000-0000-00008A490000}"/>
    <cellStyle name="Normal 15 3 7 2 2" xfId="22189" xr:uid="{00000000-0005-0000-0000-00008B490000}"/>
    <cellStyle name="Normal 15 3 7 2 3" xfId="33363" xr:uid="{00000000-0005-0000-0000-00008C490000}"/>
    <cellStyle name="Normal 15 3 7 3" xfId="12207" xr:uid="{00000000-0005-0000-0000-00008D490000}"/>
    <cellStyle name="Normal 15 3 7 3 2" xfId="22190" xr:uid="{00000000-0005-0000-0000-00008E490000}"/>
    <cellStyle name="Normal 15 3 7 3 3" xfId="32231" xr:uid="{00000000-0005-0000-0000-00008F490000}"/>
    <cellStyle name="Normal 15 3 7 4" xfId="22188" xr:uid="{00000000-0005-0000-0000-000090490000}"/>
    <cellStyle name="Normal 15 3 7 5" xfId="31466" xr:uid="{00000000-0005-0000-0000-000091490000}"/>
    <cellStyle name="Normal 15 3 8" xfId="12208" xr:uid="{00000000-0005-0000-0000-000092490000}"/>
    <cellStyle name="Normal 15 3 8 2" xfId="22191" xr:uid="{00000000-0005-0000-0000-000093490000}"/>
    <cellStyle name="Normal 15 3 8 3" xfId="42232" xr:uid="{00000000-0005-0000-0000-000094490000}"/>
    <cellStyle name="Normal 15 3 9" xfId="12209" xr:uid="{00000000-0005-0000-0000-000095490000}"/>
    <cellStyle name="Normal 15 3 9 2" xfId="22192" xr:uid="{00000000-0005-0000-0000-000096490000}"/>
    <cellStyle name="Normal 15 4" xfId="2383" xr:uid="{00000000-0005-0000-0000-000097490000}"/>
    <cellStyle name="Normal 15 4 10" xfId="22193" xr:uid="{00000000-0005-0000-0000-000098490000}"/>
    <cellStyle name="Normal 15 4 11" xfId="30722" xr:uid="{00000000-0005-0000-0000-000099490000}"/>
    <cellStyle name="Normal 15 4 2" xfId="2384" xr:uid="{00000000-0005-0000-0000-00009A490000}"/>
    <cellStyle name="Normal 15 4 2 10" xfId="30723" xr:uid="{00000000-0005-0000-0000-00009B490000}"/>
    <cellStyle name="Normal 15 4 2 2" xfId="2385" xr:uid="{00000000-0005-0000-0000-00009C490000}"/>
    <cellStyle name="Normal 15 4 2 2 2" xfId="2386" xr:uid="{00000000-0005-0000-0000-00009D490000}"/>
    <cellStyle name="Normal 15 4 2 2 2 2" xfId="12210" xr:uid="{00000000-0005-0000-0000-00009E490000}"/>
    <cellStyle name="Normal 15 4 2 2 2 2 2" xfId="12211" xr:uid="{00000000-0005-0000-0000-00009F490000}"/>
    <cellStyle name="Normal 15 4 2 2 2 2 2 2" xfId="22198" xr:uid="{00000000-0005-0000-0000-0000A0490000}"/>
    <cellStyle name="Normal 15 4 2 2 2 2 2 3" xfId="33382" xr:uid="{00000000-0005-0000-0000-0000A1490000}"/>
    <cellStyle name="Normal 15 4 2 2 2 2 3" xfId="12212" xr:uid="{00000000-0005-0000-0000-0000A2490000}"/>
    <cellStyle name="Normal 15 4 2 2 2 2 3 2" xfId="22199" xr:uid="{00000000-0005-0000-0000-0000A3490000}"/>
    <cellStyle name="Normal 15 4 2 2 2 2 3 3" xfId="32250" xr:uid="{00000000-0005-0000-0000-0000A4490000}"/>
    <cellStyle name="Normal 15 4 2 2 2 2 4" xfId="22197" xr:uid="{00000000-0005-0000-0000-0000A5490000}"/>
    <cellStyle name="Normal 15 4 2 2 2 2 5" xfId="31485" xr:uid="{00000000-0005-0000-0000-0000A6490000}"/>
    <cellStyle name="Normal 15 4 2 2 2 3" xfId="12213" xr:uid="{00000000-0005-0000-0000-0000A7490000}"/>
    <cellStyle name="Normal 15 4 2 2 2 3 2" xfId="22200" xr:uid="{00000000-0005-0000-0000-0000A8490000}"/>
    <cellStyle name="Normal 15 4 2 2 2 3 3" xfId="42251" xr:uid="{00000000-0005-0000-0000-0000A9490000}"/>
    <cellStyle name="Normal 15 4 2 2 2 4" xfId="12214" xr:uid="{00000000-0005-0000-0000-0000AA490000}"/>
    <cellStyle name="Normal 15 4 2 2 2 4 2" xfId="22201" xr:uid="{00000000-0005-0000-0000-0000AB490000}"/>
    <cellStyle name="Normal 15 4 2 2 2 5" xfId="22196" xr:uid="{00000000-0005-0000-0000-0000AC490000}"/>
    <cellStyle name="Normal 15 4 2 2 2 6" xfId="30725" xr:uid="{00000000-0005-0000-0000-0000AD490000}"/>
    <cellStyle name="Normal 15 4 2 2 3" xfId="2387" xr:uid="{00000000-0005-0000-0000-0000AE490000}"/>
    <cellStyle name="Normal 15 4 2 2 3 2" xfId="12215" xr:uid="{00000000-0005-0000-0000-0000AF490000}"/>
    <cellStyle name="Normal 15 4 2 2 3 2 2" xfId="12216" xr:uid="{00000000-0005-0000-0000-0000B0490000}"/>
    <cellStyle name="Normal 15 4 2 2 3 2 2 2" xfId="22204" xr:uid="{00000000-0005-0000-0000-0000B1490000}"/>
    <cellStyle name="Normal 15 4 2 2 3 2 2 3" xfId="33383" xr:uid="{00000000-0005-0000-0000-0000B2490000}"/>
    <cellStyle name="Normal 15 4 2 2 3 2 3" xfId="12217" xr:uid="{00000000-0005-0000-0000-0000B3490000}"/>
    <cellStyle name="Normal 15 4 2 2 3 2 3 2" xfId="22205" xr:uid="{00000000-0005-0000-0000-0000B4490000}"/>
    <cellStyle name="Normal 15 4 2 2 3 2 3 3" xfId="32251" xr:uid="{00000000-0005-0000-0000-0000B5490000}"/>
    <cellStyle name="Normal 15 4 2 2 3 2 4" xfId="22203" xr:uid="{00000000-0005-0000-0000-0000B6490000}"/>
    <cellStyle name="Normal 15 4 2 2 3 2 5" xfId="31486" xr:uid="{00000000-0005-0000-0000-0000B7490000}"/>
    <cellStyle name="Normal 15 4 2 2 3 3" xfId="12218" xr:uid="{00000000-0005-0000-0000-0000B8490000}"/>
    <cellStyle name="Normal 15 4 2 2 3 3 2" xfId="22206" xr:uid="{00000000-0005-0000-0000-0000B9490000}"/>
    <cellStyle name="Normal 15 4 2 2 3 3 3" xfId="42252" xr:uid="{00000000-0005-0000-0000-0000BA490000}"/>
    <cellStyle name="Normal 15 4 2 2 3 4" xfId="12219" xr:uid="{00000000-0005-0000-0000-0000BB490000}"/>
    <cellStyle name="Normal 15 4 2 2 3 4 2" xfId="22207" xr:uid="{00000000-0005-0000-0000-0000BC490000}"/>
    <cellStyle name="Normal 15 4 2 2 3 5" xfId="22202" xr:uid="{00000000-0005-0000-0000-0000BD490000}"/>
    <cellStyle name="Normal 15 4 2 2 3 6" xfId="30726" xr:uid="{00000000-0005-0000-0000-0000BE490000}"/>
    <cellStyle name="Normal 15 4 2 2 4" xfId="12220" xr:uid="{00000000-0005-0000-0000-0000BF490000}"/>
    <cellStyle name="Normal 15 4 2 2 4 2" xfId="12221" xr:uid="{00000000-0005-0000-0000-0000C0490000}"/>
    <cellStyle name="Normal 15 4 2 2 4 2 2" xfId="22209" xr:uid="{00000000-0005-0000-0000-0000C1490000}"/>
    <cellStyle name="Normal 15 4 2 2 4 2 3" xfId="33381" xr:uid="{00000000-0005-0000-0000-0000C2490000}"/>
    <cellStyle name="Normal 15 4 2 2 4 3" xfId="12222" xr:uid="{00000000-0005-0000-0000-0000C3490000}"/>
    <cellStyle name="Normal 15 4 2 2 4 3 2" xfId="22210" xr:uid="{00000000-0005-0000-0000-0000C4490000}"/>
    <cellStyle name="Normal 15 4 2 2 4 3 3" xfId="32249" xr:uid="{00000000-0005-0000-0000-0000C5490000}"/>
    <cellStyle name="Normal 15 4 2 2 4 4" xfId="22208" xr:uid="{00000000-0005-0000-0000-0000C6490000}"/>
    <cellStyle name="Normal 15 4 2 2 4 5" xfId="31484" xr:uid="{00000000-0005-0000-0000-0000C7490000}"/>
    <cellStyle name="Normal 15 4 2 2 5" xfId="12223" xr:uid="{00000000-0005-0000-0000-0000C8490000}"/>
    <cellStyle name="Normal 15 4 2 2 5 2" xfId="22211" xr:uid="{00000000-0005-0000-0000-0000C9490000}"/>
    <cellStyle name="Normal 15 4 2 2 5 3" xfId="42250" xr:uid="{00000000-0005-0000-0000-0000CA490000}"/>
    <cellStyle name="Normal 15 4 2 2 6" xfId="12224" xr:uid="{00000000-0005-0000-0000-0000CB490000}"/>
    <cellStyle name="Normal 15 4 2 2 6 2" xfId="22212" xr:uid="{00000000-0005-0000-0000-0000CC490000}"/>
    <cellStyle name="Normal 15 4 2 2 7" xfId="22195" xr:uid="{00000000-0005-0000-0000-0000CD490000}"/>
    <cellStyle name="Normal 15 4 2 2 8" xfId="30724" xr:uid="{00000000-0005-0000-0000-0000CE490000}"/>
    <cellStyle name="Normal 15 4 2 3" xfId="2388" xr:uid="{00000000-0005-0000-0000-0000CF490000}"/>
    <cellStyle name="Normal 15 4 2 3 2" xfId="2389" xr:uid="{00000000-0005-0000-0000-0000D0490000}"/>
    <cellStyle name="Normal 15 4 2 3 2 2" xfId="12225" xr:uid="{00000000-0005-0000-0000-0000D1490000}"/>
    <cellStyle name="Normal 15 4 2 3 2 2 2" xfId="12226" xr:uid="{00000000-0005-0000-0000-0000D2490000}"/>
    <cellStyle name="Normal 15 4 2 3 2 2 2 2" xfId="22216" xr:uid="{00000000-0005-0000-0000-0000D3490000}"/>
    <cellStyle name="Normal 15 4 2 3 2 2 2 3" xfId="33385" xr:uid="{00000000-0005-0000-0000-0000D4490000}"/>
    <cellStyle name="Normal 15 4 2 3 2 2 3" xfId="12227" xr:uid="{00000000-0005-0000-0000-0000D5490000}"/>
    <cellStyle name="Normal 15 4 2 3 2 2 3 2" xfId="22217" xr:uid="{00000000-0005-0000-0000-0000D6490000}"/>
    <cellStyle name="Normal 15 4 2 3 2 2 3 3" xfId="32253" xr:uid="{00000000-0005-0000-0000-0000D7490000}"/>
    <cellStyle name="Normal 15 4 2 3 2 2 4" xfId="22215" xr:uid="{00000000-0005-0000-0000-0000D8490000}"/>
    <cellStyle name="Normal 15 4 2 3 2 2 5" xfId="31488" xr:uid="{00000000-0005-0000-0000-0000D9490000}"/>
    <cellStyle name="Normal 15 4 2 3 2 3" xfId="12228" xr:uid="{00000000-0005-0000-0000-0000DA490000}"/>
    <cellStyle name="Normal 15 4 2 3 2 3 2" xfId="22218" xr:uid="{00000000-0005-0000-0000-0000DB490000}"/>
    <cellStyle name="Normal 15 4 2 3 2 3 3" xfId="42254" xr:uid="{00000000-0005-0000-0000-0000DC490000}"/>
    <cellStyle name="Normal 15 4 2 3 2 4" xfId="12229" xr:uid="{00000000-0005-0000-0000-0000DD490000}"/>
    <cellStyle name="Normal 15 4 2 3 2 4 2" xfId="22219" xr:uid="{00000000-0005-0000-0000-0000DE490000}"/>
    <cellStyle name="Normal 15 4 2 3 2 5" xfId="22214" xr:uid="{00000000-0005-0000-0000-0000DF490000}"/>
    <cellStyle name="Normal 15 4 2 3 2 6" xfId="30728" xr:uid="{00000000-0005-0000-0000-0000E0490000}"/>
    <cellStyle name="Normal 15 4 2 3 3" xfId="12230" xr:uid="{00000000-0005-0000-0000-0000E1490000}"/>
    <cellStyle name="Normal 15 4 2 3 3 2" xfId="12231" xr:uid="{00000000-0005-0000-0000-0000E2490000}"/>
    <cellStyle name="Normal 15 4 2 3 3 2 2" xfId="22221" xr:uid="{00000000-0005-0000-0000-0000E3490000}"/>
    <cellStyle name="Normal 15 4 2 3 3 2 3" xfId="33384" xr:uid="{00000000-0005-0000-0000-0000E4490000}"/>
    <cellStyle name="Normal 15 4 2 3 3 3" xfId="12232" xr:uid="{00000000-0005-0000-0000-0000E5490000}"/>
    <cellStyle name="Normal 15 4 2 3 3 3 2" xfId="22222" xr:uid="{00000000-0005-0000-0000-0000E6490000}"/>
    <cellStyle name="Normal 15 4 2 3 3 3 3" xfId="32252" xr:uid="{00000000-0005-0000-0000-0000E7490000}"/>
    <cellStyle name="Normal 15 4 2 3 3 4" xfId="22220" xr:uid="{00000000-0005-0000-0000-0000E8490000}"/>
    <cellStyle name="Normal 15 4 2 3 3 5" xfId="31487" xr:uid="{00000000-0005-0000-0000-0000E9490000}"/>
    <cellStyle name="Normal 15 4 2 3 4" xfId="12233" xr:uid="{00000000-0005-0000-0000-0000EA490000}"/>
    <cellStyle name="Normal 15 4 2 3 4 2" xfId="22223" xr:uid="{00000000-0005-0000-0000-0000EB490000}"/>
    <cellStyle name="Normal 15 4 2 3 4 3" xfId="42253" xr:uid="{00000000-0005-0000-0000-0000EC490000}"/>
    <cellStyle name="Normal 15 4 2 3 5" xfId="12234" xr:uid="{00000000-0005-0000-0000-0000ED490000}"/>
    <cellStyle name="Normal 15 4 2 3 5 2" xfId="22224" xr:uid="{00000000-0005-0000-0000-0000EE490000}"/>
    <cellStyle name="Normal 15 4 2 3 6" xfId="22213" xr:uid="{00000000-0005-0000-0000-0000EF490000}"/>
    <cellStyle name="Normal 15 4 2 3 7" xfId="30727" xr:uid="{00000000-0005-0000-0000-0000F0490000}"/>
    <cellStyle name="Normal 15 4 2 4" xfId="2390" xr:uid="{00000000-0005-0000-0000-0000F1490000}"/>
    <cellStyle name="Normal 15 4 2 4 2" xfId="12235" xr:uid="{00000000-0005-0000-0000-0000F2490000}"/>
    <cellStyle name="Normal 15 4 2 4 2 2" xfId="12236" xr:uid="{00000000-0005-0000-0000-0000F3490000}"/>
    <cellStyle name="Normal 15 4 2 4 2 2 2" xfId="22227" xr:uid="{00000000-0005-0000-0000-0000F4490000}"/>
    <cellStyle name="Normal 15 4 2 4 2 2 3" xfId="33386" xr:uid="{00000000-0005-0000-0000-0000F5490000}"/>
    <cellStyle name="Normal 15 4 2 4 2 3" xfId="12237" xr:uid="{00000000-0005-0000-0000-0000F6490000}"/>
    <cellStyle name="Normal 15 4 2 4 2 3 2" xfId="22228" xr:uid="{00000000-0005-0000-0000-0000F7490000}"/>
    <cellStyle name="Normal 15 4 2 4 2 3 3" xfId="32254" xr:uid="{00000000-0005-0000-0000-0000F8490000}"/>
    <cellStyle name="Normal 15 4 2 4 2 4" xfId="22226" xr:uid="{00000000-0005-0000-0000-0000F9490000}"/>
    <cellStyle name="Normal 15 4 2 4 2 5" xfId="31489" xr:uid="{00000000-0005-0000-0000-0000FA490000}"/>
    <cellStyle name="Normal 15 4 2 4 3" xfId="12238" xr:uid="{00000000-0005-0000-0000-0000FB490000}"/>
    <cellStyle name="Normal 15 4 2 4 3 2" xfId="22229" xr:uid="{00000000-0005-0000-0000-0000FC490000}"/>
    <cellStyle name="Normal 15 4 2 4 3 3" xfId="42255" xr:uid="{00000000-0005-0000-0000-0000FD490000}"/>
    <cellStyle name="Normal 15 4 2 4 4" xfId="12239" xr:uid="{00000000-0005-0000-0000-0000FE490000}"/>
    <cellStyle name="Normal 15 4 2 4 4 2" xfId="22230" xr:uid="{00000000-0005-0000-0000-0000FF490000}"/>
    <cellStyle name="Normal 15 4 2 4 5" xfId="22225" xr:uid="{00000000-0005-0000-0000-0000004A0000}"/>
    <cellStyle name="Normal 15 4 2 4 6" xfId="30729" xr:uid="{00000000-0005-0000-0000-0000014A0000}"/>
    <cellStyle name="Normal 15 4 2 5" xfId="2391" xr:uid="{00000000-0005-0000-0000-0000024A0000}"/>
    <cellStyle name="Normal 15 4 2 5 2" xfId="12240" xr:uid="{00000000-0005-0000-0000-0000034A0000}"/>
    <cellStyle name="Normal 15 4 2 5 2 2" xfId="12241" xr:uid="{00000000-0005-0000-0000-0000044A0000}"/>
    <cellStyle name="Normal 15 4 2 5 2 2 2" xfId="22233" xr:uid="{00000000-0005-0000-0000-0000054A0000}"/>
    <cellStyle name="Normal 15 4 2 5 2 2 3" xfId="33387" xr:uid="{00000000-0005-0000-0000-0000064A0000}"/>
    <cellStyle name="Normal 15 4 2 5 2 3" xfId="12242" xr:uid="{00000000-0005-0000-0000-0000074A0000}"/>
    <cellStyle name="Normal 15 4 2 5 2 3 2" xfId="22234" xr:uid="{00000000-0005-0000-0000-0000084A0000}"/>
    <cellStyle name="Normal 15 4 2 5 2 3 3" xfId="32255" xr:uid="{00000000-0005-0000-0000-0000094A0000}"/>
    <cellStyle name="Normal 15 4 2 5 2 4" xfId="22232" xr:uid="{00000000-0005-0000-0000-00000A4A0000}"/>
    <cellStyle name="Normal 15 4 2 5 2 5" xfId="31490" xr:uid="{00000000-0005-0000-0000-00000B4A0000}"/>
    <cellStyle name="Normal 15 4 2 5 3" xfId="12243" xr:uid="{00000000-0005-0000-0000-00000C4A0000}"/>
    <cellStyle name="Normal 15 4 2 5 3 2" xfId="22235" xr:uid="{00000000-0005-0000-0000-00000D4A0000}"/>
    <cellStyle name="Normal 15 4 2 5 3 3" xfId="42256" xr:uid="{00000000-0005-0000-0000-00000E4A0000}"/>
    <cellStyle name="Normal 15 4 2 5 4" xfId="12244" xr:uid="{00000000-0005-0000-0000-00000F4A0000}"/>
    <cellStyle name="Normal 15 4 2 5 4 2" xfId="22236" xr:uid="{00000000-0005-0000-0000-0000104A0000}"/>
    <cellStyle name="Normal 15 4 2 5 5" xfId="22231" xr:uid="{00000000-0005-0000-0000-0000114A0000}"/>
    <cellStyle name="Normal 15 4 2 5 6" xfId="30730" xr:uid="{00000000-0005-0000-0000-0000124A0000}"/>
    <cellStyle name="Normal 15 4 2 6" xfId="12245" xr:uid="{00000000-0005-0000-0000-0000134A0000}"/>
    <cellStyle name="Normal 15 4 2 6 2" xfId="12246" xr:uid="{00000000-0005-0000-0000-0000144A0000}"/>
    <cellStyle name="Normal 15 4 2 6 2 2" xfId="22238" xr:uid="{00000000-0005-0000-0000-0000154A0000}"/>
    <cellStyle name="Normal 15 4 2 6 2 3" xfId="33380" xr:uid="{00000000-0005-0000-0000-0000164A0000}"/>
    <cellStyle name="Normal 15 4 2 6 3" xfId="12247" xr:uid="{00000000-0005-0000-0000-0000174A0000}"/>
    <cellStyle name="Normal 15 4 2 6 3 2" xfId="22239" xr:uid="{00000000-0005-0000-0000-0000184A0000}"/>
    <cellStyle name="Normal 15 4 2 6 3 3" xfId="32248" xr:uid="{00000000-0005-0000-0000-0000194A0000}"/>
    <cellStyle name="Normal 15 4 2 6 4" xfId="22237" xr:uid="{00000000-0005-0000-0000-00001A4A0000}"/>
    <cellStyle name="Normal 15 4 2 6 5" xfId="31483" xr:uid="{00000000-0005-0000-0000-00001B4A0000}"/>
    <cellStyle name="Normal 15 4 2 7" xfId="12248" xr:uid="{00000000-0005-0000-0000-00001C4A0000}"/>
    <cellStyle name="Normal 15 4 2 7 2" xfId="22240" xr:uid="{00000000-0005-0000-0000-00001D4A0000}"/>
    <cellStyle name="Normal 15 4 2 7 3" xfId="42249" xr:uid="{00000000-0005-0000-0000-00001E4A0000}"/>
    <cellStyle name="Normal 15 4 2 8" xfId="12249" xr:uid="{00000000-0005-0000-0000-00001F4A0000}"/>
    <cellStyle name="Normal 15 4 2 8 2" xfId="22241" xr:uid="{00000000-0005-0000-0000-0000204A0000}"/>
    <cellStyle name="Normal 15 4 2 9" xfId="22194" xr:uid="{00000000-0005-0000-0000-0000214A0000}"/>
    <cellStyle name="Normal 15 4 3" xfId="2392" xr:uid="{00000000-0005-0000-0000-0000224A0000}"/>
    <cellStyle name="Normal 15 4 3 2" xfId="2393" xr:uid="{00000000-0005-0000-0000-0000234A0000}"/>
    <cellStyle name="Normal 15 4 3 2 2" xfId="12250" xr:uid="{00000000-0005-0000-0000-0000244A0000}"/>
    <cellStyle name="Normal 15 4 3 2 2 2" xfId="12251" xr:uid="{00000000-0005-0000-0000-0000254A0000}"/>
    <cellStyle name="Normal 15 4 3 2 2 2 2" xfId="22245" xr:uid="{00000000-0005-0000-0000-0000264A0000}"/>
    <cellStyle name="Normal 15 4 3 2 2 2 3" xfId="33389" xr:uid="{00000000-0005-0000-0000-0000274A0000}"/>
    <cellStyle name="Normal 15 4 3 2 2 3" xfId="12252" xr:uid="{00000000-0005-0000-0000-0000284A0000}"/>
    <cellStyle name="Normal 15 4 3 2 2 3 2" xfId="22246" xr:uid="{00000000-0005-0000-0000-0000294A0000}"/>
    <cellStyle name="Normal 15 4 3 2 2 3 3" xfId="32257" xr:uid="{00000000-0005-0000-0000-00002A4A0000}"/>
    <cellStyle name="Normal 15 4 3 2 2 4" xfId="22244" xr:uid="{00000000-0005-0000-0000-00002B4A0000}"/>
    <cellStyle name="Normal 15 4 3 2 2 5" xfId="31492" xr:uid="{00000000-0005-0000-0000-00002C4A0000}"/>
    <cellStyle name="Normal 15 4 3 2 3" xfId="12253" xr:uid="{00000000-0005-0000-0000-00002D4A0000}"/>
    <cellStyle name="Normal 15 4 3 2 3 2" xfId="22247" xr:uid="{00000000-0005-0000-0000-00002E4A0000}"/>
    <cellStyle name="Normal 15 4 3 2 3 3" xfId="42258" xr:uid="{00000000-0005-0000-0000-00002F4A0000}"/>
    <cellStyle name="Normal 15 4 3 2 4" xfId="12254" xr:uid="{00000000-0005-0000-0000-0000304A0000}"/>
    <cellStyle name="Normal 15 4 3 2 4 2" xfId="22248" xr:uid="{00000000-0005-0000-0000-0000314A0000}"/>
    <cellStyle name="Normal 15 4 3 2 5" xfId="22243" xr:uid="{00000000-0005-0000-0000-0000324A0000}"/>
    <cellStyle name="Normal 15 4 3 2 6" xfId="30732" xr:uid="{00000000-0005-0000-0000-0000334A0000}"/>
    <cellStyle name="Normal 15 4 3 3" xfId="2394" xr:uid="{00000000-0005-0000-0000-0000344A0000}"/>
    <cellStyle name="Normal 15 4 3 3 2" xfId="12255" xr:uid="{00000000-0005-0000-0000-0000354A0000}"/>
    <cellStyle name="Normal 15 4 3 3 2 2" xfId="12256" xr:uid="{00000000-0005-0000-0000-0000364A0000}"/>
    <cellStyle name="Normal 15 4 3 3 2 2 2" xfId="22251" xr:uid="{00000000-0005-0000-0000-0000374A0000}"/>
    <cellStyle name="Normal 15 4 3 3 2 2 3" xfId="33390" xr:uid="{00000000-0005-0000-0000-0000384A0000}"/>
    <cellStyle name="Normal 15 4 3 3 2 3" xfId="12257" xr:uid="{00000000-0005-0000-0000-0000394A0000}"/>
    <cellStyle name="Normal 15 4 3 3 2 3 2" xfId="22252" xr:uid="{00000000-0005-0000-0000-00003A4A0000}"/>
    <cellStyle name="Normal 15 4 3 3 2 3 3" xfId="32258" xr:uid="{00000000-0005-0000-0000-00003B4A0000}"/>
    <cellStyle name="Normal 15 4 3 3 2 4" xfId="22250" xr:uid="{00000000-0005-0000-0000-00003C4A0000}"/>
    <cellStyle name="Normal 15 4 3 3 2 5" xfId="31493" xr:uid="{00000000-0005-0000-0000-00003D4A0000}"/>
    <cellStyle name="Normal 15 4 3 3 3" xfId="12258" xr:uid="{00000000-0005-0000-0000-00003E4A0000}"/>
    <cellStyle name="Normal 15 4 3 3 3 2" xfId="22253" xr:uid="{00000000-0005-0000-0000-00003F4A0000}"/>
    <cellStyle name="Normal 15 4 3 3 3 3" xfId="42259" xr:uid="{00000000-0005-0000-0000-0000404A0000}"/>
    <cellStyle name="Normal 15 4 3 3 4" xfId="12259" xr:uid="{00000000-0005-0000-0000-0000414A0000}"/>
    <cellStyle name="Normal 15 4 3 3 4 2" xfId="22254" xr:uid="{00000000-0005-0000-0000-0000424A0000}"/>
    <cellStyle name="Normal 15 4 3 3 5" xfId="22249" xr:uid="{00000000-0005-0000-0000-0000434A0000}"/>
    <cellStyle name="Normal 15 4 3 3 6" xfId="30733" xr:uid="{00000000-0005-0000-0000-0000444A0000}"/>
    <cellStyle name="Normal 15 4 3 4" xfId="12260" xr:uid="{00000000-0005-0000-0000-0000454A0000}"/>
    <cellStyle name="Normal 15 4 3 4 2" xfId="12261" xr:uid="{00000000-0005-0000-0000-0000464A0000}"/>
    <cellStyle name="Normal 15 4 3 4 2 2" xfId="22256" xr:uid="{00000000-0005-0000-0000-0000474A0000}"/>
    <cellStyle name="Normal 15 4 3 4 2 3" xfId="33388" xr:uid="{00000000-0005-0000-0000-0000484A0000}"/>
    <cellStyle name="Normal 15 4 3 4 3" xfId="12262" xr:uid="{00000000-0005-0000-0000-0000494A0000}"/>
    <cellStyle name="Normal 15 4 3 4 3 2" xfId="22257" xr:uid="{00000000-0005-0000-0000-00004A4A0000}"/>
    <cellStyle name="Normal 15 4 3 4 3 3" xfId="32256" xr:uid="{00000000-0005-0000-0000-00004B4A0000}"/>
    <cellStyle name="Normal 15 4 3 4 4" xfId="22255" xr:uid="{00000000-0005-0000-0000-00004C4A0000}"/>
    <cellStyle name="Normal 15 4 3 4 5" xfId="31491" xr:uid="{00000000-0005-0000-0000-00004D4A0000}"/>
    <cellStyle name="Normal 15 4 3 5" xfId="12263" xr:uid="{00000000-0005-0000-0000-00004E4A0000}"/>
    <cellStyle name="Normal 15 4 3 5 2" xfId="22258" xr:uid="{00000000-0005-0000-0000-00004F4A0000}"/>
    <cellStyle name="Normal 15 4 3 5 3" xfId="42257" xr:uid="{00000000-0005-0000-0000-0000504A0000}"/>
    <cellStyle name="Normal 15 4 3 6" xfId="12264" xr:uid="{00000000-0005-0000-0000-0000514A0000}"/>
    <cellStyle name="Normal 15 4 3 6 2" xfId="22259" xr:uid="{00000000-0005-0000-0000-0000524A0000}"/>
    <cellStyle name="Normal 15 4 3 7" xfId="22242" xr:uid="{00000000-0005-0000-0000-0000534A0000}"/>
    <cellStyle name="Normal 15 4 3 8" xfId="30731" xr:uid="{00000000-0005-0000-0000-0000544A0000}"/>
    <cellStyle name="Normal 15 4 4" xfId="2395" xr:uid="{00000000-0005-0000-0000-0000554A0000}"/>
    <cellStyle name="Normal 15 4 4 2" xfId="2396" xr:uid="{00000000-0005-0000-0000-0000564A0000}"/>
    <cellStyle name="Normal 15 4 4 2 2" xfId="12265" xr:uid="{00000000-0005-0000-0000-0000574A0000}"/>
    <cellStyle name="Normal 15 4 4 2 2 2" xfId="12266" xr:uid="{00000000-0005-0000-0000-0000584A0000}"/>
    <cellStyle name="Normal 15 4 4 2 2 2 2" xfId="22263" xr:uid="{00000000-0005-0000-0000-0000594A0000}"/>
    <cellStyle name="Normal 15 4 4 2 2 2 3" xfId="33392" xr:uid="{00000000-0005-0000-0000-00005A4A0000}"/>
    <cellStyle name="Normal 15 4 4 2 2 3" xfId="12267" xr:uid="{00000000-0005-0000-0000-00005B4A0000}"/>
    <cellStyle name="Normal 15 4 4 2 2 3 2" xfId="22264" xr:uid="{00000000-0005-0000-0000-00005C4A0000}"/>
    <cellStyle name="Normal 15 4 4 2 2 3 3" xfId="32260" xr:uid="{00000000-0005-0000-0000-00005D4A0000}"/>
    <cellStyle name="Normal 15 4 4 2 2 4" xfId="22262" xr:uid="{00000000-0005-0000-0000-00005E4A0000}"/>
    <cellStyle name="Normal 15 4 4 2 2 5" xfId="31495" xr:uid="{00000000-0005-0000-0000-00005F4A0000}"/>
    <cellStyle name="Normal 15 4 4 2 3" xfId="12268" xr:uid="{00000000-0005-0000-0000-0000604A0000}"/>
    <cellStyle name="Normal 15 4 4 2 3 2" xfId="22265" xr:uid="{00000000-0005-0000-0000-0000614A0000}"/>
    <cellStyle name="Normal 15 4 4 2 3 3" xfId="42261" xr:uid="{00000000-0005-0000-0000-0000624A0000}"/>
    <cellStyle name="Normal 15 4 4 2 4" xfId="12269" xr:uid="{00000000-0005-0000-0000-0000634A0000}"/>
    <cellStyle name="Normal 15 4 4 2 4 2" xfId="22266" xr:uid="{00000000-0005-0000-0000-0000644A0000}"/>
    <cellStyle name="Normal 15 4 4 2 5" xfId="22261" xr:uid="{00000000-0005-0000-0000-0000654A0000}"/>
    <cellStyle name="Normal 15 4 4 2 6" xfId="30735" xr:uid="{00000000-0005-0000-0000-0000664A0000}"/>
    <cellStyle name="Normal 15 4 4 3" xfId="12270" xr:uid="{00000000-0005-0000-0000-0000674A0000}"/>
    <cellStyle name="Normal 15 4 4 3 2" xfId="12271" xr:uid="{00000000-0005-0000-0000-0000684A0000}"/>
    <cellStyle name="Normal 15 4 4 3 2 2" xfId="22268" xr:uid="{00000000-0005-0000-0000-0000694A0000}"/>
    <cellStyle name="Normal 15 4 4 3 2 3" xfId="33391" xr:uid="{00000000-0005-0000-0000-00006A4A0000}"/>
    <cellStyle name="Normal 15 4 4 3 3" xfId="12272" xr:uid="{00000000-0005-0000-0000-00006B4A0000}"/>
    <cellStyle name="Normal 15 4 4 3 3 2" xfId="22269" xr:uid="{00000000-0005-0000-0000-00006C4A0000}"/>
    <cellStyle name="Normal 15 4 4 3 3 3" xfId="32259" xr:uid="{00000000-0005-0000-0000-00006D4A0000}"/>
    <cellStyle name="Normal 15 4 4 3 4" xfId="22267" xr:uid="{00000000-0005-0000-0000-00006E4A0000}"/>
    <cellStyle name="Normal 15 4 4 3 5" xfId="31494" xr:uid="{00000000-0005-0000-0000-00006F4A0000}"/>
    <cellStyle name="Normal 15 4 4 4" xfId="12273" xr:uid="{00000000-0005-0000-0000-0000704A0000}"/>
    <cellStyle name="Normal 15 4 4 4 2" xfId="22270" xr:uid="{00000000-0005-0000-0000-0000714A0000}"/>
    <cellStyle name="Normal 15 4 4 4 3" xfId="42260" xr:uid="{00000000-0005-0000-0000-0000724A0000}"/>
    <cellStyle name="Normal 15 4 4 5" xfId="12274" xr:uid="{00000000-0005-0000-0000-0000734A0000}"/>
    <cellStyle name="Normal 15 4 4 5 2" xfId="22271" xr:uid="{00000000-0005-0000-0000-0000744A0000}"/>
    <cellStyle name="Normal 15 4 4 6" xfId="22260" xr:uid="{00000000-0005-0000-0000-0000754A0000}"/>
    <cellStyle name="Normal 15 4 4 7" xfId="30734" xr:uid="{00000000-0005-0000-0000-0000764A0000}"/>
    <cellStyle name="Normal 15 4 5" xfId="2397" xr:uid="{00000000-0005-0000-0000-0000774A0000}"/>
    <cellStyle name="Normal 15 4 5 2" xfId="12275" xr:uid="{00000000-0005-0000-0000-0000784A0000}"/>
    <cellStyle name="Normal 15 4 5 2 2" xfId="12276" xr:uid="{00000000-0005-0000-0000-0000794A0000}"/>
    <cellStyle name="Normal 15 4 5 2 2 2" xfId="22274" xr:uid="{00000000-0005-0000-0000-00007A4A0000}"/>
    <cellStyle name="Normal 15 4 5 2 2 3" xfId="33393" xr:uid="{00000000-0005-0000-0000-00007B4A0000}"/>
    <cellStyle name="Normal 15 4 5 2 3" xfId="12277" xr:uid="{00000000-0005-0000-0000-00007C4A0000}"/>
    <cellStyle name="Normal 15 4 5 2 3 2" xfId="22275" xr:uid="{00000000-0005-0000-0000-00007D4A0000}"/>
    <cellStyle name="Normal 15 4 5 2 3 3" xfId="32261" xr:uid="{00000000-0005-0000-0000-00007E4A0000}"/>
    <cellStyle name="Normal 15 4 5 2 4" xfId="22273" xr:uid="{00000000-0005-0000-0000-00007F4A0000}"/>
    <cellStyle name="Normal 15 4 5 2 5" xfId="31496" xr:uid="{00000000-0005-0000-0000-0000804A0000}"/>
    <cellStyle name="Normal 15 4 5 3" xfId="12278" xr:uid="{00000000-0005-0000-0000-0000814A0000}"/>
    <cellStyle name="Normal 15 4 5 3 2" xfId="22276" xr:uid="{00000000-0005-0000-0000-0000824A0000}"/>
    <cellStyle name="Normal 15 4 5 3 3" xfId="42262" xr:uid="{00000000-0005-0000-0000-0000834A0000}"/>
    <cellStyle name="Normal 15 4 5 4" xfId="12279" xr:uid="{00000000-0005-0000-0000-0000844A0000}"/>
    <cellStyle name="Normal 15 4 5 4 2" xfId="22277" xr:uid="{00000000-0005-0000-0000-0000854A0000}"/>
    <cellStyle name="Normal 15 4 5 5" xfId="22272" xr:uid="{00000000-0005-0000-0000-0000864A0000}"/>
    <cellStyle name="Normal 15 4 5 6" xfId="30736" xr:uid="{00000000-0005-0000-0000-0000874A0000}"/>
    <cellStyle name="Normal 15 4 6" xfId="2398" xr:uid="{00000000-0005-0000-0000-0000884A0000}"/>
    <cellStyle name="Normal 15 4 6 2" xfId="12280" xr:uid="{00000000-0005-0000-0000-0000894A0000}"/>
    <cellStyle name="Normal 15 4 6 2 2" xfId="12281" xr:uid="{00000000-0005-0000-0000-00008A4A0000}"/>
    <cellStyle name="Normal 15 4 6 2 2 2" xfId="22280" xr:uid="{00000000-0005-0000-0000-00008B4A0000}"/>
    <cellStyle name="Normal 15 4 6 2 2 3" xfId="33394" xr:uid="{00000000-0005-0000-0000-00008C4A0000}"/>
    <cellStyle name="Normal 15 4 6 2 3" xfId="12282" xr:uid="{00000000-0005-0000-0000-00008D4A0000}"/>
    <cellStyle name="Normal 15 4 6 2 3 2" xfId="22281" xr:uid="{00000000-0005-0000-0000-00008E4A0000}"/>
    <cellStyle name="Normal 15 4 6 2 3 3" xfId="32262" xr:uid="{00000000-0005-0000-0000-00008F4A0000}"/>
    <cellStyle name="Normal 15 4 6 2 4" xfId="22279" xr:uid="{00000000-0005-0000-0000-0000904A0000}"/>
    <cellStyle name="Normal 15 4 6 2 5" xfId="31497" xr:uid="{00000000-0005-0000-0000-0000914A0000}"/>
    <cellStyle name="Normal 15 4 6 3" xfId="12283" xr:uid="{00000000-0005-0000-0000-0000924A0000}"/>
    <cellStyle name="Normal 15 4 6 3 2" xfId="22282" xr:uid="{00000000-0005-0000-0000-0000934A0000}"/>
    <cellStyle name="Normal 15 4 6 3 3" xfId="42263" xr:uid="{00000000-0005-0000-0000-0000944A0000}"/>
    <cellStyle name="Normal 15 4 6 4" xfId="12284" xr:uid="{00000000-0005-0000-0000-0000954A0000}"/>
    <cellStyle name="Normal 15 4 6 4 2" xfId="22283" xr:uid="{00000000-0005-0000-0000-0000964A0000}"/>
    <cellStyle name="Normal 15 4 6 5" xfId="22278" xr:uid="{00000000-0005-0000-0000-0000974A0000}"/>
    <cellStyle name="Normal 15 4 6 6" xfId="30737" xr:uid="{00000000-0005-0000-0000-0000984A0000}"/>
    <cellStyle name="Normal 15 4 7" xfId="12285" xr:uid="{00000000-0005-0000-0000-0000994A0000}"/>
    <cellStyle name="Normal 15 4 7 2" xfId="12286" xr:uid="{00000000-0005-0000-0000-00009A4A0000}"/>
    <cellStyle name="Normal 15 4 7 2 2" xfId="22285" xr:uid="{00000000-0005-0000-0000-00009B4A0000}"/>
    <cellStyle name="Normal 15 4 7 2 3" xfId="33379" xr:uid="{00000000-0005-0000-0000-00009C4A0000}"/>
    <cellStyle name="Normal 15 4 7 3" xfId="12287" xr:uid="{00000000-0005-0000-0000-00009D4A0000}"/>
    <cellStyle name="Normal 15 4 7 3 2" xfId="22286" xr:uid="{00000000-0005-0000-0000-00009E4A0000}"/>
    <cellStyle name="Normal 15 4 7 3 3" xfId="32247" xr:uid="{00000000-0005-0000-0000-00009F4A0000}"/>
    <cellStyle name="Normal 15 4 7 4" xfId="22284" xr:uid="{00000000-0005-0000-0000-0000A04A0000}"/>
    <cellStyle name="Normal 15 4 7 5" xfId="31482" xr:uid="{00000000-0005-0000-0000-0000A14A0000}"/>
    <cellStyle name="Normal 15 4 8" xfId="12288" xr:uid="{00000000-0005-0000-0000-0000A24A0000}"/>
    <cellStyle name="Normal 15 4 8 2" xfId="22287" xr:uid="{00000000-0005-0000-0000-0000A34A0000}"/>
    <cellStyle name="Normal 15 4 8 3" xfId="42248" xr:uid="{00000000-0005-0000-0000-0000A44A0000}"/>
    <cellStyle name="Normal 15 4 9" xfId="12289" xr:uid="{00000000-0005-0000-0000-0000A54A0000}"/>
    <cellStyle name="Normal 15 4 9 2" xfId="22288" xr:uid="{00000000-0005-0000-0000-0000A64A0000}"/>
    <cellStyle name="Normal 15 5" xfId="2399" xr:uid="{00000000-0005-0000-0000-0000A74A0000}"/>
    <cellStyle name="Normal 15 5 10" xfId="30738" xr:uid="{00000000-0005-0000-0000-0000A84A0000}"/>
    <cellStyle name="Normal 15 5 2" xfId="2400" xr:uid="{00000000-0005-0000-0000-0000A94A0000}"/>
    <cellStyle name="Normal 15 5 2 2" xfId="2401" xr:uid="{00000000-0005-0000-0000-0000AA4A0000}"/>
    <cellStyle name="Normal 15 5 2 2 2" xfId="12290" xr:uid="{00000000-0005-0000-0000-0000AB4A0000}"/>
    <cellStyle name="Normal 15 5 2 2 2 2" xfId="12291" xr:uid="{00000000-0005-0000-0000-0000AC4A0000}"/>
    <cellStyle name="Normal 15 5 2 2 2 2 2" xfId="22293" xr:uid="{00000000-0005-0000-0000-0000AD4A0000}"/>
    <cellStyle name="Normal 15 5 2 2 2 2 3" xfId="33397" xr:uid="{00000000-0005-0000-0000-0000AE4A0000}"/>
    <cellStyle name="Normal 15 5 2 2 2 3" xfId="12292" xr:uid="{00000000-0005-0000-0000-0000AF4A0000}"/>
    <cellStyle name="Normal 15 5 2 2 2 3 2" xfId="22294" xr:uid="{00000000-0005-0000-0000-0000B04A0000}"/>
    <cellStyle name="Normal 15 5 2 2 2 3 3" xfId="32265" xr:uid="{00000000-0005-0000-0000-0000B14A0000}"/>
    <cellStyle name="Normal 15 5 2 2 2 4" xfId="22292" xr:uid="{00000000-0005-0000-0000-0000B24A0000}"/>
    <cellStyle name="Normal 15 5 2 2 2 5" xfId="31500" xr:uid="{00000000-0005-0000-0000-0000B34A0000}"/>
    <cellStyle name="Normal 15 5 2 2 3" xfId="12293" xr:uid="{00000000-0005-0000-0000-0000B44A0000}"/>
    <cellStyle name="Normal 15 5 2 2 3 2" xfId="22295" xr:uid="{00000000-0005-0000-0000-0000B54A0000}"/>
    <cellStyle name="Normal 15 5 2 2 3 3" xfId="42266" xr:uid="{00000000-0005-0000-0000-0000B64A0000}"/>
    <cellStyle name="Normal 15 5 2 2 4" xfId="12294" xr:uid="{00000000-0005-0000-0000-0000B74A0000}"/>
    <cellStyle name="Normal 15 5 2 2 4 2" xfId="22296" xr:uid="{00000000-0005-0000-0000-0000B84A0000}"/>
    <cellStyle name="Normal 15 5 2 2 5" xfId="22291" xr:uid="{00000000-0005-0000-0000-0000B94A0000}"/>
    <cellStyle name="Normal 15 5 2 2 6" xfId="30740" xr:uid="{00000000-0005-0000-0000-0000BA4A0000}"/>
    <cellStyle name="Normal 15 5 2 3" xfId="2402" xr:uid="{00000000-0005-0000-0000-0000BB4A0000}"/>
    <cellStyle name="Normal 15 5 2 3 2" xfId="12295" xr:uid="{00000000-0005-0000-0000-0000BC4A0000}"/>
    <cellStyle name="Normal 15 5 2 3 2 2" xfId="12296" xr:uid="{00000000-0005-0000-0000-0000BD4A0000}"/>
    <cellStyle name="Normal 15 5 2 3 2 2 2" xfId="22299" xr:uid="{00000000-0005-0000-0000-0000BE4A0000}"/>
    <cellStyle name="Normal 15 5 2 3 2 2 3" xfId="33398" xr:uid="{00000000-0005-0000-0000-0000BF4A0000}"/>
    <cellStyle name="Normal 15 5 2 3 2 3" xfId="12297" xr:uid="{00000000-0005-0000-0000-0000C04A0000}"/>
    <cellStyle name="Normal 15 5 2 3 2 3 2" xfId="22300" xr:uid="{00000000-0005-0000-0000-0000C14A0000}"/>
    <cellStyle name="Normal 15 5 2 3 2 3 3" xfId="32266" xr:uid="{00000000-0005-0000-0000-0000C24A0000}"/>
    <cellStyle name="Normal 15 5 2 3 2 4" xfId="22298" xr:uid="{00000000-0005-0000-0000-0000C34A0000}"/>
    <cellStyle name="Normal 15 5 2 3 2 5" xfId="31501" xr:uid="{00000000-0005-0000-0000-0000C44A0000}"/>
    <cellStyle name="Normal 15 5 2 3 3" xfId="12298" xr:uid="{00000000-0005-0000-0000-0000C54A0000}"/>
    <cellStyle name="Normal 15 5 2 3 3 2" xfId="22301" xr:uid="{00000000-0005-0000-0000-0000C64A0000}"/>
    <cellStyle name="Normal 15 5 2 3 3 3" xfId="42267" xr:uid="{00000000-0005-0000-0000-0000C74A0000}"/>
    <cellStyle name="Normal 15 5 2 3 4" xfId="12299" xr:uid="{00000000-0005-0000-0000-0000C84A0000}"/>
    <cellStyle name="Normal 15 5 2 3 4 2" xfId="22302" xr:uid="{00000000-0005-0000-0000-0000C94A0000}"/>
    <cellStyle name="Normal 15 5 2 3 5" xfId="22297" xr:uid="{00000000-0005-0000-0000-0000CA4A0000}"/>
    <cellStyle name="Normal 15 5 2 3 6" xfId="30741" xr:uid="{00000000-0005-0000-0000-0000CB4A0000}"/>
    <cellStyle name="Normal 15 5 2 4" xfId="12300" xr:uid="{00000000-0005-0000-0000-0000CC4A0000}"/>
    <cellStyle name="Normal 15 5 2 4 2" xfId="12301" xr:uid="{00000000-0005-0000-0000-0000CD4A0000}"/>
    <cellStyle name="Normal 15 5 2 4 2 2" xfId="22304" xr:uid="{00000000-0005-0000-0000-0000CE4A0000}"/>
    <cellStyle name="Normal 15 5 2 4 2 3" xfId="33396" xr:uid="{00000000-0005-0000-0000-0000CF4A0000}"/>
    <cellStyle name="Normal 15 5 2 4 3" xfId="12302" xr:uid="{00000000-0005-0000-0000-0000D04A0000}"/>
    <cellStyle name="Normal 15 5 2 4 3 2" xfId="22305" xr:uid="{00000000-0005-0000-0000-0000D14A0000}"/>
    <cellStyle name="Normal 15 5 2 4 3 3" xfId="32264" xr:uid="{00000000-0005-0000-0000-0000D24A0000}"/>
    <cellStyle name="Normal 15 5 2 4 4" xfId="22303" xr:uid="{00000000-0005-0000-0000-0000D34A0000}"/>
    <cellStyle name="Normal 15 5 2 4 5" xfId="31499" xr:uid="{00000000-0005-0000-0000-0000D44A0000}"/>
    <cellStyle name="Normal 15 5 2 5" xfId="12303" xr:uid="{00000000-0005-0000-0000-0000D54A0000}"/>
    <cellStyle name="Normal 15 5 2 5 2" xfId="22306" xr:uid="{00000000-0005-0000-0000-0000D64A0000}"/>
    <cellStyle name="Normal 15 5 2 5 3" xfId="42265" xr:uid="{00000000-0005-0000-0000-0000D74A0000}"/>
    <cellStyle name="Normal 15 5 2 6" xfId="12304" xr:uid="{00000000-0005-0000-0000-0000D84A0000}"/>
    <cellStyle name="Normal 15 5 2 6 2" xfId="22307" xr:uid="{00000000-0005-0000-0000-0000D94A0000}"/>
    <cellStyle name="Normal 15 5 2 7" xfId="22290" xr:uid="{00000000-0005-0000-0000-0000DA4A0000}"/>
    <cellStyle name="Normal 15 5 2 8" xfId="30739" xr:uid="{00000000-0005-0000-0000-0000DB4A0000}"/>
    <cellStyle name="Normal 15 5 3" xfId="2403" xr:uid="{00000000-0005-0000-0000-0000DC4A0000}"/>
    <cellStyle name="Normal 15 5 3 2" xfId="2404" xr:uid="{00000000-0005-0000-0000-0000DD4A0000}"/>
    <cellStyle name="Normal 15 5 3 2 2" xfId="12305" xr:uid="{00000000-0005-0000-0000-0000DE4A0000}"/>
    <cellStyle name="Normal 15 5 3 2 2 2" xfId="12306" xr:uid="{00000000-0005-0000-0000-0000DF4A0000}"/>
    <cellStyle name="Normal 15 5 3 2 2 2 2" xfId="22311" xr:uid="{00000000-0005-0000-0000-0000E04A0000}"/>
    <cellStyle name="Normal 15 5 3 2 2 2 3" xfId="33400" xr:uid="{00000000-0005-0000-0000-0000E14A0000}"/>
    <cellStyle name="Normal 15 5 3 2 2 3" xfId="12307" xr:uid="{00000000-0005-0000-0000-0000E24A0000}"/>
    <cellStyle name="Normal 15 5 3 2 2 3 2" xfId="22312" xr:uid="{00000000-0005-0000-0000-0000E34A0000}"/>
    <cellStyle name="Normal 15 5 3 2 2 3 3" xfId="32268" xr:uid="{00000000-0005-0000-0000-0000E44A0000}"/>
    <cellStyle name="Normal 15 5 3 2 2 4" xfId="22310" xr:uid="{00000000-0005-0000-0000-0000E54A0000}"/>
    <cellStyle name="Normal 15 5 3 2 2 5" xfId="31503" xr:uid="{00000000-0005-0000-0000-0000E64A0000}"/>
    <cellStyle name="Normal 15 5 3 2 3" xfId="12308" xr:uid="{00000000-0005-0000-0000-0000E74A0000}"/>
    <cellStyle name="Normal 15 5 3 2 3 2" xfId="22313" xr:uid="{00000000-0005-0000-0000-0000E84A0000}"/>
    <cellStyle name="Normal 15 5 3 2 3 3" xfId="42269" xr:uid="{00000000-0005-0000-0000-0000E94A0000}"/>
    <cellStyle name="Normal 15 5 3 2 4" xfId="12309" xr:uid="{00000000-0005-0000-0000-0000EA4A0000}"/>
    <cellStyle name="Normal 15 5 3 2 4 2" xfId="22314" xr:uid="{00000000-0005-0000-0000-0000EB4A0000}"/>
    <cellStyle name="Normal 15 5 3 2 5" xfId="22309" xr:uid="{00000000-0005-0000-0000-0000EC4A0000}"/>
    <cellStyle name="Normal 15 5 3 2 6" xfId="30743" xr:uid="{00000000-0005-0000-0000-0000ED4A0000}"/>
    <cellStyle name="Normal 15 5 3 3" xfId="12310" xr:uid="{00000000-0005-0000-0000-0000EE4A0000}"/>
    <cellStyle name="Normal 15 5 3 3 2" xfId="12311" xr:uid="{00000000-0005-0000-0000-0000EF4A0000}"/>
    <cellStyle name="Normal 15 5 3 3 2 2" xfId="22316" xr:uid="{00000000-0005-0000-0000-0000F04A0000}"/>
    <cellStyle name="Normal 15 5 3 3 2 3" xfId="33399" xr:uid="{00000000-0005-0000-0000-0000F14A0000}"/>
    <cellStyle name="Normal 15 5 3 3 3" xfId="12312" xr:uid="{00000000-0005-0000-0000-0000F24A0000}"/>
    <cellStyle name="Normal 15 5 3 3 3 2" xfId="22317" xr:uid="{00000000-0005-0000-0000-0000F34A0000}"/>
    <cellStyle name="Normal 15 5 3 3 3 3" xfId="32267" xr:uid="{00000000-0005-0000-0000-0000F44A0000}"/>
    <cellStyle name="Normal 15 5 3 3 4" xfId="22315" xr:uid="{00000000-0005-0000-0000-0000F54A0000}"/>
    <cellStyle name="Normal 15 5 3 3 5" xfId="31502" xr:uid="{00000000-0005-0000-0000-0000F64A0000}"/>
    <cellStyle name="Normal 15 5 3 4" xfId="12313" xr:uid="{00000000-0005-0000-0000-0000F74A0000}"/>
    <cellStyle name="Normal 15 5 3 4 2" xfId="22318" xr:uid="{00000000-0005-0000-0000-0000F84A0000}"/>
    <cellStyle name="Normal 15 5 3 4 3" xfId="42268" xr:uid="{00000000-0005-0000-0000-0000F94A0000}"/>
    <cellStyle name="Normal 15 5 3 5" xfId="12314" xr:uid="{00000000-0005-0000-0000-0000FA4A0000}"/>
    <cellStyle name="Normal 15 5 3 5 2" xfId="22319" xr:uid="{00000000-0005-0000-0000-0000FB4A0000}"/>
    <cellStyle name="Normal 15 5 3 6" xfId="22308" xr:uid="{00000000-0005-0000-0000-0000FC4A0000}"/>
    <cellStyle name="Normal 15 5 3 7" xfId="30742" xr:uid="{00000000-0005-0000-0000-0000FD4A0000}"/>
    <cellStyle name="Normal 15 5 4" xfId="2405" xr:uid="{00000000-0005-0000-0000-0000FE4A0000}"/>
    <cellStyle name="Normal 15 5 4 2" xfId="12315" xr:uid="{00000000-0005-0000-0000-0000FF4A0000}"/>
    <cellStyle name="Normal 15 5 4 2 2" xfId="12316" xr:uid="{00000000-0005-0000-0000-0000004B0000}"/>
    <cellStyle name="Normal 15 5 4 2 2 2" xfId="22322" xr:uid="{00000000-0005-0000-0000-0000014B0000}"/>
    <cellStyle name="Normal 15 5 4 2 2 3" xfId="33401" xr:uid="{00000000-0005-0000-0000-0000024B0000}"/>
    <cellStyle name="Normal 15 5 4 2 3" xfId="12317" xr:uid="{00000000-0005-0000-0000-0000034B0000}"/>
    <cellStyle name="Normal 15 5 4 2 3 2" xfId="22323" xr:uid="{00000000-0005-0000-0000-0000044B0000}"/>
    <cellStyle name="Normal 15 5 4 2 3 3" xfId="32269" xr:uid="{00000000-0005-0000-0000-0000054B0000}"/>
    <cellStyle name="Normal 15 5 4 2 4" xfId="22321" xr:uid="{00000000-0005-0000-0000-0000064B0000}"/>
    <cellStyle name="Normal 15 5 4 2 5" xfId="31504" xr:uid="{00000000-0005-0000-0000-0000074B0000}"/>
    <cellStyle name="Normal 15 5 4 3" xfId="12318" xr:uid="{00000000-0005-0000-0000-0000084B0000}"/>
    <cellStyle name="Normal 15 5 4 3 2" xfId="22324" xr:uid="{00000000-0005-0000-0000-0000094B0000}"/>
    <cellStyle name="Normal 15 5 4 3 3" xfId="42270" xr:uid="{00000000-0005-0000-0000-00000A4B0000}"/>
    <cellStyle name="Normal 15 5 4 4" xfId="12319" xr:uid="{00000000-0005-0000-0000-00000B4B0000}"/>
    <cellStyle name="Normal 15 5 4 4 2" xfId="22325" xr:uid="{00000000-0005-0000-0000-00000C4B0000}"/>
    <cellStyle name="Normal 15 5 4 5" xfId="22320" xr:uid="{00000000-0005-0000-0000-00000D4B0000}"/>
    <cellStyle name="Normal 15 5 4 6" xfId="30744" xr:uid="{00000000-0005-0000-0000-00000E4B0000}"/>
    <cellStyle name="Normal 15 5 5" xfId="2406" xr:uid="{00000000-0005-0000-0000-00000F4B0000}"/>
    <cellStyle name="Normal 15 5 5 2" xfId="12320" xr:uid="{00000000-0005-0000-0000-0000104B0000}"/>
    <cellStyle name="Normal 15 5 5 2 2" xfId="12321" xr:uid="{00000000-0005-0000-0000-0000114B0000}"/>
    <cellStyle name="Normal 15 5 5 2 2 2" xfId="22328" xr:uid="{00000000-0005-0000-0000-0000124B0000}"/>
    <cellStyle name="Normal 15 5 5 2 2 3" xfId="33402" xr:uid="{00000000-0005-0000-0000-0000134B0000}"/>
    <cellStyle name="Normal 15 5 5 2 3" xfId="12322" xr:uid="{00000000-0005-0000-0000-0000144B0000}"/>
    <cellStyle name="Normal 15 5 5 2 3 2" xfId="22329" xr:uid="{00000000-0005-0000-0000-0000154B0000}"/>
    <cellStyle name="Normal 15 5 5 2 3 3" xfId="32270" xr:uid="{00000000-0005-0000-0000-0000164B0000}"/>
    <cellStyle name="Normal 15 5 5 2 4" xfId="22327" xr:uid="{00000000-0005-0000-0000-0000174B0000}"/>
    <cellStyle name="Normal 15 5 5 2 5" xfId="31505" xr:uid="{00000000-0005-0000-0000-0000184B0000}"/>
    <cellStyle name="Normal 15 5 5 3" xfId="12323" xr:uid="{00000000-0005-0000-0000-0000194B0000}"/>
    <cellStyle name="Normal 15 5 5 3 2" xfId="22330" xr:uid="{00000000-0005-0000-0000-00001A4B0000}"/>
    <cellStyle name="Normal 15 5 5 3 3" xfId="42271" xr:uid="{00000000-0005-0000-0000-00001B4B0000}"/>
    <cellStyle name="Normal 15 5 5 4" xfId="12324" xr:uid="{00000000-0005-0000-0000-00001C4B0000}"/>
    <cellStyle name="Normal 15 5 5 4 2" xfId="22331" xr:uid="{00000000-0005-0000-0000-00001D4B0000}"/>
    <cellStyle name="Normal 15 5 5 5" xfId="22326" xr:uid="{00000000-0005-0000-0000-00001E4B0000}"/>
    <cellStyle name="Normal 15 5 5 6" xfId="30745" xr:uid="{00000000-0005-0000-0000-00001F4B0000}"/>
    <cellStyle name="Normal 15 5 6" xfId="12325" xr:uid="{00000000-0005-0000-0000-0000204B0000}"/>
    <cellStyle name="Normal 15 5 6 2" xfId="12326" xr:uid="{00000000-0005-0000-0000-0000214B0000}"/>
    <cellStyle name="Normal 15 5 6 2 2" xfId="22333" xr:uid="{00000000-0005-0000-0000-0000224B0000}"/>
    <cellStyle name="Normal 15 5 6 2 3" xfId="33395" xr:uid="{00000000-0005-0000-0000-0000234B0000}"/>
    <cellStyle name="Normal 15 5 6 3" xfId="12327" xr:uid="{00000000-0005-0000-0000-0000244B0000}"/>
    <cellStyle name="Normal 15 5 6 3 2" xfId="22334" xr:uid="{00000000-0005-0000-0000-0000254B0000}"/>
    <cellStyle name="Normal 15 5 6 3 3" xfId="32263" xr:uid="{00000000-0005-0000-0000-0000264B0000}"/>
    <cellStyle name="Normal 15 5 6 4" xfId="22332" xr:uid="{00000000-0005-0000-0000-0000274B0000}"/>
    <cellStyle name="Normal 15 5 6 5" xfId="31498" xr:uid="{00000000-0005-0000-0000-0000284B0000}"/>
    <cellStyle name="Normal 15 5 7" xfId="12328" xr:uid="{00000000-0005-0000-0000-0000294B0000}"/>
    <cellStyle name="Normal 15 5 7 2" xfId="22335" xr:uid="{00000000-0005-0000-0000-00002A4B0000}"/>
    <cellStyle name="Normal 15 5 7 3" xfId="42264" xr:uid="{00000000-0005-0000-0000-00002B4B0000}"/>
    <cellStyle name="Normal 15 5 8" xfId="12329" xr:uid="{00000000-0005-0000-0000-00002C4B0000}"/>
    <cellStyle name="Normal 15 5 8 2" xfId="22336" xr:uid="{00000000-0005-0000-0000-00002D4B0000}"/>
    <cellStyle name="Normal 15 5 9" xfId="22289" xr:uid="{00000000-0005-0000-0000-00002E4B0000}"/>
    <cellStyle name="Normal 15 6" xfId="2407" xr:uid="{00000000-0005-0000-0000-00002F4B0000}"/>
    <cellStyle name="Normal 15 6 10" xfId="30746" xr:uid="{00000000-0005-0000-0000-0000304B0000}"/>
    <cellStyle name="Normal 15 6 2" xfId="2408" xr:uid="{00000000-0005-0000-0000-0000314B0000}"/>
    <cellStyle name="Normal 15 6 2 2" xfId="2409" xr:uid="{00000000-0005-0000-0000-0000324B0000}"/>
    <cellStyle name="Normal 15 6 2 2 2" xfId="12330" xr:uid="{00000000-0005-0000-0000-0000334B0000}"/>
    <cellStyle name="Normal 15 6 2 2 2 2" xfId="12331" xr:uid="{00000000-0005-0000-0000-0000344B0000}"/>
    <cellStyle name="Normal 15 6 2 2 2 2 2" xfId="22341" xr:uid="{00000000-0005-0000-0000-0000354B0000}"/>
    <cellStyle name="Normal 15 6 2 2 2 2 3" xfId="33405" xr:uid="{00000000-0005-0000-0000-0000364B0000}"/>
    <cellStyle name="Normal 15 6 2 2 2 3" xfId="12332" xr:uid="{00000000-0005-0000-0000-0000374B0000}"/>
    <cellStyle name="Normal 15 6 2 2 2 3 2" xfId="22342" xr:uid="{00000000-0005-0000-0000-0000384B0000}"/>
    <cellStyle name="Normal 15 6 2 2 2 3 3" xfId="32273" xr:uid="{00000000-0005-0000-0000-0000394B0000}"/>
    <cellStyle name="Normal 15 6 2 2 2 4" xfId="22340" xr:uid="{00000000-0005-0000-0000-00003A4B0000}"/>
    <cellStyle name="Normal 15 6 2 2 2 5" xfId="31508" xr:uid="{00000000-0005-0000-0000-00003B4B0000}"/>
    <cellStyle name="Normal 15 6 2 2 3" xfId="12333" xr:uid="{00000000-0005-0000-0000-00003C4B0000}"/>
    <cellStyle name="Normal 15 6 2 2 3 2" xfId="22343" xr:uid="{00000000-0005-0000-0000-00003D4B0000}"/>
    <cellStyle name="Normal 15 6 2 2 3 3" xfId="42274" xr:uid="{00000000-0005-0000-0000-00003E4B0000}"/>
    <cellStyle name="Normal 15 6 2 2 4" xfId="12334" xr:uid="{00000000-0005-0000-0000-00003F4B0000}"/>
    <cellStyle name="Normal 15 6 2 2 4 2" xfId="22344" xr:uid="{00000000-0005-0000-0000-0000404B0000}"/>
    <cellStyle name="Normal 15 6 2 2 5" xfId="22339" xr:uid="{00000000-0005-0000-0000-0000414B0000}"/>
    <cellStyle name="Normal 15 6 2 2 6" xfId="30748" xr:uid="{00000000-0005-0000-0000-0000424B0000}"/>
    <cellStyle name="Normal 15 6 2 3" xfId="2410" xr:uid="{00000000-0005-0000-0000-0000434B0000}"/>
    <cellStyle name="Normal 15 6 2 3 2" xfId="12335" xr:uid="{00000000-0005-0000-0000-0000444B0000}"/>
    <cellStyle name="Normal 15 6 2 3 2 2" xfId="12336" xr:uid="{00000000-0005-0000-0000-0000454B0000}"/>
    <cellStyle name="Normal 15 6 2 3 2 2 2" xfId="22347" xr:uid="{00000000-0005-0000-0000-0000464B0000}"/>
    <cellStyle name="Normal 15 6 2 3 2 2 3" xfId="33406" xr:uid="{00000000-0005-0000-0000-0000474B0000}"/>
    <cellStyle name="Normal 15 6 2 3 2 3" xfId="12337" xr:uid="{00000000-0005-0000-0000-0000484B0000}"/>
    <cellStyle name="Normal 15 6 2 3 2 3 2" xfId="22348" xr:uid="{00000000-0005-0000-0000-0000494B0000}"/>
    <cellStyle name="Normal 15 6 2 3 2 3 3" xfId="32274" xr:uid="{00000000-0005-0000-0000-00004A4B0000}"/>
    <cellStyle name="Normal 15 6 2 3 2 4" xfId="22346" xr:uid="{00000000-0005-0000-0000-00004B4B0000}"/>
    <cellStyle name="Normal 15 6 2 3 2 5" xfId="31509" xr:uid="{00000000-0005-0000-0000-00004C4B0000}"/>
    <cellStyle name="Normal 15 6 2 3 3" xfId="12338" xr:uid="{00000000-0005-0000-0000-00004D4B0000}"/>
    <cellStyle name="Normal 15 6 2 3 3 2" xfId="22349" xr:uid="{00000000-0005-0000-0000-00004E4B0000}"/>
    <cellStyle name="Normal 15 6 2 3 3 3" xfId="42275" xr:uid="{00000000-0005-0000-0000-00004F4B0000}"/>
    <cellStyle name="Normal 15 6 2 3 4" xfId="12339" xr:uid="{00000000-0005-0000-0000-0000504B0000}"/>
    <cellStyle name="Normal 15 6 2 3 4 2" xfId="22350" xr:uid="{00000000-0005-0000-0000-0000514B0000}"/>
    <cellStyle name="Normal 15 6 2 3 5" xfId="22345" xr:uid="{00000000-0005-0000-0000-0000524B0000}"/>
    <cellStyle name="Normal 15 6 2 3 6" xfId="30749" xr:uid="{00000000-0005-0000-0000-0000534B0000}"/>
    <cellStyle name="Normal 15 6 2 4" xfId="12340" xr:uid="{00000000-0005-0000-0000-0000544B0000}"/>
    <cellStyle name="Normal 15 6 2 4 2" xfId="12341" xr:uid="{00000000-0005-0000-0000-0000554B0000}"/>
    <cellStyle name="Normal 15 6 2 4 2 2" xfId="22352" xr:uid="{00000000-0005-0000-0000-0000564B0000}"/>
    <cellStyle name="Normal 15 6 2 4 2 3" xfId="33404" xr:uid="{00000000-0005-0000-0000-0000574B0000}"/>
    <cellStyle name="Normal 15 6 2 4 3" xfId="12342" xr:uid="{00000000-0005-0000-0000-0000584B0000}"/>
    <cellStyle name="Normal 15 6 2 4 3 2" xfId="22353" xr:uid="{00000000-0005-0000-0000-0000594B0000}"/>
    <cellStyle name="Normal 15 6 2 4 3 3" xfId="32272" xr:uid="{00000000-0005-0000-0000-00005A4B0000}"/>
    <cellStyle name="Normal 15 6 2 4 4" xfId="22351" xr:uid="{00000000-0005-0000-0000-00005B4B0000}"/>
    <cellStyle name="Normal 15 6 2 4 5" xfId="31507" xr:uid="{00000000-0005-0000-0000-00005C4B0000}"/>
    <cellStyle name="Normal 15 6 2 5" xfId="12343" xr:uid="{00000000-0005-0000-0000-00005D4B0000}"/>
    <cellStyle name="Normal 15 6 2 5 2" xfId="22354" xr:uid="{00000000-0005-0000-0000-00005E4B0000}"/>
    <cellStyle name="Normal 15 6 2 5 3" xfId="42273" xr:uid="{00000000-0005-0000-0000-00005F4B0000}"/>
    <cellStyle name="Normal 15 6 2 6" xfId="12344" xr:uid="{00000000-0005-0000-0000-0000604B0000}"/>
    <cellStyle name="Normal 15 6 2 6 2" xfId="22355" xr:uid="{00000000-0005-0000-0000-0000614B0000}"/>
    <cellStyle name="Normal 15 6 2 7" xfId="22338" xr:uid="{00000000-0005-0000-0000-0000624B0000}"/>
    <cellStyle name="Normal 15 6 2 8" xfId="30747" xr:uid="{00000000-0005-0000-0000-0000634B0000}"/>
    <cellStyle name="Normal 15 6 3" xfId="2411" xr:uid="{00000000-0005-0000-0000-0000644B0000}"/>
    <cellStyle name="Normal 15 6 3 2" xfId="2412" xr:uid="{00000000-0005-0000-0000-0000654B0000}"/>
    <cellStyle name="Normal 15 6 3 2 2" xfId="12345" xr:uid="{00000000-0005-0000-0000-0000664B0000}"/>
    <cellStyle name="Normal 15 6 3 2 2 2" xfId="12346" xr:uid="{00000000-0005-0000-0000-0000674B0000}"/>
    <cellStyle name="Normal 15 6 3 2 2 2 2" xfId="22359" xr:uid="{00000000-0005-0000-0000-0000684B0000}"/>
    <cellStyle name="Normal 15 6 3 2 2 2 3" xfId="33408" xr:uid="{00000000-0005-0000-0000-0000694B0000}"/>
    <cellStyle name="Normal 15 6 3 2 2 3" xfId="12347" xr:uid="{00000000-0005-0000-0000-00006A4B0000}"/>
    <cellStyle name="Normal 15 6 3 2 2 3 2" xfId="22360" xr:uid="{00000000-0005-0000-0000-00006B4B0000}"/>
    <cellStyle name="Normal 15 6 3 2 2 3 3" xfId="32276" xr:uid="{00000000-0005-0000-0000-00006C4B0000}"/>
    <cellStyle name="Normal 15 6 3 2 2 4" xfId="22358" xr:uid="{00000000-0005-0000-0000-00006D4B0000}"/>
    <cellStyle name="Normal 15 6 3 2 2 5" xfId="31511" xr:uid="{00000000-0005-0000-0000-00006E4B0000}"/>
    <cellStyle name="Normal 15 6 3 2 3" xfId="12348" xr:uid="{00000000-0005-0000-0000-00006F4B0000}"/>
    <cellStyle name="Normal 15 6 3 2 3 2" xfId="22361" xr:uid="{00000000-0005-0000-0000-0000704B0000}"/>
    <cellStyle name="Normal 15 6 3 2 3 3" xfId="42277" xr:uid="{00000000-0005-0000-0000-0000714B0000}"/>
    <cellStyle name="Normal 15 6 3 2 4" xfId="12349" xr:uid="{00000000-0005-0000-0000-0000724B0000}"/>
    <cellStyle name="Normal 15 6 3 2 4 2" xfId="22362" xr:uid="{00000000-0005-0000-0000-0000734B0000}"/>
    <cellStyle name="Normal 15 6 3 2 5" xfId="22357" xr:uid="{00000000-0005-0000-0000-0000744B0000}"/>
    <cellStyle name="Normal 15 6 3 2 6" xfId="30751" xr:uid="{00000000-0005-0000-0000-0000754B0000}"/>
    <cellStyle name="Normal 15 6 3 3" xfId="12350" xr:uid="{00000000-0005-0000-0000-0000764B0000}"/>
    <cellStyle name="Normal 15 6 3 3 2" xfId="12351" xr:uid="{00000000-0005-0000-0000-0000774B0000}"/>
    <cellStyle name="Normal 15 6 3 3 2 2" xfId="22364" xr:uid="{00000000-0005-0000-0000-0000784B0000}"/>
    <cellStyle name="Normal 15 6 3 3 2 3" xfId="33407" xr:uid="{00000000-0005-0000-0000-0000794B0000}"/>
    <cellStyle name="Normal 15 6 3 3 3" xfId="12352" xr:uid="{00000000-0005-0000-0000-00007A4B0000}"/>
    <cellStyle name="Normal 15 6 3 3 3 2" xfId="22365" xr:uid="{00000000-0005-0000-0000-00007B4B0000}"/>
    <cellStyle name="Normal 15 6 3 3 3 3" xfId="32275" xr:uid="{00000000-0005-0000-0000-00007C4B0000}"/>
    <cellStyle name="Normal 15 6 3 3 4" xfId="22363" xr:uid="{00000000-0005-0000-0000-00007D4B0000}"/>
    <cellStyle name="Normal 15 6 3 3 5" xfId="31510" xr:uid="{00000000-0005-0000-0000-00007E4B0000}"/>
    <cellStyle name="Normal 15 6 3 4" xfId="12353" xr:uid="{00000000-0005-0000-0000-00007F4B0000}"/>
    <cellStyle name="Normal 15 6 3 4 2" xfId="22366" xr:uid="{00000000-0005-0000-0000-0000804B0000}"/>
    <cellStyle name="Normal 15 6 3 4 3" xfId="42276" xr:uid="{00000000-0005-0000-0000-0000814B0000}"/>
    <cellStyle name="Normal 15 6 3 5" xfId="12354" xr:uid="{00000000-0005-0000-0000-0000824B0000}"/>
    <cellStyle name="Normal 15 6 3 5 2" xfId="22367" xr:uid="{00000000-0005-0000-0000-0000834B0000}"/>
    <cellStyle name="Normal 15 6 3 6" xfId="22356" xr:uid="{00000000-0005-0000-0000-0000844B0000}"/>
    <cellStyle name="Normal 15 6 3 7" xfId="30750" xr:uid="{00000000-0005-0000-0000-0000854B0000}"/>
    <cellStyle name="Normal 15 6 4" xfId="2413" xr:uid="{00000000-0005-0000-0000-0000864B0000}"/>
    <cellStyle name="Normal 15 6 4 2" xfId="12355" xr:uid="{00000000-0005-0000-0000-0000874B0000}"/>
    <cellStyle name="Normal 15 6 4 2 2" xfId="12356" xr:uid="{00000000-0005-0000-0000-0000884B0000}"/>
    <cellStyle name="Normal 15 6 4 2 2 2" xfId="22370" xr:uid="{00000000-0005-0000-0000-0000894B0000}"/>
    <cellStyle name="Normal 15 6 4 2 2 3" xfId="33409" xr:uid="{00000000-0005-0000-0000-00008A4B0000}"/>
    <cellStyle name="Normal 15 6 4 2 3" xfId="12357" xr:uid="{00000000-0005-0000-0000-00008B4B0000}"/>
    <cellStyle name="Normal 15 6 4 2 3 2" xfId="22371" xr:uid="{00000000-0005-0000-0000-00008C4B0000}"/>
    <cellStyle name="Normal 15 6 4 2 3 3" xfId="32277" xr:uid="{00000000-0005-0000-0000-00008D4B0000}"/>
    <cellStyle name="Normal 15 6 4 2 4" xfId="22369" xr:uid="{00000000-0005-0000-0000-00008E4B0000}"/>
    <cellStyle name="Normal 15 6 4 2 5" xfId="31512" xr:uid="{00000000-0005-0000-0000-00008F4B0000}"/>
    <cellStyle name="Normal 15 6 4 3" xfId="12358" xr:uid="{00000000-0005-0000-0000-0000904B0000}"/>
    <cellStyle name="Normal 15 6 4 3 2" xfId="22372" xr:uid="{00000000-0005-0000-0000-0000914B0000}"/>
    <cellStyle name="Normal 15 6 4 3 3" xfId="42278" xr:uid="{00000000-0005-0000-0000-0000924B0000}"/>
    <cellStyle name="Normal 15 6 4 4" xfId="12359" xr:uid="{00000000-0005-0000-0000-0000934B0000}"/>
    <cellStyle name="Normal 15 6 4 4 2" xfId="22373" xr:uid="{00000000-0005-0000-0000-0000944B0000}"/>
    <cellStyle name="Normal 15 6 4 5" xfId="22368" xr:uid="{00000000-0005-0000-0000-0000954B0000}"/>
    <cellStyle name="Normal 15 6 4 6" xfId="30752" xr:uid="{00000000-0005-0000-0000-0000964B0000}"/>
    <cellStyle name="Normal 15 6 5" xfId="2414" xr:uid="{00000000-0005-0000-0000-0000974B0000}"/>
    <cellStyle name="Normal 15 6 5 2" xfId="12360" xr:uid="{00000000-0005-0000-0000-0000984B0000}"/>
    <cellStyle name="Normal 15 6 5 2 2" xfId="12361" xr:uid="{00000000-0005-0000-0000-0000994B0000}"/>
    <cellStyle name="Normal 15 6 5 2 2 2" xfId="22376" xr:uid="{00000000-0005-0000-0000-00009A4B0000}"/>
    <cellStyle name="Normal 15 6 5 2 2 3" xfId="33410" xr:uid="{00000000-0005-0000-0000-00009B4B0000}"/>
    <cellStyle name="Normal 15 6 5 2 3" xfId="12362" xr:uid="{00000000-0005-0000-0000-00009C4B0000}"/>
    <cellStyle name="Normal 15 6 5 2 3 2" xfId="22377" xr:uid="{00000000-0005-0000-0000-00009D4B0000}"/>
    <cellStyle name="Normal 15 6 5 2 3 3" xfId="32278" xr:uid="{00000000-0005-0000-0000-00009E4B0000}"/>
    <cellStyle name="Normal 15 6 5 2 4" xfId="22375" xr:uid="{00000000-0005-0000-0000-00009F4B0000}"/>
    <cellStyle name="Normal 15 6 5 2 5" xfId="31513" xr:uid="{00000000-0005-0000-0000-0000A04B0000}"/>
    <cellStyle name="Normal 15 6 5 3" xfId="12363" xr:uid="{00000000-0005-0000-0000-0000A14B0000}"/>
    <cellStyle name="Normal 15 6 5 3 2" xfId="22378" xr:uid="{00000000-0005-0000-0000-0000A24B0000}"/>
    <cellStyle name="Normal 15 6 5 3 3" xfId="42279" xr:uid="{00000000-0005-0000-0000-0000A34B0000}"/>
    <cellStyle name="Normal 15 6 5 4" xfId="12364" xr:uid="{00000000-0005-0000-0000-0000A44B0000}"/>
    <cellStyle name="Normal 15 6 5 4 2" xfId="22379" xr:uid="{00000000-0005-0000-0000-0000A54B0000}"/>
    <cellStyle name="Normal 15 6 5 5" xfId="22374" xr:uid="{00000000-0005-0000-0000-0000A64B0000}"/>
    <cellStyle name="Normal 15 6 5 6" xfId="30753" xr:uid="{00000000-0005-0000-0000-0000A74B0000}"/>
    <cellStyle name="Normal 15 6 6" xfId="12365" xr:uid="{00000000-0005-0000-0000-0000A84B0000}"/>
    <cellStyle name="Normal 15 6 6 2" xfId="12366" xr:uid="{00000000-0005-0000-0000-0000A94B0000}"/>
    <cellStyle name="Normal 15 6 6 2 2" xfId="22381" xr:uid="{00000000-0005-0000-0000-0000AA4B0000}"/>
    <cellStyle name="Normal 15 6 6 2 3" xfId="33403" xr:uid="{00000000-0005-0000-0000-0000AB4B0000}"/>
    <cellStyle name="Normal 15 6 6 3" xfId="12367" xr:uid="{00000000-0005-0000-0000-0000AC4B0000}"/>
    <cellStyle name="Normal 15 6 6 3 2" xfId="22382" xr:uid="{00000000-0005-0000-0000-0000AD4B0000}"/>
    <cellStyle name="Normal 15 6 6 3 3" xfId="32271" xr:uid="{00000000-0005-0000-0000-0000AE4B0000}"/>
    <cellStyle name="Normal 15 6 6 4" xfId="22380" xr:uid="{00000000-0005-0000-0000-0000AF4B0000}"/>
    <cellStyle name="Normal 15 6 6 5" xfId="31506" xr:uid="{00000000-0005-0000-0000-0000B04B0000}"/>
    <cellStyle name="Normal 15 6 7" xfId="12368" xr:uid="{00000000-0005-0000-0000-0000B14B0000}"/>
    <cellStyle name="Normal 15 6 7 2" xfId="22383" xr:uid="{00000000-0005-0000-0000-0000B24B0000}"/>
    <cellStyle name="Normal 15 6 7 3" xfId="42272" xr:uid="{00000000-0005-0000-0000-0000B34B0000}"/>
    <cellStyle name="Normal 15 6 8" xfId="12369" xr:uid="{00000000-0005-0000-0000-0000B44B0000}"/>
    <cellStyle name="Normal 15 6 8 2" xfId="22384" xr:uid="{00000000-0005-0000-0000-0000B54B0000}"/>
    <cellStyle name="Normal 15 6 9" xfId="22337" xr:uid="{00000000-0005-0000-0000-0000B64B0000}"/>
    <cellStyle name="Normal 15 7" xfId="2415" xr:uid="{00000000-0005-0000-0000-0000B74B0000}"/>
    <cellStyle name="Normal 15 7 2" xfId="2416" xr:uid="{00000000-0005-0000-0000-0000B84B0000}"/>
    <cellStyle name="Normal 15 7 2 2" xfId="12370" xr:uid="{00000000-0005-0000-0000-0000B94B0000}"/>
    <cellStyle name="Normal 15 7 2 2 2" xfId="12371" xr:uid="{00000000-0005-0000-0000-0000BA4B0000}"/>
    <cellStyle name="Normal 15 7 2 2 2 2" xfId="22388" xr:uid="{00000000-0005-0000-0000-0000BB4B0000}"/>
    <cellStyle name="Normal 15 7 2 2 2 3" xfId="33412" xr:uid="{00000000-0005-0000-0000-0000BC4B0000}"/>
    <cellStyle name="Normal 15 7 2 2 3" xfId="12372" xr:uid="{00000000-0005-0000-0000-0000BD4B0000}"/>
    <cellStyle name="Normal 15 7 2 2 3 2" xfId="22389" xr:uid="{00000000-0005-0000-0000-0000BE4B0000}"/>
    <cellStyle name="Normal 15 7 2 2 3 3" xfId="32280" xr:uid="{00000000-0005-0000-0000-0000BF4B0000}"/>
    <cellStyle name="Normal 15 7 2 2 4" xfId="22387" xr:uid="{00000000-0005-0000-0000-0000C04B0000}"/>
    <cellStyle name="Normal 15 7 2 2 5" xfId="31515" xr:uid="{00000000-0005-0000-0000-0000C14B0000}"/>
    <cellStyle name="Normal 15 7 2 3" xfId="12373" xr:uid="{00000000-0005-0000-0000-0000C24B0000}"/>
    <cellStyle name="Normal 15 7 2 3 2" xfId="22390" xr:uid="{00000000-0005-0000-0000-0000C34B0000}"/>
    <cellStyle name="Normal 15 7 2 3 3" xfId="42281" xr:uid="{00000000-0005-0000-0000-0000C44B0000}"/>
    <cellStyle name="Normal 15 7 2 4" xfId="12374" xr:uid="{00000000-0005-0000-0000-0000C54B0000}"/>
    <cellStyle name="Normal 15 7 2 4 2" xfId="22391" xr:uid="{00000000-0005-0000-0000-0000C64B0000}"/>
    <cellStyle name="Normal 15 7 2 5" xfId="22386" xr:uid="{00000000-0005-0000-0000-0000C74B0000}"/>
    <cellStyle name="Normal 15 7 2 6" xfId="30755" xr:uid="{00000000-0005-0000-0000-0000C84B0000}"/>
    <cellStyle name="Normal 15 7 3" xfId="2417" xr:uid="{00000000-0005-0000-0000-0000C94B0000}"/>
    <cellStyle name="Normal 15 7 3 2" xfId="12375" xr:uid="{00000000-0005-0000-0000-0000CA4B0000}"/>
    <cellStyle name="Normal 15 7 3 2 2" xfId="12376" xr:uid="{00000000-0005-0000-0000-0000CB4B0000}"/>
    <cellStyle name="Normal 15 7 3 2 2 2" xfId="22394" xr:uid="{00000000-0005-0000-0000-0000CC4B0000}"/>
    <cellStyle name="Normal 15 7 3 2 2 3" xfId="33413" xr:uid="{00000000-0005-0000-0000-0000CD4B0000}"/>
    <cellStyle name="Normal 15 7 3 2 3" xfId="12377" xr:uid="{00000000-0005-0000-0000-0000CE4B0000}"/>
    <cellStyle name="Normal 15 7 3 2 3 2" xfId="22395" xr:uid="{00000000-0005-0000-0000-0000CF4B0000}"/>
    <cellStyle name="Normal 15 7 3 2 3 3" xfId="32281" xr:uid="{00000000-0005-0000-0000-0000D04B0000}"/>
    <cellStyle name="Normal 15 7 3 2 4" xfId="22393" xr:uid="{00000000-0005-0000-0000-0000D14B0000}"/>
    <cellStyle name="Normal 15 7 3 2 5" xfId="31516" xr:uid="{00000000-0005-0000-0000-0000D24B0000}"/>
    <cellStyle name="Normal 15 7 3 3" xfId="12378" xr:uid="{00000000-0005-0000-0000-0000D34B0000}"/>
    <cellStyle name="Normal 15 7 3 3 2" xfId="22396" xr:uid="{00000000-0005-0000-0000-0000D44B0000}"/>
    <cellStyle name="Normal 15 7 3 3 3" xfId="42282" xr:uid="{00000000-0005-0000-0000-0000D54B0000}"/>
    <cellStyle name="Normal 15 7 3 4" xfId="12379" xr:uid="{00000000-0005-0000-0000-0000D64B0000}"/>
    <cellStyle name="Normal 15 7 3 4 2" xfId="22397" xr:uid="{00000000-0005-0000-0000-0000D74B0000}"/>
    <cellStyle name="Normal 15 7 3 5" xfId="22392" xr:uid="{00000000-0005-0000-0000-0000D84B0000}"/>
    <cellStyle name="Normal 15 7 3 6" xfId="30756" xr:uid="{00000000-0005-0000-0000-0000D94B0000}"/>
    <cellStyle name="Normal 15 7 4" xfId="12380" xr:uid="{00000000-0005-0000-0000-0000DA4B0000}"/>
    <cellStyle name="Normal 15 7 4 2" xfId="12381" xr:uid="{00000000-0005-0000-0000-0000DB4B0000}"/>
    <cellStyle name="Normal 15 7 4 2 2" xfId="22399" xr:uid="{00000000-0005-0000-0000-0000DC4B0000}"/>
    <cellStyle name="Normal 15 7 4 2 3" xfId="33411" xr:uid="{00000000-0005-0000-0000-0000DD4B0000}"/>
    <cellStyle name="Normal 15 7 4 3" xfId="12382" xr:uid="{00000000-0005-0000-0000-0000DE4B0000}"/>
    <cellStyle name="Normal 15 7 4 3 2" xfId="22400" xr:uid="{00000000-0005-0000-0000-0000DF4B0000}"/>
    <cellStyle name="Normal 15 7 4 3 3" xfId="32279" xr:uid="{00000000-0005-0000-0000-0000E04B0000}"/>
    <cellStyle name="Normal 15 7 4 4" xfId="22398" xr:uid="{00000000-0005-0000-0000-0000E14B0000}"/>
    <cellStyle name="Normal 15 7 4 5" xfId="31514" xr:uid="{00000000-0005-0000-0000-0000E24B0000}"/>
    <cellStyle name="Normal 15 7 5" xfId="12383" xr:uid="{00000000-0005-0000-0000-0000E34B0000}"/>
    <cellStyle name="Normal 15 7 5 2" xfId="22401" xr:uid="{00000000-0005-0000-0000-0000E44B0000}"/>
    <cellStyle name="Normal 15 7 5 3" xfId="42280" xr:uid="{00000000-0005-0000-0000-0000E54B0000}"/>
    <cellStyle name="Normal 15 7 6" xfId="12384" xr:uid="{00000000-0005-0000-0000-0000E64B0000}"/>
    <cellStyle name="Normal 15 7 6 2" xfId="22402" xr:uid="{00000000-0005-0000-0000-0000E74B0000}"/>
    <cellStyle name="Normal 15 7 7" xfId="22385" xr:uid="{00000000-0005-0000-0000-0000E84B0000}"/>
    <cellStyle name="Normal 15 7 8" xfId="30754" xr:uid="{00000000-0005-0000-0000-0000E94B0000}"/>
    <cellStyle name="Normal 15 8" xfId="2418" xr:uid="{00000000-0005-0000-0000-0000EA4B0000}"/>
    <cellStyle name="Normal 15 8 2" xfId="2419" xr:uid="{00000000-0005-0000-0000-0000EB4B0000}"/>
    <cellStyle name="Normal 15 8 2 2" xfId="12385" xr:uid="{00000000-0005-0000-0000-0000EC4B0000}"/>
    <cellStyle name="Normal 15 8 2 2 2" xfId="12386" xr:uid="{00000000-0005-0000-0000-0000ED4B0000}"/>
    <cellStyle name="Normal 15 8 2 2 2 2" xfId="22406" xr:uid="{00000000-0005-0000-0000-0000EE4B0000}"/>
    <cellStyle name="Normal 15 8 2 2 2 3" xfId="33415" xr:uid="{00000000-0005-0000-0000-0000EF4B0000}"/>
    <cellStyle name="Normal 15 8 2 2 3" xfId="12387" xr:uid="{00000000-0005-0000-0000-0000F04B0000}"/>
    <cellStyle name="Normal 15 8 2 2 3 2" xfId="22407" xr:uid="{00000000-0005-0000-0000-0000F14B0000}"/>
    <cellStyle name="Normal 15 8 2 2 3 3" xfId="32283" xr:uid="{00000000-0005-0000-0000-0000F24B0000}"/>
    <cellStyle name="Normal 15 8 2 2 4" xfId="22405" xr:uid="{00000000-0005-0000-0000-0000F34B0000}"/>
    <cellStyle name="Normal 15 8 2 2 5" xfId="31518" xr:uid="{00000000-0005-0000-0000-0000F44B0000}"/>
    <cellStyle name="Normal 15 8 2 3" xfId="12388" xr:uid="{00000000-0005-0000-0000-0000F54B0000}"/>
    <cellStyle name="Normal 15 8 2 3 2" xfId="22408" xr:uid="{00000000-0005-0000-0000-0000F64B0000}"/>
    <cellStyle name="Normal 15 8 2 3 3" xfId="42284" xr:uid="{00000000-0005-0000-0000-0000F74B0000}"/>
    <cellStyle name="Normal 15 8 2 4" xfId="12389" xr:uid="{00000000-0005-0000-0000-0000F84B0000}"/>
    <cellStyle name="Normal 15 8 2 4 2" xfId="22409" xr:uid="{00000000-0005-0000-0000-0000F94B0000}"/>
    <cellStyle name="Normal 15 8 2 5" xfId="22404" xr:uid="{00000000-0005-0000-0000-0000FA4B0000}"/>
    <cellStyle name="Normal 15 8 2 6" xfId="30758" xr:uid="{00000000-0005-0000-0000-0000FB4B0000}"/>
    <cellStyle name="Normal 15 8 3" xfId="2420" xr:uid="{00000000-0005-0000-0000-0000FC4B0000}"/>
    <cellStyle name="Normal 15 8 3 2" xfId="12390" xr:uid="{00000000-0005-0000-0000-0000FD4B0000}"/>
    <cellStyle name="Normal 15 8 3 2 2" xfId="12391" xr:uid="{00000000-0005-0000-0000-0000FE4B0000}"/>
    <cellStyle name="Normal 15 8 3 2 2 2" xfId="22412" xr:uid="{00000000-0005-0000-0000-0000FF4B0000}"/>
    <cellStyle name="Normal 15 8 3 2 2 3" xfId="33416" xr:uid="{00000000-0005-0000-0000-0000004C0000}"/>
    <cellStyle name="Normal 15 8 3 2 3" xfId="12392" xr:uid="{00000000-0005-0000-0000-0000014C0000}"/>
    <cellStyle name="Normal 15 8 3 2 3 2" xfId="22413" xr:uid="{00000000-0005-0000-0000-0000024C0000}"/>
    <cellStyle name="Normal 15 8 3 2 3 3" xfId="32284" xr:uid="{00000000-0005-0000-0000-0000034C0000}"/>
    <cellStyle name="Normal 15 8 3 2 4" xfId="22411" xr:uid="{00000000-0005-0000-0000-0000044C0000}"/>
    <cellStyle name="Normal 15 8 3 2 5" xfId="31519" xr:uid="{00000000-0005-0000-0000-0000054C0000}"/>
    <cellStyle name="Normal 15 8 3 3" xfId="12393" xr:uid="{00000000-0005-0000-0000-0000064C0000}"/>
    <cellStyle name="Normal 15 8 3 3 2" xfId="22414" xr:uid="{00000000-0005-0000-0000-0000074C0000}"/>
    <cellStyle name="Normal 15 8 3 3 3" xfId="42285" xr:uid="{00000000-0005-0000-0000-0000084C0000}"/>
    <cellStyle name="Normal 15 8 3 4" xfId="12394" xr:uid="{00000000-0005-0000-0000-0000094C0000}"/>
    <cellStyle name="Normal 15 8 3 4 2" xfId="22415" xr:uid="{00000000-0005-0000-0000-00000A4C0000}"/>
    <cellStyle name="Normal 15 8 3 5" xfId="22410" xr:uid="{00000000-0005-0000-0000-00000B4C0000}"/>
    <cellStyle name="Normal 15 8 3 6" xfId="30759" xr:uid="{00000000-0005-0000-0000-00000C4C0000}"/>
    <cellStyle name="Normal 15 8 4" xfId="12395" xr:uid="{00000000-0005-0000-0000-00000D4C0000}"/>
    <cellStyle name="Normal 15 8 4 2" xfId="12396" xr:uid="{00000000-0005-0000-0000-00000E4C0000}"/>
    <cellStyle name="Normal 15 8 4 2 2" xfId="22417" xr:uid="{00000000-0005-0000-0000-00000F4C0000}"/>
    <cellStyle name="Normal 15 8 4 2 3" xfId="33414" xr:uid="{00000000-0005-0000-0000-0000104C0000}"/>
    <cellStyle name="Normal 15 8 4 3" xfId="12397" xr:uid="{00000000-0005-0000-0000-0000114C0000}"/>
    <cellStyle name="Normal 15 8 4 3 2" xfId="22418" xr:uid="{00000000-0005-0000-0000-0000124C0000}"/>
    <cellStyle name="Normal 15 8 4 3 3" xfId="32282" xr:uid="{00000000-0005-0000-0000-0000134C0000}"/>
    <cellStyle name="Normal 15 8 4 4" xfId="22416" xr:uid="{00000000-0005-0000-0000-0000144C0000}"/>
    <cellStyle name="Normal 15 8 4 5" xfId="31517" xr:uid="{00000000-0005-0000-0000-0000154C0000}"/>
    <cellStyle name="Normal 15 8 5" xfId="12398" xr:uid="{00000000-0005-0000-0000-0000164C0000}"/>
    <cellStyle name="Normal 15 8 5 2" xfId="22419" xr:uid="{00000000-0005-0000-0000-0000174C0000}"/>
    <cellStyle name="Normal 15 8 5 3" xfId="42283" xr:uid="{00000000-0005-0000-0000-0000184C0000}"/>
    <cellStyle name="Normal 15 8 6" xfId="12399" xr:uid="{00000000-0005-0000-0000-0000194C0000}"/>
    <cellStyle name="Normal 15 8 6 2" xfId="22420" xr:uid="{00000000-0005-0000-0000-00001A4C0000}"/>
    <cellStyle name="Normal 15 8 7" xfId="22403" xr:uid="{00000000-0005-0000-0000-00001B4C0000}"/>
    <cellStyle name="Normal 15 8 8" xfId="30757" xr:uid="{00000000-0005-0000-0000-00001C4C0000}"/>
    <cellStyle name="Normal 15 9" xfId="2421" xr:uid="{00000000-0005-0000-0000-00001D4C0000}"/>
    <cellStyle name="Normal 15 9 2" xfId="2422" xr:uid="{00000000-0005-0000-0000-00001E4C0000}"/>
    <cellStyle name="Normal 15 9 2 2" xfId="12400" xr:uid="{00000000-0005-0000-0000-00001F4C0000}"/>
    <cellStyle name="Normal 15 9 2 2 2" xfId="12401" xr:uid="{00000000-0005-0000-0000-0000204C0000}"/>
    <cellStyle name="Normal 15 9 2 2 2 2" xfId="22424" xr:uid="{00000000-0005-0000-0000-0000214C0000}"/>
    <cellStyle name="Normal 15 9 2 2 2 3" xfId="33418" xr:uid="{00000000-0005-0000-0000-0000224C0000}"/>
    <cellStyle name="Normal 15 9 2 2 3" xfId="12402" xr:uid="{00000000-0005-0000-0000-0000234C0000}"/>
    <cellStyle name="Normal 15 9 2 2 3 2" xfId="22425" xr:uid="{00000000-0005-0000-0000-0000244C0000}"/>
    <cellStyle name="Normal 15 9 2 2 3 3" xfId="32286" xr:uid="{00000000-0005-0000-0000-0000254C0000}"/>
    <cellStyle name="Normal 15 9 2 2 4" xfId="22423" xr:uid="{00000000-0005-0000-0000-0000264C0000}"/>
    <cellStyle name="Normal 15 9 2 2 5" xfId="31521" xr:uid="{00000000-0005-0000-0000-0000274C0000}"/>
    <cellStyle name="Normal 15 9 2 3" xfId="12403" xr:uid="{00000000-0005-0000-0000-0000284C0000}"/>
    <cellStyle name="Normal 15 9 2 3 2" xfId="22426" xr:uid="{00000000-0005-0000-0000-0000294C0000}"/>
    <cellStyle name="Normal 15 9 2 3 3" xfId="42287" xr:uid="{00000000-0005-0000-0000-00002A4C0000}"/>
    <cellStyle name="Normal 15 9 2 4" xfId="12404" xr:uid="{00000000-0005-0000-0000-00002B4C0000}"/>
    <cellStyle name="Normal 15 9 2 4 2" xfId="22427" xr:uid="{00000000-0005-0000-0000-00002C4C0000}"/>
    <cellStyle name="Normal 15 9 2 5" xfId="22422" xr:uid="{00000000-0005-0000-0000-00002D4C0000}"/>
    <cellStyle name="Normal 15 9 2 6" xfId="30761" xr:uid="{00000000-0005-0000-0000-00002E4C0000}"/>
    <cellStyle name="Normal 15 9 3" xfId="12405" xr:uid="{00000000-0005-0000-0000-00002F4C0000}"/>
    <cellStyle name="Normal 15 9 3 2" xfId="12406" xr:uid="{00000000-0005-0000-0000-0000304C0000}"/>
    <cellStyle name="Normal 15 9 3 2 2" xfId="22429" xr:uid="{00000000-0005-0000-0000-0000314C0000}"/>
    <cellStyle name="Normal 15 9 3 2 3" xfId="33417" xr:uid="{00000000-0005-0000-0000-0000324C0000}"/>
    <cellStyle name="Normal 15 9 3 3" xfId="12407" xr:uid="{00000000-0005-0000-0000-0000334C0000}"/>
    <cellStyle name="Normal 15 9 3 3 2" xfId="22430" xr:uid="{00000000-0005-0000-0000-0000344C0000}"/>
    <cellStyle name="Normal 15 9 3 3 3" xfId="32285" xr:uid="{00000000-0005-0000-0000-0000354C0000}"/>
    <cellStyle name="Normal 15 9 3 4" xfId="22428" xr:uid="{00000000-0005-0000-0000-0000364C0000}"/>
    <cellStyle name="Normal 15 9 3 5" xfId="31520" xr:uid="{00000000-0005-0000-0000-0000374C0000}"/>
    <cellStyle name="Normal 15 9 4" xfId="12408" xr:uid="{00000000-0005-0000-0000-0000384C0000}"/>
    <cellStyle name="Normal 15 9 4 2" xfId="22431" xr:uid="{00000000-0005-0000-0000-0000394C0000}"/>
    <cellStyle name="Normal 15 9 4 3" xfId="42286" xr:uid="{00000000-0005-0000-0000-00003A4C0000}"/>
    <cellStyle name="Normal 15 9 5" xfId="12409" xr:uid="{00000000-0005-0000-0000-00003B4C0000}"/>
    <cellStyle name="Normal 15 9 5 2" xfId="22432" xr:uid="{00000000-0005-0000-0000-00003C4C0000}"/>
    <cellStyle name="Normal 15 9 6" xfId="22421" xr:uid="{00000000-0005-0000-0000-00003D4C0000}"/>
    <cellStyle name="Normal 15 9 7" xfId="30760" xr:uid="{00000000-0005-0000-0000-00003E4C0000}"/>
    <cellStyle name="Normal 16" xfId="2423" xr:uid="{00000000-0005-0000-0000-00003F4C0000}"/>
    <cellStyle name="Normal 16 10" xfId="2424" xr:uid="{00000000-0005-0000-0000-0000404C0000}"/>
    <cellStyle name="Normal 16 10 2" xfId="12410" xr:uid="{00000000-0005-0000-0000-0000414C0000}"/>
    <cellStyle name="Normal 16 10 2 2" xfId="12411" xr:uid="{00000000-0005-0000-0000-0000424C0000}"/>
    <cellStyle name="Normal 16 10 2 2 2" xfId="22436" xr:uid="{00000000-0005-0000-0000-0000434C0000}"/>
    <cellStyle name="Normal 16 10 2 2 3" xfId="33420" xr:uid="{00000000-0005-0000-0000-0000444C0000}"/>
    <cellStyle name="Normal 16 10 2 3" xfId="12412" xr:uid="{00000000-0005-0000-0000-0000454C0000}"/>
    <cellStyle name="Normal 16 10 2 3 2" xfId="22437" xr:uid="{00000000-0005-0000-0000-0000464C0000}"/>
    <cellStyle name="Normal 16 10 2 3 3" xfId="32288" xr:uid="{00000000-0005-0000-0000-0000474C0000}"/>
    <cellStyle name="Normal 16 10 2 4" xfId="22435" xr:uid="{00000000-0005-0000-0000-0000484C0000}"/>
    <cellStyle name="Normal 16 10 2 5" xfId="31523" xr:uid="{00000000-0005-0000-0000-0000494C0000}"/>
    <cellStyle name="Normal 16 10 3" xfId="12413" xr:uid="{00000000-0005-0000-0000-00004A4C0000}"/>
    <cellStyle name="Normal 16 10 3 2" xfId="22438" xr:uid="{00000000-0005-0000-0000-00004B4C0000}"/>
    <cellStyle name="Normal 16 10 3 3" xfId="42289" xr:uid="{00000000-0005-0000-0000-00004C4C0000}"/>
    <cellStyle name="Normal 16 10 4" xfId="12414" xr:uid="{00000000-0005-0000-0000-00004D4C0000}"/>
    <cellStyle name="Normal 16 10 4 2" xfId="22439" xr:uid="{00000000-0005-0000-0000-00004E4C0000}"/>
    <cellStyle name="Normal 16 10 5" xfId="22434" xr:uid="{00000000-0005-0000-0000-00004F4C0000}"/>
    <cellStyle name="Normal 16 10 6" xfId="30763" xr:uid="{00000000-0005-0000-0000-0000504C0000}"/>
    <cellStyle name="Normal 16 11" xfId="2425" xr:uid="{00000000-0005-0000-0000-0000514C0000}"/>
    <cellStyle name="Normal 16 11 2" xfId="12415" xr:uid="{00000000-0005-0000-0000-0000524C0000}"/>
    <cellStyle name="Normal 16 11 2 2" xfId="12416" xr:uid="{00000000-0005-0000-0000-0000534C0000}"/>
    <cellStyle name="Normal 16 11 2 2 2" xfId="22442" xr:uid="{00000000-0005-0000-0000-0000544C0000}"/>
    <cellStyle name="Normal 16 11 2 2 3" xfId="33421" xr:uid="{00000000-0005-0000-0000-0000554C0000}"/>
    <cellStyle name="Normal 16 11 2 3" xfId="12417" xr:uid="{00000000-0005-0000-0000-0000564C0000}"/>
    <cellStyle name="Normal 16 11 2 3 2" xfId="22443" xr:uid="{00000000-0005-0000-0000-0000574C0000}"/>
    <cellStyle name="Normal 16 11 2 3 3" xfId="32289" xr:uid="{00000000-0005-0000-0000-0000584C0000}"/>
    <cellStyle name="Normal 16 11 2 4" xfId="22441" xr:uid="{00000000-0005-0000-0000-0000594C0000}"/>
    <cellStyle name="Normal 16 11 2 5" xfId="31524" xr:uid="{00000000-0005-0000-0000-00005A4C0000}"/>
    <cellStyle name="Normal 16 11 3" xfId="12418" xr:uid="{00000000-0005-0000-0000-00005B4C0000}"/>
    <cellStyle name="Normal 16 11 3 2" xfId="22444" xr:uid="{00000000-0005-0000-0000-00005C4C0000}"/>
    <cellStyle name="Normal 16 11 3 3" xfId="42290" xr:uid="{00000000-0005-0000-0000-00005D4C0000}"/>
    <cellStyle name="Normal 16 11 4" xfId="12419" xr:uid="{00000000-0005-0000-0000-00005E4C0000}"/>
    <cellStyle name="Normal 16 11 4 2" xfId="22445" xr:uid="{00000000-0005-0000-0000-00005F4C0000}"/>
    <cellStyle name="Normal 16 11 5" xfId="22440" xr:uid="{00000000-0005-0000-0000-0000604C0000}"/>
    <cellStyle name="Normal 16 11 6" xfId="30764" xr:uid="{00000000-0005-0000-0000-0000614C0000}"/>
    <cellStyle name="Normal 16 12" xfId="12420" xr:uid="{00000000-0005-0000-0000-0000624C0000}"/>
    <cellStyle name="Normal 16 12 2" xfId="12421" xr:uid="{00000000-0005-0000-0000-0000634C0000}"/>
    <cellStyle name="Normal 16 12 2 2" xfId="22447" xr:uid="{00000000-0005-0000-0000-0000644C0000}"/>
    <cellStyle name="Normal 16 12 2 3" xfId="33419" xr:uid="{00000000-0005-0000-0000-0000654C0000}"/>
    <cellStyle name="Normal 16 12 3" xfId="12422" xr:uid="{00000000-0005-0000-0000-0000664C0000}"/>
    <cellStyle name="Normal 16 12 3 2" xfId="22448" xr:uid="{00000000-0005-0000-0000-0000674C0000}"/>
    <cellStyle name="Normal 16 12 3 3" xfId="32287" xr:uid="{00000000-0005-0000-0000-0000684C0000}"/>
    <cellStyle name="Normal 16 12 4" xfId="22446" xr:uid="{00000000-0005-0000-0000-0000694C0000}"/>
    <cellStyle name="Normal 16 12 5" xfId="31522" xr:uid="{00000000-0005-0000-0000-00006A4C0000}"/>
    <cellStyle name="Normal 16 13" xfId="12423" xr:uid="{00000000-0005-0000-0000-00006B4C0000}"/>
    <cellStyle name="Normal 16 13 2" xfId="22449" xr:uid="{00000000-0005-0000-0000-00006C4C0000}"/>
    <cellStyle name="Normal 16 13 3" xfId="42288" xr:uid="{00000000-0005-0000-0000-00006D4C0000}"/>
    <cellStyle name="Normal 16 14" xfId="12424" xr:uid="{00000000-0005-0000-0000-00006E4C0000}"/>
    <cellStyle name="Normal 16 14 2" xfId="22450" xr:uid="{00000000-0005-0000-0000-00006F4C0000}"/>
    <cellStyle name="Normal 16 15" xfId="22433" xr:uid="{00000000-0005-0000-0000-0000704C0000}"/>
    <cellStyle name="Normal 16 16" xfId="30762" xr:uid="{00000000-0005-0000-0000-0000714C0000}"/>
    <cellStyle name="Normal 16 2" xfId="2426" xr:uid="{00000000-0005-0000-0000-0000724C0000}"/>
    <cellStyle name="Normal 16 2 2" xfId="12426" xr:uid="{00000000-0005-0000-0000-0000734C0000}"/>
    <cellStyle name="Normal 16 2 2 2" xfId="12427" xr:uid="{00000000-0005-0000-0000-0000744C0000}"/>
    <cellStyle name="Normal 16 2 2 2 2" xfId="22453" xr:uid="{00000000-0005-0000-0000-0000754C0000}"/>
    <cellStyle name="Normal 16 2 2 2 3" xfId="33422" xr:uid="{00000000-0005-0000-0000-0000764C0000}"/>
    <cellStyle name="Normal 16 2 2 3" xfId="12428" xr:uid="{00000000-0005-0000-0000-0000774C0000}"/>
    <cellStyle name="Normal 16 2 2 3 2" xfId="22454" xr:uid="{00000000-0005-0000-0000-0000784C0000}"/>
    <cellStyle name="Normal 16 2 2 3 3" xfId="32290" xr:uid="{00000000-0005-0000-0000-0000794C0000}"/>
    <cellStyle name="Normal 16 2 2 4" xfId="22452" xr:uid="{00000000-0005-0000-0000-00007A4C0000}"/>
    <cellStyle name="Normal 16 2 2 5" xfId="31525" xr:uid="{00000000-0005-0000-0000-00007B4C0000}"/>
    <cellStyle name="Normal 16 2 3" xfId="12429" xr:uid="{00000000-0005-0000-0000-00007C4C0000}"/>
    <cellStyle name="Normal 16 2 3 2" xfId="22455" xr:uid="{00000000-0005-0000-0000-00007D4C0000}"/>
    <cellStyle name="Normal 16 2 3 3" xfId="42291" xr:uid="{00000000-0005-0000-0000-00007E4C0000}"/>
    <cellStyle name="Normal 16 2 4" xfId="12430" xr:uid="{00000000-0005-0000-0000-00007F4C0000}"/>
    <cellStyle name="Normal 16 2 4 2" xfId="22456" xr:uid="{00000000-0005-0000-0000-0000804C0000}"/>
    <cellStyle name="Normal 16 2 5" xfId="12425" xr:uid="{00000000-0005-0000-0000-0000814C0000}"/>
    <cellStyle name="Normal 16 2 6" xfId="22451" xr:uid="{00000000-0005-0000-0000-0000824C0000}"/>
    <cellStyle name="Normal 16 2 7" xfId="30765" xr:uid="{00000000-0005-0000-0000-0000834C0000}"/>
    <cellStyle name="Normal 16 3" xfId="2427" xr:uid="{00000000-0005-0000-0000-0000844C0000}"/>
    <cellStyle name="Normal 16 3 10" xfId="12431" xr:uid="{00000000-0005-0000-0000-0000854C0000}"/>
    <cellStyle name="Normal 16 3 10 2" xfId="22458" xr:uid="{00000000-0005-0000-0000-0000864C0000}"/>
    <cellStyle name="Normal 16 3 10 3" xfId="42292" xr:uid="{00000000-0005-0000-0000-0000874C0000}"/>
    <cellStyle name="Normal 16 3 11" xfId="12432" xr:uid="{00000000-0005-0000-0000-0000884C0000}"/>
    <cellStyle name="Normal 16 3 11 2" xfId="22459" xr:uid="{00000000-0005-0000-0000-0000894C0000}"/>
    <cellStyle name="Normal 16 3 12" xfId="22457" xr:uid="{00000000-0005-0000-0000-00008A4C0000}"/>
    <cellStyle name="Normal 16 3 13" xfId="30766" xr:uid="{00000000-0005-0000-0000-00008B4C0000}"/>
    <cellStyle name="Normal 16 3 2" xfId="2428" xr:uid="{00000000-0005-0000-0000-00008C4C0000}"/>
    <cellStyle name="Normal 16 3 2 10" xfId="22460" xr:uid="{00000000-0005-0000-0000-00008D4C0000}"/>
    <cellStyle name="Normal 16 3 2 11" xfId="30767" xr:uid="{00000000-0005-0000-0000-00008E4C0000}"/>
    <cellStyle name="Normal 16 3 2 2" xfId="2429" xr:uid="{00000000-0005-0000-0000-00008F4C0000}"/>
    <cellStyle name="Normal 16 3 2 2 10" xfId="30768" xr:uid="{00000000-0005-0000-0000-0000904C0000}"/>
    <cellStyle name="Normal 16 3 2 2 2" xfId="2430" xr:uid="{00000000-0005-0000-0000-0000914C0000}"/>
    <cellStyle name="Normal 16 3 2 2 2 2" xfId="2431" xr:uid="{00000000-0005-0000-0000-0000924C0000}"/>
    <cellStyle name="Normal 16 3 2 2 2 2 2" xfId="12433" xr:uid="{00000000-0005-0000-0000-0000934C0000}"/>
    <cellStyle name="Normal 16 3 2 2 2 2 2 2" xfId="12434" xr:uid="{00000000-0005-0000-0000-0000944C0000}"/>
    <cellStyle name="Normal 16 3 2 2 2 2 2 2 2" xfId="22465" xr:uid="{00000000-0005-0000-0000-0000954C0000}"/>
    <cellStyle name="Normal 16 3 2 2 2 2 2 2 3" xfId="33427" xr:uid="{00000000-0005-0000-0000-0000964C0000}"/>
    <cellStyle name="Normal 16 3 2 2 2 2 2 3" xfId="12435" xr:uid="{00000000-0005-0000-0000-0000974C0000}"/>
    <cellStyle name="Normal 16 3 2 2 2 2 2 3 2" xfId="22466" xr:uid="{00000000-0005-0000-0000-0000984C0000}"/>
    <cellStyle name="Normal 16 3 2 2 2 2 2 3 3" xfId="32295" xr:uid="{00000000-0005-0000-0000-0000994C0000}"/>
    <cellStyle name="Normal 16 3 2 2 2 2 2 4" xfId="22464" xr:uid="{00000000-0005-0000-0000-00009A4C0000}"/>
    <cellStyle name="Normal 16 3 2 2 2 2 2 5" xfId="31530" xr:uid="{00000000-0005-0000-0000-00009B4C0000}"/>
    <cellStyle name="Normal 16 3 2 2 2 2 3" xfId="12436" xr:uid="{00000000-0005-0000-0000-00009C4C0000}"/>
    <cellStyle name="Normal 16 3 2 2 2 2 3 2" xfId="22467" xr:uid="{00000000-0005-0000-0000-00009D4C0000}"/>
    <cellStyle name="Normal 16 3 2 2 2 2 3 3" xfId="42296" xr:uid="{00000000-0005-0000-0000-00009E4C0000}"/>
    <cellStyle name="Normal 16 3 2 2 2 2 4" xfId="12437" xr:uid="{00000000-0005-0000-0000-00009F4C0000}"/>
    <cellStyle name="Normal 16 3 2 2 2 2 4 2" xfId="22468" xr:uid="{00000000-0005-0000-0000-0000A04C0000}"/>
    <cellStyle name="Normal 16 3 2 2 2 2 5" xfId="22463" xr:uid="{00000000-0005-0000-0000-0000A14C0000}"/>
    <cellStyle name="Normal 16 3 2 2 2 2 6" xfId="30770" xr:uid="{00000000-0005-0000-0000-0000A24C0000}"/>
    <cellStyle name="Normal 16 3 2 2 2 3" xfId="2432" xr:uid="{00000000-0005-0000-0000-0000A34C0000}"/>
    <cellStyle name="Normal 16 3 2 2 2 3 2" xfId="12438" xr:uid="{00000000-0005-0000-0000-0000A44C0000}"/>
    <cellStyle name="Normal 16 3 2 2 2 3 2 2" xfId="12439" xr:uid="{00000000-0005-0000-0000-0000A54C0000}"/>
    <cellStyle name="Normal 16 3 2 2 2 3 2 2 2" xfId="22471" xr:uid="{00000000-0005-0000-0000-0000A64C0000}"/>
    <cellStyle name="Normal 16 3 2 2 2 3 2 2 3" xfId="33428" xr:uid="{00000000-0005-0000-0000-0000A74C0000}"/>
    <cellStyle name="Normal 16 3 2 2 2 3 2 3" xfId="12440" xr:uid="{00000000-0005-0000-0000-0000A84C0000}"/>
    <cellStyle name="Normal 16 3 2 2 2 3 2 3 2" xfId="22472" xr:uid="{00000000-0005-0000-0000-0000A94C0000}"/>
    <cellStyle name="Normal 16 3 2 2 2 3 2 3 3" xfId="32296" xr:uid="{00000000-0005-0000-0000-0000AA4C0000}"/>
    <cellStyle name="Normal 16 3 2 2 2 3 2 4" xfId="22470" xr:uid="{00000000-0005-0000-0000-0000AB4C0000}"/>
    <cellStyle name="Normal 16 3 2 2 2 3 2 5" xfId="31531" xr:uid="{00000000-0005-0000-0000-0000AC4C0000}"/>
    <cellStyle name="Normal 16 3 2 2 2 3 3" xfId="12441" xr:uid="{00000000-0005-0000-0000-0000AD4C0000}"/>
    <cellStyle name="Normal 16 3 2 2 2 3 3 2" xfId="22473" xr:uid="{00000000-0005-0000-0000-0000AE4C0000}"/>
    <cellStyle name="Normal 16 3 2 2 2 3 3 3" xfId="42297" xr:uid="{00000000-0005-0000-0000-0000AF4C0000}"/>
    <cellStyle name="Normal 16 3 2 2 2 3 4" xfId="12442" xr:uid="{00000000-0005-0000-0000-0000B04C0000}"/>
    <cellStyle name="Normal 16 3 2 2 2 3 4 2" xfId="22474" xr:uid="{00000000-0005-0000-0000-0000B14C0000}"/>
    <cellStyle name="Normal 16 3 2 2 2 3 5" xfId="22469" xr:uid="{00000000-0005-0000-0000-0000B24C0000}"/>
    <cellStyle name="Normal 16 3 2 2 2 3 6" xfId="30771" xr:uid="{00000000-0005-0000-0000-0000B34C0000}"/>
    <cellStyle name="Normal 16 3 2 2 2 4" xfId="12443" xr:uid="{00000000-0005-0000-0000-0000B44C0000}"/>
    <cellStyle name="Normal 16 3 2 2 2 4 2" xfId="12444" xr:uid="{00000000-0005-0000-0000-0000B54C0000}"/>
    <cellStyle name="Normal 16 3 2 2 2 4 2 2" xfId="22476" xr:uid="{00000000-0005-0000-0000-0000B64C0000}"/>
    <cellStyle name="Normal 16 3 2 2 2 4 2 3" xfId="33426" xr:uid="{00000000-0005-0000-0000-0000B74C0000}"/>
    <cellStyle name="Normal 16 3 2 2 2 4 3" xfId="12445" xr:uid="{00000000-0005-0000-0000-0000B84C0000}"/>
    <cellStyle name="Normal 16 3 2 2 2 4 3 2" xfId="22477" xr:uid="{00000000-0005-0000-0000-0000B94C0000}"/>
    <cellStyle name="Normal 16 3 2 2 2 4 3 3" xfId="32294" xr:uid="{00000000-0005-0000-0000-0000BA4C0000}"/>
    <cellStyle name="Normal 16 3 2 2 2 4 4" xfId="22475" xr:uid="{00000000-0005-0000-0000-0000BB4C0000}"/>
    <cellStyle name="Normal 16 3 2 2 2 4 5" xfId="31529" xr:uid="{00000000-0005-0000-0000-0000BC4C0000}"/>
    <cellStyle name="Normal 16 3 2 2 2 5" xfId="12446" xr:uid="{00000000-0005-0000-0000-0000BD4C0000}"/>
    <cellStyle name="Normal 16 3 2 2 2 5 2" xfId="22478" xr:uid="{00000000-0005-0000-0000-0000BE4C0000}"/>
    <cellStyle name="Normal 16 3 2 2 2 5 3" xfId="42295" xr:uid="{00000000-0005-0000-0000-0000BF4C0000}"/>
    <cellStyle name="Normal 16 3 2 2 2 6" xfId="12447" xr:uid="{00000000-0005-0000-0000-0000C04C0000}"/>
    <cellStyle name="Normal 16 3 2 2 2 6 2" xfId="22479" xr:uid="{00000000-0005-0000-0000-0000C14C0000}"/>
    <cellStyle name="Normal 16 3 2 2 2 7" xfId="22462" xr:uid="{00000000-0005-0000-0000-0000C24C0000}"/>
    <cellStyle name="Normal 16 3 2 2 2 8" xfId="30769" xr:uid="{00000000-0005-0000-0000-0000C34C0000}"/>
    <cellStyle name="Normal 16 3 2 2 3" xfId="2433" xr:uid="{00000000-0005-0000-0000-0000C44C0000}"/>
    <cellStyle name="Normal 16 3 2 2 3 2" xfId="2434" xr:uid="{00000000-0005-0000-0000-0000C54C0000}"/>
    <cellStyle name="Normal 16 3 2 2 3 2 2" xfId="12448" xr:uid="{00000000-0005-0000-0000-0000C64C0000}"/>
    <cellStyle name="Normal 16 3 2 2 3 2 2 2" xfId="12449" xr:uid="{00000000-0005-0000-0000-0000C74C0000}"/>
    <cellStyle name="Normal 16 3 2 2 3 2 2 2 2" xfId="22483" xr:uid="{00000000-0005-0000-0000-0000C84C0000}"/>
    <cellStyle name="Normal 16 3 2 2 3 2 2 2 3" xfId="33430" xr:uid="{00000000-0005-0000-0000-0000C94C0000}"/>
    <cellStyle name="Normal 16 3 2 2 3 2 2 3" xfId="12450" xr:uid="{00000000-0005-0000-0000-0000CA4C0000}"/>
    <cellStyle name="Normal 16 3 2 2 3 2 2 3 2" xfId="22484" xr:uid="{00000000-0005-0000-0000-0000CB4C0000}"/>
    <cellStyle name="Normal 16 3 2 2 3 2 2 3 3" xfId="32298" xr:uid="{00000000-0005-0000-0000-0000CC4C0000}"/>
    <cellStyle name="Normal 16 3 2 2 3 2 2 4" xfId="22482" xr:uid="{00000000-0005-0000-0000-0000CD4C0000}"/>
    <cellStyle name="Normal 16 3 2 2 3 2 2 5" xfId="31533" xr:uid="{00000000-0005-0000-0000-0000CE4C0000}"/>
    <cellStyle name="Normal 16 3 2 2 3 2 3" xfId="12451" xr:uid="{00000000-0005-0000-0000-0000CF4C0000}"/>
    <cellStyle name="Normal 16 3 2 2 3 2 3 2" xfId="22485" xr:uid="{00000000-0005-0000-0000-0000D04C0000}"/>
    <cellStyle name="Normal 16 3 2 2 3 2 3 3" xfId="42299" xr:uid="{00000000-0005-0000-0000-0000D14C0000}"/>
    <cellStyle name="Normal 16 3 2 2 3 2 4" xfId="12452" xr:uid="{00000000-0005-0000-0000-0000D24C0000}"/>
    <cellStyle name="Normal 16 3 2 2 3 2 4 2" xfId="22486" xr:uid="{00000000-0005-0000-0000-0000D34C0000}"/>
    <cellStyle name="Normal 16 3 2 2 3 2 5" xfId="22481" xr:uid="{00000000-0005-0000-0000-0000D44C0000}"/>
    <cellStyle name="Normal 16 3 2 2 3 2 6" xfId="30773" xr:uid="{00000000-0005-0000-0000-0000D54C0000}"/>
    <cellStyle name="Normal 16 3 2 2 3 3" xfId="12453" xr:uid="{00000000-0005-0000-0000-0000D64C0000}"/>
    <cellStyle name="Normal 16 3 2 2 3 3 2" xfId="12454" xr:uid="{00000000-0005-0000-0000-0000D74C0000}"/>
    <cellStyle name="Normal 16 3 2 2 3 3 2 2" xfId="22488" xr:uid="{00000000-0005-0000-0000-0000D84C0000}"/>
    <cellStyle name="Normal 16 3 2 2 3 3 2 3" xfId="33429" xr:uid="{00000000-0005-0000-0000-0000D94C0000}"/>
    <cellStyle name="Normal 16 3 2 2 3 3 3" xfId="12455" xr:uid="{00000000-0005-0000-0000-0000DA4C0000}"/>
    <cellStyle name="Normal 16 3 2 2 3 3 3 2" xfId="22489" xr:uid="{00000000-0005-0000-0000-0000DB4C0000}"/>
    <cellStyle name="Normal 16 3 2 2 3 3 3 3" xfId="32297" xr:uid="{00000000-0005-0000-0000-0000DC4C0000}"/>
    <cellStyle name="Normal 16 3 2 2 3 3 4" xfId="22487" xr:uid="{00000000-0005-0000-0000-0000DD4C0000}"/>
    <cellStyle name="Normal 16 3 2 2 3 3 5" xfId="31532" xr:uid="{00000000-0005-0000-0000-0000DE4C0000}"/>
    <cellStyle name="Normal 16 3 2 2 3 4" xfId="12456" xr:uid="{00000000-0005-0000-0000-0000DF4C0000}"/>
    <cellStyle name="Normal 16 3 2 2 3 4 2" xfId="22490" xr:uid="{00000000-0005-0000-0000-0000E04C0000}"/>
    <cellStyle name="Normal 16 3 2 2 3 4 3" xfId="42298" xr:uid="{00000000-0005-0000-0000-0000E14C0000}"/>
    <cellStyle name="Normal 16 3 2 2 3 5" xfId="12457" xr:uid="{00000000-0005-0000-0000-0000E24C0000}"/>
    <cellStyle name="Normal 16 3 2 2 3 5 2" xfId="22491" xr:uid="{00000000-0005-0000-0000-0000E34C0000}"/>
    <cellStyle name="Normal 16 3 2 2 3 6" xfId="22480" xr:uid="{00000000-0005-0000-0000-0000E44C0000}"/>
    <cellStyle name="Normal 16 3 2 2 3 7" xfId="30772" xr:uid="{00000000-0005-0000-0000-0000E54C0000}"/>
    <cellStyle name="Normal 16 3 2 2 4" xfId="2435" xr:uid="{00000000-0005-0000-0000-0000E64C0000}"/>
    <cellStyle name="Normal 16 3 2 2 4 2" xfId="12458" xr:uid="{00000000-0005-0000-0000-0000E74C0000}"/>
    <cellStyle name="Normal 16 3 2 2 4 2 2" xfId="12459" xr:uid="{00000000-0005-0000-0000-0000E84C0000}"/>
    <cellStyle name="Normal 16 3 2 2 4 2 2 2" xfId="22494" xr:uid="{00000000-0005-0000-0000-0000E94C0000}"/>
    <cellStyle name="Normal 16 3 2 2 4 2 2 3" xfId="33431" xr:uid="{00000000-0005-0000-0000-0000EA4C0000}"/>
    <cellStyle name="Normal 16 3 2 2 4 2 3" xfId="12460" xr:uid="{00000000-0005-0000-0000-0000EB4C0000}"/>
    <cellStyle name="Normal 16 3 2 2 4 2 3 2" xfId="22495" xr:uid="{00000000-0005-0000-0000-0000EC4C0000}"/>
    <cellStyle name="Normal 16 3 2 2 4 2 3 3" xfId="32299" xr:uid="{00000000-0005-0000-0000-0000ED4C0000}"/>
    <cellStyle name="Normal 16 3 2 2 4 2 4" xfId="22493" xr:uid="{00000000-0005-0000-0000-0000EE4C0000}"/>
    <cellStyle name="Normal 16 3 2 2 4 2 5" xfId="31534" xr:uid="{00000000-0005-0000-0000-0000EF4C0000}"/>
    <cellStyle name="Normal 16 3 2 2 4 3" xfId="12461" xr:uid="{00000000-0005-0000-0000-0000F04C0000}"/>
    <cellStyle name="Normal 16 3 2 2 4 3 2" xfId="22496" xr:uid="{00000000-0005-0000-0000-0000F14C0000}"/>
    <cellStyle name="Normal 16 3 2 2 4 3 3" xfId="42300" xr:uid="{00000000-0005-0000-0000-0000F24C0000}"/>
    <cellStyle name="Normal 16 3 2 2 4 4" xfId="12462" xr:uid="{00000000-0005-0000-0000-0000F34C0000}"/>
    <cellStyle name="Normal 16 3 2 2 4 4 2" xfId="22497" xr:uid="{00000000-0005-0000-0000-0000F44C0000}"/>
    <cellStyle name="Normal 16 3 2 2 4 5" xfId="22492" xr:uid="{00000000-0005-0000-0000-0000F54C0000}"/>
    <cellStyle name="Normal 16 3 2 2 4 6" xfId="30774" xr:uid="{00000000-0005-0000-0000-0000F64C0000}"/>
    <cellStyle name="Normal 16 3 2 2 5" xfId="2436" xr:uid="{00000000-0005-0000-0000-0000F74C0000}"/>
    <cellStyle name="Normal 16 3 2 2 5 2" xfId="12463" xr:uid="{00000000-0005-0000-0000-0000F84C0000}"/>
    <cellStyle name="Normal 16 3 2 2 5 2 2" xfId="12464" xr:uid="{00000000-0005-0000-0000-0000F94C0000}"/>
    <cellStyle name="Normal 16 3 2 2 5 2 2 2" xfId="22500" xr:uid="{00000000-0005-0000-0000-0000FA4C0000}"/>
    <cellStyle name="Normal 16 3 2 2 5 2 2 3" xfId="33432" xr:uid="{00000000-0005-0000-0000-0000FB4C0000}"/>
    <cellStyle name="Normal 16 3 2 2 5 2 3" xfId="12465" xr:uid="{00000000-0005-0000-0000-0000FC4C0000}"/>
    <cellStyle name="Normal 16 3 2 2 5 2 3 2" xfId="22501" xr:uid="{00000000-0005-0000-0000-0000FD4C0000}"/>
    <cellStyle name="Normal 16 3 2 2 5 2 3 3" xfId="32300" xr:uid="{00000000-0005-0000-0000-0000FE4C0000}"/>
    <cellStyle name="Normal 16 3 2 2 5 2 4" xfId="22499" xr:uid="{00000000-0005-0000-0000-0000FF4C0000}"/>
    <cellStyle name="Normal 16 3 2 2 5 2 5" xfId="31535" xr:uid="{00000000-0005-0000-0000-0000004D0000}"/>
    <cellStyle name="Normal 16 3 2 2 5 3" xfId="12466" xr:uid="{00000000-0005-0000-0000-0000014D0000}"/>
    <cellStyle name="Normal 16 3 2 2 5 3 2" xfId="22502" xr:uid="{00000000-0005-0000-0000-0000024D0000}"/>
    <cellStyle name="Normal 16 3 2 2 5 3 3" xfId="42301" xr:uid="{00000000-0005-0000-0000-0000034D0000}"/>
    <cellStyle name="Normal 16 3 2 2 5 4" xfId="12467" xr:uid="{00000000-0005-0000-0000-0000044D0000}"/>
    <cellStyle name="Normal 16 3 2 2 5 4 2" xfId="22503" xr:uid="{00000000-0005-0000-0000-0000054D0000}"/>
    <cellStyle name="Normal 16 3 2 2 5 5" xfId="22498" xr:uid="{00000000-0005-0000-0000-0000064D0000}"/>
    <cellStyle name="Normal 16 3 2 2 5 6" xfId="30775" xr:uid="{00000000-0005-0000-0000-0000074D0000}"/>
    <cellStyle name="Normal 16 3 2 2 6" xfId="12468" xr:uid="{00000000-0005-0000-0000-0000084D0000}"/>
    <cellStyle name="Normal 16 3 2 2 6 2" xfId="12469" xr:uid="{00000000-0005-0000-0000-0000094D0000}"/>
    <cellStyle name="Normal 16 3 2 2 6 2 2" xfId="22505" xr:uid="{00000000-0005-0000-0000-00000A4D0000}"/>
    <cellStyle name="Normal 16 3 2 2 6 2 3" xfId="33425" xr:uid="{00000000-0005-0000-0000-00000B4D0000}"/>
    <cellStyle name="Normal 16 3 2 2 6 3" xfId="12470" xr:uid="{00000000-0005-0000-0000-00000C4D0000}"/>
    <cellStyle name="Normal 16 3 2 2 6 3 2" xfId="22506" xr:uid="{00000000-0005-0000-0000-00000D4D0000}"/>
    <cellStyle name="Normal 16 3 2 2 6 3 3" xfId="32293" xr:uid="{00000000-0005-0000-0000-00000E4D0000}"/>
    <cellStyle name="Normal 16 3 2 2 6 4" xfId="22504" xr:uid="{00000000-0005-0000-0000-00000F4D0000}"/>
    <cellStyle name="Normal 16 3 2 2 6 5" xfId="31528" xr:uid="{00000000-0005-0000-0000-0000104D0000}"/>
    <cellStyle name="Normal 16 3 2 2 7" xfId="12471" xr:uid="{00000000-0005-0000-0000-0000114D0000}"/>
    <cellStyle name="Normal 16 3 2 2 7 2" xfId="22507" xr:uid="{00000000-0005-0000-0000-0000124D0000}"/>
    <cellStyle name="Normal 16 3 2 2 7 3" xfId="42294" xr:uid="{00000000-0005-0000-0000-0000134D0000}"/>
    <cellStyle name="Normal 16 3 2 2 8" xfId="12472" xr:uid="{00000000-0005-0000-0000-0000144D0000}"/>
    <cellStyle name="Normal 16 3 2 2 8 2" xfId="22508" xr:uid="{00000000-0005-0000-0000-0000154D0000}"/>
    <cellStyle name="Normal 16 3 2 2 9" xfId="22461" xr:uid="{00000000-0005-0000-0000-0000164D0000}"/>
    <cellStyle name="Normal 16 3 2 3" xfId="2437" xr:uid="{00000000-0005-0000-0000-0000174D0000}"/>
    <cellStyle name="Normal 16 3 2 3 2" xfId="2438" xr:uid="{00000000-0005-0000-0000-0000184D0000}"/>
    <cellStyle name="Normal 16 3 2 3 2 2" xfId="12473" xr:uid="{00000000-0005-0000-0000-0000194D0000}"/>
    <cellStyle name="Normal 16 3 2 3 2 2 2" xfId="12474" xr:uid="{00000000-0005-0000-0000-00001A4D0000}"/>
    <cellStyle name="Normal 16 3 2 3 2 2 2 2" xfId="22512" xr:uid="{00000000-0005-0000-0000-00001B4D0000}"/>
    <cellStyle name="Normal 16 3 2 3 2 2 2 3" xfId="33434" xr:uid="{00000000-0005-0000-0000-00001C4D0000}"/>
    <cellStyle name="Normal 16 3 2 3 2 2 3" xfId="12475" xr:uid="{00000000-0005-0000-0000-00001D4D0000}"/>
    <cellStyle name="Normal 16 3 2 3 2 2 3 2" xfId="22513" xr:uid="{00000000-0005-0000-0000-00001E4D0000}"/>
    <cellStyle name="Normal 16 3 2 3 2 2 3 3" xfId="32302" xr:uid="{00000000-0005-0000-0000-00001F4D0000}"/>
    <cellStyle name="Normal 16 3 2 3 2 2 4" xfId="22511" xr:uid="{00000000-0005-0000-0000-0000204D0000}"/>
    <cellStyle name="Normal 16 3 2 3 2 2 5" xfId="31537" xr:uid="{00000000-0005-0000-0000-0000214D0000}"/>
    <cellStyle name="Normal 16 3 2 3 2 3" xfId="12476" xr:uid="{00000000-0005-0000-0000-0000224D0000}"/>
    <cellStyle name="Normal 16 3 2 3 2 3 2" xfId="22514" xr:uid="{00000000-0005-0000-0000-0000234D0000}"/>
    <cellStyle name="Normal 16 3 2 3 2 3 3" xfId="42303" xr:uid="{00000000-0005-0000-0000-0000244D0000}"/>
    <cellStyle name="Normal 16 3 2 3 2 4" xfId="12477" xr:uid="{00000000-0005-0000-0000-0000254D0000}"/>
    <cellStyle name="Normal 16 3 2 3 2 4 2" xfId="22515" xr:uid="{00000000-0005-0000-0000-0000264D0000}"/>
    <cellStyle name="Normal 16 3 2 3 2 5" xfId="22510" xr:uid="{00000000-0005-0000-0000-0000274D0000}"/>
    <cellStyle name="Normal 16 3 2 3 2 6" xfId="30777" xr:uid="{00000000-0005-0000-0000-0000284D0000}"/>
    <cellStyle name="Normal 16 3 2 3 3" xfId="2439" xr:uid="{00000000-0005-0000-0000-0000294D0000}"/>
    <cellStyle name="Normal 16 3 2 3 3 2" xfId="12478" xr:uid="{00000000-0005-0000-0000-00002A4D0000}"/>
    <cellStyle name="Normal 16 3 2 3 3 2 2" xfId="12479" xr:uid="{00000000-0005-0000-0000-00002B4D0000}"/>
    <cellStyle name="Normal 16 3 2 3 3 2 2 2" xfId="22518" xr:uid="{00000000-0005-0000-0000-00002C4D0000}"/>
    <cellStyle name="Normal 16 3 2 3 3 2 2 3" xfId="33435" xr:uid="{00000000-0005-0000-0000-00002D4D0000}"/>
    <cellStyle name="Normal 16 3 2 3 3 2 3" xfId="12480" xr:uid="{00000000-0005-0000-0000-00002E4D0000}"/>
    <cellStyle name="Normal 16 3 2 3 3 2 3 2" xfId="22519" xr:uid="{00000000-0005-0000-0000-00002F4D0000}"/>
    <cellStyle name="Normal 16 3 2 3 3 2 3 3" xfId="32303" xr:uid="{00000000-0005-0000-0000-0000304D0000}"/>
    <cellStyle name="Normal 16 3 2 3 3 2 4" xfId="22517" xr:uid="{00000000-0005-0000-0000-0000314D0000}"/>
    <cellStyle name="Normal 16 3 2 3 3 2 5" xfId="31538" xr:uid="{00000000-0005-0000-0000-0000324D0000}"/>
    <cellStyle name="Normal 16 3 2 3 3 3" xfId="12481" xr:uid="{00000000-0005-0000-0000-0000334D0000}"/>
    <cellStyle name="Normal 16 3 2 3 3 3 2" xfId="22520" xr:uid="{00000000-0005-0000-0000-0000344D0000}"/>
    <cellStyle name="Normal 16 3 2 3 3 3 3" xfId="42304" xr:uid="{00000000-0005-0000-0000-0000354D0000}"/>
    <cellStyle name="Normal 16 3 2 3 3 4" xfId="12482" xr:uid="{00000000-0005-0000-0000-0000364D0000}"/>
    <cellStyle name="Normal 16 3 2 3 3 4 2" xfId="22521" xr:uid="{00000000-0005-0000-0000-0000374D0000}"/>
    <cellStyle name="Normal 16 3 2 3 3 5" xfId="22516" xr:uid="{00000000-0005-0000-0000-0000384D0000}"/>
    <cellStyle name="Normal 16 3 2 3 3 6" xfId="30778" xr:uid="{00000000-0005-0000-0000-0000394D0000}"/>
    <cellStyle name="Normal 16 3 2 3 4" xfId="12483" xr:uid="{00000000-0005-0000-0000-00003A4D0000}"/>
    <cellStyle name="Normal 16 3 2 3 4 2" xfId="12484" xr:uid="{00000000-0005-0000-0000-00003B4D0000}"/>
    <cellStyle name="Normal 16 3 2 3 4 2 2" xfId="22523" xr:uid="{00000000-0005-0000-0000-00003C4D0000}"/>
    <cellStyle name="Normal 16 3 2 3 4 2 3" xfId="33433" xr:uid="{00000000-0005-0000-0000-00003D4D0000}"/>
    <cellStyle name="Normal 16 3 2 3 4 3" xfId="12485" xr:uid="{00000000-0005-0000-0000-00003E4D0000}"/>
    <cellStyle name="Normal 16 3 2 3 4 3 2" xfId="22524" xr:uid="{00000000-0005-0000-0000-00003F4D0000}"/>
    <cellStyle name="Normal 16 3 2 3 4 3 3" xfId="32301" xr:uid="{00000000-0005-0000-0000-0000404D0000}"/>
    <cellStyle name="Normal 16 3 2 3 4 4" xfId="22522" xr:uid="{00000000-0005-0000-0000-0000414D0000}"/>
    <cellStyle name="Normal 16 3 2 3 4 5" xfId="31536" xr:uid="{00000000-0005-0000-0000-0000424D0000}"/>
    <cellStyle name="Normal 16 3 2 3 5" xfId="12486" xr:uid="{00000000-0005-0000-0000-0000434D0000}"/>
    <cellStyle name="Normal 16 3 2 3 5 2" xfId="22525" xr:uid="{00000000-0005-0000-0000-0000444D0000}"/>
    <cellStyle name="Normal 16 3 2 3 5 3" xfId="42302" xr:uid="{00000000-0005-0000-0000-0000454D0000}"/>
    <cellStyle name="Normal 16 3 2 3 6" xfId="12487" xr:uid="{00000000-0005-0000-0000-0000464D0000}"/>
    <cellStyle name="Normal 16 3 2 3 6 2" xfId="22526" xr:uid="{00000000-0005-0000-0000-0000474D0000}"/>
    <cellStyle name="Normal 16 3 2 3 7" xfId="22509" xr:uid="{00000000-0005-0000-0000-0000484D0000}"/>
    <cellStyle name="Normal 16 3 2 3 8" xfId="30776" xr:uid="{00000000-0005-0000-0000-0000494D0000}"/>
    <cellStyle name="Normal 16 3 2 4" xfId="2440" xr:uid="{00000000-0005-0000-0000-00004A4D0000}"/>
    <cellStyle name="Normal 16 3 2 4 2" xfId="2441" xr:uid="{00000000-0005-0000-0000-00004B4D0000}"/>
    <cellStyle name="Normal 16 3 2 4 2 2" xfId="12488" xr:uid="{00000000-0005-0000-0000-00004C4D0000}"/>
    <cellStyle name="Normal 16 3 2 4 2 2 2" xfId="12489" xr:uid="{00000000-0005-0000-0000-00004D4D0000}"/>
    <cellStyle name="Normal 16 3 2 4 2 2 2 2" xfId="22530" xr:uid="{00000000-0005-0000-0000-00004E4D0000}"/>
    <cellStyle name="Normal 16 3 2 4 2 2 2 3" xfId="33437" xr:uid="{00000000-0005-0000-0000-00004F4D0000}"/>
    <cellStyle name="Normal 16 3 2 4 2 2 3" xfId="12490" xr:uid="{00000000-0005-0000-0000-0000504D0000}"/>
    <cellStyle name="Normal 16 3 2 4 2 2 3 2" xfId="22531" xr:uid="{00000000-0005-0000-0000-0000514D0000}"/>
    <cellStyle name="Normal 16 3 2 4 2 2 3 3" xfId="32305" xr:uid="{00000000-0005-0000-0000-0000524D0000}"/>
    <cellStyle name="Normal 16 3 2 4 2 2 4" xfId="22529" xr:uid="{00000000-0005-0000-0000-0000534D0000}"/>
    <cellStyle name="Normal 16 3 2 4 2 2 5" xfId="31540" xr:uid="{00000000-0005-0000-0000-0000544D0000}"/>
    <cellStyle name="Normal 16 3 2 4 2 3" xfId="12491" xr:uid="{00000000-0005-0000-0000-0000554D0000}"/>
    <cellStyle name="Normal 16 3 2 4 2 3 2" xfId="22532" xr:uid="{00000000-0005-0000-0000-0000564D0000}"/>
    <cellStyle name="Normal 16 3 2 4 2 3 3" xfId="42306" xr:uid="{00000000-0005-0000-0000-0000574D0000}"/>
    <cellStyle name="Normal 16 3 2 4 2 4" xfId="12492" xr:uid="{00000000-0005-0000-0000-0000584D0000}"/>
    <cellStyle name="Normal 16 3 2 4 2 4 2" xfId="22533" xr:uid="{00000000-0005-0000-0000-0000594D0000}"/>
    <cellStyle name="Normal 16 3 2 4 2 5" xfId="22528" xr:uid="{00000000-0005-0000-0000-00005A4D0000}"/>
    <cellStyle name="Normal 16 3 2 4 2 6" xfId="30780" xr:uid="{00000000-0005-0000-0000-00005B4D0000}"/>
    <cellStyle name="Normal 16 3 2 4 3" xfId="12493" xr:uid="{00000000-0005-0000-0000-00005C4D0000}"/>
    <cellStyle name="Normal 16 3 2 4 3 2" xfId="12494" xr:uid="{00000000-0005-0000-0000-00005D4D0000}"/>
    <cellStyle name="Normal 16 3 2 4 3 2 2" xfId="22535" xr:uid="{00000000-0005-0000-0000-00005E4D0000}"/>
    <cellStyle name="Normal 16 3 2 4 3 2 3" xfId="33436" xr:uid="{00000000-0005-0000-0000-00005F4D0000}"/>
    <cellStyle name="Normal 16 3 2 4 3 3" xfId="12495" xr:uid="{00000000-0005-0000-0000-0000604D0000}"/>
    <cellStyle name="Normal 16 3 2 4 3 3 2" xfId="22536" xr:uid="{00000000-0005-0000-0000-0000614D0000}"/>
    <cellStyle name="Normal 16 3 2 4 3 3 3" xfId="32304" xr:uid="{00000000-0005-0000-0000-0000624D0000}"/>
    <cellStyle name="Normal 16 3 2 4 3 4" xfId="22534" xr:uid="{00000000-0005-0000-0000-0000634D0000}"/>
    <cellStyle name="Normal 16 3 2 4 3 5" xfId="31539" xr:uid="{00000000-0005-0000-0000-0000644D0000}"/>
    <cellStyle name="Normal 16 3 2 4 4" xfId="12496" xr:uid="{00000000-0005-0000-0000-0000654D0000}"/>
    <cellStyle name="Normal 16 3 2 4 4 2" xfId="22537" xr:uid="{00000000-0005-0000-0000-0000664D0000}"/>
    <cellStyle name="Normal 16 3 2 4 4 3" xfId="42305" xr:uid="{00000000-0005-0000-0000-0000674D0000}"/>
    <cellStyle name="Normal 16 3 2 4 5" xfId="12497" xr:uid="{00000000-0005-0000-0000-0000684D0000}"/>
    <cellStyle name="Normal 16 3 2 4 5 2" xfId="22538" xr:uid="{00000000-0005-0000-0000-0000694D0000}"/>
    <cellStyle name="Normal 16 3 2 4 6" xfId="22527" xr:uid="{00000000-0005-0000-0000-00006A4D0000}"/>
    <cellStyle name="Normal 16 3 2 4 7" xfId="30779" xr:uid="{00000000-0005-0000-0000-00006B4D0000}"/>
    <cellStyle name="Normal 16 3 2 5" xfId="2442" xr:uid="{00000000-0005-0000-0000-00006C4D0000}"/>
    <cellStyle name="Normal 16 3 2 5 2" xfId="12498" xr:uid="{00000000-0005-0000-0000-00006D4D0000}"/>
    <cellStyle name="Normal 16 3 2 5 2 2" xfId="12499" xr:uid="{00000000-0005-0000-0000-00006E4D0000}"/>
    <cellStyle name="Normal 16 3 2 5 2 2 2" xfId="22541" xr:uid="{00000000-0005-0000-0000-00006F4D0000}"/>
    <cellStyle name="Normal 16 3 2 5 2 2 3" xfId="33438" xr:uid="{00000000-0005-0000-0000-0000704D0000}"/>
    <cellStyle name="Normal 16 3 2 5 2 3" xfId="12500" xr:uid="{00000000-0005-0000-0000-0000714D0000}"/>
    <cellStyle name="Normal 16 3 2 5 2 3 2" xfId="22542" xr:uid="{00000000-0005-0000-0000-0000724D0000}"/>
    <cellStyle name="Normal 16 3 2 5 2 3 3" xfId="32306" xr:uid="{00000000-0005-0000-0000-0000734D0000}"/>
    <cellStyle name="Normal 16 3 2 5 2 4" xfId="22540" xr:uid="{00000000-0005-0000-0000-0000744D0000}"/>
    <cellStyle name="Normal 16 3 2 5 2 5" xfId="31541" xr:uid="{00000000-0005-0000-0000-0000754D0000}"/>
    <cellStyle name="Normal 16 3 2 5 3" xfId="12501" xr:uid="{00000000-0005-0000-0000-0000764D0000}"/>
    <cellStyle name="Normal 16 3 2 5 3 2" xfId="22543" xr:uid="{00000000-0005-0000-0000-0000774D0000}"/>
    <cellStyle name="Normal 16 3 2 5 3 3" xfId="42307" xr:uid="{00000000-0005-0000-0000-0000784D0000}"/>
    <cellStyle name="Normal 16 3 2 5 4" xfId="12502" xr:uid="{00000000-0005-0000-0000-0000794D0000}"/>
    <cellStyle name="Normal 16 3 2 5 4 2" xfId="22544" xr:uid="{00000000-0005-0000-0000-00007A4D0000}"/>
    <cellStyle name="Normal 16 3 2 5 5" xfId="22539" xr:uid="{00000000-0005-0000-0000-00007B4D0000}"/>
    <cellStyle name="Normal 16 3 2 5 6" xfId="30781" xr:uid="{00000000-0005-0000-0000-00007C4D0000}"/>
    <cellStyle name="Normal 16 3 2 6" xfId="2443" xr:uid="{00000000-0005-0000-0000-00007D4D0000}"/>
    <cellStyle name="Normal 16 3 2 6 2" xfId="12503" xr:uid="{00000000-0005-0000-0000-00007E4D0000}"/>
    <cellStyle name="Normal 16 3 2 6 2 2" xfId="12504" xr:uid="{00000000-0005-0000-0000-00007F4D0000}"/>
    <cellStyle name="Normal 16 3 2 6 2 2 2" xfId="22547" xr:uid="{00000000-0005-0000-0000-0000804D0000}"/>
    <cellStyle name="Normal 16 3 2 6 2 2 3" xfId="33439" xr:uid="{00000000-0005-0000-0000-0000814D0000}"/>
    <cellStyle name="Normal 16 3 2 6 2 3" xfId="12505" xr:uid="{00000000-0005-0000-0000-0000824D0000}"/>
    <cellStyle name="Normal 16 3 2 6 2 3 2" xfId="22548" xr:uid="{00000000-0005-0000-0000-0000834D0000}"/>
    <cellStyle name="Normal 16 3 2 6 2 3 3" xfId="32307" xr:uid="{00000000-0005-0000-0000-0000844D0000}"/>
    <cellStyle name="Normal 16 3 2 6 2 4" xfId="22546" xr:uid="{00000000-0005-0000-0000-0000854D0000}"/>
    <cellStyle name="Normal 16 3 2 6 2 5" xfId="31542" xr:uid="{00000000-0005-0000-0000-0000864D0000}"/>
    <cellStyle name="Normal 16 3 2 6 3" xfId="12506" xr:uid="{00000000-0005-0000-0000-0000874D0000}"/>
    <cellStyle name="Normal 16 3 2 6 3 2" xfId="22549" xr:uid="{00000000-0005-0000-0000-0000884D0000}"/>
    <cellStyle name="Normal 16 3 2 6 3 3" xfId="42308" xr:uid="{00000000-0005-0000-0000-0000894D0000}"/>
    <cellStyle name="Normal 16 3 2 6 4" xfId="12507" xr:uid="{00000000-0005-0000-0000-00008A4D0000}"/>
    <cellStyle name="Normal 16 3 2 6 4 2" xfId="22550" xr:uid="{00000000-0005-0000-0000-00008B4D0000}"/>
    <cellStyle name="Normal 16 3 2 6 5" xfId="22545" xr:uid="{00000000-0005-0000-0000-00008C4D0000}"/>
    <cellStyle name="Normal 16 3 2 6 6" xfId="30782" xr:uid="{00000000-0005-0000-0000-00008D4D0000}"/>
    <cellStyle name="Normal 16 3 2 7" xfId="12508" xr:uid="{00000000-0005-0000-0000-00008E4D0000}"/>
    <cellStyle name="Normal 16 3 2 7 2" xfId="12509" xr:uid="{00000000-0005-0000-0000-00008F4D0000}"/>
    <cellStyle name="Normal 16 3 2 7 2 2" xfId="22552" xr:uid="{00000000-0005-0000-0000-0000904D0000}"/>
    <cellStyle name="Normal 16 3 2 7 2 3" xfId="33424" xr:uid="{00000000-0005-0000-0000-0000914D0000}"/>
    <cellStyle name="Normal 16 3 2 7 3" xfId="12510" xr:uid="{00000000-0005-0000-0000-0000924D0000}"/>
    <cellStyle name="Normal 16 3 2 7 3 2" xfId="22553" xr:uid="{00000000-0005-0000-0000-0000934D0000}"/>
    <cellStyle name="Normal 16 3 2 7 3 3" xfId="32292" xr:uid="{00000000-0005-0000-0000-0000944D0000}"/>
    <cellStyle name="Normal 16 3 2 7 4" xfId="22551" xr:uid="{00000000-0005-0000-0000-0000954D0000}"/>
    <cellStyle name="Normal 16 3 2 7 5" xfId="31527" xr:uid="{00000000-0005-0000-0000-0000964D0000}"/>
    <cellStyle name="Normal 16 3 2 8" xfId="12511" xr:uid="{00000000-0005-0000-0000-0000974D0000}"/>
    <cellStyle name="Normal 16 3 2 8 2" xfId="22554" xr:uid="{00000000-0005-0000-0000-0000984D0000}"/>
    <cellStyle name="Normal 16 3 2 8 3" xfId="42293" xr:uid="{00000000-0005-0000-0000-0000994D0000}"/>
    <cellStyle name="Normal 16 3 2 9" xfId="12512" xr:uid="{00000000-0005-0000-0000-00009A4D0000}"/>
    <cellStyle name="Normal 16 3 2 9 2" xfId="22555" xr:uid="{00000000-0005-0000-0000-00009B4D0000}"/>
    <cellStyle name="Normal 16 3 3" xfId="2444" xr:uid="{00000000-0005-0000-0000-00009C4D0000}"/>
    <cellStyle name="Normal 16 3 3 10" xfId="30783" xr:uid="{00000000-0005-0000-0000-00009D4D0000}"/>
    <cellStyle name="Normal 16 3 3 2" xfId="2445" xr:uid="{00000000-0005-0000-0000-00009E4D0000}"/>
    <cellStyle name="Normal 16 3 3 2 2" xfId="2446" xr:uid="{00000000-0005-0000-0000-00009F4D0000}"/>
    <cellStyle name="Normal 16 3 3 2 2 2" xfId="12513" xr:uid="{00000000-0005-0000-0000-0000A04D0000}"/>
    <cellStyle name="Normal 16 3 3 2 2 2 2" xfId="12514" xr:uid="{00000000-0005-0000-0000-0000A14D0000}"/>
    <cellStyle name="Normal 16 3 3 2 2 2 2 2" xfId="22560" xr:uid="{00000000-0005-0000-0000-0000A24D0000}"/>
    <cellStyle name="Normal 16 3 3 2 2 2 2 3" xfId="33442" xr:uid="{00000000-0005-0000-0000-0000A34D0000}"/>
    <cellStyle name="Normal 16 3 3 2 2 2 3" xfId="12515" xr:uid="{00000000-0005-0000-0000-0000A44D0000}"/>
    <cellStyle name="Normal 16 3 3 2 2 2 3 2" xfId="22561" xr:uid="{00000000-0005-0000-0000-0000A54D0000}"/>
    <cellStyle name="Normal 16 3 3 2 2 2 3 3" xfId="32310" xr:uid="{00000000-0005-0000-0000-0000A64D0000}"/>
    <cellStyle name="Normal 16 3 3 2 2 2 4" xfId="22559" xr:uid="{00000000-0005-0000-0000-0000A74D0000}"/>
    <cellStyle name="Normal 16 3 3 2 2 2 5" xfId="31545" xr:uid="{00000000-0005-0000-0000-0000A84D0000}"/>
    <cellStyle name="Normal 16 3 3 2 2 3" xfId="12516" xr:uid="{00000000-0005-0000-0000-0000A94D0000}"/>
    <cellStyle name="Normal 16 3 3 2 2 3 2" xfId="22562" xr:uid="{00000000-0005-0000-0000-0000AA4D0000}"/>
    <cellStyle name="Normal 16 3 3 2 2 3 3" xfId="42311" xr:uid="{00000000-0005-0000-0000-0000AB4D0000}"/>
    <cellStyle name="Normal 16 3 3 2 2 4" xfId="12517" xr:uid="{00000000-0005-0000-0000-0000AC4D0000}"/>
    <cellStyle name="Normal 16 3 3 2 2 4 2" xfId="22563" xr:uid="{00000000-0005-0000-0000-0000AD4D0000}"/>
    <cellStyle name="Normal 16 3 3 2 2 5" xfId="22558" xr:uid="{00000000-0005-0000-0000-0000AE4D0000}"/>
    <cellStyle name="Normal 16 3 3 2 2 6" xfId="30785" xr:uid="{00000000-0005-0000-0000-0000AF4D0000}"/>
    <cellStyle name="Normal 16 3 3 2 3" xfId="2447" xr:uid="{00000000-0005-0000-0000-0000B04D0000}"/>
    <cellStyle name="Normal 16 3 3 2 3 2" xfId="12518" xr:uid="{00000000-0005-0000-0000-0000B14D0000}"/>
    <cellStyle name="Normal 16 3 3 2 3 2 2" xfId="12519" xr:uid="{00000000-0005-0000-0000-0000B24D0000}"/>
    <cellStyle name="Normal 16 3 3 2 3 2 2 2" xfId="22566" xr:uid="{00000000-0005-0000-0000-0000B34D0000}"/>
    <cellStyle name="Normal 16 3 3 2 3 2 2 3" xfId="33443" xr:uid="{00000000-0005-0000-0000-0000B44D0000}"/>
    <cellStyle name="Normal 16 3 3 2 3 2 3" xfId="12520" xr:uid="{00000000-0005-0000-0000-0000B54D0000}"/>
    <cellStyle name="Normal 16 3 3 2 3 2 3 2" xfId="22567" xr:uid="{00000000-0005-0000-0000-0000B64D0000}"/>
    <cellStyle name="Normal 16 3 3 2 3 2 3 3" xfId="32311" xr:uid="{00000000-0005-0000-0000-0000B74D0000}"/>
    <cellStyle name="Normal 16 3 3 2 3 2 4" xfId="22565" xr:uid="{00000000-0005-0000-0000-0000B84D0000}"/>
    <cellStyle name="Normal 16 3 3 2 3 2 5" xfId="31546" xr:uid="{00000000-0005-0000-0000-0000B94D0000}"/>
    <cellStyle name="Normal 16 3 3 2 3 3" xfId="12521" xr:uid="{00000000-0005-0000-0000-0000BA4D0000}"/>
    <cellStyle name="Normal 16 3 3 2 3 3 2" xfId="22568" xr:uid="{00000000-0005-0000-0000-0000BB4D0000}"/>
    <cellStyle name="Normal 16 3 3 2 3 3 3" xfId="42312" xr:uid="{00000000-0005-0000-0000-0000BC4D0000}"/>
    <cellStyle name="Normal 16 3 3 2 3 4" xfId="12522" xr:uid="{00000000-0005-0000-0000-0000BD4D0000}"/>
    <cellStyle name="Normal 16 3 3 2 3 4 2" xfId="22569" xr:uid="{00000000-0005-0000-0000-0000BE4D0000}"/>
    <cellStyle name="Normal 16 3 3 2 3 5" xfId="22564" xr:uid="{00000000-0005-0000-0000-0000BF4D0000}"/>
    <cellStyle name="Normal 16 3 3 2 3 6" xfId="30786" xr:uid="{00000000-0005-0000-0000-0000C04D0000}"/>
    <cellStyle name="Normal 16 3 3 2 4" xfId="12523" xr:uid="{00000000-0005-0000-0000-0000C14D0000}"/>
    <cellStyle name="Normal 16 3 3 2 4 2" xfId="12524" xr:uid="{00000000-0005-0000-0000-0000C24D0000}"/>
    <cellStyle name="Normal 16 3 3 2 4 2 2" xfId="22571" xr:uid="{00000000-0005-0000-0000-0000C34D0000}"/>
    <cellStyle name="Normal 16 3 3 2 4 2 3" xfId="33441" xr:uid="{00000000-0005-0000-0000-0000C44D0000}"/>
    <cellStyle name="Normal 16 3 3 2 4 3" xfId="12525" xr:uid="{00000000-0005-0000-0000-0000C54D0000}"/>
    <cellStyle name="Normal 16 3 3 2 4 3 2" xfId="22572" xr:uid="{00000000-0005-0000-0000-0000C64D0000}"/>
    <cellStyle name="Normal 16 3 3 2 4 3 3" xfId="32309" xr:uid="{00000000-0005-0000-0000-0000C74D0000}"/>
    <cellStyle name="Normal 16 3 3 2 4 4" xfId="22570" xr:uid="{00000000-0005-0000-0000-0000C84D0000}"/>
    <cellStyle name="Normal 16 3 3 2 4 5" xfId="31544" xr:uid="{00000000-0005-0000-0000-0000C94D0000}"/>
    <cellStyle name="Normal 16 3 3 2 5" xfId="12526" xr:uid="{00000000-0005-0000-0000-0000CA4D0000}"/>
    <cellStyle name="Normal 16 3 3 2 5 2" xfId="22573" xr:uid="{00000000-0005-0000-0000-0000CB4D0000}"/>
    <cellStyle name="Normal 16 3 3 2 5 3" xfId="42310" xr:uid="{00000000-0005-0000-0000-0000CC4D0000}"/>
    <cellStyle name="Normal 16 3 3 2 6" xfId="12527" xr:uid="{00000000-0005-0000-0000-0000CD4D0000}"/>
    <cellStyle name="Normal 16 3 3 2 6 2" xfId="22574" xr:uid="{00000000-0005-0000-0000-0000CE4D0000}"/>
    <cellStyle name="Normal 16 3 3 2 7" xfId="22557" xr:uid="{00000000-0005-0000-0000-0000CF4D0000}"/>
    <cellStyle name="Normal 16 3 3 2 8" xfId="30784" xr:uid="{00000000-0005-0000-0000-0000D04D0000}"/>
    <cellStyle name="Normal 16 3 3 3" xfId="2448" xr:uid="{00000000-0005-0000-0000-0000D14D0000}"/>
    <cellStyle name="Normal 16 3 3 3 2" xfId="2449" xr:uid="{00000000-0005-0000-0000-0000D24D0000}"/>
    <cellStyle name="Normal 16 3 3 3 2 2" xfId="12528" xr:uid="{00000000-0005-0000-0000-0000D34D0000}"/>
    <cellStyle name="Normal 16 3 3 3 2 2 2" xfId="12529" xr:uid="{00000000-0005-0000-0000-0000D44D0000}"/>
    <cellStyle name="Normal 16 3 3 3 2 2 2 2" xfId="22578" xr:uid="{00000000-0005-0000-0000-0000D54D0000}"/>
    <cellStyle name="Normal 16 3 3 3 2 2 2 3" xfId="33445" xr:uid="{00000000-0005-0000-0000-0000D64D0000}"/>
    <cellStyle name="Normal 16 3 3 3 2 2 3" xfId="12530" xr:uid="{00000000-0005-0000-0000-0000D74D0000}"/>
    <cellStyle name="Normal 16 3 3 3 2 2 3 2" xfId="22579" xr:uid="{00000000-0005-0000-0000-0000D84D0000}"/>
    <cellStyle name="Normal 16 3 3 3 2 2 3 3" xfId="32313" xr:uid="{00000000-0005-0000-0000-0000D94D0000}"/>
    <cellStyle name="Normal 16 3 3 3 2 2 4" xfId="22577" xr:uid="{00000000-0005-0000-0000-0000DA4D0000}"/>
    <cellStyle name="Normal 16 3 3 3 2 2 5" xfId="31548" xr:uid="{00000000-0005-0000-0000-0000DB4D0000}"/>
    <cellStyle name="Normal 16 3 3 3 2 3" xfId="12531" xr:uid="{00000000-0005-0000-0000-0000DC4D0000}"/>
    <cellStyle name="Normal 16 3 3 3 2 3 2" xfId="22580" xr:uid="{00000000-0005-0000-0000-0000DD4D0000}"/>
    <cellStyle name="Normal 16 3 3 3 2 3 3" xfId="42314" xr:uid="{00000000-0005-0000-0000-0000DE4D0000}"/>
    <cellStyle name="Normal 16 3 3 3 2 4" xfId="12532" xr:uid="{00000000-0005-0000-0000-0000DF4D0000}"/>
    <cellStyle name="Normal 16 3 3 3 2 4 2" xfId="22581" xr:uid="{00000000-0005-0000-0000-0000E04D0000}"/>
    <cellStyle name="Normal 16 3 3 3 2 5" xfId="22576" xr:uid="{00000000-0005-0000-0000-0000E14D0000}"/>
    <cellStyle name="Normal 16 3 3 3 2 6" xfId="30788" xr:uid="{00000000-0005-0000-0000-0000E24D0000}"/>
    <cellStyle name="Normal 16 3 3 3 3" xfId="12533" xr:uid="{00000000-0005-0000-0000-0000E34D0000}"/>
    <cellStyle name="Normal 16 3 3 3 3 2" xfId="12534" xr:uid="{00000000-0005-0000-0000-0000E44D0000}"/>
    <cellStyle name="Normal 16 3 3 3 3 2 2" xfId="22583" xr:uid="{00000000-0005-0000-0000-0000E54D0000}"/>
    <cellStyle name="Normal 16 3 3 3 3 2 3" xfId="33444" xr:uid="{00000000-0005-0000-0000-0000E64D0000}"/>
    <cellStyle name="Normal 16 3 3 3 3 3" xfId="12535" xr:uid="{00000000-0005-0000-0000-0000E74D0000}"/>
    <cellStyle name="Normal 16 3 3 3 3 3 2" xfId="22584" xr:uid="{00000000-0005-0000-0000-0000E84D0000}"/>
    <cellStyle name="Normal 16 3 3 3 3 3 3" xfId="32312" xr:uid="{00000000-0005-0000-0000-0000E94D0000}"/>
    <cellStyle name="Normal 16 3 3 3 3 4" xfId="22582" xr:uid="{00000000-0005-0000-0000-0000EA4D0000}"/>
    <cellStyle name="Normal 16 3 3 3 3 5" xfId="31547" xr:uid="{00000000-0005-0000-0000-0000EB4D0000}"/>
    <cellStyle name="Normal 16 3 3 3 4" xfId="12536" xr:uid="{00000000-0005-0000-0000-0000EC4D0000}"/>
    <cellStyle name="Normal 16 3 3 3 4 2" xfId="22585" xr:uid="{00000000-0005-0000-0000-0000ED4D0000}"/>
    <cellStyle name="Normal 16 3 3 3 4 3" xfId="42313" xr:uid="{00000000-0005-0000-0000-0000EE4D0000}"/>
    <cellStyle name="Normal 16 3 3 3 5" xfId="12537" xr:uid="{00000000-0005-0000-0000-0000EF4D0000}"/>
    <cellStyle name="Normal 16 3 3 3 5 2" xfId="22586" xr:uid="{00000000-0005-0000-0000-0000F04D0000}"/>
    <cellStyle name="Normal 16 3 3 3 6" xfId="22575" xr:uid="{00000000-0005-0000-0000-0000F14D0000}"/>
    <cellStyle name="Normal 16 3 3 3 7" xfId="30787" xr:uid="{00000000-0005-0000-0000-0000F24D0000}"/>
    <cellStyle name="Normal 16 3 3 4" xfId="2450" xr:uid="{00000000-0005-0000-0000-0000F34D0000}"/>
    <cellStyle name="Normal 16 3 3 4 2" xfId="12538" xr:uid="{00000000-0005-0000-0000-0000F44D0000}"/>
    <cellStyle name="Normal 16 3 3 4 2 2" xfId="12539" xr:uid="{00000000-0005-0000-0000-0000F54D0000}"/>
    <cellStyle name="Normal 16 3 3 4 2 2 2" xfId="22589" xr:uid="{00000000-0005-0000-0000-0000F64D0000}"/>
    <cellStyle name="Normal 16 3 3 4 2 2 3" xfId="33446" xr:uid="{00000000-0005-0000-0000-0000F74D0000}"/>
    <cellStyle name="Normal 16 3 3 4 2 3" xfId="12540" xr:uid="{00000000-0005-0000-0000-0000F84D0000}"/>
    <cellStyle name="Normal 16 3 3 4 2 3 2" xfId="22590" xr:uid="{00000000-0005-0000-0000-0000F94D0000}"/>
    <cellStyle name="Normal 16 3 3 4 2 3 3" xfId="32314" xr:uid="{00000000-0005-0000-0000-0000FA4D0000}"/>
    <cellStyle name="Normal 16 3 3 4 2 4" xfId="22588" xr:uid="{00000000-0005-0000-0000-0000FB4D0000}"/>
    <cellStyle name="Normal 16 3 3 4 2 5" xfId="31549" xr:uid="{00000000-0005-0000-0000-0000FC4D0000}"/>
    <cellStyle name="Normal 16 3 3 4 3" xfId="12541" xr:uid="{00000000-0005-0000-0000-0000FD4D0000}"/>
    <cellStyle name="Normal 16 3 3 4 3 2" xfId="22591" xr:uid="{00000000-0005-0000-0000-0000FE4D0000}"/>
    <cellStyle name="Normal 16 3 3 4 3 3" xfId="42315" xr:uid="{00000000-0005-0000-0000-0000FF4D0000}"/>
    <cellStyle name="Normal 16 3 3 4 4" xfId="12542" xr:uid="{00000000-0005-0000-0000-0000004E0000}"/>
    <cellStyle name="Normal 16 3 3 4 4 2" xfId="22592" xr:uid="{00000000-0005-0000-0000-0000014E0000}"/>
    <cellStyle name="Normal 16 3 3 4 5" xfId="22587" xr:uid="{00000000-0005-0000-0000-0000024E0000}"/>
    <cellStyle name="Normal 16 3 3 4 6" xfId="30789" xr:uid="{00000000-0005-0000-0000-0000034E0000}"/>
    <cellStyle name="Normal 16 3 3 5" xfId="2451" xr:uid="{00000000-0005-0000-0000-0000044E0000}"/>
    <cellStyle name="Normal 16 3 3 5 2" xfId="12543" xr:uid="{00000000-0005-0000-0000-0000054E0000}"/>
    <cellStyle name="Normal 16 3 3 5 2 2" xfId="12544" xr:uid="{00000000-0005-0000-0000-0000064E0000}"/>
    <cellStyle name="Normal 16 3 3 5 2 2 2" xfId="22595" xr:uid="{00000000-0005-0000-0000-0000074E0000}"/>
    <cellStyle name="Normal 16 3 3 5 2 2 3" xfId="33447" xr:uid="{00000000-0005-0000-0000-0000084E0000}"/>
    <cellStyle name="Normal 16 3 3 5 2 3" xfId="12545" xr:uid="{00000000-0005-0000-0000-0000094E0000}"/>
    <cellStyle name="Normal 16 3 3 5 2 3 2" xfId="22596" xr:uid="{00000000-0005-0000-0000-00000A4E0000}"/>
    <cellStyle name="Normal 16 3 3 5 2 3 3" xfId="32315" xr:uid="{00000000-0005-0000-0000-00000B4E0000}"/>
    <cellStyle name="Normal 16 3 3 5 2 4" xfId="22594" xr:uid="{00000000-0005-0000-0000-00000C4E0000}"/>
    <cellStyle name="Normal 16 3 3 5 2 5" xfId="31550" xr:uid="{00000000-0005-0000-0000-00000D4E0000}"/>
    <cellStyle name="Normal 16 3 3 5 3" xfId="12546" xr:uid="{00000000-0005-0000-0000-00000E4E0000}"/>
    <cellStyle name="Normal 16 3 3 5 3 2" xfId="22597" xr:uid="{00000000-0005-0000-0000-00000F4E0000}"/>
    <cellStyle name="Normal 16 3 3 5 3 3" xfId="42316" xr:uid="{00000000-0005-0000-0000-0000104E0000}"/>
    <cellStyle name="Normal 16 3 3 5 4" xfId="12547" xr:uid="{00000000-0005-0000-0000-0000114E0000}"/>
    <cellStyle name="Normal 16 3 3 5 4 2" xfId="22598" xr:uid="{00000000-0005-0000-0000-0000124E0000}"/>
    <cellStyle name="Normal 16 3 3 5 5" xfId="22593" xr:uid="{00000000-0005-0000-0000-0000134E0000}"/>
    <cellStyle name="Normal 16 3 3 5 6" xfId="30790" xr:uid="{00000000-0005-0000-0000-0000144E0000}"/>
    <cellStyle name="Normal 16 3 3 6" xfId="12548" xr:uid="{00000000-0005-0000-0000-0000154E0000}"/>
    <cellStyle name="Normal 16 3 3 6 2" xfId="12549" xr:uid="{00000000-0005-0000-0000-0000164E0000}"/>
    <cellStyle name="Normal 16 3 3 6 2 2" xfId="22600" xr:uid="{00000000-0005-0000-0000-0000174E0000}"/>
    <cellStyle name="Normal 16 3 3 6 2 3" xfId="33440" xr:uid="{00000000-0005-0000-0000-0000184E0000}"/>
    <cellStyle name="Normal 16 3 3 6 3" xfId="12550" xr:uid="{00000000-0005-0000-0000-0000194E0000}"/>
    <cellStyle name="Normal 16 3 3 6 3 2" xfId="22601" xr:uid="{00000000-0005-0000-0000-00001A4E0000}"/>
    <cellStyle name="Normal 16 3 3 6 3 3" xfId="32308" xr:uid="{00000000-0005-0000-0000-00001B4E0000}"/>
    <cellStyle name="Normal 16 3 3 6 4" xfId="22599" xr:uid="{00000000-0005-0000-0000-00001C4E0000}"/>
    <cellStyle name="Normal 16 3 3 6 5" xfId="31543" xr:uid="{00000000-0005-0000-0000-00001D4E0000}"/>
    <cellStyle name="Normal 16 3 3 7" xfId="12551" xr:uid="{00000000-0005-0000-0000-00001E4E0000}"/>
    <cellStyle name="Normal 16 3 3 7 2" xfId="22602" xr:uid="{00000000-0005-0000-0000-00001F4E0000}"/>
    <cellStyle name="Normal 16 3 3 7 3" xfId="42309" xr:uid="{00000000-0005-0000-0000-0000204E0000}"/>
    <cellStyle name="Normal 16 3 3 8" xfId="12552" xr:uid="{00000000-0005-0000-0000-0000214E0000}"/>
    <cellStyle name="Normal 16 3 3 8 2" xfId="22603" xr:uid="{00000000-0005-0000-0000-0000224E0000}"/>
    <cellStyle name="Normal 16 3 3 9" xfId="22556" xr:uid="{00000000-0005-0000-0000-0000234E0000}"/>
    <cellStyle name="Normal 16 3 4" xfId="2452" xr:uid="{00000000-0005-0000-0000-0000244E0000}"/>
    <cellStyle name="Normal 16 3 4 2" xfId="2453" xr:uid="{00000000-0005-0000-0000-0000254E0000}"/>
    <cellStyle name="Normal 16 3 4 2 2" xfId="12553" xr:uid="{00000000-0005-0000-0000-0000264E0000}"/>
    <cellStyle name="Normal 16 3 4 2 2 2" xfId="12554" xr:uid="{00000000-0005-0000-0000-0000274E0000}"/>
    <cellStyle name="Normal 16 3 4 2 2 2 2" xfId="22607" xr:uid="{00000000-0005-0000-0000-0000284E0000}"/>
    <cellStyle name="Normal 16 3 4 2 2 2 3" xfId="33449" xr:uid="{00000000-0005-0000-0000-0000294E0000}"/>
    <cellStyle name="Normal 16 3 4 2 2 3" xfId="12555" xr:uid="{00000000-0005-0000-0000-00002A4E0000}"/>
    <cellStyle name="Normal 16 3 4 2 2 3 2" xfId="22608" xr:uid="{00000000-0005-0000-0000-00002B4E0000}"/>
    <cellStyle name="Normal 16 3 4 2 2 3 3" xfId="32317" xr:uid="{00000000-0005-0000-0000-00002C4E0000}"/>
    <cellStyle name="Normal 16 3 4 2 2 4" xfId="22606" xr:uid="{00000000-0005-0000-0000-00002D4E0000}"/>
    <cellStyle name="Normal 16 3 4 2 2 5" xfId="31552" xr:uid="{00000000-0005-0000-0000-00002E4E0000}"/>
    <cellStyle name="Normal 16 3 4 2 3" xfId="12556" xr:uid="{00000000-0005-0000-0000-00002F4E0000}"/>
    <cellStyle name="Normal 16 3 4 2 3 2" xfId="22609" xr:uid="{00000000-0005-0000-0000-0000304E0000}"/>
    <cellStyle name="Normal 16 3 4 2 3 3" xfId="42318" xr:uid="{00000000-0005-0000-0000-0000314E0000}"/>
    <cellStyle name="Normal 16 3 4 2 4" xfId="12557" xr:uid="{00000000-0005-0000-0000-0000324E0000}"/>
    <cellStyle name="Normal 16 3 4 2 4 2" xfId="22610" xr:uid="{00000000-0005-0000-0000-0000334E0000}"/>
    <cellStyle name="Normal 16 3 4 2 5" xfId="22605" xr:uid="{00000000-0005-0000-0000-0000344E0000}"/>
    <cellStyle name="Normal 16 3 4 2 6" xfId="30792" xr:uid="{00000000-0005-0000-0000-0000354E0000}"/>
    <cellStyle name="Normal 16 3 4 3" xfId="2454" xr:uid="{00000000-0005-0000-0000-0000364E0000}"/>
    <cellStyle name="Normal 16 3 4 3 2" xfId="12558" xr:uid="{00000000-0005-0000-0000-0000374E0000}"/>
    <cellStyle name="Normal 16 3 4 3 2 2" xfId="12559" xr:uid="{00000000-0005-0000-0000-0000384E0000}"/>
    <cellStyle name="Normal 16 3 4 3 2 2 2" xfId="22613" xr:uid="{00000000-0005-0000-0000-0000394E0000}"/>
    <cellStyle name="Normal 16 3 4 3 2 2 3" xfId="33450" xr:uid="{00000000-0005-0000-0000-00003A4E0000}"/>
    <cellStyle name="Normal 16 3 4 3 2 3" xfId="12560" xr:uid="{00000000-0005-0000-0000-00003B4E0000}"/>
    <cellStyle name="Normal 16 3 4 3 2 3 2" xfId="22614" xr:uid="{00000000-0005-0000-0000-00003C4E0000}"/>
    <cellStyle name="Normal 16 3 4 3 2 3 3" xfId="32318" xr:uid="{00000000-0005-0000-0000-00003D4E0000}"/>
    <cellStyle name="Normal 16 3 4 3 2 4" xfId="22612" xr:uid="{00000000-0005-0000-0000-00003E4E0000}"/>
    <cellStyle name="Normal 16 3 4 3 2 5" xfId="31553" xr:uid="{00000000-0005-0000-0000-00003F4E0000}"/>
    <cellStyle name="Normal 16 3 4 3 3" xfId="12561" xr:uid="{00000000-0005-0000-0000-0000404E0000}"/>
    <cellStyle name="Normal 16 3 4 3 3 2" xfId="22615" xr:uid="{00000000-0005-0000-0000-0000414E0000}"/>
    <cellStyle name="Normal 16 3 4 3 3 3" xfId="42319" xr:uid="{00000000-0005-0000-0000-0000424E0000}"/>
    <cellStyle name="Normal 16 3 4 3 4" xfId="12562" xr:uid="{00000000-0005-0000-0000-0000434E0000}"/>
    <cellStyle name="Normal 16 3 4 3 4 2" xfId="22616" xr:uid="{00000000-0005-0000-0000-0000444E0000}"/>
    <cellStyle name="Normal 16 3 4 3 5" xfId="22611" xr:uid="{00000000-0005-0000-0000-0000454E0000}"/>
    <cellStyle name="Normal 16 3 4 3 6" xfId="30793" xr:uid="{00000000-0005-0000-0000-0000464E0000}"/>
    <cellStyle name="Normal 16 3 4 4" xfId="12563" xr:uid="{00000000-0005-0000-0000-0000474E0000}"/>
    <cellStyle name="Normal 16 3 4 4 2" xfId="12564" xr:uid="{00000000-0005-0000-0000-0000484E0000}"/>
    <cellStyle name="Normal 16 3 4 4 2 2" xfId="22618" xr:uid="{00000000-0005-0000-0000-0000494E0000}"/>
    <cellStyle name="Normal 16 3 4 4 2 3" xfId="33448" xr:uid="{00000000-0005-0000-0000-00004A4E0000}"/>
    <cellStyle name="Normal 16 3 4 4 3" xfId="12565" xr:uid="{00000000-0005-0000-0000-00004B4E0000}"/>
    <cellStyle name="Normal 16 3 4 4 3 2" xfId="22619" xr:uid="{00000000-0005-0000-0000-00004C4E0000}"/>
    <cellStyle name="Normal 16 3 4 4 3 3" xfId="32316" xr:uid="{00000000-0005-0000-0000-00004D4E0000}"/>
    <cellStyle name="Normal 16 3 4 4 4" xfId="22617" xr:uid="{00000000-0005-0000-0000-00004E4E0000}"/>
    <cellStyle name="Normal 16 3 4 4 5" xfId="31551" xr:uid="{00000000-0005-0000-0000-00004F4E0000}"/>
    <cellStyle name="Normal 16 3 4 5" xfId="12566" xr:uid="{00000000-0005-0000-0000-0000504E0000}"/>
    <cellStyle name="Normal 16 3 4 5 2" xfId="22620" xr:uid="{00000000-0005-0000-0000-0000514E0000}"/>
    <cellStyle name="Normal 16 3 4 5 3" xfId="42317" xr:uid="{00000000-0005-0000-0000-0000524E0000}"/>
    <cellStyle name="Normal 16 3 4 6" xfId="12567" xr:uid="{00000000-0005-0000-0000-0000534E0000}"/>
    <cellStyle name="Normal 16 3 4 6 2" xfId="22621" xr:uid="{00000000-0005-0000-0000-0000544E0000}"/>
    <cellStyle name="Normal 16 3 4 7" xfId="22604" xr:uid="{00000000-0005-0000-0000-0000554E0000}"/>
    <cellStyle name="Normal 16 3 4 8" xfId="30791" xr:uid="{00000000-0005-0000-0000-0000564E0000}"/>
    <cellStyle name="Normal 16 3 5" xfId="2455" xr:uid="{00000000-0005-0000-0000-0000574E0000}"/>
    <cellStyle name="Normal 16 3 5 2" xfId="2456" xr:uid="{00000000-0005-0000-0000-0000584E0000}"/>
    <cellStyle name="Normal 16 3 5 2 2" xfId="12568" xr:uid="{00000000-0005-0000-0000-0000594E0000}"/>
    <cellStyle name="Normal 16 3 5 2 2 2" xfId="12569" xr:uid="{00000000-0005-0000-0000-00005A4E0000}"/>
    <cellStyle name="Normal 16 3 5 2 2 2 2" xfId="22625" xr:uid="{00000000-0005-0000-0000-00005B4E0000}"/>
    <cellStyle name="Normal 16 3 5 2 2 2 3" xfId="33452" xr:uid="{00000000-0005-0000-0000-00005C4E0000}"/>
    <cellStyle name="Normal 16 3 5 2 2 3" xfId="12570" xr:uid="{00000000-0005-0000-0000-00005D4E0000}"/>
    <cellStyle name="Normal 16 3 5 2 2 3 2" xfId="22626" xr:uid="{00000000-0005-0000-0000-00005E4E0000}"/>
    <cellStyle name="Normal 16 3 5 2 2 3 3" xfId="32320" xr:uid="{00000000-0005-0000-0000-00005F4E0000}"/>
    <cellStyle name="Normal 16 3 5 2 2 4" xfId="22624" xr:uid="{00000000-0005-0000-0000-0000604E0000}"/>
    <cellStyle name="Normal 16 3 5 2 2 5" xfId="31555" xr:uid="{00000000-0005-0000-0000-0000614E0000}"/>
    <cellStyle name="Normal 16 3 5 2 3" xfId="12571" xr:uid="{00000000-0005-0000-0000-0000624E0000}"/>
    <cellStyle name="Normal 16 3 5 2 3 2" xfId="22627" xr:uid="{00000000-0005-0000-0000-0000634E0000}"/>
    <cellStyle name="Normal 16 3 5 2 3 3" xfId="42321" xr:uid="{00000000-0005-0000-0000-0000644E0000}"/>
    <cellStyle name="Normal 16 3 5 2 4" xfId="12572" xr:uid="{00000000-0005-0000-0000-0000654E0000}"/>
    <cellStyle name="Normal 16 3 5 2 4 2" xfId="22628" xr:uid="{00000000-0005-0000-0000-0000664E0000}"/>
    <cellStyle name="Normal 16 3 5 2 5" xfId="22623" xr:uid="{00000000-0005-0000-0000-0000674E0000}"/>
    <cellStyle name="Normal 16 3 5 2 6" xfId="30795" xr:uid="{00000000-0005-0000-0000-0000684E0000}"/>
    <cellStyle name="Normal 16 3 5 3" xfId="2457" xr:uid="{00000000-0005-0000-0000-0000694E0000}"/>
    <cellStyle name="Normal 16 3 5 3 2" xfId="12573" xr:uid="{00000000-0005-0000-0000-00006A4E0000}"/>
    <cellStyle name="Normal 16 3 5 3 2 2" xfId="12574" xr:uid="{00000000-0005-0000-0000-00006B4E0000}"/>
    <cellStyle name="Normal 16 3 5 3 2 2 2" xfId="22631" xr:uid="{00000000-0005-0000-0000-00006C4E0000}"/>
    <cellStyle name="Normal 16 3 5 3 2 2 3" xfId="33453" xr:uid="{00000000-0005-0000-0000-00006D4E0000}"/>
    <cellStyle name="Normal 16 3 5 3 2 3" xfId="12575" xr:uid="{00000000-0005-0000-0000-00006E4E0000}"/>
    <cellStyle name="Normal 16 3 5 3 2 3 2" xfId="22632" xr:uid="{00000000-0005-0000-0000-00006F4E0000}"/>
    <cellStyle name="Normal 16 3 5 3 2 3 3" xfId="32321" xr:uid="{00000000-0005-0000-0000-0000704E0000}"/>
    <cellStyle name="Normal 16 3 5 3 2 4" xfId="22630" xr:uid="{00000000-0005-0000-0000-0000714E0000}"/>
    <cellStyle name="Normal 16 3 5 3 2 5" xfId="31556" xr:uid="{00000000-0005-0000-0000-0000724E0000}"/>
    <cellStyle name="Normal 16 3 5 3 3" xfId="12576" xr:uid="{00000000-0005-0000-0000-0000734E0000}"/>
    <cellStyle name="Normal 16 3 5 3 3 2" xfId="22633" xr:uid="{00000000-0005-0000-0000-0000744E0000}"/>
    <cellStyle name="Normal 16 3 5 3 3 3" xfId="42322" xr:uid="{00000000-0005-0000-0000-0000754E0000}"/>
    <cellStyle name="Normal 16 3 5 3 4" xfId="12577" xr:uid="{00000000-0005-0000-0000-0000764E0000}"/>
    <cellStyle name="Normal 16 3 5 3 4 2" xfId="22634" xr:uid="{00000000-0005-0000-0000-0000774E0000}"/>
    <cellStyle name="Normal 16 3 5 3 5" xfId="22629" xr:uid="{00000000-0005-0000-0000-0000784E0000}"/>
    <cellStyle name="Normal 16 3 5 3 6" xfId="30796" xr:uid="{00000000-0005-0000-0000-0000794E0000}"/>
    <cellStyle name="Normal 16 3 5 4" xfId="12578" xr:uid="{00000000-0005-0000-0000-00007A4E0000}"/>
    <cellStyle name="Normal 16 3 5 4 2" xfId="12579" xr:uid="{00000000-0005-0000-0000-00007B4E0000}"/>
    <cellStyle name="Normal 16 3 5 4 2 2" xfId="22636" xr:uid="{00000000-0005-0000-0000-00007C4E0000}"/>
    <cellStyle name="Normal 16 3 5 4 2 3" xfId="33451" xr:uid="{00000000-0005-0000-0000-00007D4E0000}"/>
    <cellStyle name="Normal 16 3 5 4 3" xfId="12580" xr:uid="{00000000-0005-0000-0000-00007E4E0000}"/>
    <cellStyle name="Normal 16 3 5 4 3 2" xfId="22637" xr:uid="{00000000-0005-0000-0000-00007F4E0000}"/>
    <cellStyle name="Normal 16 3 5 4 3 3" xfId="32319" xr:uid="{00000000-0005-0000-0000-0000804E0000}"/>
    <cellStyle name="Normal 16 3 5 4 4" xfId="22635" xr:uid="{00000000-0005-0000-0000-0000814E0000}"/>
    <cellStyle name="Normal 16 3 5 4 5" xfId="31554" xr:uid="{00000000-0005-0000-0000-0000824E0000}"/>
    <cellStyle name="Normal 16 3 5 5" xfId="12581" xr:uid="{00000000-0005-0000-0000-0000834E0000}"/>
    <cellStyle name="Normal 16 3 5 5 2" xfId="22638" xr:uid="{00000000-0005-0000-0000-0000844E0000}"/>
    <cellStyle name="Normal 16 3 5 5 3" xfId="42320" xr:uid="{00000000-0005-0000-0000-0000854E0000}"/>
    <cellStyle name="Normal 16 3 5 6" xfId="12582" xr:uid="{00000000-0005-0000-0000-0000864E0000}"/>
    <cellStyle name="Normal 16 3 5 6 2" xfId="22639" xr:uid="{00000000-0005-0000-0000-0000874E0000}"/>
    <cellStyle name="Normal 16 3 5 7" xfId="22622" xr:uid="{00000000-0005-0000-0000-0000884E0000}"/>
    <cellStyle name="Normal 16 3 5 8" xfId="30794" xr:uid="{00000000-0005-0000-0000-0000894E0000}"/>
    <cellStyle name="Normal 16 3 6" xfId="2458" xr:uid="{00000000-0005-0000-0000-00008A4E0000}"/>
    <cellStyle name="Normal 16 3 6 2" xfId="2459" xr:uid="{00000000-0005-0000-0000-00008B4E0000}"/>
    <cellStyle name="Normal 16 3 6 2 2" xfId="12583" xr:uid="{00000000-0005-0000-0000-00008C4E0000}"/>
    <cellStyle name="Normal 16 3 6 2 2 2" xfId="12584" xr:uid="{00000000-0005-0000-0000-00008D4E0000}"/>
    <cellStyle name="Normal 16 3 6 2 2 2 2" xfId="22643" xr:uid="{00000000-0005-0000-0000-00008E4E0000}"/>
    <cellStyle name="Normal 16 3 6 2 2 2 3" xfId="33455" xr:uid="{00000000-0005-0000-0000-00008F4E0000}"/>
    <cellStyle name="Normal 16 3 6 2 2 3" xfId="12585" xr:uid="{00000000-0005-0000-0000-0000904E0000}"/>
    <cellStyle name="Normal 16 3 6 2 2 3 2" xfId="22644" xr:uid="{00000000-0005-0000-0000-0000914E0000}"/>
    <cellStyle name="Normal 16 3 6 2 2 3 3" xfId="32323" xr:uid="{00000000-0005-0000-0000-0000924E0000}"/>
    <cellStyle name="Normal 16 3 6 2 2 4" xfId="22642" xr:uid="{00000000-0005-0000-0000-0000934E0000}"/>
    <cellStyle name="Normal 16 3 6 2 2 5" xfId="31558" xr:uid="{00000000-0005-0000-0000-0000944E0000}"/>
    <cellStyle name="Normal 16 3 6 2 3" xfId="12586" xr:uid="{00000000-0005-0000-0000-0000954E0000}"/>
    <cellStyle name="Normal 16 3 6 2 3 2" xfId="22645" xr:uid="{00000000-0005-0000-0000-0000964E0000}"/>
    <cellStyle name="Normal 16 3 6 2 3 3" xfId="42324" xr:uid="{00000000-0005-0000-0000-0000974E0000}"/>
    <cellStyle name="Normal 16 3 6 2 4" xfId="12587" xr:uid="{00000000-0005-0000-0000-0000984E0000}"/>
    <cellStyle name="Normal 16 3 6 2 4 2" xfId="22646" xr:uid="{00000000-0005-0000-0000-0000994E0000}"/>
    <cellStyle name="Normal 16 3 6 2 5" xfId="22641" xr:uid="{00000000-0005-0000-0000-00009A4E0000}"/>
    <cellStyle name="Normal 16 3 6 2 6" xfId="30798" xr:uid="{00000000-0005-0000-0000-00009B4E0000}"/>
    <cellStyle name="Normal 16 3 6 3" xfId="12588" xr:uid="{00000000-0005-0000-0000-00009C4E0000}"/>
    <cellStyle name="Normal 16 3 6 3 2" xfId="12589" xr:uid="{00000000-0005-0000-0000-00009D4E0000}"/>
    <cellStyle name="Normal 16 3 6 3 2 2" xfId="22648" xr:uid="{00000000-0005-0000-0000-00009E4E0000}"/>
    <cellStyle name="Normal 16 3 6 3 2 3" xfId="33454" xr:uid="{00000000-0005-0000-0000-00009F4E0000}"/>
    <cellStyle name="Normal 16 3 6 3 3" xfId="12590" xr:uid="{00000000-0005-0000-0000-0000A04E0000}"/>
    <cellStyle name="Normal 16 3 6 3 3 2" xfId="22649" xr:uid="{00000000-0005-0000-0000-0000A14E0000}"/>
    <cellStyle name="Normal 16 3 6 3 3 3" xfId="32322" xr:uid="{00000000-0005-0000-0000-0000A24E0000}"/>
    <cellStyle name="Normal 16 3 6 3 4" xfId="22647" xr:uid="{00000000-0005-0000-0000-0000A34E0000}"/>
    <cellStyle name="Normal 16 3 6 3 5" xfId="31557" xr:uid="{00000000-0005-0000-0000-0000A44E0000}"/>
    <cellStyle name="Normal 16 3 6 4" xfId="12591" xr:uid="{00000000-0005-0000-0000-0000A54E0000}"/>
    <cellStyle name="Normal 16 3 6 4 2" xfId="22650" xr:uid="{00000000-0005-0000-0000-0000A64E0000}"/>
    <cellStyle name="Normal 16 3 6 4 3" xfId="42323" xr:uid="{00000000-0005-0000-0000-0000A74E0000}"/>
    <cellStyle name="Normal 16 3 6 5" xfId="12592" xr:uid="{00000000-0005-0000-0000-0000A84E0000}"/>
    <cellStyle name="Normal 16 3 6 5 2" xfId="22651" xr:uid="{00000000-0005-0000-0000-0000A94E0000}"/>
    <cellStyle name="Normal 16 3 6 6" xfId="22640" xr:uid="{00000000-0005-0000-0000-0000AA4E0000}"/>
    <cellStyle name="Normal 16 3 6 7" xfId="30797" xr:uid="{00000000-0005-0000-0000-0000AB4E0000}"/>
    <cellStyle name="Normal 16 3 7" xfId="2460" xr:uid="{00000000-0005-0000-0000-0000AC4E0000}"/>
    <cellStyle name="Normal 16 3 7 2" xfId="12593" xr:uid="{00000000-0005-0000-0000-0000AD4E0000}"/>
    <cellStyle name="Normal 16 3 7 2 2" xfId="12594" xr:uid="{00000000-0005-0000-0000-0000AE4E0000}"/>
    <cellStyle name="Normal 16 3 7 2 2 2" xfId="22654" xr:uid="{00000000-0005-0000-0000-0000AF4E0000}"/>
    <cellStyle name="Normal 16 3 7 2 2 3" xfId="33456" xr:uid="{00000000-0005-0000-0000-0000B04E0000}"/>
    <cellStyle name="Normal 16 3 7 2 3" xfId="12595" xr:uid="{00000000-0005-0000-0000-0000B14E0000}"/>
    <cellStyle name="Normal 16 3 7 2 3 2" xfId="22655" xr:uid="{00000000-0005-0000-0000-0000B24E0000}"/>
    <cellStyle name="Normal 16 3 7 2 3 3" xfId="32324" xr:uid="{00000000-0005-0000-0000-0000B34E0000}"/>
    <cellStyle name="Normal 16 3 7 2 4" xfId="22653" xr:uid="{00000000-0005-0000-0000-0000B44E0000}"/>
    <cellStyle name="Normal 16 3 7 2 5" xfId="31559" xr:uid="{00000000-0005-0000-0000-0000B54E0000}"/>
    <cellStyle name="Normal 16 3 7 3" xfId="12596" xr:uid="{00000000-0005-0000-0000-0000B64E0000}"/>
    <cellStyle name="Normal 16 3 7 3 2" xfId="22656" xr:uid="{00000000-0005-0000-0000-0000B74E0000}"/>
    <cellStyle name="Normal 16 3 7 3 3" xfId="42325" xr:uid="{00000000-0005-0000-0000-0000B84E0000}"/>
    <cellStyle name="Normal 16 3 7 4" xfId="12597" xr:uid="{00000000-0005-0000-0000-0000B94E0000}"/>
    <cellStyle name="Normal 16 3 7 4 2" xfId="22657" xr:uid="{00000000-0005-0000-0000-0000BA4E0000}"/>
    <cellStyle name="Normal 16 3 7 5" xfId="22652" xr:uid="{00000000-0005-0000-0000-0000BB4E0000}"/>
    <cellStyle name="Normal 16 3 7 6" xfId="30799" xr:uid="{00000000-0005-0000-0000-0000BC4E0000}"/>
    <cellStyle name="Normal 16 3 8" xfId="2461" xr:uid="{00000000-0005-0000-0000-0000BD4E0000}"/>
    <cellStyle name="Normal 16 3 8 2" xfId="12598" xr:uid="{00000000-0005-0000-0000-0000BE4E0000}"/>
    <cellStyle name="Normal 16 3 8 2 2" xfId="12599" xr:uid="{00000000-0005-0000-0000-0000BF4E0000}"/>
    <cellStyle name="Normal 16 3 8 2 2 2" xfId="22660" xr:uid="{00000000-0005-0000-0000-0000C04E0000}"/>
    <cellStyle name="Normal 16 3 8 2 2 3" xfId="33457" xr:uid="{00000000-0005-0000-0000-0000C14E0000}"/>
    <cellStyle name="Normal 16 3 8 2 3" xfId="12600" xr:uid="{00000000-0005-0000-0000-0000C24E0000}"/>
    <cellStyle name="Normal 16 3 8 2 3 2" xfId="22661" xr:uid="{00000000-0005-0000-0000-0000C34E0000}"/>
    <cellStyle name="Normal 16 3 8 2 3 3" xfId="32325" xr:uid="{00000000-0005-0000-0000-0000C44E0000}"/>
    <cellStyle name="Normal 16 3 8 2 4" xfId="22659" xr:uid="{00000000-0005-0000-0000-0000C54E0000}"/>
    <cellStyle name="Normal 16 3 8 2 5" xfId="31560" xr:uid="{00000000-0005-0000-0000-0000C64E0000}"/>
    <cellStyle name="Normal 16 3 8 3" xfId="12601" xr:uid="{00000000-0005-0000-0000-0000C74E0000}"/>
    <cellStyle name="Normal 16 3 8 3 2" xfId="22662" xr:uid="{00000000-0005-0000-0000-0000C84E0000}"/>
    <cellStyle name="Normal 16 3 8 3 3" xfId="42326" xr:uid="{00000000-0005-0000-0000-0000C94E0000}"/>
    <cellStyle name="Normal 16 3 8 4" xfId="12602" xr:uid="{00000000-0005-0000-0000-0000CA4E0000}"/>
    <cellStyle name="Normal 16 3 8 4 2" xfId="22663" xr:uid="{00000000-0005-0000-0000-0000CB4E0000}"/>
    <cellStyle name="Normal 16 3 8 5" xfId="22658" xr:uid="{00000000-0005-0000-0000-0000CC4E0000}"/>
    <cellStyle name="Normal 16 3 8 6" xfId="30800" xr:uid="{00000000-0005-0000-0000-0000CD4E0000}"/>
    <cellStyle name="Normal 16 3 9" xfId="12603" xr:uid="{00000000-0005-0000-0000-0000CE4E0000}"/>
    <cellStyle name="Normal 16 3 9 2" xfId="12604" xr:uid="{00000000-0005-0000-0000-0000CF4E0000}"/>
    <cellStyle name="Normal 16 3 9 2 2" xfId="22665" xr:uid="{00000000-0005-0000-0000-0000D04E0000}"/>
    <cellStyle name="Normal 16 3 9 2 3" xfId="33423" xr:uid="{00000000-0005-0000-0000-0000D14E0000}"/>
    <cellStyle name="Normal 16 3 9 3" xfId="12605" xr:uid="{00000000-0005-0000-0000-0000D24E0000}"/>
    <cellStyle name="Normal 16 3 9 3 2" xfId="22666" xr:uid="{00000000-0005-0000-0000-0000D34E0000}"/>
    <cellStyle name="Normal 16 3 9 3 3" xfId="32291" xr:uid="{00000000-0005-0000-0000-0000D44E0000}"/>
    <cellStyle name="Normal 16 3 9 4" xfId="22664" xr:uid="{00000000-0005-0000-0000-0000D54E0000}"/>
    <cellStyle name="Normal 16 3 9 5" xfId="31526" xr:uid="{00000000-0005-0000-0000-0000D64E0000}"/>
    <cellStyle name="Normal 16 4" xfId="2462" xr:uid="{00000000-0005-0000-0000-0000D74E0000}"/>
    <cellStyle name="Normal 16 4 10" xfId="22667" xr:uid="{00000000-0005-0000-0000-0000D84E0000}"/>
    <cellStyle name="Normal 16 4 11" xfId="30801" xr:uid="{00000000-0005-0000-0000-0000D94E0000}"/>
    <cellStyle name="Normal 16 4 2" xfId="2463" xr:uid="{00000000-0005-0000-0000-0000DA4E0000}"/>
    <cellStyle name="Normal 16 4 2 10" xfId="30802" xr:uid="{00000000-0005-0000-0000-0000DB4E0000}"/>
    <cellStyle name="Normal 16 4 2 2" xfId="2464" xr:uid="{00000000-0005-0000-0000-0000DC4E0000}"/>
    <cellStyle name="Normal 16 4 2 2 2" xfId="2465" xr:uid="{00000000-0005-0000-0000-0000DD4E0000}"/>
    <cellStyle name="Normal 16 4 2 2 2 2" xfId="12606" xr:uid="{00000000-0005-0000-0000-0000DE4E0000}"/>
    <cellStyle name="Normal 16 4 2 2 2 2 2" xfId="12607" xr:uid="{00000000-0005-0000-0000-0000DF4E0000}"/>
    <cellStyle name="Normal 16 4 2 2 2 2 2 2" xfId="22672" xr:uid="{00000000-0005-0000-0000-0000E04E0000}"/>
    <cellStyle name="Normal 16 4 2 2 2 2 2 3" xfId="33461" xr:uid="{00000000-0005-0000-0000-0000E14E0000}"/>
    <cellStyle name="Normal 16 4 2 2 2 2 3" xfId="12608" xr:uid="{00000000-0005-0000-0000-0000E24E0000}"/>
    <cellStyle name="Normal 16 4 2 2 2 2 3 2" xfId="22673" xr:uid="{00000000-0005-0000-0000-0000E34E0000}"/>
    <cellStyle name="Normal 16 4 2 2 2 2 3 3" xfId="32329" xr:uid="{00000000-0005-0000-0000-0000E44E0000}"/>
    <cellStyle name="Normal 16 4 2 2 2 2 4" xfId="22671" xr:uid="{00000000-0005-0000-0000-0000E54E0000}"/>
    <cellStyle name="Normal 16 4 2 2 2 2 5" xfId="31564" xr:uid="{00000000-0005-0000-0000-0000E64E0000}"/>
    <cellStyle name="Normal 16 4 2 2 2 3" xfId="12609" xr:uid="{00000000-0005-0000-0000-0000E74E0000}"/>
    <cellStyle name="Normal 16 4 2 2 2 3 2" xfId="22674" xr:uid="{00000000-0005-0000-0000-0000E84E0000}"/>
    <cellStyle name="Normal 16 4 2 2 2 3 3" xfId="42330" xr:uid="{00000000-0005-0000-0000-0000E94E0000}"/>
    <cellStyle name="Normal 16 4 2 2 2 4" xfId="12610" xr:uid="{00000000-0005-0000-0000-0000EA4E0000}"/>
    <cellStyle name="Normal 16 4 2 2 2 4 2" xfId="22675" xr:uid="{00000000-0005-0000-0000-0000EB4E0000}"/>
    <cellStyle name="Normal 16 4 2 2 2 5" xfId="22670" xr:uid="{00000000-0005-0000-0000-0000EC4E0000}"/>
    <cellStyle name="Normal 16 4 2 2 2 6" xfId="30804" xr:uid="{00000000-0005-0000-0000-0000ED4E0000}"/>
    <cellStyle name="Normal 16 4 2 2 3" xfId="2466" xr:uid="{00000000-0005-0000-0000-0000EE4E0000}"/>
    <cellStyle name="Normal 16 4 2 2 3 2" xfId="12611" xr:uid="{00000000-0005-0000-0000-0000EF4E0000}"/>
    <cellStyle name="Normal 16 4 2 2 3 2 2" xfId="12612" xr:uid="{00000000-0005-0000-0000-0000F04E0000}"/>
    <cellStyle name="Normal 16 4 2 2 3 2 2 2" xfId="22678" xr:uid="{00000000-0005-0000-0000-0000F14E0000}"/>
    <cellStyle name="Normal 16 4 2 2 3 2 2 3" xfId="33462" xr:uid="{00000000-0005-0000-0000-0000F24E0000}"/>
    <cellStyle name="Normal 16 4 2 2 3 2 3" xfId="12613" xr:uid="{00000000-0005-0000-0000-0000F34E0000}"/>
    <cellStyle name="Normal 16 4 2 2 3 2 3 2" xfId="22679" xr:uid="{00000000-0005-0000-0000-0000F44E0000}"/>
    <cellStyle name="Normal 16 4 2 2 3 2 3 3" xfId="32330" xr:uid="{00000000-0005-0000-0000-0000F54E0000}"/>
    <cellStyle name="Normal 16 4 2 2 3 2 4" xfId="22677" xr:uid="{00000000-0005-0000-0000-0000F64E0000}"/>
    <cellStyle name="Normal 16 4 2 2 3 2 5" xfId="31565" xr:uid="{00000000-0005-0000-0000-0000F74E0000}"/>
    <cellStyle name="Normal 16 4 2 2 3 3" xfId="12614" xr:uid="{00000000-0005-0000-0000-0000F84E0000}"/>
    <cellStyle name="Normal 16 4 2 2 3 3 2" xfId="22680" xr:uid="{00000000-0005-0000-0000-0000F94E0000}"/>
    <cellStyle name="Normal 16 4 2 2 3 3 3" xfId="42331" xr:uid="{00000000-0005-0000-0000-0000FA4E0000}"/>
    <cellStyle name="Normal 16 4 2 2 3 4" xfId="12615" xr:uid="{00000000-0005-0000-0000-0000FB4E0000}"/>
    <cellStyle name="Normal 16 4 2 2 3 4 2" xfId="22681" xr:uid="{00000000-0005-0000-0000-0000FC4E0000}"/>
    <cellStyle name="Normal 16 4 2 2 3 5" xfId="22676" xr:uid="{00000000-0005-0000-0000-0000FD4E0000}"/>
    <cellStyle name="Normal 16 4 2 2 3 6" xfId="30805" xr:uid="{00000000-0005-0000-0000-0000FE4E0000}"/>
    <cellStyle name="Normal 16 4 2 2 4" xfId="12616" xr:uid="{00000000-0005-0000-0000-0000FF4E0000}"/>
    <cellStyle name="Normal 16 4 2 2 4 2" xfId="12617" xr:uid="{00000000-0005-0000-0000-0000004F0000}"/>
    <cellStyle name="Normal 16 4 2 2 4 2 2" xfId="22683" xr:uid="{00000000-0005-0000-0000-0000014F0000}"/>
    <cellStyle name="Normal 16 4 2 2 4 2 3" xfId="33460" xr:uid="{00000000-0005-0000-0000-0000024F0000}"/>
    <cellStyle name="Normal 16 4 2 2 4 3" xfId="12618" xr:uid="{00000000-0005-0000-0000-0000034F0000}"/>
    <cellStyle name="Normal 16 4 2 2 4 3 2" xfId="22684" xr:uid="{00000000-0005-0000-0000-0000044F0000}"/>
    <cellStyle name="Normal 16 4 2 2 4 3 3" xfId="32328" xr:uid="{00000000-0005-0000-0000-0000054F0000}"/>
    <cellStyle name="Normal 16 4 2 2 4 4" xfId="22682" xr:uid="{00000000-0005-0000-0000-0000064F0000}"/>
    <cellStyle name="Normal 16 4 2 2 4 5" xfId="31563" xr:uid="{00000000-0005-0000-0000-0000074F0000}"/>
    <cellStyle name="Normal 16 4 2 2 5" xfId="12619" xr:uid="{00000000-0005-0000-0000-0000084F0000}"/>
    <cellStyle name="Normal 16 4 2 2 5 2" xfId="22685" xr:uid="{00000000-0005-0000-0000-0000094F0000}"/>
    <cellStyle name="Normal 16 4 2 2 5 3" xfId="42329" xr:uid="{00000000-0005-0000-0000-00000A4F0000}"/>
    <cellStyle name="Normal 16 4 2 2 6" xfId="12620" xr:uid="{00000000-0005-0000-0000-00000B4F0000}"/>
    <cellStyle name="Normal 16 4 2 2 6 2" xfId="22686" xr:uid="{00000000-0005-0000-0000-00000C4F0000}"/>
    <cellStyle name="Normal 16 4 2 2 7" xfId="22669" xr:uid="{00000000-0005-0000-0000-00000D4F0000}"/>
    <cellStyle name="Normal 16 4 2 2 8" xfId="30803" xr:uid="{00000000-0005-0000-0000-00000E4F0000}"/>
    <cellStyle name="Normal 16 4 2 3" xfId="2467" xr:uid="{00000000-0005-0000-0000-00000F4F0000}"/>
    <cellStyle name="Normal 16 4 2 3 2" xfId="2468" xr:uid="{00000000-0005-0000-0000-0000104F0000}"/>
    <cellStyle name="Normal 16 4 2 3 2 2" xfId="12621" xr:uid="{00000000-0005-0000-0000-0000114F0000}"/>
    <cellStyle name="Normal 16 4 2 3 2 2 2" xfId="12622" xr:uid="{00000000-0005-0000-0000-0000124F0000}"/>
    <cellStyle name="Normal 16 4 2 3 2 2 2 2" xfId="22690" xr:uid="{00000000-0005-0000-0000-0000134F0000}"/>
    <cellStyle name="Normal 16 4 2 3 2 2 2 3" xfId="33464" xr:uid="{00000000-0005-0000-0000-0000144F0000}"/>
    <cellStyle name="Normal 16 4 2 3 2 2 3" xfId="12623" xr:uid="{00000000-0005-0000-0000-0000154F0000}"/>
    <cellStyle name="Normal 16 4 2 3 2 2 3 2" xfId="22691" xr:uid="{00000000-0005-0000-0000-0000164F0000}"/>
    <cellStyle name="Normal 16 4 2 3 2 2 3 3" xfId="32332" xr:uid="{00000000-0005-0000-0000-0000174F0000}"/>
    <cellStyle name="Normal 16 4 2 3 2 2 4" xfId="22689" xr:uid="{00000000-0005-0000-0000-0000184F0000}"/>
    <cellStyle name="Normal 16 4 2 3 2 2 5" xfId="31567" xr:uid="{00000000-0005-0000-0000-0000194F0000}"/>
    <cellStyle name="Normal 16 4 2 3 2 3" xfId="12624" xr:uid="{00000000-0005-0000-0000-00001A4F0000}"/>
    <cellStyle name="Normal 16 4 2 3 2 3 2" xfId="22692" xr:uid="{00000000-0005-0000-0000-00001B4F0000}"/>
    <cellStyle name="Normal 16 4 2 3 2 3 3" xfId="42333" xr:uid="{00000000-0005-0000-0000-00001C4F0000}"/>
    <cellStyle name="Normal 16 4 2 3 2 4" xfId="12625" xr:uid="{00000000-0005-0000-0000-00001D4F0000}"/>
    <cellStyle name="Normal 16 4 2 3 2 4 2" xfId="22693" xr:uid="{00000000-0005-0000-0000-00001E4F0000}"/>
    <cellStyle name="Normal 16 4 2 3 2 5" xfId="22688" xr:uid="{00000000-0005-0000-0000-00001F4F0000}"/>
    <cellStyle name="Normal 16 4 2 3 2 6" xfId="30807" xr:uid="{00000000-0005-0000-0000-0000204F0000}"/>
    <cellStyle name="Normal 16 4 2 3 3" xfId="12626" xr:uid="{00000000-0005-0000-0000-0000214F0000}"/>
    <cellStyle name="Normal 16 4 2 3 3 2" xfId="12627" xr:uid="{00000000-0005-0000-0000-0000224F0000}"/>
    <cellStyle name="Normal 16 4 2 3 3 2 2" xfId="22695" xr:uid="{00000000-0005-0000-0000-0000234F0000}"/>
    <cellStyle name="Normal 16 4 2 3 3 2 3" xfId="33463" xr:uid="{00000000-0005-0000-0000-0000244F0000}"/>
    <cellStyle name="Normal 16 4 2 3 3 3" xfId="12628" xr:uid="{00000000-0005-0000-0000-0000254F0000}"/>
    <cellStyle name="Normal 16 4 2 3 3 3 2" xfId="22696" xr:uid="{00000000-0005-0000-0000-0000264F0000}"/>
    <cellStyle name="Normal 16 4 2 3 3 3 3" xfId="32331" xr:uid="{00000000-0005-0000-0000-0000274F0000}"/>
    <cellStyle name="Normal 16 4 2 3 3 4" xfId="22694" xr:uid="{00000000-0005-0000-0000-0000284F0000}"/>
    <cellStyle name="Normal 16 4 2 3 3 5" xfId="31566" xr:uid="{00000000-0005-0000-0000-0000294F0000}"/>
    <cellStyle name="Normal 16 4 2 3 4" xfId="12629" xr:uid="{00000000-0005-0000-0000-00002A4F0000}"/>
    <cellStyle name="Normal 16 4 2 3 4 2" xfId="22697" xr:uid="{00000000-0005-0000-0000-00002B4F0000}"/>
    <cellStyle name="Normal 16 4 2 3 4 3" xfId="42332" xr:uid="{00000000-0005-0000-0000-00002C4F0000}"/>
    <cellStyle name="Normal 16 4 2 3 5" xfId="12630" xr:uid="{00000000-0005-0000-0000-00002D4F0000}"/>
    <cellStyle name="Normal 16 4 2 3 5 2" xfId="22698" xr:uid="{00000000-0005-0000-0000-00002E4F0000}"/>
    <cellStyle name="Normal 16 4 2 3 6" xfId="22687" xr:uid="{00000000-0005-0000-0000-00002F4F0000}"/>
    <cellStyle name="Normal 16 4 2 3 7" xfId="30806" xr:uid="{00000000-0005-0000-0000-0000304F0000}"/>
    <cellStyle name="Normal 16 4 2 4" xfId="2469" xr:uid="{00000000-0005-0000-0000-0000314F0000}"/>
    <cellStyle name="Normal 16 4 2 4 2" xfId="12631" xr:uid="{00000000-0005-0000-0000-0000324F0000}"/>
    <cellStyle name="Normal 16 4 2 4 2 2" xfId="12632" xr:uid="{00000000-0005-0000-0000-0000334F0000}"/>
    <cellStyle name="Normal 16 4 2 4 2 2 2" xfId="22701" xr:uid="{00000000-0005-0000-0000-0000344F0000}"/>
    <cellStyle name="Normal 16 4 2 4 2 2 3" xfId="33465" xr:uid="{00000000-0005-0000-0000-0000354F0000}"/>
    <cellStyle name="Normal 16 4 2 4 2 3" xfId="12633" xr:uid="{00000000-0005-0000-0000-0000364F0000}"/>
    <cellStyle name="Normal 16 4 2 4 2 3 2" xfId="22702" xr:uid="{00000000-0005-0000-0000-0000374F0000}"/>
    <cellStyle name="Normal 16 4 2 4 2 3 3" xfId="32333" xr:uid="{00000000-0005-0000-0000-0000384F0000}"/>
    <cellStyle name="Normal 16 4 2 4 2 4" xfId="22700" xr:uid="{00000000-0005-0000-0000-0000394F0000}"/>
    <cellStyle name="Normal 16 4 2 4 2 5" xfId="31568" xr:uid="{00000000-0005-0000-0000-00003A4F0000}"/>
    <cellStyle name="Normal 16 4 2 4 3" xfId="12634" xr:uid="{00000000-0005-0000-0000-00003B4F0000}"/>
    <cellStyle name="Normal 16 4 2 4 3 2" xfId="22703" xr:uid="{00000000-0005-0000-0000-00003C4F0000}"/>
    <cellStyle name="Normal 16 4 2 4 3 3" xfId="42334" xr:uid="{00000000-0005-0000-0000-00003D4F0000}"/>
    <cellStyle name="Normal 16 4 2 4 4" xfId="12635" xr:uid="{00000000-0005-0000-0000-00003E4F0000}"/>
    <cellStyle name="Normal 16 4 2 4 4 2" xfId="22704" xr:uid="{00000000-0005-0000-0000-00003F4F0000}"/>
    <cellStyle name="Normal 16 4 2 4 5" xfId="22699" xr:uid="{00000000-0005-0000-0000-0000404F0000}"/>
    <cellStyle name="Normal 16 4 2 4 6" xfId="30808" xr:uid="{00000000-0005-0000-0000-0000414F0000}"/>
    <cellStyle name="Normal 16 4 2 5" xfId="2470" xr:uid="{00000000-0005-0000-0000-0000424F0000}"/>
    <cellStyle name="Normal 16 4 2 5 2" xfId="12636" xr:uid="{00000000-0005-0000-0000-0000434F0000}"/>
    <cellStyle name="Normal 16 4 2 5 2 2" xfId="12637" xr:uid="{00000000-0005-0000-0000-0000444F0000}"/>
    <cellStyle name="Normal 16 4 2 5 2 2 2" xfId="22707" xr:uid="{00000000-0005-0000-0000-0000454F0000}"/>
    <cellStyle name="Normal 16 4 2 5 2 2 3" xfId="33466" xr:uid="{00000000-0005-0000-0000-0000464F0000}"/>
    <cellStyle name="Normal 16 4 2 5 2 3" xfId="12638" xr:uid="{00000000-0005-0000-0000-0000474F0000}"/>
    <cellStyle name="Normal 16 4 2 5 2 3 2" xfId="22708" xr:uid="{00000000-0005-0000-0000-0000484F0000}"/>
    <cellStyle name="Normal 16 4 2 5 2 3 3" xfId="32334" xr:uid="{00000000-0005-0000-0000-0000494F0000}"/>
    <cellStyle name="Normal 16 4 2 5 2 4" xfId="22706" xr:uid="{00000000-0005-0000-0000-00004A4F0000}"/>
    <cellStyle name="Normal 16 4 2 5 2 5" xfId="31569" xr:uid="{00000000-0005-0000-0000-00004B4F0000}"/>
    <cellStyle name="Normal 16 4 2 5 3" xfId="12639" xr:uid="{00000000-0005-0000-0000-00004C4F0000}"/>
    <cellStyle name="Normal 16 4 2 5 3 2" xfId="22709" xr:uid="{00000000-0005-0000-0000-00004D4F0000}"/>
    <cellStyle name="Normal 16 4 2 5 3 3" xfId="42335" xr:uid="{00000000-0005-0000-0000-00004E4F0000}"/>
    <cellStyle name="Normal 16 4 2 5 4" xfId="12640" xr:uid="{00000000-0005-0000-0000-00004F4F0000}"/>
    <cellStyle name="Normal 16 4 2 5 4 2" xfId="22710" xr:uid="{00000000-0005-0000-0000-0000504F0000}"/>
    <cellStyle name="Normal 16 4 2 5 5" xfId="22705" xr:uid="{00000000-0005-0000-0000-0000514F0000}"/>
    <cellStyle name="Normal 16 4 2 5 6" xfId="30809" xr:uid="{00000000-0005-0000-0000-0000524F0000}"/>
    <cellStyle name="Normal 16 4 2 6" xfId="12641" xr:uid="{00000000-0005-0000-0000-0000534F0000}"/>
    <cellStyle name="Normal 16 4 2 6 2" xfId="12642" xr:uid="{00000000-0005-0000-0000-0000544F0000}"/>
    <cellStyle name="Normal 16 4 2 6 2 2" xfId="22712" xr:uid="{00000000-0005-0000-0000-0000554F0000}"/>
    <cellStyle name="Normal 16 4 2 6 2 3" xfId="33459" xr:uid="{00000000-0005-0000-0000-0000564F0000}"/>
    <cellStyle name="Normal 16 4 2 6 3" xfId="12643" xr:uid="{00000000-0005-0000-0000-0000574F0000}"/>
    <cellStyle name="Normal 16 4 2 6 3 2" xfId="22713" xr:uid="{00000000-0005-0000-0000-0000584F0000}"/>
    <cellStyle name="Normal 16 4 2 6 3 3" xfId="32327" xr:uid="{00000000-0005-0000-0000-0000594F0000}"/>
    <cellStyle name="Normal 16 4 2 6 4" xfId="22711" xr:uid="{00000000-0005-0000-0000-00005A4F0000}"/>
    <cellStyle name="Normal 16 4 2 6 5" xfId="31562" xr:uid="{00000000-0005-0000-0000-00005B4F0000}"/>
    <cellStyle name="Normal 16 4 2 7" xfId="12644" xr:uid="{00000000-0005-0000-0000-00005C4F0000}"/>
    <cellStyle name="Normal 16 4 2 7 2" xfId="22714" xr:uid="{00000000-0005-0000-0000-00005D4F0000}"/>
    <cellStyle name="Normal 16 4 2 7 3" xfId="42328" xr:uid="{00000000-0005-0000-0000-00005E4F0000}"/>
    <cellStyle name="Normal 16 4 2 8" xfId="12645" xr:uid="{00000000-0005-0000-0000-00005F4F0000}"/>
    <cellStyle name="Normal 16 4 2 8 2" xfId="22715" xr:uid="{00000000-0005-0000-0000-0000604F0000}"/>
    <cellStyle name="Normal 16 4 2 9" xfId="22668" xr:uid="{00000000-0005-0000-0000-0000614F0000}"/>
    <cellStyle name="Normal 16 4 3" xfId="2471" xr:uid="{00000000-0005-0000-0000-0000624F0000}"/>
    <cellStyle name="Normal 16 4 3 2" xfId="2472" xr:uid="{00000000-0005-0000-0000-0000634F0000}"/>
    <cellStyle name="Normal 16 4 3 2 2" xfId="12646" xr:uid="{00000000-0005-0000-0000-0000644F0000}"/>
    <cellStyle name="Normal 16 4 3 2 2 2" xfId="12647" xr:uid="{00000000-0005-0000-0000-0000654F0000}"/>
    <cellStyle name="Normal 16 4 3 2 2 2 2" xfId="22719" xr:uid="{00000000-0005-0000-0000-0000664F0000}"/>
    <cellStyle name="Normal 16 4 3 2 2 2 3" xfId="33468" xr:uid="{00000000-0005-0000-0000-0000674F0000}"/>
    <cellStyle name="Normal 16 4 3 2 2 3" xfId="12648" xr:uid="{00000000-0005-0000-0000-0000684F0000}"/>
    <cellStyle name="Normal 16 4 3 2 2 3 2" xfId="22720" xr:uid="{00000000-0005-0000-0000-0000694F0000}"/>
    <cellStyle name="Normal 16 4 3 2 2 3 3" xfId="32336" xr:uid="{00000000-0005-0000-0000-00006A4F0000}"/>
    <cellStyle name="Normal 16 4 3 2 2 4" xfId="22718" xr:uid="{00000000-0005-0000-0000-00006B4F0000}"/>
    <cellStyle name="Normal 16 4 3 2 2 5" xfId="31571" xr:uid="{00000000-0005-0000-0000-00006C4F0000}"/>
    <cellStyle name="Normal 16 4 3 2 3" xfId="12649" xr:uid="{00000000-0005-0000-0000-00006D4F0000}"/>
    <cellStyle name="Normal 16 4 3 2 3 2" xfId="22721" xr:uid="{00000000-0005-0000-0000-00006E4F0000}"/>
    <cellStyle name="Normal 16 4 3 2 3 3" xfId="42337" xr:uid="{00000000-0005-0000-0000-00006F4F0000}"/>
    <cellStyle name="Normal 16 4 3 2 4" xfId="12650" xr:uid="{00000000-0005-0000-0000-0000704F0000}"/>
    <cellStyle name="Normal 16 4 3 2 4 2" xfId="22722" xr:uid="{00000000-0005-0000-0000-0000714F0000}"/>
    <cellStyle name="Normal 16 4 3 2 5" xfId="22717" xr:uid="{00000000-0005-0000-0000-0000724F0000}"/>
    <cellStyle name="Normal 16 4 3 2 6" xfId="30811" xr:uid="{00000000-0005-0000-0000-0000734F0000}"/>
    <cellStyle name="Normal 16 4 3 3" xfId="2473" xr:uid="{00000000-0005-0000-0000-0000744F0000}"/>
    <cellStyle name="Normal 16 4 3 3 2" xfId="12651" xr:uid="{00000000-0005-0000-0000-0000754F0000}"/>
    <cellStyle name="Normal 16 4 3 3 2 2" xfId="12652" xr:uid="{00000000-0005-0000-0000-0000764F0000}"/>
    <cellStyle name="Normal 16 4 3 3 2 2 2" xfId="22725" xr:uid="{00000000-0005-0000-0000-0000774F0000}"/>
    <cellStyle name="Normal 16 4 3 3 2 2 3" xfId="33469" xr:uid="{00000000-0005-0000-0000-0000784F0000}"/>
    <cellStyle name="Normal 16 4 3 3 2 3" xfId="12653" xr:uid="{00000000-0005-0000-0000-0000794F0000}"/>
    <cellStyle name="Normal 16 4 3 3 2 3 2" xfId="22726" xr:uid="{00000000-0005-0000-0000-00007A4F0000}"/>
    <cellStyle name="Normal 16 4 3 3 2 3 3" xfId="32337" xr:uid="{00000000-0005-0000-0000-00007B4F0000}"/>
    <cellStyle name="Normal 16 4 3 3 2 4" xfId="22724" xr:uid="{00000000-0005-0000-0000-00007C4F0000}"/>
    <cellStyle name="Normal 16 4 3 3 2 5" xfId="31572" xr:uid="{00000000-0005-0000-0000-00007D4F0000}"/>
    <cellStyle name="Normal 16 4 3 3 3" xfId="12654" xr:uid="{00000000-0005-0000-0000-00007E4F0000}"/>
    <cellStyle name="Normal 16 4 3 3 3 2" xfId="22727" xr:uid="{00000000-0005-0000-0000-00007F4F0000}"/>
    <cellStyle name="Normal 16 4 3 3 3 3" xfId="42338" xr:uid="{00000000-0005-0000-0000-0000804F0000}"/>
    <cellStyle name="Normal 16 4 3 3 4" xfId="12655" xr:uid="{00000000-0005-0000-0000-0000814F0000}"/>
    <cellStyle name="Normal 16 4 3 3 4 2" xfId="22728" xr:uid="{00000000-0005-0000-0000-0000824F0000}"/>
    <cellStyle name="Normal 16 4 3 3 5" xfId="22723" xr:uid="{00000000-0005-0000-0000-0000834F0000}"/>
    <cellStyle name="Normal 16 4 3 3 6" xfId="30812" xr:uid="{00000000-0005-0000-0000-0000844F0000}"/>
    <cellStyle name="Normal 16 4 3 4" xfId="12656" xr:uid="{00000000-0005-0000-0000-0000854F0000}"/>
    <cellStyle name="Normal 16 4 3 4 2" xfId="12657" xr:uid="{00000000-0005-0000-0000-0000864F0000}"/>
    <cellStyle name="Normal 16 4 3 4 2 2" xfId="22730" xr:uid="{00000000-0005-0000-0000-0000874F0000}"/>
    <cellStyle name="Normal 16 4 3 4 2 3" xfId="33467" xr:uid="{00000000-0005-0000-0000-0000884F0000}"/>
    <cellStyle name="Normal 16 4 3 4 3" xfId="12658" xr:uid="{00000000-0005-0000-0000-0000894F0000}"/>
    <cellStyle name="Normal 16 4 3 4 3 2" xfId="22731" xr:uid="{00000000-0005-0000-0000-00008A4F0000}"/>
    <cellStyle name="Normal 16 4 3 4 3 3" xfId="32335" xr:uid="{00000000-0005-0000-0000-00008B4F0000}"/>
    <cellStyle name="Normal 16 4 3 4 4" xfId="22729" xr:uid="{00000000-0005-0000-0000-00008C4F0000}"/>
    <cellStyle name="Normal 16 4 3 4 5" xfId="31570" xr:uid="{00000000-0005-0000-0000-00008D4F0000}"/>
    <cellStyle name="Normal 16 4 3 5" xfId="12659" xr:uid="{00000000-0005-0000-0000-00008E4F0000}"/>
    <cellStyle name="Normal 16 4 3 5 2" xfId="22732" xr:uid="{00000000-0005-0000-0000-00008F4F0000}"/>
    <cellStyle name="Normal 16 4 3 5 3" xfId="42336" xr:uid="{00000000-0005-0000-0000-0000904F0000}"/>
    <cellStyle name="Normal 16 4 3 6" xfId="12660" xr:uid="{00000000-0005-0000-0000-0000914F0000}"/>
    <cellStyle name="Normal 16 4 3 6 2" xfId="22733" xr:uid="{00000000-0005-0000-0000-0000924F0000}"/>
    <cellStyle name="Normal 16 4 3 7" xfId="22716" xr:uid="{00000000-0005-0000-0000-0000934F0000}"/>
    <cellStyle name="Normal 16 4 3 8" xfId="30810" xr:uid="{00000000-0005-0000-0000-0000944F0000}"/>
    <cellStyle name="Normal 16 4 4" xfId="2474" xr:uid="{00000000-0005-0000-0000-0000954F0000}"/>
    <cellStyle name="Normal 16 4 4 2" xfId="2475" xr:uid="{00000000-0005-0000-0000-0000964F0000}"/>
    <cellStyle name="Normal 16 4 4 2 2" xfId="12661" xr:uid="{00000000-0005-0000-0000-0000974F0000}"/>
    <cellStyle name="Normal 16 4 4 2 2 2" xfId="12662" xr:uid="{00000000-0005-0000-0000-0000984F0000}"/>
    <cellStyle name="Normal 16 4 4 2 2 2 2" xfId="22737" xr:uid="{00000000-0005-0000-0000-0000994F0000}"/>
    <cellStyle name="Normal 16 4 4 2 2 2 3" xfId="33471" xr:uid="{00000000-0005-0000-0000-00009A4F0000}"/>
    <cellStyle name="Normal 16 4 4 2 2 3" xfId="12663" xr:uid="{00000000-0005-0000-0000-00009B4F0000}"/>
    <cellStyle name="Normal 16 4 4 2 2 3 2" xfId="22738" xr:uid="{00000000-0005-0000-0000-00009C4F0000}"/>
    <cellStyle name="Normal 16 4 4 2 2 3 3" xfId="32339" xr:uid="{00000000-0005-0000-0000-00009D4F0000}"/>
    <cellStyle name="Normal 16 4 4 2 2 4" xfId="22736" xr:uid="{00000000-0005-0000-0000-00009E4F0000}"/>
    <cellStyle name="Normal 16 4 4 2 2 5" xfId="31574" xr:uid="{00000000-0005-0000-0000-00009F4F0000}"/>
    <cellStyle name="Normal 16 4 4 2 3" xfId="12664" xr:uid="{00000000-0005-0000-0000-0000A04F0000}"/>
    <cellStyle name="Normal 16 4 4 2 3 2" xfId="22739" xr:uid="{00000000-0005-0000-0000-0000A14F0000}"/>
    <cellStyle name="Normal 16 4 4 2 3 3" xfId="42340" xr:uid="{00000000-0005-0000-0000-0000A24F0000}"/>
    <cellStyle name="Normal 16 4 4 2 4" xfId="12665" xr:uid="{00000000-0005-0000-0000-0000A34F0000}"/>
    <cellStyle name="Normal 16 4 4 2 4 2" xfId="22740" xr:uid="{00000000-0005-0000-0000-0000A44F0000}"/>
    <cellStyle name="Normal 16 4 4 2 5" xfId="22735" xr:uid="{00000000-0005-0000-0000-0000A54F0000}"/>
    <cellStyle name="Normal 16 4 4 2 6" xfId="30814" xr:uid="{00000000-0005-0000-0000-0000A64F0000}"/>
    <cellStyle name="Normal 16 4 4 3" xfId="12666" xr:uid="{00000000-0005-0000-0000-0000A74F0000}"/>
    <cellStyle name="Normal 16 4 4 3 2" xfId="12667" xr:uid="{00000000-0005-0000-0000-0000A84F0000}"/>
    <cellStyle name="Normal 16 4 4 3 2 2" xfId="22742" xr:uid="{00000000-0005-0000-0000-0000A94F0000}"/>
    <cellStyle name="Normal 16 4 4 3 2 3" xfId="33470" xr:uid="{00000000-0005-0000-0000-0000AA4F0000}"/>
    <cellStyle name="Normal 16 4 4 3 3" xfId="12668" xr:uid="{00000000-0005-0000-0000-0000AB4F0000}"/>
    <cellStyle name="Normal 16 4 4 3 3 2" xfId="22743" xr:uid="{00000000-0005-0000-0000-0000AC4F0000}"/>
    <cellStyle name="Normal 16 4 4 3 3 3" xfId="32338" xr:uid="{00000000-0005-0000-0000-0000AD4F0000}"/>
    <cellStyle name="Normal 16 4 4 3 4" xfId="22741" xr:uid="{00000000-0005-0000-0000-0000AE4F0000}"/>
    <cellStyle name="Normal 16 4 4 3 5" xfId="31573" xr:uid="{00000000-0005-0000-0000-0000AF4F0000}"/>
    <cellStyle name="Normal 16 4 4 4" xfId="12669" xr:uid="{00000000-0005-0000-0000-0000B04F0000}"/>
    <cellStyle name="Normal 16 4 4 4 2" xfId="22744" xr:uid="{00000000-0005-0000-0000-0000B14F0000}"/>
    <cellStyle name="Normal 16 4 4 4 3" xfId="42339" xr:uid="{00000000-0005-0000-0000-0000B24F0000}"/>
    <cellStyle name="Normal 16 4 4 5" xfId="12670" xr:uid="{00000000-0005-0000-0000-0000B34F0000}"/>
    <cellStyle name="Normal 16 4 4 5 2" xfId="22745" xr:uid="{00000000-0005-0000-0000-0000B44F0000}"/>
    <cellStyle name="Normal 16 4 4 6" xfId="22734" xr:uid="{00000000-0005-0000-0000-0000B54F0000}"/>
    <cellStyle name="Normal 16 4 4 7" xfId="30813" xr:uid="{00000000-0005-0000-0000-0000B64F0000}"/>
    <cellStyle name="Normal 16 4 5" xfId="2476" xr:uid="{00000000-0005-0000-0000-0000B74F0000}"/>
    <cellStyle name="Normal 16 4 5 2" xfId="12671" xr:uid="{00000000-0005-0000-0000-0000B84F0000}"/>
    <cellStyle name="Normal 16 4 5 2 2" xfId="12672" xr:uid="{00000000-0005-0000-0000-0000B94F0000}"/>
    <cellStyle name="Normal 16 4 5 2 2 2" xfId="22748" xr:uid="{00000000-0005-0000-0000-0000BA4F0000}"/>
    <cellStyle name="Normal 16 4 5 2 2 3" xfId="33472" xr:uid="{00000000-0005-0000-0000-0000BB4F0000}"/>
    <cellStyle name="Normal 16 4 5 2 3" xfId="12673" xr:uid="{00000000-0005-0000-0000-0000BC4F0000}"/>
    <cellStyle name="Normal 16 4 5 2 3 2" xfId="22749" xr:uid="{00000000-0005-0000-0000-0000BD4F0000}"/>
    <cellStyle name="Normal 16 4 5 2 3 3" xfId="32340" xr:uid="{00000000-0005-0000-0000-0000BE4F0000}"/>
    <cellStyle name="Normal 16 4 5 2 4" xfId="22747" xr:uid="{00000000-0005-0000-0000-0000BF4F0000}"/>
    <cellStyle name="Normal 16 4 5 2 5" xfId="31575" xr:uid="{00000000-0005-0000-0000-0000C04F0000}"/>
    <cellStyle name="Normal 16 4 5 3" xfId="12674" xr:uid="{00000000-0005-0000-0000-0000C14F0000}"/>
    <cellStyle name="Normal 16 4 5 3 2" xfId="22750" xr:uid="{00000000-0005-0000-0000-0000C24F0000}"/>
    <cellStyle name="Normal 16 4 5 3 3" xfId="42341" xr:uid="{00000000-0005-0000-0000-0000C34F0000}"/>
    <cellStyle name="Normal 16 4 5 4" xfId="12675" xr:uid="{00000000-0005-0000-0000-0000C44F0000}"/>
    <cellStyle name="Normal 16 4 5 4 2" xfId="22751" xr:uid="{00000000-0005-0000-0000-0000C54F0000}"/>
    <cellStyle name="Normal 16 4 5 5" xfId="22746" xr:uid="{00000000-0005-0000-0000-0000C64F0000}"/>
    <cellStyle name="Normal 16 4 5 6" xfId="30815" xr:uid="{00000000-0005-0000-0000-0000C74F0000}"/>
    <cellStyle name="Normal 16 4 6" xfId="2477" xr:uid="{00000000-0005-0000-0000-0000C84F0000}"/>
    <cellStyle name="Normal 16 4 6 2" xfId="12676" xr:uid="{00000000-0005-0000-0000-0000C94F0000}"/>
    <cellStyle name="Normal 16 4 6 2 2" xfId="12677" xr:uid="{00000000-0005-0000-0000-0000CA4F0000}"/>
    <cellStyle name="Normal 16 4 6 2 2 2" xfId="22754" xr:uid="{00000000-0005-0000-0000-0000CB4F0000}"/>
    <cellStyle name="Normal 16 4 6 2 2 3" xfId="33473" xr:uid="{00000000-0005-0000-0000-0000CC4F0000}"/>
    <cellStyle name="Normal 16 4 6 2 3" xfId="12678" xr:uid="{00000000-0005-0000-0000-0000CD4F0000}"/>
    <cellStyle name="Normal 16 4 6 2 3 2" xfId="22755" xr:uid="{00000000-0005-0000-0000-0000CE4F0000}"/>
    <cellStyle name="Normal 16 4 6 2 3 3" xfId="32341" xr:uid="{00000000-0005-0000-0000-0000CF4F0000}"/>
    <cellStyle name="Normal 16 4 6 2 4" xfId="22753" xr:uid="{00000000-0005-0000-0000-0000D04F0000}"/>
    <cellStyle name="Normal 16 4 6 2 5" xfId="31576" xr:uid="{00000000-0005-0000-0000-0000D14F0000}"/>
    <cellStyle name="Normal 16 4 6 3" xfId="12679" xr:uid="{00000000-0005-0000-0000-0000D24F0000}"/>
    <cellStyle name="Normal 16 4 6 3 2" xfId="22756" xr:uid="{00000000-0005-0000-0000-0000D34F0000}"/>
    <cellStyle name="Normal 16 4 6 3 3" xfId="42342" xr:uid="{00000000-0005-0000-0000-0000D44F0000}"/>
    <cellStyle name="Normal 16 4 6 4" xfId="12680" xr:uid="{00000000-0005-0000-0000-0000D54F0000}"/>
    <cellStyle name="Normal 16 4 6 4 2" xfId="22757" xr:uid="{00000000-0005-0000-0000-0000D64F0000}"/>
    <cellStyle name="Normal 16 4 6 5" xfId="22752" xr:uid="{00000000-0005-0000-0000-0000D74F0000}"/>
    <cellStyle name="Normal 16 4 6 6" xfId="30816" xr:uid="{00000000-0005-0000-0000-0000D84F0000}"/>
    <cellStyle name="Normal 16 4 7" xfId="12681" xr:uid="{00000000-0005-0000-0000-0000D94F0000}"/>
    <cellStyle name="Normal 16 4 7 2" xfId="12682" xr:uid="{00000000-0005-0000-0000-0000DA4F0000}"/>
    <cellStyle name="Normal 16 4 7 2 2" xfId="22759" xr:uid="{00000000-0005-0000-0000-0000DB4F0000}"/>
    <cellStyle name="Normal 16 4 7 2 3" xfId="33458" xr:uid="{00000000-0005-0000-0000-0000DC4F0000}"/>
    <cellStyle name="Normal 16 4 7 3" xfId="12683" xr:uid="{00000000-0005-0000-0000-0000DD4F0000}"/>
    <cellStyle name="Normal 16 4 7 3 2" xfId="22760" xr:uid="{00000000-0005-0000-0000-0000DE4F0000}"/>
    <cellStyle name="Normal 16 4 7 3 3" xfId="32326" xr:uid="{00000000-0005-0000-0000-0000DF4F0000}"/>
    <cellStyle name="Normal 16 4 7 4" xfId="22758" xr:uid="{00000000-0005-0000-0000-0000E04F0000}"/>
    <cellStyle name="Normal 16 4 7 5" xfId="31561" xr:uid="{00000000-0005-0000-0000-0000E14F0000}"/>
    <cellStyle name="Normal 16 4 8" xfId="12684" xr:uid="{00000000-0005-0000-0000-0000E24F0000}"/>
    <cellStyle name="Normal 16 4 8 2" xfId="22761" xr:uid="{00000000-0005-0000-0000-0000E34F0000}"/>
    <cellStyle name="Normal 16 4 8 3" xfId="42327" xr:uid="{00000000-0005-0000-0000-0000E44F0000}"/>
    <cellStyle name="Normal 16 4 9" xfId="12685" xr:uid="{00000000-0005-0000-0000-0000E54F0000}"/>
    <cellStyle name="Normal 16 4 9 2" xfId="22762" xr:uid="{00000000-0005-0000-0000-0000E64F0000}"/>
    <cellStyle name="Normal 16 5" xfId="2478" xr:uid="{00000000-0005-0000-0000-0000E74F0000}"/>
    <cellStyle name="Normal 16 5 10" xfId="30817" xr:uid="{00000000-0005-0000-0000-0000E84F0000}"/>
    <cellStyle name="Normal 16 5 2" xfId="2479" xr:uid="{00000000-0005-0000-0000-0000E94F0000}"/>
    <cellStyle name="Normal 16 5 2 2" xfId="2480" xr:uid="{00000000-0005-0000-0000-0000EA4F0000}"/>
    <cellStyle name="Normal 16 5 2 2 2" xfId="12686" xr:uid="{00000000-0005-0000-0000-0000EB4F0000}"/>
    <cellStyle name="Normal 16 5 2 2 2 2" xfId="12687" xr:uid="{00000000-0005-0000-0000-0000EC4F0000}"/>
    <cellStyle name="Normal 16 5 2 2 2 2 2" xfId="22767" xr:uid="{00000000-0005-0000-0000-0000ED4F0000}"/>
    <cellStyle name="Normal 16 5 2 2 2 2 3" xfId="33476" xr:uid="{00000000-0005-0000-0000-0000EE4F0000}"/>
    <cellStyle name="Normal 16 5 2 2 2 3" xfId="12688" xr:uid="{00000000-0005-0000-0000-0000EF4F0000}"/>
    <cellStyle name="Normal 16 5 2 2 2 3 2" xfId="22768" xr:uid="{00000000-0005-0000-0000-0000F04F0000}"/>
    <cellStyle name="Normal 16 5 2 2 2 3 3" xfId="32344" xr:uid="{00000000-0005-0000-0000-0000F14F0000}"/>
    <cellStyle name="Normal 16 5 2 2 2 4" xfId="22766" xr:uid="{00000000-0005-0000-0000-0000F24F0000}"/>
    <cellStyle name="Normal 16 5 2 2 2 5" xfId="31579" xr:uid="{00000000-0005-0000-0000-0000F34F0000}"/>
    <cellStyle name="Normal 16 5 2 2 3" xfId="12689" xr:uid="{00000000-0005-0000-0000-0000F44F0000}"/>
    <cellStyle name="Normal 16 5 2 2 3 2" xfId="22769" xr:uid="{00000000-0005-0000-0000-0000F54F0000}"/>
    <cellStyle name="Normal 16 5 2 2 3 3" xfId="42345" xr:uid="{00000000-0005-0000-0000-0000F64F0000}"/>
    <cellStyle name="Normal 16 5 2 2 4" xfId="12690" xr:uid="{00000000-0005-0000-0000-0000F74F0000}"/>
    <cellStyle name="Normal 16 5 2 2 4 2" xfId="22770" xr:uid="{00000000-0005-0000-0000-0000F84F0000}"/>
    <cellStyle name="Normal 16 5 2 2 5" xfId="22765" xr:uid="{00000000-0005-0000-0000-0000F94F0000}"/>
    <cellStyle name="Normal 16 5 2 2 6" xfId="30819" xr:uid="{00000000-0005-0000-0000-0000FA4F0000}"/>
    <cellStyle name="Normal 16 5 2 3" xfId="2481" xr:uid="{00000000-0005-0000-0000-0000FB4F0000}"/>
    <cellStyle name="Normal 16 5 2 3 2" xfId="12691" xr:uid="{00000000-0005-0000-0000-0000FC4F0000}"/>
    <cellStyle name="Normal 16 5 2 3 2 2" xfId="12692" xr:uid="{00000000-0005-0000-0000-0000FD4F0000}"/>
    <cellStyle name="Normal 16 5 2 3 2 2 2" xfId="22773" xr:uid="{00000000-0005-0000-0000-0000FE4F0000}"/>
    <cellStyle name="Normal 16 5 2 3 2 2 3" xfId="33477" xr:uid="{00000000-0005-0000-0000-0000FF4F0000}"/>
    <cellStyle name="Normal 16 5 2 3 2 3" xfId="12693" xr:uid="{00000000-0005-0000-0000-000000500000}"/>
    <cellStyle name="Normal 16 5 2 3 2 3 2" xfId="22774" xr:uid="{00000000-0005-0000-0000-000001500000}"/>
    <cellStyle name="Normal 16 5 2 3 2 3 3" xfId="32345" xr:uid="{00000000-0005-0000-0000-000002500000}"/>
    <cellStyle name="Normal 16 5 2 3 2 4" xfId="22772" xr:uid="{00000000-0005-0000-0000-000003500000}"/>
    <cellStyle name="Normal 16 5 2 3 2 5" xfId="31580" xr:uid="{00000000-0005-0000-0000-000004500000}"/>
    <cellStyle name="Normal 16 5 2 3 3" xfId="12694" xr:uid="{00000000-0005-0000-0000-000005500000}"/>
    <cellStyle name="Normal 16 5 2 3 3 2" xfId="22775" xr:uid="{00000000-0005-0000-0000-000006500000}"/>
    <cellStyle name="Normal 16 5 2 3 3 3" xfId="42346" xr:uid="{00000000-0005-0000-0000-000007500000}"/>
    <cellStyle name="Normal 16 5 2 3 4" xfId="12695" xr:uid="{00000000-0005-0000-0000-000008500000}"/>
    <cellStyle name="Normal 16 5 2 3 4 2" xfId="22776" xr:uid="{00000000-0005-0000-0000-000009500000}"/>
    <cellStyle name="Normal 16 5 2 3 5" xfId="22771" xr:uid="{00000000-0005-0000-0000-00000A500000}"/>
    <cellStyle name="Normal 16 5 2 3 6" xfId="30820" xr:uid="{00000000-0005-0000-0000-00000B500000}"/>
    <cellStyle name="Normal 16 5 2 4" xfId="12696" xr:uid="{00000000-0005-0000-0000-00000C500000}"/>
    <cellStyle name="Normal 16 5 2 4 2" xfId="12697" xr:uid="{00000000-0005-0000-0000-00000D500000}"/>
    <cellStyle name="Normal 16 5 2 4 2 2" xfId="22778" xr:uid="{00000000-0005-0000-0000-00000E500000}"/>
    <cellStyle name="Normal 16 5 2 4 2 3" xfId="33475" xr:uid="{00000000-0005-0000-0000-00000F500000}"/>
    <cellStyle name="Normal 16 5 2 4 3" xfId="12698" xr:uid="{00000000-0005-0000-0000-000010500000}"/>
    <cellStyle name="Normal 16 5 2 4 3 2" xfId="22779" xr:uid="{00000000-0005-0000-0000-000011500000}"/>
    <cellStyle name="Normal 16 5 2 4 3 3" xfId="32343" xr:uid="{00000000-0005-0000-0000-000012500000}"/>
    <cellStyle name="Normal 16 5 2 4 4" xfId="22777" xr:uid="{00000000-0005-0000-0000-000013500000}"/>
    <cellStyle name="Normal 16 5 2 4 5" xfId="31578" xr:uid="{00000000-0005-0000-0000-000014500000}"/>
    <cellStyle name="Normal 16 5 2 5" xfId="12699" xr:uid="{00000000-0005-0000-0000-000015500000}"/>
    <cellStyle name="Normal 16 5 2 5 2" xfId="22780" xr:uid="{00000000-0005-0000-0000-000016500000}"/>
    <cellStyle name="Normal 16 5 2 5 3" xfId="42344" xr:uid="{00000000-0005-0000-0000-000017500000}"/>
    <cellStyle name="Normal 16 5 2 6" xfId="12700" xr:uid="{00000000-0005-0000-0000-000018500000}"/>
    <cellStyle name="Normal 16 5 2 6 2" xfId="22781" xr:uid="{00000000-0005-0000-0000-000019500000}"/>
    <cellStyle name="Normal 16 5 2 7" xfId="22764" xr:uid="{00000000-0005-0000-0000-00001A500000}"/>
    <cellStyle name="Normal 16 5 2 8" xfId="30818" xr:uid="{00000000-0005-0000-0000-00001B500000}"/>
    <cellStyle name="Normal 16 5 3" xfId="2482" xr:uid="{00000000-0005-0000-0000-00001C500000}"/>
    <cellStyle name="Normal 16 5 3 2" xfId="2483" xr:uid="{00000000-0005-0000-0000-00001D500000}"/>
    <cellStyle name="Normal 16 5 3 2 2" xfId="12701" xr:uid="{00000000-0005-0000-0000-00001E500000}"/>
    <cellStyle name="Normal 16 5 3 2 2 2" xfId="12702" xr:uid="{00000000-0005-0000-0000-00001F500000}"/>
    <cellStyle name="Normal 16 5 3 2 2 2 2" xfId="22785" xr:uid="{00000000-0005-0000-0000-000020500000}"/>
    <cellStyle name="Normal 16 5 3 2 2 2 3" xfId="33479" xr:uid="{00000000-0005-0000-0000-000021500000}"/>
    <cellStyle name="Normal 16 5 3 2 2 3" xfId="12703" xr:uid="{00000000-0005-0000-0000-000022500000}"/>
    <cellStyle name="Normal 16 5 3 2 2 3 2" xfId="22786" xr:uid="{00000000-0005-0000-0000-000023500000}"/>
    <cellStyle name="Normal 16 5 3 2 2 3 3" xfId="32347" xr:uid="{00000000-0005-0000-0000-000024500000}"/>
    <cellStyle name="Normal 16 5 3 2 2 4" xfId="22784" xr:uid="{00000000-0005-0000-0000-000025500000}"/>
    <cellStyle name="Normal 16 5 3 2 2 5" xfId="31582" xr:uid="{00000000-0005-0000-0000-000026500000}"/>
    <cellStyle name="Normal 16 5 3 2 3" xfId="12704" xr:uid="{00000000-0005-0000-0000-000027500000}"/>
    <cellStyle name="Normal 16 5 3 2 3 2" xfId="22787" xr:uid="{00000000-0005-0000-0000-000028500000}"/>
    <cellStyle name="Normal 16 5 3 2 3 3" xfId="42348" xr:uid="{00000000-0005-0000-0000-000029500000}"/>
    <cellStyle name="Normal 16 5 3 2 4" xfId="12705" xr:uid="{00000000-0005-0000-0000-00002A500000}"/>
    <cellStyle name="Normal 16 5 3 2 4 2" xfId="22788" xr:uid="{00000000-0005-0000-0000-00002B500000}"/>
    <cellStyle name="Normal 16 5 3 2 5" xfId="22783" xr:uid="{00000000-0005-0000-0000-00002C500000}"/>
    <cellStyle name="Normal 16 5 3 2 6" xfId="30822" xr:uid="{00000000-0005-0000-0000-00002D500000}"/>
    <cellStyle name="Normal 16 5 3 3" xfId="12706" xr:uid="{00000000-0005-0000-0000-00002E500000}"/>
    <cellStyle name="Normal 16 5 3 3 2" xfId="12707" xr:uid="{00000000-0005-0000-0000-00002F500000}"/>
    <cellStyle name="Normal 16 5 3 3 2 2" xfId="22790" xr:uid="{00000000-0005-0000-0000-000030500000}"/>
    <cellStyle name="Normal 16 5 3 3 2 3" xfId="33478" xr:uid="{00000000-0005-0000-0000-000031500000}"/>
    <cellStyle name="Normal 16 5 3 3 3" xfId="12708" xr:uid="{00000000-0005-0000-0000-000032500000}"/>
    <cellStyle name="Normal 16 5 3 3 3 2" xfId="22791" xr:uid="{00000000-0005-0000-0000-000033500000}"/>
    <cellStyle name="Normal 16 5 3 3 3 3" xfId="32346" xr:uid="{00000000-0005-0000-0000-000034500000}"/>
    <cellStyle name="Normal 16 5 3 3 4" xfId="22789" xr:uid="{00000000-0005-0000-0000-000035500000}"/>
    <cellStyle name="Normal 16 5 3 3 5" xfId="31581" xr:uid="{00000000-0005-0000-0000-000036500000}"/>
    <cellStyle name="Normal 16 5 3 4" xfId="12709" xr:uid="{00000000-0005-0000-0000-000037500000}"/>
    <cellStyle name="Normal 16 5 3 4 2" xfId="22792" xr:uid="{00000000-0005-0000-0000-000038500000}"/>
    <cellStyle name="Normal 16 5 3 4 3" xfId="42347" xr:uid="{00000000-0005-0000-0000-000039500000}"/>
    <cellStyle name="Normal 16 5 3 5" xfId="12710" xr:uid="{00000000-0005-0000-0000-00003A500000}"/>
    <cellStyle name="Normal 16 5 3 5 2" xfId="22793" xr:uid="{00000000-0005-0000-0000-00003B500000}"/>
    <cellStyle name="Normal 16 5 3 6" xfId="22782" xr:uid="{00000000-0005-0000-0000-00003C500000}"/>
    <cellStyle name="Normal 16 5 3 7" xfId="30821" xr:uid="{00000000-0005-0000-0000-00003D500000}"/>
    <cellStyle name="Normal 16 5 4" xfId="2484" xr:uid="{00000000-0005-0000-0000-00003E500000}"/>
    <cellStyle name="Normal 16 5 4 2" xfId="12711" xr:uid="{00000000-0005-0000-0000-00003F500000}"/>
    <cellStyle name="Normal 16 5 4 2 2" xfId="12712" xr:uid="{00000000-0005-0000-0000-000040500000}"/>
    <cellStyle name="Normal 16 5 4 2 2 2" xfId="22796" xr:uid="{00000000-0005-0000-0000-000041500000}"/>
    <cellStyle name="Normal 16 5 4 2 2 3" xfId="33480" xr:uid="{00000000-0005-0000-0000-000042500000}"/>
    <cellStyle name="Normal 16 5 4 2 3" xfId="12713" xr:uid="{00000000-0005-0000-0000-000043500000}"/>
    <cellStyle name="Normal 16 5 4 2 3 2" xfId="22797" xr:uid="{00000000-0005-0000-0000-000044500000}"/>
    <cellStyle name="Normal 16 5 4 2 3 3" xfId="32348" xr:uid="{00000000-0005-0000-0000-000045500000}"/>
    <cellStyle name="Normal 16 5 4 2 4" xfId="22795" xr:uid="{00000000-0005-0000-0000-000046500000}"/>
    <cellStyle name="Normal 16 5 4 2 5" xfId="31583" xr:uid="{00000000-0005-0000-0000-000047500000}"/>
    <cellStyle name="Normal 16 5 4 3" xfId="12714" xr:uid="{00000000-0005-0000-0000-000048500000}"/>
    <cellStyle name="Normal 16 5 4 3 2" xfId="22798" xr:uid="{00000000-0005-0000-0000-000049500000}"/>
    <cellStyle name="Normal 16 5 4 3 3" xfId="42349" xr:uid="{00000000-0005-0000-0000-00004A500000}"/>
    <cellStyle name="Normal 16 5 4 4" xfId="12715" xr:uid="{00000000-0005-0000-0000-00004B500000}"/>
    <cellStyle name="Normal 16 5 4 4 2" xfId="22799" xr:uid="{00000000-0005-0000-0000-00004C500000}"/>
    <cellStyle name="Normal 16 5 4 5" xfId="22794" xr:uid="{00000000-0005-0000-0000-00004D500000}"/>
    <cellStyle name="Normal 16 5 4 6" xfId="30823" xr:uid="{00000000-0005-0000-0000-00004E500000}"/>
    <cellStyle name="Normal 16 5 5" xfId="2485" xr:uid="{00000000-0005-0000-0000-00004F500000}"/>
    <cellStyle name="Normal 16 5 5 2" xfId="12716" xr:uid="{00000000-0005-0000-0000-000050500000}"/>
    <cellStyle name="Normal 16 5 5 2 2" xfId="12717" xr:uid="{00000000-0005-0000-0000-000051500000}"/>
    <cellStyle name="Normal 16 5 5 2 2 2" xfId="22802" xr:uid="{00000000-0005-0000-0000-000052500000}"/>
    <cellStyle name="Normal 16 5 5 2 2 3" xfId="33481" xr:uid="{00000000-0005-0000-0000-000053500000}"/>
    <cellStyle name="Normal 16 5 5 2 3" xfId="12718" xr:uid="{00000000-0005-0000-0000-000054500000}"/>
    <cellStyle name="Normal 16 5 5 2 3 2" xfId="22803" xr:uid="{00000000-0005-0000-0000-000055500000}"/>
    <cellStyle name="Normal 16 5 5 2 3 3" xfId="32349" xr:uid="{00000000-0005-0000-0000-000056500000}"/>
    <cellStyle name="Normal 16 5 5 2 4" xfId="22801" xr:uid="{00000000-0005-0000-0000-000057500000}"/>
    <cellStyle name="Normal 16 5 5 2 5" xfId="31584" xr:uid="{00000000-0005-0000-0000-000058500000}"/>
    <cellStyle name="Normal 16 5 5 3" xfId="12719" xr:uid="{00000000-0005-0000-0000-000059500000}"/>
    <cellStyle name="Normal 16 5 5 3 2" xfId="22804" xr:uid="{00000000-0005-0000-0000-00005A500000}"/>
    <cellStyle name="Normal 16 5 5 3 3" xfId="42350" xr:uid="{00000000-0005-0000-0000-00005B500000}"/>
    <cellStyle name="Normal 16 5 5 4" xfId="12720" xr:uid="{00000000-0005-0000-0000-00005C500000}"/>
    <cellStyle name="Normal 16 5 5 4 2" xfId="22805" xr:uid="{00000000-0005-0000-0000-00005D500000}"/>
    <cellStyle name="Normal 16 5 5 5" xfId="22800" xr:uid="{00000000-0005-0000-0000-00005E500000}"/>
    <cellStyle name="Normal 16 5 5 6" xfId="30824" xr:uid="{00000000-0005-0000-0000-00005F500000}"/>
    <cellStyle name="Normal 16 5 6" xfId="12721" xr:uid="{00000000-0005-0000-0000-000060500000}"/>
    <cellStyle name="Normal 16 5 6 2" xfId="12722" xr:uid="{00000000-0005-0000-0000-000061500000}"/>
    <cellStyle name="Normal 16 5 6 2 2" xfId="22807" xr:uid="{00000000-0005-0000-0000-000062500000}"/>
    <cellStyle name="Normal 16 5 6 2 3" xfId="33474" xr:uid="{00000000-0005-0000-0000-000063500000}"/>
    <cellStyle name="Normal 16 5 6 3" xfId="12723" xr:uid="{00000000-0005-0000-0000-000064500000}"/>
    <cellStyle name="Normal 16 5 6 3 2" xfId="22808" xr:uid="{00000000-0005-0000-0000-000065500000}"/>
    <cellStyle name="Normal 16 5 6 3 3" xfId="32342" xr:uid="{00000000-0005-0000-0000-000066500000}"/>
    <cellStyle name="Normal 16 5 6 4" xfId="22806" xr:uid="{00000000-0005-0000-0000-000067500000}"/>
    <cellStyle name="Normal 16 5 6 5" xfId="31577" xr:uid="{00000000-0005-0000-0000-000068500000}"/>
    <cellStyle name="Normal 16 5 7" xfId="12724" xr:uid="{00000000-0005-0000-0000-000069500000}"/>
    <cellStyle name="Normal 16 5 7 2" xfId="22809" xr:uid="{00000000-0005-0000-0000-00006A500000}"/>
    <cellStyle name="Normal 16 5 7 3" xfId="42343" xr:uid="{00000000-0005-0000-0000-00006B500000}"/>
    <cellStyle name="Normal 16 5 8" xfId="12725" xr:uid="{00000000-0005-0000-0000-00006C500000}"/>
    <cellStyle name="Normal 16 5 8 2" xfId="22810" xr:uid="{00000000-0005-0000-0000-00006D500000}"/>
    <cellStyle name="Normal 16 5 9" xfId="22763" xr:uid="{00000000-0005-0000-0000-00006E500000}"/>
    <cellStyle name="Normal 16 6" xfId="2486" xr:uid="{00000000-0005-0000-0000-00006F500000}"/>
    <cellStyle name="Normal 16 6 10" xfId="30825" xr:uid="{00000000-0005-0000-0000-000070500000}"/>
    <cellStyle name="Normal 16 6 2" xfId="2487" xr:uid="{00000000-0005-0000-0000-000071500000}"/>
    <cellStyle name="Normal 16 6 2 2" xfId="2488" xr:uid="{00000000-0005-0000-0000-000072500000}"/>
    <cellStyle name="Normal 16 6 2 2 2" xfId="12726" xr:uid="{00000000-0005-0000-0000-000073500000}"/>
    <cellStyle name="Normal 16 6 2 2 2 2" xfId="12727" xr:uid="{00000000-0005-0000-0000-000074500000}"/>
    <cellStyle name="Normal 16 6 2 2 2 2 2" xfId="22815" xr:uid="{00000000-0005-0000-0000-000075500000}"/>
    <cellStyle name="Normal 16 6 2 2 2 2 3" xfId="33484" xr:uid="{00000000-0005-0000-0000-000076500000}"/>
    <cellStyle name="Normal 16 6 2 2 2 3" xfId="12728" xr:uid="{00000000-0005-0000-0000-000077500000}"/>
    <cellStyle name="Normal 16 6 2 2 2 3 2" xfId="22816" xr:uid="{00000000-0005-0000-0000-000078500000}"/>
    <cellStyle name="Normal 16 6 2 2 2 3 3" xfId="32352" xr:uid="{00000000-0005-0000-0000-000079500000}"/>
    <cellStyle name="Normal 16 6 2 2 2 4" xfId="22814" xr:uid="{00000000-0005-0000-0000-00007A500000}"/>
    <cellStyle name="Normal 16 6 2 2 2 5" xfId="31587" xr:uid="{00000000-0005-0000-0000-00007B500000}"/>
    <cellStyle name="Normal 16 6 2 2 3" xfId="12729" xr:uid="{00000000-0005-0000-0000-00007C500000}"/>
    <cellStyle name="Normal 16 6 2 2 3 2" xfId="22817" xr:uid="{00000000-0005-0000-0000-00007D500000}"/>
    <cellStyle name="Normal 16 6 2 2 3 3" xfId="42353" xr:uid="{00000000-0005-0000-0000-00007E500000}"/>
    <cellStyle name="Normal 16 6 2 2 4" xfId="12730" xr:uid="{00000000-0005-0000-0000-00007F500000}"/>
    <cellStyle name="Normal 16 6 2 2 4 2" xfId="22818" xr:uid="{00000000-0005-0000-0000-000080500000}"/>
    <cellStyle name="Normal 16 6 2 2 5" xfId="22813" xr:uid="{00000000-0005-0000-0000-000081500000}"/>
    <cellStyle name="Normal 16 6 2 2 6" xfId="30827" xr:uid="{00000000-0005-0000-0000-000082500000}"/>
    <cellStyle name="Normal 16 6 2 3" xfId="2489" xr:uid="{00000000-0005-0000-0000-000083500000}"/>
    <cellStyle name="Normal 16 6 2 3 2" xfId="12731" xr:uid="{00000000-0005-0000-0000-000084500000}"/>
    <cellStyle name="Normal 16 6 2 3 2 2" xfId="12732" xr:uid="{00000000-0005-0000-0000-000085500000}"/>
    <cellStyle name="Normal 16 6 2 3 2 2 2" xfId="22821" xr:uid="{00000000-0005-0000-0000-000086500000}"/>
    <cellStyle name="Normal 16 6 2 3 2 2 3" xfId="33485" xr:uid="{00000000-0005-0000-0000-000087500000}"/>
    <cellStyle name="Normal 16 6 2 3 2 3" xfId="12733" xr:uid="{00000000-0005-0000-0000-000088500000}"/>
    <cellStyle name="Normal 16 6 2 3 2 3 2" xfId="22822" xr:uid="{00000000-0005-0000-0000-000089500000}"/>
    <cellStyle name="Normal 16 6 2 3 2 3 3" xfId="32353" xr:uid="{00000000-0005-0000-0000-00008A500000}"/>
    <cellStyle name="Normal 16 6 2 3 2 4" xfId="22820" xr:uid="{00000000-0005-0000-0000-00008B500000}"/>
    <cellStyle name="Normal 16 6 2 3 2 5" xfId="31588" xr:uid="{00000000-0005-0000-0000-00008C500000}"/>
    <cellStyle name="Normal 16 6 2 3 3" xfId="12734" xr:uid="{00000000-0005-0000-0000-00008D500000}"/>
    <cellStyle name="Normal 16 6 2 3 3 2" xfId="22823" xr:uid="{00000000-0005-0000-0000-00008E500000}"/>
    <cellStyle name="Normal 16 6 2 3 3 3" xfId="42354" xr:uid="{00000000-0005-0000-0000-00008F500000}"/>
    <cellStyle name="Normal 16 6 2 3 4" xfId="12735" xr:uid="{00000000-0005-0000-0000-000090500000}"/>
    <cellStyle name="Normal 16 6 2 3 4 2" xfId="22824" xr:uid="{00000000-0005-0000-0000-000091500000}"/>
    <cellStyle name="Normal 16 6 2 3 5" xfId="22819" xr:uid="{00000000-0005-0000-0000-000092500000}"/>
    <cellStyle name="Normal 16 6 2 3 6" xfId="30828" xr:uid="{00000000-0005-0000-0000-000093500000}"/>
    <cellStyle name="Normal 16 6 2 4" xfId="12736" xr:uid="{00000000-0005-0000-0000-000094500000}"/>
    <cellStyle name="Normal 16 6 2 4 2" xfId="12737" xr:uid="{00000000-0005-0000-0000-000095500000}"/>
    <cellStyle name="Normal 16 6 2 4 2 2" xfId="22826" xr:uid="{00000000-0005-0000-0000-000096500000}"/>
    <cellStyle name="Normal 16 6 2 4 2 3" xfId="33483" xr:uid="{00000000-0005-0000-0000-000097500000}"/>
    <cellStyle name="Normal 16 6 2 4 3" xfId="12738" xr:uid="{00000000-0005-0000-0000-000098500000}"/>
    <cellStyle name="Normal 16 6 2 4 3 2" xfId="22827" xr:uid="{00000000-0005-0000-0000-000099500000}"/>
    <cellStyle name="Normal 16 6 2 4 3 3" xfId="32351" xr:uid="{00000000-0005-0000-0000-00009A500000}"/>
    <cellStyle name="Normal 16 6 2 4 4" xfId="22825" xr:uid="{00000000-0005-0000-0000-00009B500000}"/>
    <cellStyle name="Normal 16 6 2 4 5" xfId="31586" xr:uid="{00000000-0005-0000-0000-00009C500000}"/>
    <cellStyle name="Normal 16 6 2 5" xfId="12739" xr:uid="{00000000-0005-0000-0000-00009D500000}"/>
    <cellStyle name="Normal 16 6 2 5 2" xfId="22828" xr:uid="{00000000-0005-0000-0000-00009E500000}"/>
    <cellStyle name="Normal 16 6 2 5 3" xfId="42352" xr:uid="{00000000-0005-0000-0000-00009F500000}"/>
    <cellStyle name="Normal 16 6 2 6" xfId="12740" xr:uid="{00000000-0005-0000-0000-0000A0500000}"/>
    <cellStyle name="Normal 16 6 2 6 2" xfId="22829" xr:uid="{00000000-0005-0000-0000-0000A1500000}"/>
    <cellStyle name="Normal 16 6 2 7" xfId="22812" xr:uid="{00000000-0005-0000-0000-0000A2500000}"/>
    <cellStyle name="Normal 16 6 2 8" xfId="30826" xr:uid="{00000000-0005-0000-0000-0000A3500000}"/>
    <cellStyle name="Normal 16 6 3" xfId="2490" xr:uid="{00000000-0005-0000-0000-0000A4500000}"/>
    <cellStyle name="Normal 16 6 3 2" xfId="2491" xr:uid="{00000000-0005-0000-0000-0000A5500000}"/>
    <cellStyle name="Normal 16 6 3 2 2" xfId="12741" xr:uid="{00000000-0005-0000-0000-0000A6500000}"/>
    <cellStyle name="Normal 16 6 3 2 2 2" xfId="12742" xr:uid="{00000000-0005-0000-0000-0000A7500000}"/>
    <cellStyle name="Normal 16 6 3 2 2 2 2" xfId="22833" xr:uid="{00000000-0005-0000-0000-0000A8500000}"/>
    <cellStyle name="Normal 16 6 3 2 2 2 3" xfId="33487" xr:uid="{00000000-0005-0000-0000-0000A9500000}"/>
    <cellStyle name="Normal 16 6 3 2 2 3" xfId="12743" xr:uid="{00000000-0005-0000-0000-0000AA500000}"/>
    <cellStyle name="Normal 16 6 3 2 2 3 2" xfId="22834" xr:uid="{00000000-0005-0000-0000-0000AB500000}"/>
    <cellStyle name="Normal 16 6 3 2 2 3 3" xfId="32355" xr:uid="{00000000-0005-0000-0000-0000AC500000}"/>
    <cellStyle name="Normal 16 6 3 2 2 4" xfId="22832" xr:uid="{00000000-0005-0000-0000-0000AD500000}"/>
    <cellStyle name="Normal 16 6 3 2 2 5" xfId="31590" xr:uid="{00000000-0005-0000-0000-0000AE500000}"/>
    <cellStyle name="Normal 16 6 3 2 3" xfId="12744" xr:uid="{00000000-0005-0000-0000-0000AF500000}"/>
    <cellStyle name="Normal 16 6 3 2 3 2" xfId="22835" xr:uid="{00000000-0005-0000-0000-0000B0500000}"/>
    <cellStyle name="Normal 16 6 3 2 3 3" xfId="42356" xr:uid="{00000000-0005-0000-0000-0000B1500000}"/>
    <cellStyle name="Normal 16 6 3 2 4" xfId="12745" xr:uid="{00000000-0005-0000-0000-0000B2500000}"/>
    <cellStyle name="Normal 16 6 3 2 4 2" xfId="22836" xr:uid="{00000000-0005-0000-0000-0000B3500000}"/>
    <cellStyle name="Normal 16 6 3 2 5" xfId="22831" xr:uid="{00000000-0005-0000-0000-0000B4500000}"/>
    <cellStyle name="Normal 16 6 3 2 6" xfId="30830" xr:uid="{00000000-0005-0000-0000-0000B5500000}"/>
    <cellStyle name="Normal 16 6 3 3" xfId="12746" xr:uid="{00000000-0005-0000-0000-0000B6500000}"/>
    <cellStyle name="Normal 16 6 3 3 2" xfId="12747" xr:uid="{00000000-0005-0000-0000-0000B7500000}"/>
    <cellStyle name="Normal 16 6 3 3 2 2" xfId="22838" xr:uid="{00000000-0005-0000-0000-0000B8500000}"/>
    <cellStyle name="Normal 16 6 3 3 2 3" xfId="33486" xr:uid="{00000000-0005-0000-0000-0000B9500000}"/>
    <cellStyle name="Normal 16 6 3 3 3" xfId="12748" xr:uid="{00000000-0005-0000-0000-0000BA500000}"/>
    <cellStyle name="Normal 16 6 3 3 3 2" xfId="22839" xr:uid="{00000000-0005-0000-0000-0000BB500000}"/>
    <cellStyle name="Normal 16 6 3 3 3 3" xfId="32354" xr:uid="{00000000-0005-0000-0000-0000BC500000}"/>
    <cellStyle name="Normal 16 6 3 3 4" xfId="22837" xr:uid="{00000000-0005-0000-0000-0000BD500000}"/>
    <cellStyle name="Normal 16 6 3 3 5" xfId="31589" xr:uid="{00000000-0005-0000-0000-0000BE500000}"/>
    <cellStyle name="Normal 16 6 3 4" xfId="12749" xr:uid="{00000000-0005-0000-0000-0000BF500000}"/>
    <cellStyle name="Normal 16 6 3 4 2" xfId="22840" xr:uid="{00000000-0005-0000-0000-0000C0500000}"/>
    <cellStyle name="Normal 16 6 3 4 3" xfId="42355" xr:uid="{00000000-0005-0000-0000-0000C1500000}"/>
    <cellStyle name="Normal 16 6 3 5" xfId="12750" xr:uid="{00000000-0005-0000-0000-0000C2500000}"/>
    <cellStyle name="Normal 16 6 3 5 2" xfId="22841" xr:uid="{00000000-0005-0000-0000-0000C3500000}"/>
    <cellStyle name="Normal 16 6 3 6" xfId="22830" xr:uid="{00000000-0005-0000-0000-0000C4500000}"/>
    <cellStyle name="Normal 16 6 3 7" xfId="30829" xr:uid="{00000000-0005-0000-0000-0000C5500000}"/>
    <cellStyle name="Normal 16 6 4" xfId="2492" xr:uid="{00000000-0005-0000-0000-0000C6500000}"/>
    <cellStyle name="Normal 16 6 4 2" xfId="12751" xr:uid="{00000000-0005-0000-0000-0000C7500000}"/>
    <cellStyle name="Normal 16 6 4 2 2" xfId="12752" xr:uid="{00000000-0005-0000-0000-0000C8500000}"/>
    <cellStyle name="Normal 16 6 4 2 2 2" xfId="22844" xr:uid="{00000000-0005-0000-0000-0000C9500000}"/>
    <cellStyle name="Normal 16 6 4 2 2 3" xfId="33488" xr:uid="{00000000-0005-0000-0000-0000CA500000}"/>
    <cellStyle name="Normal 16 6 4 2 3" xfId="12753" xr:uid="{00000000-0005-0000-0000-0000CB500000}"/>
    <cellStyle name="Normal 16 6 4 2 3 2" xfId="22845" xr:uid="{00000000-0005-0000-0000-0000CC500000}"/>
    <cellStyle name="Normal 16 6 4 2 3 3" xfId="32356" xr:uid="{00000000-0005-0000-0000-0000CD500000}"/>
    <cellStyle name="Normal 16 6 4 2 4" xfId="22843" xr:uid="{00000000-0005-0000-0000-0000CE500000}"/>
    <cellStyle name="Normal 16 6 4 2 5" xfId="31591" xr:uid="{00000000-0005-0000-0000-0000CF500000}"/>
    <cellStyle name="Normal 16 6 4 3" xfId="12754" xr:uid="{00000000-0005-0000-0000-0000D0500000}"/>
    <cellStyle name="Normal 16 6 4 3 2" xfId="22846" xr:uid="{00000000-0005-0000-0000-0000D1500000}"/>
    <cellStyle name="Normal 16 6 4 3 3" xfId="42357" xr:uid="{00000000-0005-0000-0000-0000D2500000}"/>
    <cellStyle name="Normal 16 6 4 4" xfId="12755" xr:uid="{00000000-0005-0000-0000-0000D3500000}"/>
    <cellStyle name="Normal 16 6 4 4 2" xfId="22847" xr:uid="{00000000-0005-0000-0000-0000D4500000}"/>
    <cellStyle name="Normal 16 6 4 5" xfId="22842" xr:uid="{00000000-0005-0000-0000-0000D5500000}"/>
    <cellStyle name="Normal 16 6 4 6" xfId="30831" xr:uid="{00000000-0005-0000-0000-0000D6500000}"/>
    <cellStyle name="Normal 16 6 5" xfId="2493" xr:uid="{00000000-0005-0000-0000-0000D7500000}"/>
    <cellStyle name="Normal 16 6 5 2" xfId="12756" xr:uid="{00000000-0005-0000-0000-0000D8500000}"/>
    <cellStyle name="Normal 16 6 5 2 2" xfId="12757" xr:uid="{00000000-0005-0000-0000-0000D9500000}"/>
    <cellStyle name="Normal 16 6 5 2 2 2" xfId="22850" xr:uid="{00000000-0005-0000-0000-0000DA500000}"/>
    <cellStyle name="Normal 16 6 5 2 2 3" xfId="33489" xr:uid="{00000000-0005-0000-0000-0000DB500000}"/>
    <cellStyle name="Normal 16 6 5 2 3" xfId="12758" xr:uid="{00000000-0005-0000-0000-0000DC500000}"/>
    <cellStyle name="Normal 16 6 5 2 3 2" xfId="22851" xr:uid="{00000000-0005-0000-0000-0000DD500000}"/>
    <cellStyle name="Normal 16 6 5 2 3 3" xfId="32357" xr:uid="{00000000-0005-0000-0000-0000DE500000}"/>
    <cellStyle name="Normal 16 6 5 2 4" xfId="22849" xr:uid="{00000000-0005-0000-0000-0000DF500000}"/>
    <cellStyle name="Normal 16 6 5 2 5" xfId="31592" xr:uid="{00000000-0005-0000-0000-0000E0500000}"/>
    <cellStyle name="Normal 16 6 5 3" xfId="12759" xr:uid="{00000000-0005-0000-0000-0000E1500000}"/>
    <cellStyle name="Normal 16 6 5 3 2" xfId="22852" xr:uid="{00000000-0005-0000-0000-0000E2500000}"/>
    <cellStyle name="Normal 16 6 5 3 3" xfId="42358" xr:uid="{00000000-0005-0000-0000-0000E3500000}"/>
    <cellStyle name="Normal 16 6 5 4" xfId="12760" xr:uid="{00000000-0005-0000-0000-0000E4500000}"/>
    <cellStyle name="Normal 16 6 5 4 2" xfId="22853" xr:uid="{00000000-0005-0000-0000-0000E5500000}"/>
    <cellStyle name="Normal 16 6 5 5" xfId="22848" xr:uid="{00000000-0005-0000-0000-0000E6500000}"/>
    <cellStyle name="Normal 16 6 5 6" xfId="30832" xr:uid="{00000000-0005-0000-0000-0000E7500000}"/>
    <cellStyle name="Normal 16 6 6" xfId="12761" xr:uid="{00000000-0005-0000-0000-0000E8500000}"/>
    <cellStyle name="Normal 16 6 6 2" xfId="12762" xr:uid="{00000000-0005-0000-0000-0000E9500000}"/>
    <cellStyle name="Normal 16 6 6 2 2" xfId="22855" xr:uid="{00000000-0005-0000-0000-0000EA500000}"/>
    <cellStyle name="Normal 16 6 6 2 3" xfId="33482" xr:uid="{00000000-0005-0000-0000-0000EB500000}"/>
    <cellStyle name="Normal 16 6 6 3" xfId="12763" xr:uid="{00000000-0005-0000-0000-0000EC500000}"/>
    <cellStyle name="Normal 16 6 6 3 2" xfId="22856" xr:uid="{00000000-0005-0000-0000-0000ED500000}"/>
    <cellStyle name="Normal 16 6 6 3 3" xfId="32350" xr:uid="{00000000-0005-0000-0000-0000EE500000}"/>
    <cellStyle name="Normal 16 6 6 4" xfId="22854" xr:uid="{00000000-0005-0000-0000-0000EF500000}"/>
    <cellStyle name="Normal 16 6 6 5" xfId="31585" xr:uid="{00000000-0005-0000-0000-0000F0500000}"/>
    <cellStyle name="Normal 16 6 7" xfId="12764" xr:uid="{00000000-0005-0000-0000-0000F1500000}"/>
    <cellStyle name="Normal 16 6 7 2" xfId="22857" xr:uid="{00000000-0005-0000-0000-0000F2500000}"/>
    <cellStyle name="Normal 16 6 7 3" xfId="42351" xr:uid="{00000000-0005-0000-0000-0000F3500000}"/>
    <cellStyle name="Normal 16 6 8" xfId="12765" xr:uid="{00000000-0005-0000-0000-0000F4500000}"/>
    <cellStyle name="Normal 16 6 8 2" xfId="22858" xr:uid="{00000000-0005-0000-0000-0000F5500000}"/>
    <cellStyle name="Normal 16 6 9" xfId="22811" xr:uid="{00000000-0005-0000-0000-0000F6500000}"/>
    <cellStyle name="Normal 16 7" xfId="2494" xr:uid="{00000000-0005-0000-0000-0000F7500000}"/>
    <cellStyle name="Normal 16 7 2" xfId="2495" xr:uid="{00000000-0005-0000-0000-0000F8500000}"/>
    <cellStyle name="Normal 16 7 2 2" xfId="12766" xr:uid="{00000000-0005-0000-0000-0000F9500000}"/>
    <cellStyle name="Normal 16 7 2 2 2" xfId="12767" xr:uid="{00000000-0005-0000-0000-0000FA500000}"/>
    <cellStyle name="Normal 16 7 2 2 2 2" xfId="22862" xr:uid="{00000000-0005-0000-0000-0000FB500000}"/>
    <cellStyle name="Normal 16 7 2 2 2 3" xfId="33491" xr:uid="{00000000-0005-0000-0000-0000FC500000}"/>
    <cellStyle name="Normal 16 7 2 2 3" xfId="12768" xr:uid="{00000000-0005-0000-0000-0000FD500000}"/>
    <cellStyle name="Normal 16 7 2 2 3 2" xfId="22863" xr:uid="{00000000-0005-0000-0000-0000FE500000}"/>
    <cellStyle name="Normal 16 7 2 2 3 3" xfId="32359" xr:uid="{00000000-0005-0000-0000-0000FF500000}"/>
    <cellStyle name="Normal 16 7 2 2 4" xfId="22861" xr:uid="{00000000-0005-0000-0000-000000510000}"/>
    <cellStyle name="Normal 16 7 2 2 5" xfId="31594" xr:uid="{00000000-0005-0000-0000-000001510000}"/>
    <cellStyle name="Normal 16 7 2 3" xfId="12769" xr:uid="{00000000-0005-0000-0000-000002510000}"/>
    <cellStyle name="Normal 16 7 2 3 2" xfId="22864" xr:uid="{00000000-0005-0000-0000-000003510000}"/>
    <cellStyle name="Normal 16 7 2 3 3" xfId="42360" xr:uid="{00000000-0005-0000-0000-000004510000}"/>
    <cellStyle name="Normal 16 7 2 4" xfId="12770" xr:uid="{00000000-0005-0000-0000-000005510000}"/>
    <cellStyle name="Normal 16 7 2 4 2" xfId="22865" xr:uid="{00000000-0005-0000-0000-000006510000}"/>
    <cellStyle name="Normal 16 7 2 5" xfId="22860" xr:uid="{00000000-0005-0000-0000-000007510000}"/>
    <cellStyle name="Normal 16 7 2 6" xfId="30834" xr:uid="{00000000-0005-0000-0000-000008510000}"/>
    <cellStyle name="Normal 16 7 3" xfId="2496" xr:uid="{00000000-0005-0000-0000-000009510000}"/>
    <cellStyle name="Normal 16 7 3 2" xfId="12771" xr:uid="{00000000-0005-0000-0000-00000A510000}"/>
    <cellStyle name="Normal 16 7 3 2 2" xfId="12772" xr:uid="{00000000-0005-0000-0000-00000B510000}"/>
    <cellStyle name="Normal 16 7 3 2 2 2" xfId="22868" xr:uid="{00000000-0005-0000-0000-00000C510000}"/>
    <cellStyle name="Normal 16 7 3 2 2 3" xfId="33492" xr:uid="{00000000-0005-0000-0000-00000D510000}"/>
    <cellStyle name="Normal 16 7 3 2 3" xfId="12773" xr:uid="{00000000-0005-0000-0000-00000E510000}"/>
    <cellStyle name="Normal 16 7 3 2 3 2" xfId="22869" xr:uid="{00000000-0005-0000-0000-00000F510000}"/>
    <cellStyle name="Normal 16 7 3 2 3 3" xfId="32360" xr:uid="{00000000-0005-0000-0000-000010510000}"/>
    <cellStyle name="Normal 16 7 3 2 4" xfId="22867" xr:uid="{00000000-0005-0000-0000-000011510000}"/>
    <cellStyle name="Normal 16 7 3 2 5" xfId="31595" xr:uid="{00000000-0005-0000-0000-000012510000}"/>
    <cellStyle name="Normal 16 7 3 3" xfId="12774" xr:uid="{00000000-0005-0000-0000-000013510000}"/>
    <cellStyle name="Normal 16 7 3 3 2" xfId="22870" xr:uid="{00000000-0005-0000-0000-000014510000}"/>
    <cellStyle name="Normal 16 7 3 3 3" xfId="42361" xr:uid="{00000000-0005-0000-0000-000015510000}"/>
    <cellStyle name="Normal 16 7 3 4" xfId="12775" xr:uid="{00000000-0005-0000-0000-000016510000}"/>
    <cellStyle name="Normal 16 7 3 4 2" xfId="22871" xr:uid="{00000000-0005-0000-0000-000017510000}"/>
    <cellStyle name="Normal 16 7 3 5" xfId="22866" xr:uid="{00000000-0005-0000-0000-000018510000}"/>
    <cellStyle name="Normal 16 7 3 6" xfId="30835" xr:uid="{00000000-0005-0000-0000-000019510000}"/>
    <cellStyle name="Normal 16 7 4" xfId="12776" xr:uid="{00000000-0005-0000-0000-00001A510000}"/>
    <cellStyle name="Normal 16 7 4 2" xfId="12777" xr:uid="{00000000-0005-0000-0000-00001B510000}"/>
    <cellStyle name="Normal 16 7 4 2 2" xfId="22873" xr:uid="{00000000-0005-0000-0000-00001C510000}"/>
    <cellStyle name="Normal 16 7 4 2 3" xfId="33490" xr:uid="{00000000-0005-0000-0000-00001D510000}"/>
    <cellStyle name="Normal 16 7 4 3" xfId="12778" xr:uid="{00000000-0005-0000-0000-00001E510000}"/>
    <cellStyle name="Normal 16 7 4 3 2" xfId="22874" xr:uid="{00000000-0005-0000-0000-00001F510000}"/>
    <cellStyle name="Normal 16 7 4 3 3" xfId="32358" xr:uid="{00000000-0005-0000-0000-000020510000}"/>
    <cellStyle name="Normal 16 7 4 4" xfId="22872" xr:uid="{00000000-0005-0000-0000-000021510000}"/>
    <cellStyle name="Normal 16 7 4 5" xfId="31593" xr:uid="{00000000-0005-0000-0000-000022510000}"/>
    <cellStyle name="Normal 16 7 5" xfId="12779" xr:uid="{00000000-0005-0000-0000-000023510000}"/>
    <cellStyle name="Normal 16 7 5 2" xfId="22875" xr:uid="{00000000-0005-0000-0000-000024510000}"/>
    <cellStyle name="Normal 16 7 5 3" xfId="42359" xr:uid="{00000000-0005-0000-0000-000025510000}"/>
    <cellStyle name="Normal 16 7 6" xfId="12780" xr:uid="{00000000-0005-0000-0000-000026510000}"/>
    <cellStyle name="Normal 16 7 6 2" xfId="22876" xr:uid="{00000000-0005-0000-0000-000027510000}"/>
    <cellStyle name="Normal 16 7 7" xfId="22859" xr:uid="{00000000-0005-0000-0000-000028510000}"/>
    <cellStyle name="Normal 16 7 8" xfId="30833" xr:uid="{00000000-0005-0000-0000-000029510000}"/>
    <cellStyle name="Normal 16 8" xfId="2497" xr:uid="{00000000-0005-0000-0000-00002A510000}"/>
    <cellStyle name="Normal 16 8 2" xfId="2498" xr:uid="{00000000-0005-0000-0000-00002B510000}"/>
    <cellStyle name="Normal 16 8 2 2" xfId="12781" xr:uid="{00000000-0005-0000-0000-00002C510000}"/>
    <cellStyle name="Normal 16 8 2 2 2" xfId="12782" xr:uid="{00000000-0005-0000-0000-00002D510000}"/>
    <cellStyle name="Normal 16 8 2 2 2 2" xfId="22880" xr:uid="{00000000-0005-0000-0000-00002E510000}"/>
    <cellStyle name="Normal 16 8 2 2 2 3" xfId="33494" xr:uid="{00000000-0005-0000-0000-00002F510000}"/>
    <cellStyle name="Normal 16 8 2 2 3" xfId="12783" xr:uid="{00000000-0005-0000-0000-000030510000}"/>
    <cellStyle name="Normal 16 8 2 2 3 2" xfId="22881" xr:uid="{00000000-0005-0000-0000-000031510000}"/>
    <cellStyle name="Normal 16 8 2 2 3 3" xfId="32362" xr:uid="{00000000-0005-0000-0000-000032510000}"/>
    <cellStyle name="Normal 16 8 2 2 4" xfId="22879" xr:uid="{00000000-0005-0000-0000-000033510000}"/>
    <cellStyle name="Normal 16 8 2 2 5" xfId="31597" xr:uid="{00000000-0005-0000-0000-000034510000}"/>
    <cellStyle name="Normal 16 8 2 3" xfId="12784" xr:uid="{00000000-0005-0000-0000-000035510000}"/>
    <cellStyle name="Normal 16 8 2 3 2" xfId="22882" xr:uid="{00000000-0005-0000-0000-000036510000}"/>
    <cellStyle name="Normal 16 8 2 3 3" xfId="42363" xr:uid="{00000000-0005-0000-0000-000037510000}"/>
    <cellStyle name="Normal 16 8 2 4" xfId="12785" xr:uid="{00000000-0005-0000-0000-000038510000}"/>
    <cellStyle name="Normal 16 8 2 4 2" xfId="22883" xr:uid="{00000000-0005-0000-0000-000039510000}"/>
    <cellStyle name="Normal 16 8 2 5" xfId="22878" xr:uid="{00000000-0005-0000-0000-00003A510000}"/>
    <cellStyle name="Normal 16 8 2 6" xfId="30837" xr:uid="{00000000-0005-0000-0000-00003B510000}"/>
    <cellStyle name="Normal 16 8 3" xfId="2499" xr:uid="{00000000-0005-0000-0000-00003C510000}"/>
    <cellStyle name="Normal 16 8 3 2" xfId="12786" xr:uid="{00000000-0005-0000-0000-00003D510000}"/>
    <cellStyle name="Normal 16 8 3 2 2" xfId="12787" xr:uid="{00000000-0005-0000-0000-00003E510000}"/>
    <cellStyle name="Normal 16 8 3 2 2 2" xfId="22886" xr:uid="{00000000-0005-0000-0000-00003F510000}"/>
    <cellStyle name="Normal 16 8 3 2 2 3" xfId="33495" xr:uid="{00000000-0005-0000-0000-000040510000}"/>
    <cellStyle name="Normal 16 8 3 2 3" xfId="12788" xr:uid="{00000000-0005-0000-0000-000041510000}"/>
    <cellStyle name="Normal 16 8 3 2 3 2" xfId="22887" xr:uid="{00000000-0005-0000-0000-000042510000}"/>
    <cellStyle name="Normal 16 8 3 2 3 3" xfId="32363" xr:uid="{00000000-0005-0000-0000-000043510000}"/>
    <cellStyle name="Normal 16 8 3 2 4" xfId="22885" xr:uid="{00000000-0005-0000-0000-000044510000}"/>
    <cellStyle name="Normal 16 8 3 2 5" xfId="31598" xr:uid="{00000000-0005-0000-0000-000045510000}"/>
    <cellStyle name="Normal 16 8 3 3" xfId="12789" xr:uid="{00000000-0005-0000-0000-000046510000}"/>
    <cellStyle name="Normal 16 8 3 3 2" xfId="22888" xr:uid="{00000000-0005-0000-0000-000047510000}"/>
    <cellStyle name="Normal 16 8 3 3 3" xfId="42364" xr:uid="{00000000-0005-0000-0000-000048510000}"/>
    <cellStyle name="Normal 16 8 3 4" xfId="12790" xr:uid="{00000000-0005-0000-0000-000049510000}"/>
    <cellStyle name="Normal 16 8 3 4 2" xfId="22889" xr:uid="{00000000-0005-0000-0000-00004A510000}"/>
    <cellStyle name="Normal 16 8 3 5" xfId="22884" xr:uid="{00000000-0005-0000-0000-00004B510000}"/>
    <cellStyle name="Normal 16 8 3 6" xfId="30838" xr:uid="{00000000-0005-0000-0000-00004C510000}"/>
    <cellStyle name="Normal 16 8 4" xfId="12791" xr:uid="{00000000-0005-0000-0000-00004D510000}"/>
    <cellStyle name="Normal 16 8 4 2" xfId="12792" xr:uid="{00000000-0005-0000-0000-00004E510000}"/>
    <cellStyle name="Normal 16 8 4 2 2" xfId="22891" xr:uid="{00000000-0005-0000-0000-00004F510000}"/>
    <cellStyle name="Normal 16 8 4 2 3" xfId="33493" xr:uid="{00000000-0005-0000-0000-000050510000}"/>
    <cellStyle name="Normal 16 8 4 3" xfId="12793" xr:uid="{00000000-0005-0000-0000-000051510000}"/>
    <cellStyle name="Normal 16 8 4 3 2" xfId="22892" xr:uid="{00000000-0005-0000-0000-000052510000}"/>
    <cellStyle name="Normal 16 8 4 3 3" xfId="32361" xr:uid="{00000000-0005-0000-0000-000053510000}"/>
    <cellStyle name="Normal 16 8 4 4" xfId="22890" xr:uid="{00000000-0005-0000-0000-000054510000}"/>
    <cellStyle name="Normal 16 8 4 5" xfId="31596" xr:uid="{00000000-0005-0000-0000-000055510000}"/>
    <cellStyle name="Normal 16 8 5" xfId="12794" xr:uid="{00000000-0005-0000-0000-000056510000}"/>
    <cellStyle name="Normal 16 8 5 2" xfId="22893" xr:uid="{00000000-0005-0000-0000-000057510000}"/>
    <cellStyle name="Normal 16 8 5 3" xfId="42362" xr:uid="{00000000-0005-0000-0000-000058510000}"/>
    <cellStyle name="Normal 16 8 6" xfId="12795" xr:uid="{00000000-0005-0000-0000-000059510000}"/>
    <cellStyle name="Normal 16 8 6 2" xfId="22894" xr:uid="{00000000-0005-0000-0000-00005A510000}"/>
    <cellStyle name="Normal 16 8 7" xfId="22877" xr:uid="{00000000-0005-0000-0000-00005B510000}"/>
    <cellStyle name="Normal 16 8 8" xfId="30836" xr:uid="{00000000-0005-0000-0000-00005C510000}"/>
    <cellStyle name="Normal 16 9" xfId="2500" xr:uid="{00000000-0005-0000-0000-00005D510000}"/>
    <cellStyle name="Normal 16 9 2" xfId="2501" xr:uid="{00000000-0005-0000-0000-00005E510000}"/>
    <cellStyle name="Normal 16 9 2 2" xfId="12796" xr:uid="{00000000-0005-0000-0000-00005F510000}"/>
    <cellStyle name="Normal 16 9 2 2 2" xfId="12797" xr:uid="{00000000-0005-0000-0000-000060510000}"/>
    <cellStyle name="Normal 16 9 2 2 2 2" xfId="22898" xr:uid="{00000000-0005-0000-0000-000061510000}"/>
    <cellStyle name="Normal 16 9 2 2 2 3" xfId="33497" xr:uid="{00000000-0005-0000-0000-000062510000}"/>
    <cellStyle name="Normal 16 9 2 2 3" xfId="12798" xr:uid="{00000000-0005-0000-0000-000063510000}"/>
    <cellStyle name="Normal 16 9 2 2 3 2" xfId="22899" xr:uid="{00000000-0005-0000-0000-000064510000}"/>
    <cellStyle name="Normal 16 9 2 2 3 3" xfId="32365" xr:uid="{00000000-0005-0000-0000-000065510000}"/>
    <cellStyle name="Normal 16 9 2 2 4" xfId="22897" xr:uid="{00000000-0005-0000-0000-000066510000}"/>
    <cellStyle name="Normal 16 9 2 2 5" xfId="31600" xr:uid="{00000000-0005-0000-0000-000067510000}"/>
    <cellStyle name="Normal 16 9 2 3" xfId="12799" xr:uid="{00000000-0005-0000-0000-000068510000}"/>
    <cellStyle name="Normal 16 9 2 3 2" xfId="22900" xr:uid="{00000000-0005-0000-0000-000069510000}"/>
    <cellStyle name="Normal 16 9 2 3 3" xfId="42366" xr:uid="{00000000-0005-0000-0000-00006A510000}"/>
    <cellStyle name="Normal 16 9 2 4" xfId="12800" xr:uid="{00000000-0005-0000-0000-00006B510000}"/>
    <cellStyle name="Normal 16 9 2 4 2" xfId="22901" xr:uid="{00000000-0005-0000-0000-00006C510000}"/>
    <cellStyle name="Normal 16 9 2 5" xfId="22896" xr:uid="{00000000-0005-0000-0000-00006D510000}"/>
    <cellStyle name="Normal 16 9 2 6" xfId="30840" xr:uid="{00000000-0005-0000-0000-00006E510000}"/>
    <cellStyle name="Normal 16 9 3" xfId="12801" xr:uid="{00000000-0005-0000-0000-00006F510000}"/>
    <cellStyle name="Normal 16 9 3 2" xfId="12802" xr:uid="{00000000-0005-0000-0000-000070510000}"/>
    <cellStyle name="Normal 16 9 3 2 2" xfId="22903" xr:uid="{00000000-0005-0000-0000-000071510000}"/>
    <cellStyle name="Normal 16 9 3 2 3" xfId="33496" xr:uid="{00000000-0005-0000-0000-000072510000}"/>
    <cellStyle name="Normal 16 9 3 3" xfId="12803" xr:uid="{00000000-0005-0000-0000-000073510000}"/>
    <cellStyle name="Normal 16 9 3 3 2" xfId="22904" xr:uid="{00000000-0005-0000-0000-000074510000}"/>
    <cellStyle name="Normal 16 9 3 3 3" xfId="32364" xr:uid="{00000000-0005-0000-0000-000075510000}"/>
    <cellStyle name="Normal 16 9 3 4" xfId="22902" xr:uid="{00000000-0005-0000-0000-000076510000}"/>
    <cellStyle name="Normal 16 9 3 5" xfId="31599" xr:uid="{00000000-0005-0000-0000-000077510000}"/>
    <cellStyle name="Normal 16 9 4" xfId="12804" xr:uid="{00000000-0005-0000-0000-000078510000}"/>
    <cellStyle name="Normal 16 9 4 2" xfId="22905" xr:uid="{00000000-0005-0000-0000-000079510000}"/>
    <cellStyle name="Normal 16 9 4 3" xfId="42365" xr:uid="{00000000-0005-0000-0000-00007A510000}"/>
    <cellStyle name="Normal 16 9 5" xfId="12805" xr:uid="{00000000-0005-0000-0000-00007B510000}"/>
    <cellStyle name="Normal 16 9 5 2" xfId="22906" xr:uid="{00000000-0005-0000-0000-00007C510000}"/>
    <cellStyle name="Normal 16 9 6" xfId="22895" xr:uid="{00000000-0005-0000-0000-00007D510000}"/>
    <cellStyle name="Normal 16 9 7" xfId="30839" xr:uid="{00000000-0005-0000-0000-00007E510000}"/>
    <cellStyle name="Normal 17" xfId="2502" xr:uid="{00000000-0005-0000-0000-00007F510000}"/>
    <cellStyle name="Normal 17 2" xfId="12807" xr:uid="{00000000-0005-0000-0000-000080510000}"/>
    <cellStyle name="Normal 17 2 2" xfId="12808" xr:uid="{00000000-0005-0000-0000-000081510000}"/>
    <cellStyle name="Normal 17 2 2 2" xfId="22909" xr:uid="{00000000-0005-0000-0000-000082510000}"/>
    <cellStyle name="Normal 17 2 2 3" xfId="33498" xr:uid="{00000000-0005-0000-0000-000083510000}"/>
    <cellStyle name="Normal 17 2 3" xfId="12809" xr:uid="{00000000-0005-0000-0000-000084510000}"/>
    <cellStyle name="Normal 17 2 3 2" xfId="22910" xr:uid="{00000000-0005-0000-0000-000085510000}"/>
    <cellStyle name="Normal 17 2 3 3" xfId="32366" xr:uid="{00000000-0005-0000-0000-000086510000}"/>
    <cellStyle name="Normal 17 2 4" xfId="22908" xr:uid="{00000000-0005-0000-0000-000087510000}"/>
    <cellStyle name="Normal 17 2 5" xfId="31601" xr:uid="{00000000-0005-0000-0000-000088510000}"/>
    <cellStyle name="Normal 17 3" xfId="12810" xr:uid="{00000000-0005-0000-0000-000089510000}"/>
    <cellStyle name="Normal 17 3 2" xfId="22911" xr:uid="{00000000-0005-0000-0000-00008A510000}"/>
    <cellStyle name="Normal 17 3 3" xfId="42367" xr:uid="{00000000-0005-0000-0000-00008B510000}"/>
    <cellStyle name="Normal 17 4" xfId="12811" xr:uid="{00000000-0005-0000-0000-00008C510000}"/>
    <cellStyle name="Normal 17 4 2" xfId="22912" xr:uid="{00000000-0005-0000-0000-00008D510000}"/>
    <cellStyle name="Normal 17 5" xfId="12806" xr:uid="{00000000-0005-0000-0000-00008E510000}"/>
    <cellStyle name="Normal 17 6" xfId="22907" xr:uid="{00000000-0005-0000-0000-00008F510000}"/>
    <cellStyle name="Normal 17 7" xfId="30841" xr:uid="{00000000-0005-0000-0000-000090510000}"/>
    <cellStyle name="Normal 18" xfId="2503" xr:uid="{00000000-0005-0000-0000-000091510000}"/>
    <cellStyle name="Normal 18 10" xfId="12812" xr:uid="{00000000-0005-0000-0000-000092510000}"/>
    <cellStyle name="Normal 18 10 2" xfId="22914" xr:uid="{00000000-0005-0000-0000-000093510000}"/>
    <cellStyle name="Normal 18 10 3" xfId="42368" xr:uid="{00000000-0005-0000-0000-000094510000}"/>
    <cellStyle name="Normal 18 11" xfId="12813" xr:uid="{00000000-0005-0000-0000-000095510000}"/>
    <cellStyle name="Normal 18 11 2" xfId="22915" xr:uid="{00000000-0005-0000-0000-000096510000}"/>
    <cellStyle name="Normal 18 12" xfId="22913" xr:uid="{00000000-0005-0000-0000-000097510000}"/>
    <cellStyle name="Normal 18 13" xfId="30842" xr:uid="{00000000-0005-0000-0000-000098510000}"/>
    <cellStyle name="Normal 18 2" xfId="2504" xr:uid="{00000000-0005-0000-0000-000099510000}"/>
    <cellStyle name="Normal 18 2 10" xfId="22916" xr:uid="{00000000-0005-0000-0000-00009A510000}"/>
    <cellStyle name="Normal 18 2 11" xfId="30843" xr:uid="{00000000-0005-0000-0000-00009B510000}"/>
    <cellStyle name="Normal 18 2 2" xfId="2505" xr:uid="{00000000-0005-0000-0000-00009C510000}"/>
    <cellStyle name="Normal 18 2 2 10" xfId="30844" xr:uid="{00000000-0005-0000-0000-00009D510000}"/>
    <cellStyle name="Normal 18 2 2 2" xfId="2506" xr:uid="{00000000-0005-0000-0000-00009E510000}"/>
    <cellStyle name="Normal 18 2 2 2 2" xfId="2507" xr:uid="{00000000-0005-0000-0000-00009F510000}"/>
    <cellStyle name="Normal 18 2 2 2 2 2" xfId="12814" xr:uid="{00000000-0005-0000-0000-0000A0510000}"/>
    <cellStyle name="Normal 18 2 2 2 2 2 2" xfId="12815" xr:uid="{00000000-0005-0000-0000-0000A1510000}"/>
    <cellStyle name="Normal 18 2 2 2 2 2 2 2" xfId="22921" xr:uid="{00000000-0005-0000-0000-0000A2510000}"/>
    <cellStyle name="Normal 18 2 2 2 2 2 2 3" xfId="33503" xr:uid="{00000000-0005-0000-0000-0000A3510000}"/>
    <cellStyle name="Normal 18 2 2 2 2 2 3" xfId="12816" xr:uid="{00000000-0005-0000-0000-0000A4510000}"/>
    <cellStyle name="Normal 18 2 2 2 2 2 3 2" xfId="22922" xr:uid="{00000000-0005-0000-0000-0000A5510000}"/>
    <cellStyle name="Normal 18 2 2 2 2 2 3 3" xfId="32371" xr:uid="{00000000-0005-0000-0000-0000A6510000}"/>
    <cellStyle name="Normal 18 2 2 2 2 2 4" xfId="22920" xr:uid="{00000000-0005-0000-0000-0000A7510000}"/>
    <cellStyle name="Normal 18 2 2 2 2 2 5" xfId="31606" xr:uid="{00000000-0005-0000-0000-0000A8510000}"/>
    <cellStyle name="Normal 18 2 2 2 2 3" xfId="12817" xr:uid="{00000000-0005-0000-0000-0000A9510000}"/>
    <cellStyle name="Normal 18 2 2 2 2 3 2" xfId="22923" xr:uid="{00000000-0005-0000-0000-0000AA510000}"/>
    <cellStyle name="Normal 18 2 2 2 2 3 3" xfId="42372" xr:uid="{00000000-0005-0000-0000-0000AB510000}"/>
    <cellStyle name="Normal 18 2 2 2 2 4" xfId="12818" xr:uid="{00000000-0005-0000-0000-0000AC510000}"/>
    <cellStyle name="Normal 18 2 2 2 2 4 2" xfId="22924" xr:uid="{00000000-0005-0000-0000-0000AD510000}"/>
    <cellStyle name="Normal 18 2 2 2 2 5" xfId="22919" xr:uid="{00000000-0005-0000-0000-0000AE510000}"/>
    <cellStyle name="Normal 18 2 2 2 2 6" xfId="30846" xr:uid="{00000000-0005-0000-0000-0000AF510000}"/>
    <cellStyle name="Normal 18 2 2 2 3" xfId="2508" xr:uid="{00000000-0005-0000-0000-0000B0510000}"/>
    <cellStyle name="Normal 18 2 2 2 3 2" xfId="12819" xr:uid="{00000000-0005-0000-0000-0000B1510000}"/>
    <cellStyle name="Normal 18 2 2 2 3 2 2" xfId="12820" xr:uid="{00000000-0005-0000-0000-0000B2510000}"/>
    <cellStyle name="Normal 18 2 2 2 3 2 2 2" xfId="22927" xr:uid="{00000000-0005-0000-0000-0000B3510000}"/>
    <cellStyle name="Normal 18 2 2 2 3 2 2 3" xfId="33504" xr:uid="{00000000-0005-0000-0000-0000B4510000}"/>
    <cellStyle name="Normal 18 2 2 2 3 2 3" xfId="12821" xr:uid="{00000000-0005-0000-0000-0000B5510000}"/>
    <cellStyle name="Normal 18 2 2 2 3 2 3 2" xfId="22928" xr:uid="{00000000-0005-0000-0000-0000B6510000}"/>
    <cellStyle name="Normal 18 2 2 2 3 2 3 3" xfId="32372" xr:uid="{00000000-0005-0000-0000-0000B7510000}"/>
    <cellStyle name="Normal 18 2 2 2 3 2 4" xfId="22926" xr:uid="{00000000-0005-0000-0000-0000B8510000}"/>
    <cellStyle name="Normal 18 2 2 2 3 2 5" xfId="31607" xr:uid="{00000000-0005-0000-0000-0000B9510000}"/>
    <cellStyle name="Normal 18 2 2 2 3 3" xfId="12822" xr:uid="{00000000-0005-0000-0000-0000BA510000}"/>
    <cellStyle name="Normal 18 2 2 2 3 3 2" xfId="22929" xr:uid="{00000000-0005-0000-0000-0000BB510000}"/>
    <cellStyle name="Normal 18 2 2 2 3 3 3" xfId="42373" xr:uid="{00000000-0005-0000-0000-0000BC510000}"/>
    <cellStyle name="Normal 18 2 2 2 3 4" xfId="12823" xr:uid="{00000000-0005-0000-0000-0000BD510000}"/>
    <cellStyle name="Normal 18 2 2 2 3 4 2" xfId="22930" xr:uid="{00000000-0005-0000-0000-0000BE510000}"/>
    <cellStyle name="Normal 18 2 2 2 3 5" xfId="22925" xr:uid="{00000000-0005-0000-0000-0000BF510000}"/>
    <cellStyle name="Normal 18 2 2 2 3 6" xfId="30847" xr:uid="{00000000-0005-0000-0000-0000C0510000}"/>
    <cellStyle name="Normal 18 2 2 2 4" xfId="12824" xr:uid="{00000000-0005-0000-0000-0000C1510000}"/>
    <cellStyle name="Normal 18 2 2 2 4 2" xfId="12825" xr:uid="{00000000-0005-0000-0000-0000C2510000}"/>
    <cellStyle name="Normal 18 2 2 2 4 2 2" xfId="22932" xr:uid="{00000000-0005-0000-0000-0000C3510000}"/>
    <cellStyle name="Normal 18 2 2 2 4 2 3" xfId="33502" xr:uid="{00000000-0005-0000-0000-0000C4510000}"/>
    <cellStyle name="Normal 18 2 2 2 4 3" xfId="12826" xr:uid="{00000000-0005-0000-0000-0000C5510000}"/>
    <cellStyle name="Normal 18 2 2 2 4 3 2" xfId="22933" xr:uid="{00000000-0005-0000-0000-0000C6510000}"/>
    <cellStyle name="Normal 18 2 2 2 4 3 3" xfId="32370" xr:uid="{00000000-0005-0000-0000-0000C7510000}"/>
    <cellStyle name="Normal 18 2 2 2 4 4" xfId="22931" xr:uid="{00000000-0005-0000-0000-0000C8510000}"/>
    <cellStyle name="Normal 18 2 2 2 4 5" xfId="31605" xr:uid="{00000000-0005-0000-0000-0000C9510000}"/>
    <cellStyle name="Normal 18 2 2 2 5" xfId="12827" xr:uid="{00000000-0005-0000-0000-0000CA510000}"/>
    <cellStyle name="Normal 18 2 2 2 5 2" xfId="22934" xr:uid="{00000000-0005-0000-0000-0000CB510000}"/>
    <cellStyle name="Normal 18 2 2 2 5 3" xfId="42371" xr:uid="{00000000-0005-0000-0000-0000CC510000}"/>
    <cellStyle name="Normal 18 2 2 2 6" xfId="12828" xr:uid="{00000000-0005-0000-0000-0000CD510000}"/>
    <cellStyle name="Normal 18 2 2 2 6 2" xfId="22935" xr:uid="{00000000-0005-0000-0000-0000CE510000}"/>
    <cellStyle name="Normal 18 2 2 2 7" xfId="22918" xr:uid="{00000000-0005-0000-0000-0000CF510000}"/>
    <cellStyle name="Normal 18 2 2 2 8" xfId="30845" xr:uid="{00000000-0005-0000-0000-0000D0510000}"/>
    <cellStyle name="Normal 18 2 2 3" xfId="2509" xr:uid="{00000000-0005-0000-0000-0000D1510000}"/>
    <cellStyle name="Normal 18 2 2 3 2" xfId="2510" xr:uid="{00000000-0005-0000-0000-0000D2510000}"/>
    <cellStyle name="Normal 18 2 2 3 2 2" xfId="12829" xr:uid="{00000000-0005-0000-0000-0000D3510000}"/>
    <cellStyle name="Normal 18 2 2 3 2 2 2" xfId="12830" xr:uid="{00000000-0005-0000-0000-0000D4510000}"/>
    <cellStyle name="Normal 18 2 2 3 2 2 2 2" xfId="22939" xr:uid="{00000000-0005-0000-0000-0000D5510000}"/>
    <cellStyle name="Normal 18 2 2 3 2 2 2 3" xfId="33506" xr:uid="{00000000-0005-0000-0000-0000D6510000}"/>
    <cellStyle name="Normal 18 2 2 3 2 2 3" xfId="12831" xr:uid="{00000000-0005-0000-0000-0000D7510000}"/>
    <cellStyle name="Normal 18 2 2 3 2 2 3 2" xfId="22940" xr:uid="{00000000-0005-0000-0000-0000D8510000}"/>
    <cellStyle name="Normal 18 2 2 3 2 2 3 3" xfId="32374" xr:uid="{00000000-0005-0000-0000-0000D9510000}"/>
    <cellStyle name="Normal 18 2 2 3 2 2 4" xfId="22938" xr:uid="{00000000-0005-0000-0000-0000DA510000}"/>
    <cellStyle name="Normal 18 2 2 3 2 2 5" xfId="31609" xr:uid="{00000000-0005-0000-0000-0000DB510000}"/>
    <cellStyle name="Normal 18 2 2 3 2 3" xfId="12832" xr:uid="{00000000-0005-0000-0000-0000DC510000}"/>
    <cellStyle name="Normal 18 2 2 3 2 3 2" xfId="22941" xr:uid="{00000000-0005-0000-0000-0000DD510000}"/>
    <cellStyle name="Normal 18 2 2 3 2 3 3" xfId="42375" xr:uid="{00000000-0005-0000-0000-0000DE510000}"/>
    <cellStyle name="Normal 18 2 2 3 2 4" xfId="12833" xr:uid="{00000000-0005-0000-0000-0000DF510000}"/>
    <cellStyle name="Normal 18 2 2 3 2 4 2" xfId="22942" xr:uid="{00000000-0005-0000-0000-0000E0510000}"/>
    <cellStyle name="Normal 18 2 2 3 2 5" xfId="22937" xr:uid="{00000000-0005-0000-0000-0000E1510000}"/>
    <cellStyle name="Normal 18 2 2 3 2 6" xfId="30849" xr:uid="{00000000-0005-0000-0000-0000E2510000}"/>
    <cellStyle name="Normal 18 2 2 3 3" xfId="12834" xr:uid="{00000000-0005-0000-0000-0000E3510000}"/>
    <cellStyle name="Normal 18 2 2 3 3 2" xfId="12835" xr:uid="{00000000-0005-0000-0000-0000E4510000}"/>
    <cellStyle name="Normal 18 2 2 3 3 2 2" xfId="22944" xr:uid="{00000000-0005-0000-0000-0000E5510000}"/>
    <cellStyle name="Normal 18 2 2 3 3 2 3" xfId="33505" xr:uid="{00000000-0005-0000-0000-0000E6510000}"/>
    <cellStyle name="Normal 18 2 2 3 3 3" xfId="12836" xr:uid="{00000000-0005-0000-0000-0000E7510000}"/>
    <cellStyle name="Normal 18 2 2 3 3 3 2" xfId="22945" xr:uid="{00000000-0005-0000-0000-0000E8510000}"/>
    <cellStyle name="Normal 18 2 2 3 3 3 3" xfId="32373" xr:uid="{00000000-0005-0000-0000-0000E9510000}"/>
    <cellStyle name="Normal 18 2 2 3 3 4" xfId="22943" xr:uid="{00000000-0005-0000-0000-0000EA510000}"/>
    <cellStyle name="Normal 18 2 2 3 3 5" xfId="31608" xr:uid="{00000000-0005-0000-0000-0000EB510000}"/>
    <cellStyle name="Normal 18 2 2 3 4" xfId="12837" xr:uid="{00000000-0005-0000-0000-0000EC510000}"/>
    <cellStyle name="Normal 18 2 2 3 4 2" xfId="22946" xr:uid="{00000000-0005-0000-0000-0000ED510000}"/>
    <cellStyle name="Normal 18 2 2 3 4 3" xfId="42374" xr:uid="{00000000-0005-0000-0000-0000EE510000}"/>
    <cellStyle name="Normal 18 2 2 3 5" xfId="12838" xr:uid="{00000000-0005-0000-0000-0000EF510000}"/>
    <cellStyle name="Normal 18 2 2 3 5 2" xfId="22947" xr:uid="{00000000-0005-0000-0000-0000F0510000}"/>
    <cellStyle name="Normal 18 2 2 3 6" xfId="22936" xr:uid="{00000000-0005-0000-0000-0000F1510000}"/>
    <cellStyle name="Normal 18 2 2 3 7" xfId="30848" xr:uid="{00000000-0005-0000-0000-0000F2510000}"/>
    <cellStyle name="Normal 18 2 2 4" xfId="2511" xr:uid="{00000000-0005-0000-0000-0000F3510000}"/>
    <cellStyle name="Normal 18 2 2 4 2" xfId="12839" xr:uid="{00000000-0005-0000-0000-0000F4510000}"/>
    <cellStyle name="Normal 18 2 2 4 2 2" xfId="12840" xr:uid="{00000000-0005-0000-0000-0000F5510000}"/>
    <cellStyle name="Normal 18 2 2 4 2 2 2" xfId="22950" xr:uid="{00000000-0005-0000-0000-0000F6510000}"/>
    <cellStyle name="Normal 18 2 2 4 2 2 3" xfId="33507" xr:uid="{00000000-0005-0000-0000-0000F7510000}"/>
    <cellStyle name="Normal 18 2 2 4 2 3" xfId="12841" xr:uid="{00000000-0005-0000-0000-0000F8510000}"/>
    <cellStyle name="Normal 18 2 2 4 2 3 2" xfId="22951" xr:uid="{00000000-0005-0000-0000-0000F9510000}"/>
    <cellStyle name="Normal 18 2 2 4 2 3 3" xfId="32375" xr:uid="{00000000-0005-0000-0000-0000FA510000}"/>
    <cellStyle name="Normal 18 2 2 4 2 4" xfId="22949" xr:uid="{00000000-0005-0000-0000-0000FB510000}"/>
    <cellStyle name="Normal 18 2 2 4 2 5" xfId="31610" xr:uid="{00000000-0005-0000-0000-0000FC510000}"/>
    <cellStyle name="Normal 18 2 2 4 3" xfId="12842" xr:uid="{00000000-0005-0000-0000-0000FD510000}"/>
    <cellStyle name="Normal 18 2 2 4 3 2" xfId="22952" xr:uid="{00000000-0005-0000-0000-0000FE510000}"/>
    <cellStyle name="Normal 18 2 2 4 3 3" xfId="42376" xr:uid="{00000000-0005-0000-0000-0000FF510000}"/>
    <cellStyle name="Normal 18 2 2 4 4" xfId="12843" xr:uid="{00000000-0005-0000-0000-000000520000}"/>
    <cellStyle name="Normal 18 2 2 4 4 2" xfId="22953" xr:uid="{00000000-0005-0000-0000-000001520000}"/>
    <cellStyle name="Normal 18 2 2 4 5" xfId="22948" xr:uid="{00000000-0005-0000-0000-000002520000}"/>
    <cellStyle name="Normal 18 2 2 4 6" xfId="30850" xr:uid="{00000000-0005-0000-0000-000003520000}"/>
    <cellStyle name="Normal 18 2 2 5" xfId="2512" xr:uid="{00000000-0005-0000-0000-000004520000}"/>
    <cellStyle name="Normal 18 2 2 5 2" xfId="12844" xr:uid="{00000000-0005-0000-0000-000005520000}"/>
    <cellStyle name="Normal 18 2 2 5 2 2" xfId="12845" xr:uid="{00000000-0005-0000-0000-000006520000}"/>
    <cellStyle name="Normal 18 2 2 5 2 2 2" xfId="22956" xr:uid="{00000000-0005-0000-0000-000007520000}"/>
    <cellStyle name="Normal 18 2 2 5 2 2 3" xfId="33508" xr:uid="{00000000-0005-0000-0000-000008520000}"/>
    <cellStyle name="Normal 18 2 2 5 2 3" xfId="12846" xr:uid="{00000000-0005-0000-0000-000009520000}"/>
    <cellStyle name="Normal 18 2 2 5 2 3 2" xfId="22957" xr:uid="{00000000-0005-0000-0000-00000A520000}"/>
    <cellStyle name="Normal 18 2 2 5 2 3 3" xfId="32376" xr:uid="{00000000-0005-0000-0000-00000B520000}"/>
    <cellStyle name="Normal 18 2 2 5 2 4" xfId="22955" xr:uid="{00000000-0005-0000-0000-00000C520000}"/>
    <cellStyle name="Normal 18 2 2 5 2 5" xfId="31611" xr:uid="{00000000-0005-0000-0000-00000D520000}"/>
    <cellStyle name="Normal 18 2 2 5 3" xfId="12847" xr:uid="{00000000-0005-0000-0000-00000E520000}"/>
    <cellStyle name="Normal 18 2 2 5 3 2" xfId="22958" xr:uid="{00000000-0005-0000-0000-00000F520000}"/>
    <cellStyle name="Normal 18 2 2 5 3 3" xfId="42377" xr:uid="{00000000-0005-0000-0000-000010520000}"/>
    <cellStyle name="Normal 18 2 2 5 4" xfId="12848" xr:uid="{00000000-0005-0000-0000-000011520000}"/>
    <cellStyle name="Normal 18 2 2 5 4 2" xfId="22959" xr:uid="{00000000-0005-0000-0000-000012520000}"/>
    <cellStyle name="Normal 18 2 2 5 5" xfId="22954" xr:uid="{00000000-0005-0000-0000-000013520000}"/>
    <cellStyle name="Normal 18 2 2 5 6" xfId="30851" xr:uid="{00000000-0005-0000-0000-000014520000}"/>
    <cellStyle name="Normal 18 2 2 6" xfId="12849" xr:uid="{00000000-0005-0000-0000-000015520000}"/>
    <cellStyle name="Normal 18 2 2 6 2" xfId="12850" xr:uid="{00000000-0005-0000-0000-000016520000}"/>
    <cellStyle name="Normal 18 2 2 6 2 2" xfId="22961" xr:uid="{00000000-0005-0000-0000-000017520000}"/>
    <cellStyle name="Normal 18 2 2 6 2 3" xfId="33501" xr:uid="{00000000-0005-0000-0000-000018520000}"/>
    <cellStyle name="Normal 18 2 2 6 3" xfId="12851" xr:uid="{00000000-0005-0000-0000-000019520000}"/>
    <cellStyle name="Normal 18 2 2 6 3 2" xfId="22962" xr:uid="{00000000-0005-0000-0000-00001A520000}"/>
    <cellStyle name="Normal 18 2 2 6 3 3" xfId="32369" xr:uid="{00000000-0005-0000-0000-00001B520000}"/>
    <cellStyle name="Normal 18 2 2 6 4" xfId="22960" xr:uid="{00000000-0005-0000-0000-00001C520000}"/>
    <cellStyle name="Normal 18 2 2 6 5" xfId="31604" xr:uid="{00000000-0005-0000-0000-00001D520000}"/>
    <cellStyle name="Normal 18 2 2 7" xfId="12852" xr:uid="{00000000-0005-0000-0000-00001E520000}"/>
    <cellStyle name="Normal 18 2 2 7 2" xfId="22963" xr:uid="{00000000-0005-0000-0000-00001F520000}"/>
    <cellStyle name="Normal 18 2 2 7 3" xfId="42370" xr:uid="{00000000-0005-0000-0000-000020520000}"/>
    <cellStyle name="Normal 18 2 2 8" xfId="12853" xr:uid="{00000000-0005-0000-0000-000021520000}"/>
    <cellStyle name="Normal 18 2 2 8 2" xfId="22964" xr:uid="{00000000-0005-0000-0000-000022520000}"/>
    <cellStyle name="Normal 18 2 2 9" xfId="22917" xr:uid="{00000000-0005-0000-0000-000023520000}"/>
    <cellStyle name="Normal 18 2 3" xfId="2513" xr:uid="{00000000-0005-0000-0000-000024520000}"/>
    <cellStyle name="Normal 18 2 3 2" xfId="2514" xr:uid="{00000000-0005-0000-0000-000025520000}"/>
    <cellStyle name="Normal 18 2 3 2 2" xfId="12854" xr:uid="{00000000-0005-0000-0000-000026520000}"/>
    <cellStyle name="Normal 18 2 3 2 2 2" xfId="12855" xr:uid="{00000000-0005-0000-0000-000027520000}"/>
    <cellStyle name="Normal 18 2 3 2 2 2 2" xfId="22968" xr:uid="{00000000-0005-0000-0000-000028520000}"/>
    <cellStyle name="Normal 18 2 3 2 2 2 3" xfId="33510" xr:uid="{00000000-0005-0000-0000-000029520000}"/>
    <cellStyle name="Normal 18 2 3 2 2 3" xfId="12856" xr:uid="{00000000-0005-0000-0000-00002A520000}"/>
    <cellStyle name="Normal 18 2 3 2 2 3 2" xfId="22969" xr:uid="{00000000-0005-0000-0000-00002B520000}"/>
    <cellStyle name="Normal 18 2 3 2 2 3 3" xfId="32378" xr:uid="{00000000-0005-0000-0000-00002C520000}"/>
    <cellStyle name="Normal 18 2 3 2 2 4" xfId="22967" xr:uid="{00000000-0005-0000-0000-00002D520000}"/>
    <cellStyle name="Normal 18 2 3 2 2 5" xfId="31613" xr:uid="{00000000-0005-0000-0000-00002E520000}"/>
    <cellStyle name="Normal 18 2 3 2 3" xfId="12857" xr:uid="{00000000-0005-0000-0000-00002F520000}"/>
    <cellStyle name="Normal 18 2 3 2 3 2" xfId="22970" xr:uid="{00000000-0005-0000-0000-000030520000}"/>
    <cellStyle name="Normal 18 2 3 2 3 3" xfId="42379" xr:uid="{00000000-0005-0000-0000-000031520000}"/>
    <cellStyle name="Normal 18 2 3 2 4" xfId="12858" xr:uid="{00000000-0005-0000-0000-000032520000}"/>
    <cellStyle name="Normal 18 2 3 2 4 2" xfId="22971" xr:uid="{00000000-0005-0000-0000-000033520000}"/>
    <cellStyle name="Normal 18 2 3 2 5" xfId="22966" xr:uid="{00000000-0005-0000-0000-000034520000}"/>
    <cellStyle name="Normal 18 2 3 2 6" xfId="30853" xr:uid="{00000000-0005-0000-0000-000035520000}"/>
    <cellStyle name="Normal 18 2 3 3" xfId="2515" xr:uid="{00000000-0005-0000-0000-000036520000}"/>
    <cellStyle name="Normal 18 2 3 3 2" xfId="12859" xr:uid="{00000000-0005-0000-0000-000037520000}"/>
    <cellStyle name="Normal 18 2 3 3 2 2" xfId="12860" xr:uid="{00000000-0005-0000-0000-000038520000}"/>
    <cellStyle name="Normal 18 2 3 3 2 2 2" xfId="22974" xr:uid="{00000000-0005-0000-0000-000039520000}"/>
    <cellStyle name="Normal 18 2 3 3 2 2 3" xfId="33511" xr:uid="{00000000-0005-0000-0000-00003A520000}"/>
    <cellStyle name="Normal 18 2 3 3 2 3" xfId="12861" xr:uid="{00000000-0005-0000-0000-00003B520000}"/>
    <cellStyle name="Normal 18 2 3 3 2 3 2" xfId="22975" xr:uid="{00000000-0005-0000-0000-00003C520000}"/>
    <cellStyle name="Normal 18 2 3 3 2 3 3" xfId="32379" xr:uid="{00000000-0005-0000-0000-00003D520000}"/>
    <cellStyle name="Normal 18 2 3 3 2 4" xfId="22973" xr:uid="{00000000-0005-0000-0000-00003E520000}"/>
    <cellStyle name="Normal 18 2 3 3 2 5" xfId="31614" xr:uid="{00000000-0005-0000-0000-00003F520000}"/>
    <cellStyle name="Normal 18 2 3 3 3" xfId="12862" xr:uid="{00000000-0005-0000-0000-000040520000}"/>
    <cellStyle name="Normal 18 2 3 3 3 2" xfId="22976" xr:uid="{00000000-0005-0000-0000-000041520000}"/>
    <cellStyle name="Normal 18 2 3 3 3 3" xfId="42380" xr:uid="{00000000-0005-0000-0000-000042520000}"/>
    <cellStyle name="Normal 18 2 3 3 4" xfId="12863" xr:uid="{00000000-0005-0000-0000-000043520000}"/>
    <cellStyle name="Normal 18 2 3 3 4 2" xfId="22977" xr:uid="{00000000-0005-0000-0000-000044520000}"/>
    <cellStyle name="Normal 18 2 3 3 5" xfId="22972" xr:uid="{00000000-0005-0000-0000-000045520000}"/>
    <cellStyle name="Normal 18 2 3 3 6" xfId="30854" xr:uid="{00000000-0005-0000-0000-000046520000}"/>
    <cellStyle name="Normal 18 2 3 4" xfId="12864" xr:uid="{00000000-0005-0000-0000-000047520000}"/>
    <cellStyle name="Normal 18 2 3 4 2" xfId="12865" xr:uid="{00000000-0005-0000-0000-000048520000}"/>
    <cellStyle name="Normal 18 2 3 4 2 2" xfId="22979" xr:uid="{00000000-0005-0000-0000-000049520000}"/>
    <cellStyle name="Normal 18 2 3 4 2 3" xfId="33509" xr:uid="{00000000-0005-0000-0000-00004A520000}"/>
    <cellStyle name="Normal 18 2 3 4 3" xfId="12866" xr:uid="{00000000-0005-0000-0000-00004B520000}"/>
    <cellStyle name="Normal 18 2 3 4 3 2" xfId="22980" xr:uid="{00000000-0005-0000-0000-00004C520000}"/>
    <cellStyle name="Normal 18 2 3 4 3 3" xfId="32377" xr:uid="{00000000-0005-0000-0000-00004D520000}"/>
    <cellStyle name="Normal 18 2 3 4 4" xfId="22978" xr:uid="{00000000-0005-0000-0000-00004E520000}"/>
    <cellStyle name="Normal 18 2 3 4 5" xfId="31612" xr:uid="{00000000-0005-0000-0000-00004F520000}"/>
    <cellStyle name="Normal 18 2 3 5" xfId="12867" xr:uid="{00000000-0005-0000-0000-000050520000}"/>
    <cellStyle name="Normal 18 2 3 5 2" xfId="22981" xr:uid="{00000000-0005-0000-0000-000051520000}"/>
    <cellStyle name="Normal 18 2 3 5 3" xfId="42378" xr:uid="{00000000-0005-0000-0000-000052520000}"/>
    <cellStyle name="Normal 18 2 3 6" xfId="12868" xr:uid="{00000000-0005-0000-0000-000053520000}"/>
    <cellStyle name="Normal 18 2 3 6 2" xfId="22982" xr:uid="{00000000-0005-0000-0000-000054520000}"/>
    <cellStyle name="Normal 18 2 3 7" xfId="22965" xr:uid="{00000000-0005-0000-0000-000055520000}"/>
    <cellStyle name="Normal 18 2 3 8" xfId="30852" xr:uid="{00000000-0005-0000-0000-000056520000}"/>
    <cellStyle name="Normal 18 2 4" xfId="2516" xr:uid="{00000000-0005-0000-0000-000057520000}"/>
    <cellStyle name="Normal 18 2 4 2" xfId="2517" xr:uid="{00000000-0005-0000-0000-000058520000}"/>
    <cellStyle name="Normal 18 2 4 2 2" xfId="12869" xr:uid="{00000000-0005-0000-0000-000059520000}"/>
    <cellStyle name="Normal 18 2 4 2 2 2" xfId="12870" xr:uid="{00000000-0005-0000-0000-00005A520000}"/>
    <cellStyle name="Normal 18 2 4 2 2 2 2" xfId="22986" xr:uid="{00000000-0005-0000-0000-00005B520000}"/>
    <cellStyle name="Normal 18 2 4 2 2 2 3" xfId="33513" xr:uid="{00000000-0005-0000-0000-00005C520000}"/>
    <cellStyle name="Normal 18 2 4 2 2 3" xfId="12871" xr:uid="{00000000-0005-0000-0000-00005D520000}"/>
    <cellStyle name="Normal 18 2 4 2 2 3 2" xfId="22987" xr:uid="{00000000-0005-0000-0000-00005E520000}"/>
    <cellStyle name="Normal 18 2 4 2 2 3 3" xfId="32381" xr:uid="{00000000-0005-0000-0000-00005F520000}"/>
    <cellStyle name="Normal 18 2 4 2 2 4" xfId="22985" xr:uid="{00000000-0005-0000-0000-000060520000}"/>
    <cellStyle name="Normal 18 2 4 2 2 5" xfId="31616" xr:uid="{00000000-0005-0000-0000-000061520000}"/>
    <cellStyle name="Normal 18 2 4 2 3" xfId="12872" xr:uid="{00000000-0005-0000-0000-000062520000}"/>
    <cellStyle name="Normal 18 2 4 2 3 2" xfId="22988" xr:uid="{00000000-0005-0000-0000-000063520000}"/>
    <cellStyle name="Normal 18 2 4 2 3 3" xfId="42382" xr:uid="{00000000-0005-0000-0000-000064520000}"/>
    <cellStyle name="Normal 18 2 4 2 4" xfId="12873" xr:uid="{00000000-0005-0000-0000-000065520000}"/>
    <cellStyle name="Normal 18 2 4 2 4 2" xfId="22989" xr:uid="{00000000-0005-0000-0000-000066520000}"/>
    <cellStyle name="Normal 18 2 4 2 5" xfId="22984" xr:uid="{00000000-0005-0000-0000-000067520000}"/>
    <cellStyle name="Normal 18 2 4 2 6" xfId="30856" xr:uid="{00000000-0005-0000-0000-000068520000}"/>
    <cellStyle name="Normal 18 2 4 3" xfId="12874" xr:uid="{00000000-0005-0000-0000-000069520000}"/>
    <cellStyle name="Normal 18 2 4 3 2" xfId="12875" xr:uid="{00000000-0005-0000-0000-00006A520000}"/>
    <cellStyle name="Normal 18 2 4 3 2 2" xfId="22991" xr:uid="{00000000-0005-0000-0000-00006B520000}"/>
    <cellStyle name="Normal 18 2 4 3 2 3" xfId="33512" xr:uid="{00000000-0005-0000-0000-00006C520000}"/>
    <cellStyle name="Normal 18 2 4 3 3" xfId="12876" xr:uid="{00000000-0005-0000-0000-00006D520000}"/>
    <cellStyle name="Normal 18 2 4 3 3 2" xfId="22992" xr:uid="{00000000-0005-0000-0000-00006E520000}"/>
    <cellStyle name="Normal 18 2 4 3 3 3" xfId="32380" xr:uid="{00000000-0005-0000-0000-00006F520000}"/>
    <cellStyle name="Normal 18 2 4 3 4" xfId="22990" xr:uid="{00000000-0005-0000-0000-000070520000}"/>
    <cellStyle name="Normal 18 2 4 3 5" xfId="31615" xr:uid="{00000000-0005-0000-0000-000071520000}"/>
    <cellStyle name="Normal 18 2 4 4" xfId="12877" xr:uid="{00000000-0005-0000-0000-000072520000}"/>
    <cellStyle name="Normal 18 2 4 4 2" xfId="22993" xr:uid="{00000000-0005-0000-0000-000073520000}"/>
    <cellStyle name="Normal 18 2 4 4 3" xfId="42381" xr:uid="{00000000-0005-0000-0000-000074520000}"/>
    <cellStyle name="Normal 18 2 4 5" xfId="12878" xr:uid="{00000000-0005-0000-0000-000075520000}"/>
    <cellStyle name="Normal 18 2 4 5 2" xfId="22994" xr:uid="{00000000-0005-0000-0000-000076520000}"/>
    <cellStyle name="Normal 18 2 4 6" xfId="22983" xr:uid="{00000000-0005-0000-0000-000077520000}"/>
    <cellStyle name="Normal 18 2 4 7" xfId="30855" xr:uid="{00000000-0005-0000-0000-000078520000}"/>
    <cellStyle name="Normal 18 2 5" xfId="2518" xr:uid="{00000000-0005-0000-0000-000079520000}"/>
    <cellStyle name="Normal 18 2 5 2" xfId="12879" xr:uid="{00000000-0005-0000-0000-00007A520000}"/>
    <cellStyle name="Normal 18 2 5 2 2" xfId="12880" xr:uid="{00000000-0005-0000-0000-00007B520000}"/>
    <cellStyle name="Normal 18 2 5 2 2 2" xfId="22997" xr:uid="{00000000-0005-0000-0000-00007C520000}"/>
    <cellStyle name="Normal 18 2 5 2 2 3" xfId="33514" xr:uid="{00000000-0005-0000-0000-00007D520000}"/>
    <cellStyle name="Normal 18 2 5 2 3" xfId="12881" xr:uid="{00000000-0005-0000-0000-00007E520000}"/>
    <cellStyle name="Normal 18 2 5 2 3 2" xfId="22998" xr:uid="{00000000-0005-0000-0000-00007F520000}"/>
    <cellStyle name="Normal 18 2 5 2 3 3" xfId="32382" xr:uid="{00000000-0005-0000-0000-000080520000}"/>
    <cellStyle name="Normal 18 2 5 2 4" xfId="22996" xr:uid="{00000000-0005-0000-0000-000081520000}"/>
    <cellStyle name="Normal 18 2 5 2 5" xfId="31617" xr:uid="{00000000-0005-0000-0000-000082520000}"/>
    <cellStyle name="Normal 18 2 5 3" xfId="12882" xr:uid="{00000000-0005-0000-0000-000083520000}"/>
    <cellStyle name="Normal 18 2 5 3 2" xfId="22999" xr:uid="{00000000-0005-0000-0000-000084520000}"/>
    <cellStyle name="Normal 18 2 5 3 3" xfId="42383" xr:uid="{00000000-0005-0000-0000-000085520000}"/>
    <cellStyle name="Normal 18 2 5 4" xfId="12883" xr:uid="{00000000-0005-0000-0000-000086520000}"/>
    <cellStyle name="Normal 18 2 5 4 2" xfId="23000" xr:uid="{00000000-0005-0000-0000-000087520000}"/>
    <cellStyle name="Normal 18 2 5 5" xfId="22995" xr:uid="{00000000-0005-0000-0000-000088520000}"/>
    <cellStyle name="Normal 18 2 5 6" xfId="30857" xr:uid="{00000000-0005-0000-0000-000089520000}"/>
    <cellStyle name="Normal 18 2 6" xfId="2519" xr:uid="{00000000-0005-0000-0000-00008A520000}"/>
    <cellStyle name="Normal 18 2 6 2" xfId="12884" xr:uid="{00000000-0005-0000-0000-00008B520000}"/>
    <cellStyle name="Normal 18 2 6 2 2" xfId="12885" xr:uid="{00000000-0005-0000-0000-00008C520000}"/>
    <cellStyle name="Normal 18 2 6 2 2 2" xfId="23003" xr:uid="{00000000-0005-0000-0000-00008D520000}"/>
    <cellStyle name="Normal 18 2 6 2 2 3" xfId="33515" xr:uid="{00000000-0005-0000-0000-00008E520000}"/>
    <cellStyle name="Normal 18 2 6 2 3" xfId="12886" xr:uid="{00000000-0005-0000-0000-00008F520000}"/>
    <cellStyle name="Normal 18 2 6 2 3 2" xfId="23004" xr:uid="{00000000-0005-0000-0000-000090520000}"/>
    <cellStyle name="Normal 18 2 6 2 3 3" xfId="32383" xr:uid="{00000000-0005-0000-0000-000091520000}"/>
    <cellStyle name="Normal 18 2 6 2 4" xfId="23002" xr:uid="{00000000-0005-0000-0000-000092520000}"/>
    <cellStyle name="Normal 18 2 6 2 5" xfId="31618" xr:uid="{00000000-0005-0000-0000-000093520000}"/>
    <cellStyle name="Normal 18 2 6 3" xfId="12887" xr:uid="{00000000-0005-0000-0000-000094520000}"/>
    <cellStyle name="Normal 18 2 6 3 2" xfId="23005" xr:uid="{00000000-0005-0000-0000-000095520000}"/>
    <cellStyle name="Normal 18 2 6 3 3" xfId="42384" xr:uid="{00000000-0005-0000-0000-000096520000}"/>
    <cellStyle name="Normal 18 2 6 4" xfId="12888" xr:uid="{00000000-0005-0000-0000-000097520000}"/>
    <cellStyle name="Normal 18 2 6 4 2" xfId="23006" xr:uid="{00000000-0005-0000-0000-000098520000}"/>
    <cellStyle name="Normal 18 2 6 5" xfId="23001" xr:uid="{00000000-0005-0000-0000-000099520000}"/>
    <cellStyle name="Normal 18 2 6 6" xfId="30858" xr:uid="{00000000-0005-0000-0000-00009A520000}"/>
    <cellStyle name="Normal 18 2 7" xfId="12889" xr:uid="{00000000-0005-0000-0000-00009B520000}"/>
    <cellStyle name="Normal 18 2 7 2" xfId="12890" xr:uid="{00000000-0005-0000-0000-00009C520000}"/>
    <cellStyle name="Normal 18 2 7 2 2" xfId="23008" xr:uid="{00000000-0005-0000-0000-00009D520000}"/>
    <cellStyle name="Normal 18 2 7 2 3" xfId="33500" xr:uid="{00000000-0005-0000-0000-00009E520000}"/>
    <cellStyle name="Normal 18 2 7 3" xfId="12891" xr:uid="{00000000-0005-0000-0000-00009F520000}"/>
    <cellStyle name="Normal 18 2 7 3 2" xfId="23009" xr:uid="{00000000-0005-0000-0000-0000A0520000}"/>
    <cellStyle name="Normal 18 2 7 3 3" xfId="32368" xr:uid="{00000000-0005-0000-0000-0000A1520000}"/>
    <cellStyle name="Normal 18 2 7 4" xfId="23007" xr:uid="{00000000-0005-0000-0000-0000A2520000}"/>
    <cellStyle name="Normal 18 2 7 5" xfId="31603" xr:uid="{00000000-0005-0000-0000-0000A3520000}"/>
    <cellStyle name="Normal 18 2 8" xfId="12892" xr:uid="{00000000-0005-0000-0000-0000A4520000}"/>
    <cellStyle name="Normal 18 2 8 2" xfId="23010" xr:uid="{00000000-0005-0000-0000-0000A5520000}"/>
    <cellStyle name="Normal 18 2 8 3" xfId="42369" xr:uid="{00000000-0005-0000-0000-0000A6520000}"/>
    <cellStyle name="Normal 18 2 9" xfId="12893" xr:uid="{00000000-0005-0000-0000-0000A7520000}"/>
    <cellStyle name="Normal 18 2 9 2" xfId="23011" xr:uid="{00000000-0005-0000-0000-0000A8520000}"/>
    <cellStyle name="Normal 18 3" xfId="2520" xr:uid="{00000000-0005-0000-0000-0000A9520000}"/>
    <cellStyle name="Normal 18 3 10" xfId="30859" xr:uid="{00000000-0005-0000-0000-0000AA520000}"/>
    <cellStyle name="Normal 18 3 2" xfId="2521" xr:uid="{00000000-0005-0000-0000-0000AB520000}"/>
    <cellStyle name="Normal 18 3 2 2" xfId="2522" xr:uid="{00000000-0005-0000-0000-0000AC520000}"/>
    <cellStyle name="Normal 18 3 2 2 2" xfId="12894" xr:uid="{00000000-0005-0000-0000-0000AD520000}"/>
    <cellStyle name="Normal 18 3 2 2 2 2" xfId="12895" xr:uid="{00000000-0005-0000-0000-0000AE520000}"/>
    <cellStyle name="Normal 18 3 2 2 2 2 2" xfId="23016" xr:uid="{00000000-0005-0000-0000-0000AF520000}"/>
    <cellStyle name="Normal 18 3 2 2 2 2 3" xfId="33518" xr:uid="{00000000-0005-0000-0000-0000B0520000}"/>
    <cellStyle name="Normal 18 3 2 2 2 3" xfId="12896" xr:uid="{00000000-0005-0000-0000-0000B1520000}"/>
    <cellStyle name="Normal 18 3 2 2 2 3 2" xfId="23017" xr:uid="{00000000-0005-0000-0000-0000B2520000}"/>
    <cellStyle name="Normal 18 3 2 2 2 3 3" xfId="32386" xr:uid="{00000000-0005-0000-0000-0000B3520000}"/>
    <cellStyle name="Normal 18 3 2 2 2 4" xfId="23015" xr:uid="{00000000-0005-0000-0000-0000B4520000}"/>
    <cellStyle name="Normal 18 3 2 2 2 5" xfId="31621" xr:uid="{00000000-0005-0000-0000-0000B5520000}"/>
    <cellStyle name="Normal 18 3 2 2 3" xfId="12897" xr:uid="{00000000-0005-0000-0000-0000B6520000}"/>
    <cellStyle name="Normal 18 3 2 2 3 2" xfId="23018" xr:uid="{00000000-0005-0000-0000-0000B7520000}"/>
    <cellStyle name="Normal 18 3 2 2 3 3" xfId="42387" xr:uid="{00000000-0005-0000-0000-0000B8520000}"/>
    <cellStyle name="Normal 18 3 2 2 4" xfId="12898" xr:uid="{00000000-0005-0000-0000-0000B9520000}"/>
    <cellStyle name="Normal 18 3 2 2 4 2" xfId="23019" xr:uid="{00000000-0005-0000-0000-0000BA520000}"/>
    <cellStyle name="Normal 18 3 2 2 5" xfId="23014" xr:uid="{00000000-0005-0000-0000-0000BB520000}"/>
    <cellStyle name="Normal 18 3 2 2 6" xfId="30861" xr:uid="{00000000-0005-0000-0000-0000BC520000}"/>
    <cellStyle name="Normal 18 3 2 3" xfId="2523" xr:uid="{00000000-0005-0000-0000-0000BD520000}"/>
    <cellStyle name="Normal 18 3 2 3 2" xfId="12899" xr:uid="{00000000-0005-0000-0000-0000BE520000}"/>
    <cellStyle name="Normal 18 3 2 3 2 2" xfId="12900" xr:uid="{00000000-0005-0000-0000-0000BF520000}"/>
    <cellStyle name="Normal 18 3 2 3 2 2 2" xfId="23022" xr:uid="{00000000-0005-0000-0000-0000C0520000}"/>
    <cellStyle name="Normal 18 3 2 3 2 2 3" xfId="33519" xr:uid="{00000000-0005-0000-0000-0000C1520000}"/>
    <cellStyle name="Normal 18 3 2 3 2 3" xfId="12901" xr:uid="{00000000-0005-0000-0000-0000C2520000}"/>
    <cellStyle name="Normal 18 3 2 3 2 3 2" xfId="23023" xr:uid="{00000000-0005-0000-0000-0000C3520000}"/>
    <cellStyle name="Normal 18 3 2 3 2 3 3" xfId="32387" xr:uid="{00000000-0005-0000-0000-0000C4520000}"/>
    <cellStyle name="Normal 18 3 2 3 2 4" xfId="23021" xr:uid="{00000000-0005-0000-0000-0000C5520000}"/>
    <cellStyle name="Normal 18 3 2 3 2 5" xfId="31622" xr:uid="{00000000-0005-0000-0000-0000C6520000}"/>
    <cellStyle name="Normal 18 3 2 3 3" xfId="12902" xr:uid="{00000000-0005-0000-0000-0000C7520000}"/>
    <cellStyle name="Normal 18 3 2 3 3 2" xfId="23024" xr:uid="{00000000-0005-0000-0000-0000C8520000}"/>
    <cellStyle name="Normal 18 3 2 3 3 3" xfId="42388" xr:uid="{00000000-0005-0000-0000-0000C9520000}"/>
    <cellStyle name="Normal 18 3 2 3 4" xfId="12903" xr:uid="{00000000-0005-0000-0000-0000CA520000}"/>
    <cellStyle name="Normal 18 3 2 3 4 2" xfId="23025" xr:uid="{00000000-0005-0000-0000-0000CB520000}"/>
    <cellStyle name="Normal 18 3 2 3 5" xfId="23020" xr:uid="{00000000-0005-0000-0000-0000CC520000}"/>
    <cellStyle name="Normal 18 3 2 3 6" xfId="30862" xr:uid="{00000000-0005-0000-0000-0000CD520000}"/>
    <cellStyle name="Normal 18 3 2 4" xfId="12904" xr:uid="{00000000-0005-0000-0000-0000CE520000}"/>
    <cellStyle name="Normal 18 3 2 4 2" xfId="12905" xr:uid="{00000000-0005-0000-0000-0000CF520000}"/>
    <cellStyle name="Normal 18 3 2 4 2 2" xfId="23027" xr:uid="{00000000-0005-0000-0000-0000D0520000}"/>
    <cellStyle name="Normal 18 3 2 4 2 3" xfId="33517" xr:uid="{00000000-0005-0000-0000-0000D1520000}"/>
    <cellStyle name="Normal 18 3 2 4 3" xfId="12906" xr:uid="{00000000-0005-0000-0000-0000D2520000}"/>
    <cellStyle name="Normal 18 3 2 4 3 2" xfId="23028" xr:uid="{00000000-0005-0000-0000-0000D3520000}"/>
    <cellStyle name="Normal 18 3 2 4 3 3" xfId="32385" xr:uid="{00000000-0005-0000-0000-0000D4520000}"/>
    <cellStyle name="Normal 18 3 2 4 4" xfId="23026" xr:uid="{00000000-0005-0000-0000-0000D5520000}"/>
    <cellStyle name="Normal 18 3 2 4 5" xfId="31620" xr:uid="{00000000-0005-0000-0000-0000D6520000}"/>
    <cellStyle name="Normal 18 3 2 5" xfId="12907" xr:uid="{00000000-0005-0000-0000-0000D7520000}"/>
    <cellStyle name="Normal 18 3 2 5 2" xfId="23029" xr:uid="{00000000-0005-0000-0000-0000D8520000}"/>
    <cellStyle name="Normal 18 3 2 5 3" xfId="42386" xr:uid="{00000000-0005-0000-0000-0000D9520000}"/>
    <cellStyle name="Normal 18 3 2 6" xfId="12908" xr:uid="{00000000-0005-0000-0000-0000DA520000}"/>
    <cellStyle name="Normal 18 3 2 6 2" xfId="23030" xr:uid="{00000000-0005-0000-0000-0000DB520000}"/>
    <cellStyle name="Normal 18 3 2 7" xfId="23013" xr:uid="{00000000-0005-0000-0000-0000DC520000}"/>
    <cellStyle name="Normal 18 3 2 8" xfId="30860" xr:uid="{00000000-0005-0000-0000-0000DD520000}"/>
    <cellStyle name="Normal 18 3 3" xfId="2524" xr:uid="{00000000-0005-0000-0000-0000DE520000}"/>
    <cellStyle name="Normal 18 3 3 2" xfId="2525" xr:uid="{00000000-0005-0000-0000-0000DF520000}"/>
    <cellStyle name="Normal 18 3 3 2 2" xfId="12909" xr:uid="{00000000-0005-0000-0000-0000E0520000}"/>
    <cellStyle name="Normal 18 3 3 2 2 2" xfId="12910" xr:uid="{00000000-0005-0000-0000-0000E1520000}"/>
    <cellStyle name="Normal 18 3 3 2 2 2 2" xfId="23034" xr:uid="{00000000-0005-0000-0000-0000E2520000}"/>
    <cellStyle name="Normal 18 3 3 2 2 2 3" xfId="33521" xr:uid="{00000000-0005-0000-0000-0000E3520000}"/>
    <cellStyle name="Normal 18 3 3 2 2 3" xfId="12911" xr:uid="{00000000-0005-0000-0000-0000E4520000}"/>
    <cellStyle name="Normal 18 3 3 2 2 3 2" xfId="23035" xr:uid="{00000000-0005-0000-0000-0000E5520000}"/>
    <cellStyle name="Normal 18 3 3 2 2 3 3" xfId="32389" xr:uid="{00000000-0005-0000-0000-0000E6520000}"/>
    <cellStyle name="Normal 18 3 3 2 2 4" xfId="23033" xr:uid="{00000000-0005-0000-0000-0000E7520000}"/>
    <cellStyle name="Normal 18 3 3 2 2 5" xfId="31624" xr:uid="{00000000-0005-0000-0000-0000E8520000}"/>
    <cellStyle name="Normal 18 3 3 2 3" xfId="12912" xr:uid="{00000000-0005-0000-0000-0000E9520000}"/>
    <cellStyle name="Normal 18 3 3 2 3 2" xfId="23036" xr:uid="{00000000-0005-0000-0000-0000EA520000}"/>
    <cellStyle name="Normal 18 3 3 2 3 3" xfId="42390" xr:uid="{00000000-0005-0000-0000-0000EB520000}"/>
    <cellStyle name="Normal 18 3 3 2 4" xfId="12913" xr:uid="{00000000-0005-0000-0000-0000EC520000}"/>
    <cellStyle name="Normal 18 3 3 2 4 2" xfId="23037" xr:uid="{00000000-0005-0000-0000-0000ED520000}"/>
    <cellStyle name="Normal 18 3 3 2 5" xfId="23032" xr:uid="{00000000-0005-0000-0000-0000EE520000}"/>
    <cellStyle name="Normal 18 3 3 2 6" xfId="30864" xr:uid="{00000000-0005-0000-0000-0000EF520000}"/>
    <cellStyle name="Normal 18 3 3 3" xfId="12914" xr:uid="{00000000-0005-0000-0000-0000F0520000}"/>
    <cellStyle name="Normal 18 3 3 3 2" xfId="12915" xr:uid="{00000000-0005-0000-0000-0000F1520000}"/>
    <cellStyle name="Normal 18 3 3 3 2 2" xfId="23039" xr:uid="{00000000-0005-0000-0000-0000F2520000}"/>
    <cellStyle name="Normal 18 3 3 3 2 3" xfId="33520" xr:uid="{00000000-0005-0000-0000-0000F3520000}"/>
    <cellStyle name="Normal 18 3 3 3 3" xfId="12916" xr:uid="{00000000-0005-0000-0000-0000F4520000}"/>
    <cellStyle name="Normal 18 3 3 3 3 2" xfId="23040" xr:uid="{00000000-0005-0000-0000-0000F5520000}"/>
    <cellStyle name="Normal 18 3 3 3 3 3" xfId="32388" xr:uid="{00000000-0005-0000-0000-0000F6520000}"/>
    <cellStyle name="Normal 18 3 3 3 4" xfId="23038" xr:uid="{00000000-0005-0000-0000-0000F7520000}"/>
    <cellStyle name="Normal 18 3 3 3 5" xfId="31623" xr:uid="{00000000-0005-0000-0000-0000F8520000}"/>
    <cellStyle name="Normal 18 3 3 4" xfId="12917" xr:uid="{00000000-0005-0000-0000-0000F9520000}"/>
    <cellStyle name="Normal 18 3 3 4 2" xfId="23041" xr:uid="{00000000-0005-0000-0000-0000FA520000}"/>
    <cellStyle name="Normal 18 3 3 4 3" xfId="42389" xr:uid="{00000000-0005-0000-0000-0000FB520000}"/>
    <cellStyle name="Normal 18 3 3 5" xfId="12918" xr:uid="{00000000-0005-0000-0000-0000FC520000}"/>
    <cellStyle name="Normal 18 3 3 5 2" xfId="23042" xr:uid="{00000000-0005-0000-0000-0000FD520000}"/>
    <cellStyle name="Normal 18 3 3 6" xfId="23031" xr:uid="{00000000-0005-0000-0000-0000FE520000}"/>
    <cellStyle name="Normal 18 3 3 7" xfId="30863" xr:uid="{00000000-0005-0000-0000-0000FF520000}"/>
    <cellStyle name="Normal 18 3 4" xfId="2526" xr:uid="{00000000-0005-0000-0000-000000530000}"/>
    <cellStyle name="Normal 18 3 4 2" xfId="12919" xr:uid="{00000000-0005-0000-0000-000001530000}"/>
    <cellStyle name="Normal 18 3 4 2 2" xfId="12920" xr:uid="{00000000-0005-0000-0000-000002530000}"/>
    <cellStyle name="Normal 18 3 4 2 2 2" xfId="23045" xr:uid="{00000000-0005-0000-0000-000003530000}"/>
    <cellStyle name="Normal 18 3 4 2 2 3" xfId="33522" xr:uid="{00000000-0005-0000-0000-000004530000}"/>
    <cellStyle name="Normal 18 3 4 2 3" xfId="12921" xr:uid="{00000000-0005-0000-0000-000005530000}"/>
    <cellStyle name="Normal 18 3 4 2 3 2" xfId="23046" xr:uid="{00000000-0005-0000-0000-000006530000}"/>
    <cellStyle name="Normal 18 3 4 2 3 3" xfId="32390" xr:uid="{00000000-0005-0000-0000-000007530000}"/>
    <cellStyle name="Normal 18 3 4 2 4" xfId="23044" xr:uid="{00000000-0005-0000-0000-000008530000}"/>
    <cellStyle name="Normal 18 3 4 2 5" xfId="31625" xr:uid="{00000000-0005-0000-0000-000009530000}"/>
    <cellStyle name="Normal 18 3 4 3" xfId="12922" xr:uid="{00000000-0005-0000-0000-00000A530000}"/>
    <cellStyle name="Normal 18 3 4 3 2" xfId="23047" xr:uid="{00000000-0005-0000-0000-00000B530000}"/>
    <cellStyle name="Normal 18 3 4 3 3" xfId="42391" xr:uid="{00000000-0005-0000-0000-00000C530000}"/>
    <cellStyle name="Normal 18 3 4 4" xfId="12923" xr:uid="{00000000-0005-0000-0000-00000D530000}"/>
    <cellStyle name="Normal 18 3 4 4 2" xfId="23048" xr:uid="{00000000-0005-0000-0000-00000E530000}"/>
    <cellStyle name="Normal 18 3 4 5" xfId="23043" xr:uid="{00000000-0005-0000-0000-00000F530000}"/>
    <cellStyle name="Normal 18 3 4 6" xfId="30865" xr:uid="{00000000-0005-0000-0000-000010530000}"/>
    <cellStyle name="Normal 18 3 5" xfId="2527" xr:uid="{00000000-0005-0000-0000-000011530000}"/>
    <cellStyle name="Normal 18 3 5 2" xfId="12924" xr:uid="{00000000-0005-0000-0000-000012530000}"/>
    <cellStyle name="Normal 18 3 5 2 2" xfId="12925" xr:uid="{00000000-0005-0000-0000-000013530000}"/>
    <cellStyle name="Normal 18 3 5 2 2 2" xfId="23051" xr:uid="{00000000-0005-0000-0000-000014530000}"/>
    <cellStyle name="Normal 18 3 5 2 2 3" xfId="33523" xr:uid="{00000000-0005-0000-0000-000015530000}"/>
    <cellStyle name="Normal 18 3 5 2 3" xfId="12926" xr:uid="{00000000-0005-0000-0000-000016530000}"/>
    <cellStyle name="Normal 18 3 5 2 3 2" xfId="23052" xr:uid="{00000000-0005-0000-0000-000017530000}"/>
    <cellStyle name="Normal 18 3 5 2 3 3" xfId="32391" xr:uid="{00000000-0005-0000-0000-000018530000}"/>
    <cellStyle name="Normal 18 3 5 2 4" xfId="23050" xr:uid="{00000000-0005-0000-0000-000019530000}"/>
    <cellStyle name="Normal 18 3 5 2 5" xfId="31626" xr:uid="{00000000-0005-0000-0000-00001A530000}"/>
    <cellStyle name="Normal 18 3 5 3" xfId="12927" xr:uid="{00000000-0005-0000-0000-00001B530000}"/>
    <cellStyle name="Normal 18 3 5 3 2" xfId="23053" xr:uid="{00000000-0005-0000-0000-00001C530000}"/>
    <cellStyle name="Normal 18 3 5 3 3" xfId="42392" xr:uid="{00000000-0005-0000-0000-00001D530000}"/>
    <cellStyle name="Normal 18 3 5 4" xfId="12928" xr:uid="{00000000-0005-0000-0000-00001E530000}"/>
    <cellStyle name="Normal 18 3 5 4 2" xfId="23054" xr:uid="{00000000-0005-0000-0000-00001F530000}"/>
    <cellStyle name="Normal 18 3 5 5" xfId="23049" xr:uid="{00000000-0005-0000-0000-000020530000}"/>
    <cellStyle name="Normal 18 3 5 6" xfId="30866" xr:uid="{00000000-0005-0000-0000-000021530000}"/>
    <cellStyle name="Normal 18 3 6" xfId="12929" xr:uid="{00000000-0005-0000-0000-000022530000}"/>
    <cellStyle name="Normal 18 3 6 2" xfId="12930" xr:uid="{00000000-0005-0000-0000-000023530000}"/>
    <cellStyle name="Normal 18 3 6 2 2" xfId="23056" xr:uid="{00000000-0005-0000-0000-000024530000}"/>
    <cellStyle name="Normal 18 3 6 2 3" xfId="33516" xr:uid="{00000000-0005-0000-0000-000025530000}"/>
    <cellStyle name="Normal 18 3 6 3" xfId="12931" xr:uid="{00000000-0005-0000-0000-000026530000}"/>
    <cellStyle name="Normal 18 3 6 3 2" xfId="23057" xr:uid="{00000000-0005-0000-0000-000027530000}"/>
    <cellStyle name="Normal 18 3 6 3 3" xfId="32384" xr:uid="{00000000-0005-0000-0000-000028530000}"/>
    <cellStyle name="Normal 18 3 6 4" xfId="23055" xr:uid="{00000000-0005-0000-0000-000029530000}"/>
    <cellStyle name="Normal 18 3 6 5" xfId="31619" xr:uid="{00000000-0005-0000-0000-00002A530000}"/>
    <cellStyle name="Normal 18 3 7" xfId="12932" xr:uid="{00000000-0005-0000-0000-00002B530000}"/>
    <cellStyle name="Normal 18 3 7 2" xfId="23058" xr:uid="{00000000-0005-0000-0000-00002C530000}"/>
    <cellStyle name="Normal 18 3 7 3" xfId="42385" xr:uid="{00000000-0005-0000-0000-00002D530000}"/>
    <cellStyle name="Normal 18 3 8" xfId="12933" xr:uid="{00000000-0005-0000-0000-00002E530000}"/>
    <cellStyle name="Normal 18 3 8 2" xfId="23059" xr:uid="{00000000-0005-0000-0000-00002F530000}"/>
    <cellStyle name="Normal 18 3 9" xfId="23012" xr:uid="{00000000-0005-0000-0000-000030530000}"/>
    <cellStyle name="Normal 18 4" xfId="2528" xr:uid="{00000000-0005-0000-0000-000031530000}"/>
    <cellStyle name="Normal 18 4 2" xfId="2529" xr:uid="{00000000-0005-0000-0000-000032530000}"/>
    <cellStyle name="Normal 18 4 2 2" xfId="12934" xr:uid="{00000000-0005-0000-0000-000033530000}"/>
    <cellStyle name="Normal 18 4 2 2 2" xfId="12935" xr:uid="{00000000-0005-0000-0000-000034530000}"/>
    <cellStyle name="Normal 18 4 2 2 2 2" xfId="23063" xr:uid="{00000000-0005-0000-0000-000035530000}"/>
    <cellStyle name="Normal 18 4 2 2 2 3" xfId="33525" xr:uid="{00000000-0005-0000-0000-000036530000}"/>
    <cellStyle name="Normal 18 4 2 2 3" xfId="12936" xr:uid="{00000000-0005-0000-0000-000037530000}"/>
    <cellStyle name="Normal 18 4 2 2 3 2" xfId="23064" xr:uid="{00000000-0005-0000-0000-000038530000}"/>
    <cellStyle name="Normal 18 4 2 2 3 3" xfId="32393" xr:uid="{00000000-0005-0000-0000-000039530000}"/>
    <cellStyle name="Normal 18 4 2 2 4" xfId="23062" xr:uid="{00000000-0005-0000-0000-00003A530000}"/>
    <cellStyle name="Normal 18 4 2 2 5" xfId="31628" xr:uid="{00000000-0005-0000-0000-00003B530000}"/>
    <cellStyle name="Normal 18 4 2 3" xfId="12937" xr:uid="{00000000-0005-0000-0000-00003C530000}"/>
    <cellStyle name="Normal 18 4 2 3 2" xfId="23065" xr:uid="{00000000-0005-0000-0000-00003D530000}"/>
    <cellStyle name="Normal 18 4 2 3 3" xfId="42394" xr:uid="{00000000-0005-0000-0000-00003E530000}"/>
    <cellStyle name="Normal 18 4 2 4" xfId="12938" xr:uid="{00000000-0005-0000-0000-00003F530000}"/>
    <cellStyle name="Normal 18 4 2 4 2" xfId="23066" xr:uid="{00000000-0005-0000-0000-000040530000}"/>
    <cellStyle name="Normal 18 4 2 5" xfId="23061" xr:uid="{00000000-0005-0000-0000-000041530000}"/>
    <cellStyle name="Normal 18 4 2 6" xfId="30868" xr:uid="{00000000-0005-0000-0000-000042530000}"/>
    <cellStyle name="Normal 18 4 3" xfId="2530" xr:uid="{00000000-0005-0000-0000-000043530000}"/>
    <cellStyle name="Normal 18 4 3 2" xfId="12939" xr:uid="{00000000-0005-0000-0000-000044530000}"/>
    <cellStyle name="Normal 18 4 3 2 2" xfId="12940" xr:uid="{00000000-0005-0000-0000-000045530000}"/>
    <cellStyle name="Normal 18 4 3 2 2 2" xfId="23069" xr:uid="{00000000-0005-0000-0000-000046530000}"/>
    <cellStyle name="Normal 18 4 3 2 2 3" xfId="33526" xr:uid="{00000000-0005-0000-0000-000047530000}"/>
    <cellStyle name="Normal 18 4 3 2 3" xfId="12941" xr:uid="{00000000-0005-0000-0000-000048530000}"/>
    <cellStyle name="Normal 18 4 3 2 3 2" xfId="23070" xr:uid="{00000000-0005-0000-0000-000049530000}"/>
    <cellStyle name="Normal 18 4 3 2 3 3" xfId="32394" xr:uid="{00000000-0005-0000-0000-00004A530000}"/>
    <cellStyle name="Normal 18 4 3 2 4" xfId="23068" xr:uid="{00000000-0005-0000-0000-00004B530000}"/>
    <cellStyle name="Normal 18 4 3 2 5" xfId="31629" xr:uid="{00000000-0005-0000-0000-00004C530000}"/>
    <cellStyle name="Normal 18 4 3 3" xfId="12942" xr:uid="{00000000-0005-0000-0000-00004D530000}"/>
    <cellStyle name="Normal 18 4 3 3 2" xfId="23071" xr:uid="{00000000-0005-0000-0000-00004E530000}"/>
    <cellStyle name="Normal 18 4 3 3 3" xfId="42395" xr:uid="{00000000-0005-0000-0000-00004F530000}"/>
    <cellStyle name="Normal 18 4 3 4" xfId="12943" xr:uid="{00000000-0005-0000-0000-000050530000}"/>
    <cellStyle name="Normal 18 4 3 4 2" xfId="23072" xr:uid="{00000000-0005-0000-0000-000051530000}"/>
    <cellStyle name="Normal 18 4 3 5" xfId="23067" xr:uid="{00000000-0005-0000-0000-000052530000}"/>
    <cellStyle name="Normal 18 4 3 6" xfId="30869" xr:uid="{00000000-0005-0000-0000-000053530000}"/>
    <cellStyle name="Normal 18 4 4" xfId="12944" xr:uid="{00000000-0005-0000-0000-000054530000}"/>
    <cellStyle name="Normal 18 4 4 2" xfId="12945" xr:uid="{00000000-0005-0000-0000-000055530000}"/>
    <cellStyle name="Normal 18 4 4 2 2" xfId="23074" xr:uid="{00000000-0005-0000-0000-000056530000}"/>
    <cellStyle name="Normal 18 4 4 2 3" xfId="33524" xr:uid="{00000000-0005-0000-0000-000057530000}"/>
    <cellStyle name="Normal 18 4 4 3" xfId="12946" xr:uid="{00000000-0005-0000-0000-000058530000}"/>
    <cellStyle name="Normal 18 4 4 3 2" xfId="23075" xr:uid="{00000000-0005-0000-0000-000059530000}"/>
    <cellStyle name="Normal 18 4 4 3 3" xfId="32392" xr:uid="{00000000-0005-0000-0000-00005A530000}"/>
    <cellStyle name="Normal 18 4 4 4" xfId="23073" xr:uid="{00000000-0005-0000-0000-00005B530000}"/>
    <cellStyle name="Normal 18 4 4 5" xfId="31627" xr:uid="{00000000-0005-0000-0000-00005C530000}"/>
    <cellStyle name="Normal 18 4 5" xfId="12947" xr:uid="{00000000-0005-0000-0000-00005D530000}"/>
    <cellStyle name="Normal 18 4 5 2" xfId="23076" xr:uid="{00000000-0005-0000-0000-00005E530000}"/>
    <cellStyle name="Normal 18 4 5 3" xfId="42393" xr:uid="{00000000-0005-0000-0000-00005F530000}"/>
    <cellStyle name="Normal 18 4 6" xfId="12948" xr:uid="{00000000-0005-0000-0000-000060530000}"/>
    <cellStyle name="Normal 18 4 6 2" xfId="23077" xr:uid="{00000000-0005-0000-0000-000061530000}"/>
    <cellStyle name="Normal 18 4 7" xfId="23060" xr:uid="{00000000-0005-0000-0000-000062530000}"/>
    <cellStyle name="Normal 18 4 8" xfId="30867" xr:uid="{00000000-0005-0000-0000-000063530000}"/>
    <cellStyle name="Normal 18 5" xfId="2531" xr:uid="{00000000-0005-0000-0000-000064530000}"/>
    <cellStyle name="Normal 18 5 2" xfId="2532" xr:uid="{00000000-0005-0000-0000-000065530000}"/>
    <cellStyle name="Normal 18 5 2 2" xfId="12949" xr:uid="{00000000-0005-0000-0000-000066530000}"/>
    <cellStyle name="Normal 18 5 2 2 2" xfId="12950" xr:uid="{00000000-0005-0000-0000-000067530000}"/>
    <cellStyle name="Normal 18 5 2 2 2 2" xfId="23081" xr:uid="{00000000-0005-0000-0000-000068530000}"/>
    <cellStyle name="Normal 18 5 2 2 2 3" xfId="33528" xr:uid="{00000000-0005-0000-0000-000069530000}"/>
    <cellStyle name="Normal 18 5 2 2 3" xfId="12951" xr:uid="{00000000-0005-0000-0000-00006A530000}"/>
    <cellStyle name="Normal 18 5 2 2 3 2" xfId="23082" xr:uid="{00000000-0005-0000-0000-00006B530000}"/>
    <cellStyle name="Normal 18 5 2 2 3 3" xfId="32396" xr:uid="{00000000-0005-0000-0000-00006C530000}"/>
    <cellStyle name="Normal 18 5 2 2 4" xfId="23080" xr:uid="{00000000-0005-0000-0000-00006D530000}"/>
    <cellStyle name="Normal 18 5 2 2 5" xfId="31631" xr:uid="{00000000-0005-0000-0000-00006E530000}"/>
    <cellStyle name="Normal 18 5 2 3" xfId="12952" xr:uid="{00000000-0005-0000-0000-00006F530000}"/>
    <cellStyle name="Normal 18 5 2 3 2" xfId="23083" xr:uid="{00000000-0005-0000-0000-000070530000}"/>
    <cellStyle name="Normal 18 5 2 3 3" xfId="42397" xr:uid="{00000000-0005-0000-0000-000071530000}"/>
    <cellStyle name="Normal 18 5 2 4" xfId="12953" xr:uid="{00000000-0005-0000-0000-000072530000}"/>
    <cellStyle name="Normal 18 5 2 4 2" xfId="23084" xr:uid="{00000000-0005-0000-0000-000073530000}"/>
    <cellStyle name="Normal 18 5 2 5" xfId="23079" xr:uid="{00000000-0005-0000-0000-000074530000}"/>
    <cellStyle name="Normal 18 5 2 6" xfId="30871" xr:uid="{00000000-0005-0000-0000-000075530000}"/>
    <cellStyle name="Normal 18 5 3" xfId="2533" xr:uid="{00000000-0005-0000-0000-000076530000}"/>
    <cellStyle name="Normal 18 5 3 2" xfId="12954" xr:uid="{00000000-0005-0000-0000-000077530000}"/>
    <cellStyle name="Normal 18 5 3 2 2" xfId="12955" xr:uid="{00000000-0005-0000-0000-000078530000}"/>
    <cellStyle name="Normal 18 5 3 2 2 2" xfId="23087" xr:uid="{00000000-0005-0000-0000-000079530000}"/>
    <cellStyle name="Normal 18 5 3 2 2 3" xfId="33529" xr:uid="{00000000-0005-0000-0000-00007A530000}"/>
    <cellStyle name="Normal 18 5 3 2 3" xfId="12956" xr:uid="{00000000-0005-0000-0000-00007B530000}"/>
    <cellStyle name="Normal 18 5 3 2 3 2" xfId="23088" xr:uid="{00000000-0005-0000-0000-00007C530000}"/>
    <cellStyle name="Normal 18 5 3 2 3 3" xfId="32397" xr:uid="{00000000-0005-0000-0000-00007D530000}"/>
    <cellStyle name="Normal 18 5 3 2 4" xfId="23086" xr:uid="{00000000-0005-0000-0000-00007E530000}"/>
    <cellStyle name="Normal 18 5 3 2 5" xfId="31632" xr:uid="{00000000-0005-0000-0000-00007F530000}"/>
    <cellStyle name="Normal 18 5 3 3" xfId="12957" xr:uid="{00000000-0005-0000-0000-000080530000}"/>
    <cellStyle name="Normal 18 5 3 3 2" xfId="23089" xr:uid="{00000000-0005-0000-0000-000081530000}"/>
    <cellStyle name="Normal 18 5 3 3 3" xfId="42398" xr:uid="{00000000-0005-0000-0000-000082530000}"/>
    <cellStyle name="Normal 18 5 3 4" xfId="12958" xr:uid="{00000000-0005-0000-0000-000083530000}"/>
    <cellStyle name="Normal 18 5 3 4 2" xfId="23090" xr:uid="{00000000-0005-0000-0000-000084530000}"/>
    <cellStyle name="Normal 18 5 3 5" xfId="23085" xr:uid="{00000000-0005-0000-0000-000085530000}"/>
    <cellStyle name="Normal 18 5 3 6" xfId="30872" xr:uid="{00000000-0005-0000-0000-000086530000}"/>
    <cellStyle name="Normal 18 5 4" xfId="12959" xr:uid="{00000000-0005-0000-0000-000087530000}"/>
    <cellStyle name="Normal 18 5 4 2" xfId="12960" xr:uid="{00000000-0005-0000-0000-000088530000}"/>
    <cellStyle name="Normal 18 5 4 2 2" xfId="23092" xr:uid="{00000000-0005-0000-0000-000089530000}"/>
    <cellStyle name="Normal 18 5 4 2 3" xfId="33527" xr:uid="{00000000-0005-0000-0000-00008A530000}"/>
    <cellStyle name="Normal 18 5 4 3" xfId="12961" xr:uid="{00000000-0005-0000-0000-00008B530000}"/>
    <cellStyle name="Normal 18 5 4 3 2" xfId="23093" xr:uid="{00000000-0005-0000-0000-00008C530000}"/>
    <cellStyle name="Normal 18 5 4 3 3" xfId="32395" xr:uid="{00000000-0005-0000-0000-00008D530000}"/>
    <cellStyle name="Normal 18 5 4 4" xfId="23091" xr:uid="{00000000-0005-0000-0000-00008E530000}"/>
    <cellStyle name="Normal 18 5 4 5" xfId="31630" xr:uid="{00000000-0005-0000-0000-00008F530000}"/>
    <cellStyle name="Normal 18 5 5" xfId="12962" xr:uid="{00000000-0005-0000-0000-000090530000}"/>
    <cellStyle name="Normal 18 5 5 2" xfId="23094" xr:uid="{00000000-0005-0000-0000-000091530000}"/>
    <cellStyle name="Normal 18 5 5 3" xfId="42396" xr:uid="{00000000-0005-0000-0000-000092530000}"/>
    <cellStyle name="Normal 18 5 6" xfId="12963" xr:uid="{00000000-0005-0000-0000-000093530000}"/>
    <cellStyle name="Normal 18 5 6 2" xfId="23095" xr:uid="{00000000-0005-0000-0000-000094530000}"/>
    <cellStyle name="Normal 18 5 7" xfId="23078" xr:uid="{00000000-0005-0000-0000-000095530000}"/>
    <cellStyle name="Normal 18 5 8" xfId="30870" xr:uid="{00000000-0005-0000-0000-000096530000}"/>
    <cellStyle name="Normal 18 6" xfId="2534" xr:uid="{00000000-0005-0000-0000-000097530000}"/>
    <cellStyle name="Normal 18 6 2" xfId="2535" xr:uid="{00000000-0005-0000-0000-000098530000}"/>
    <cellStyle name="Normal 18 6 2 2" xfId="12964" xr:uid="{00000000-0005-0000-0000-000099530000}"/>
    <cellStyle name="Normal 18 6 2 2 2" xfId="12965" xr:uid="{00000000-0005-0000-0000-00009A530000}"/>
    <cellStyle name="Normal 18 6 2 2 2 2" xfId="23099" xr:uid="{00000000-0005-0000-0000-00009B530000}"/>
    <cellStyle name="Normal 18 6 2 2 2 3" xfId="33531" xr:uid="{00000000-0005-0000-0000-00009C530000}"/>
    <cellStyle name="Normal 18 6 2 2 3" xfId="12966" xr:uid="{00000000-0005-0000-0000-00009D530000}"/>
    <cellStyle name="Normal 18 6 2 2 3 2" xfId="23100" xr:uid="{00000000-0005-0000-0000-00009E530000}"/>
    <cellStyle name="Normal 18 6 2 2 3 3" xfId="32399" xr:uid="{00000000-0005-0000-0000-00009F530000}"/>
    <cellStyle name="Normal 18 6 2 2 4" xfId="23098" xr:uid="{00000000-0005-0000-0000-0000A0530000}"/>
    <cellStyle name="Normal 18 6 2 2 5" xfId="31634" xr:uid="{00000000-0005-0000-0000-0000A1530000}"/>
    <cellStyle name="Normal 18 6 2 3" xfId="12967" xr:uid="{00000000-0005-0000-0000-0000A2530000}"/>
    <cellStyle name="Normal 18 6 2 3 2" xfId="23101" xr:uid="{00000000-0005-0000-0000-0000A3530000}"/>
    <cellStyle name="Normal 18 6 2 3 3" xfId="42400" xr:uid="{00000000-0005-0000-0000-0000A4530000}"/>
    <cellStyle name="Normal 18 6 2 4" xfId="12968" xr:uid="{00000000-0005-0000-0000-0000A5530000}"/>
    <cellStyle name="Normal 18 6 2 4 2" xfId="23102" xr:uid="{00000000-0005-0000-0000-0000A6530000}"/>
    <cellStyle name="Normal 18 6 2 5" xfId="23097" xr:uid="{00000000-0005-0000-0000-0000A7530000}"/>
    <cellStyle name="Normal 18 6 2 6" xfId="30874" xr:uid="{00000000-0005-0000-0000-0000A8530000}"/>
    <cellStyle name="Normal 18 6 3" xfId="12969" xr:uid="{00000000-0005-0000-0000-0000A9530000}"/>
    <cellStyle name="Normal 18 6 3 2" xfId="12970" xr:uid="{00000000-0005-0000-0000-0000AA530000}"/>
    <cellStyle name="Normal 18 6 3 2 2" xfId="23104" xr:uid="{00000000-0005-0000-0000-0000AB530000}"/>
    <cellStyle name="Normal 18 6 3 2 3" xfId="33530" xr:uid="{00000000-0005-0000-0000-0000AC530000}"/>
    <cellStyle name="Normal 18 6 3 3" xfId="12971" xr:uid="{00000000-0005-0000-0000-0000AD530000}"/>
    <cellStyle name="Normal 18 6 3 3 2" xfId="23105" xr:uid="{00000000-0005-0000-0000-0000AE530000}"/>
    <cellStyle name="Normal 18 6 3 3 3" xfId="32398" xr:uid="{00000000-0005-0000-0000-0000AF530000}"/>
    <cellStyle name="Normal 18 6 3 4" xfId="23103" xr:uid="{00000000-0005-0000-0000-0000B0530000}"/>
    <cellStyle name="Normal 18 6 3 5" xfId="31633" xr:uid="{00000000-0005-0000-0000-0000B1530000}"/>
    <cellStyle name="Normal 18 6 4" xfId="12972" xr:uid="{00000000-0005-0000-0000-0000B2530000}"/>
    <cellStyle name="Normal 18 6 4 2" xfId="23106" xr:uid="{00000000-0005-0000-0000-0000B3530000}"/>
    <cellStyle name="Normal 18 6 4 3" xfId="42399" xr:uid="{00000000-0005-0000-0000-0000B4530000}"/>
    <cellStyle name="Normal 18 6 5" xfId="12973" xr:uid="{00000000-0005-0000-0000-0000B5530000}"/>
    <cellStyle name="Normal 18 6 5 2" xfId="23107" xr:uid="{00000000-0005-0000-0000-0000B6530000}"/>
    <cellStyle name="Normal 18 6 6" xfId="23096" xr:uid="{00000000-0005-0000-0000-0000B7530000}"/>
    <cellStyle name="Normal 18 6 7" xfId="30873" xr:uid="{00000000-0005-0000-0000-0000B8530000}"/>
    <cellStyle name="Normal 18 7" xfId="2536" xr:uid="{00000000-0005-0000-0000-0000B9530000}"/>
    <cellStyle name="Normal 18 7 2" xfId="12974" xr:uid="{00000000-0005-0000-0000-0000BA530000}"/>
    <cellStyle name="Normal 18 7 2 2" xfId="12975" xr:uid="{00000000-0005-0000-0000-0000BB530000}"/>
    <cellStyle name="Normal 18 7 2 2 2" xfId="23110" xr:uid="{00000000-0005-0000-0000-0000BC530000}"/>
    <cellStyle name="Normal 18 7 2 2 3" xfId="33532" xr:uid="{00000000-0005-0000-0000-0000BD530000}"/>
    <cellStyle name="Normal 18 7 2 3" xfId="12976" xr:uid="{00000000-0005-0000-0000-0000BE530000}"/>
    <cellStyle name="Normal 18 7 2 3 2" xfId="23111" xr:uid="{00000000-0005-0000-0000-0000BF530000}"/>
    <cellStyle name="Normal 18 7 2 3 3" xfId="32400" xr:uid="{00000000-0005-0000-0000-0000C0530000}"/>
    <cellStyle name="Normal 18 7 2 4" xfId="23109" xr:uid="{00000000-0005-0000-0000-0000C1530000}"/>
    <cellStyle name="Normal 18 7 2 5" xfId="31635" xr:uid="{00000000-0005-0000-0000-0000C2530000}"/>
    <cellStyle name="Normal 18 7 3" xfId="12977" xr:uid="{00000000-0005-0000-0000-0000C3530000}"/>
    <cellStyle name="Normal 18 7 3 2" xfId="23112" xr:uid="{00000000-0005-0000-0000-0000C4530000}"/>
    <cellStyle name="Normal 18 7 3 3" xfId="42401" xr:uid="{00000000-0005-0000-0000-0000C5530000}"/>
    <cellStyle name="Normal 18 7 4" xfId="12978" xr:uid="{00000000-0005-0000-0000-0000C6530000}"/>
    <cellStyle name="Normal 18 7 4 2" xfId="23113" xr:uid="{00000000-0005-0000-0000-0000C7530000}"/>
    <cellStyle name="Normal 18 7 5" xfId="23108" xr:uid="{00000000-0005-0000-0000-0000C8530000}"/>
    <cellStyle name="Normal 18 7 6" xfId="30875" xr:uid="{00000000-0005-0000-0000-0000C9530000}"/>
    <cellStyle name="Normal 18 8" xfId="2537" xr:uid="{00000000-0005-0000-0000-0000CA530000}"/>
    <cellStyle name="Normal 18 8 2" xfId="12979" xr:uid="{00000000-0005-0000-0000-0000CB530000}"/>
    <cellStyle name="Normal 18 8 2 2" xfId="12980" xr:uid="{00000000-0005-0000-0000-0000CC530000}"/>
    <cellStyle name="Normal 18 8 2 2 2" xfId="23116" xr:uid="{00000000-0005-0000-0000-0000CD530000}"/>
    <cellStyle name="Normal 18 8 2 2 3" xfId="33533" xr:uid="{00000000-0005-0000-0000-0000CE530000}"/>
    <cellStyle name="Normal 18 8 2 3" xfId="12981" xr:uid="{00000000-0005-0000-0000-0000CF530000}"/>
    <cellStyle name="Normal 18 8 2 3 2" xfId="23117" xr:uid="{00000000-0005-0000-0000-0000D0530000}"/>
    <cellStyle name="Normal 18 8 2 3 3" xfId="32401" xr:uid="{00000000-0005-0000-0000-0000D1530000}"/>
    <cellStyle name="Normal 18 8 2 4" xfId="23115" xr:uid="{00000000-0005-0000-0000-0000D2530000}"/>
    <cellStyle name="Normal 18 8 2 5" xfId="31636" xr:uid="{00000000-0005-0000-0000-0000D3530000}"/>
    <cellStyle name="Normal 18 8 3" xfId="12982" xr:uid="{00000000-0005-0000-0000-0000D4530000}"/>
    <cellStyle name="Normal 18 8 3 2" xfId="23118" xr:uid="{00000000-0005-0000-0000-0000D5530000}"/>
    <cellStyle name="Normal 18 8 3 3" xfId="42402" xr:uid="{00000000-0005-0000-0000-0000D6530000}"/>
    <cellStyle name="Normal 18 8 4" xfId="12983" xr:uid="{00000000-0005-0000-0000-0000D7530000}"/>
    <cellStyle name="Normal 18 8 4 2" xfId="23119" xr:uid="{00000000-0005-0000-0000-0000D8530000}"/>
    <cellStyle name="Normal 18 8 5" xfId="23114" xr:uid="{00000000-0005-0000-0000-0000D9530000}"/>
    <cellStyle name="Normal 18 8 6" xfId="30876" xr:uid="{00000000-0005-0000-0000-0000DA530000}"/>
    <cellStyle name="Normal 18 9" xfId="12984" xr:uid="{00000000-0005-0000-0000-0000DB530000}"/>
    <cellStyle name="Normal 18 9 2" xfId="12985" xr:uid="{00000000-0005-0000-0000-0000DC530000}"/>
    <cellStyle name="Normal 18 9 2 2" xfId="23121" xr:uid="{00000000-0005-0000-0000-0000DD530000}"/>
    <cellStyle name="Normal 18 9 2 3" xfId="33499" xr:uid="{00000000-0005-0000-0000-0000DE530000}"/>
    <cellStyle name="Normal 18 9 3" xfId="12986" xr:uid="{00000000-0005-0000-0000-0000DF530000}"/>
    <cellStyle name="Normal 18 9 3 2" xfId="23122" xr:uid="{00000000-0005-0000-0000-0000E0530000}"/>
    <cellStyle name="Normal 18 9 3 3" xfId="32367" xr:uid="{00000000-0005-0000-0000-0000E1530000}"/>
    <cellStyle name="Normal 18 9 4" xfId="23120" xr:uid="{00000000-0005-0000-0000-0000E2530000}"/>
    <cellStyle name="Normal 18 9 5" xfId="31602" xr:uid="{00000000-0005-0000-0000-0000E3530000}"/>
    <cellStyle name="Normal 19" xfId="2538" xr:uid="{00000000-0005-0000-0000-0000E4530000}"/>
    <cellStyle name="Normal 19 2" xfId="12988" xr:uid="{00000000-0005-0000-0000-0000E5530000}"/>
    <cellStyle name="Normal 19 2 2" xfId="23124" xr:uid="{00000000-0005-0000-0000-0000E6530000}"/>
    <cellStyle name="Normal 19 2 3" xfId="31033" xr:uid="{00000000-0005-0000-0000-0000E7530000}"/>
    <cellStyle name="Normal 19 3" xfId="12989" xr:uid="{00000000-0005-0000-0000-0000E8530000}"/>
    <cellStyle name="Normal 19 3 2" xfId="12990" xr:uid="{00000000-0005-0000-0000-0000E9530000}"/>
    <cellStyle name="Normal 19 3 2 2" xfId="23126" xr:uid="{00000000-0005-0000-0000-0000EA530000}"/>
    <cellStyle name="Normal 19 3 2 3" xfId="33534" xr:uid="{00000000-0005-0000-0000-0000EB530000}"/>
    <cellStyle name="Normal 19 3 3" xfId="12991" xr:uid="{00000000-0005-0000-0000-0000EC530000}"/>
    <cellStyle name="Normal 19 3 3 2" xfId="23127" xr:uid="{00000000-0005-0000-0000-0000ED530000}"/>
    <cellStyle name="Normal 19 3 3 3" xfId="32402" xr:uid="{00000000-0005-0000-0000-0000EE530000}"/>
    <cellStyle name="Normal 19 3 4" xfId="23125" xr:uid="{00000000-0005-0000-0000-0000EF530000}"/>
    <cellStyle name="Normal 19 3 5" xfId="31637" xr:uid="{00000000-0005-0000-0000-0000F0530000}"/>
    <cellStyle name="Normal 19 4" xfId="12992" xr:uid="{00000000-0005-0000-0000-0000F1530000}"/>
    <cellStyle name="Normal 19 4 2" xfId="23128" xr:uid="{00000000-0005-0000-0000-0000F2530000}"/>
    <cellStyle name="Normal 19 4 3" xfId="42403" xr:uid="{00000000-0005-0000-0000-0000F3530000}"/>
    <cellStyle name="Normal 19 5" xfId="12993" xr:uid="{00000000-0005-0000-0000-0000F4530000}"/>
    <cellStyle name="Normal 19 5 2" xfId="23129" xr:uid="{00000000-0005-0000-0000-0000F5530000}"/>
    <cellStyle name="Normal 19 6" xfId="12987" xr:uid="{00000000-0005-0000-0000-0000F6530000}"/>
    <cellStyle name="Normal 19 7" xfId="23123" xr:uid="{00000000-0005-0000-0000-0000F7530000}"/>
    <cellStyle name="Normal 19 8" xfId="30877" xr:uid="{00000000-0005-0000-0000-0000F8530000}"/>
    <cellStyle name="Normal 2" xfId="2539" xr:uid="{00000000-0005-0000-0000-0000F9530000}"/>
    <cellStyle name="Normal 2 10" xfId="12995" xr:uid="{00000000-0005-0000-0000-0000FA530000}"/>
    <cellStyle name="Normal 2 10 2" xfId="23131" xr:uid="{00000000-0005-0000-0000-0000FB530000}"/>
    <cellStyle name="Normal 2 10 3" xfId="42763" xr:uid="{00000000-0005-0000-0000-0000FC530000}"/>
    <cellStyle name="Normal 2 11" xfId="12994" xr:uid="{00000000-0005-0000-0000-0000FD530000}"/>
    <cellStyle name="Normal 2 12" xfId="23130" xr:uid="{00000000-0005-0000-0000-0000FE530000}"/>
    <cellStyle name="Normal 2 2" xfId="2540" xr:uid="{00000000-0005-0000-0000-0000FF530000}"/>
    <cellStyle name="Normal 2 2 10" xfId="12996" xr:uid="{00000000-0005-0000-0000-000000540000}"/>
    <cellStyle name="Normal 2 2 11" xfId="23132" xr:uid="{00000000-0005-0000-0000-000001540000}"/>
    <cellStyle name="Normal 2 2 2" xfId="2541" xr:uid="{00000000-0005-0000-0000-000002540000}"/>
    <cellStyle name="Normal 2 2 2 2" xfId="12998" xr:uid="{00000000-0005-0000-0000-000003540000}"/>
    <cellStyle name="Normal 2 2 2 2 2" xfId="23134" xr:uid="{00000000-0005-0000-0000-000004540000}"/>
    <cellStyle name="Normal 2 2 2 2 3" xfId="31036" xr:uid="{00000000-0005-0000-0000-000005540000}"/>
    <cellStyle name="Normal 2 2 2 3" xfId="12999" xr:uid="{00000000-0005-0000-0000-000006540000}"/>
    <cellStyle name="Normal 2 2 2 3 2" xfId="13000" xr:uid="{00000000-0005-0000-0000-000007540000}"/>
    <cellStyle name="Normal 2 2 2 3 2 2" xfId="23136" xr:uid="{00000000-0005-0000-0000-000008540000}"/>
    <cellStyle name="Normal 2 2 2 3 2 3" xfId="33537" xr:uid="{00000000-0005-0000-0000-000009540000}"/>
    <cellStyle name="Normal 2 2 2 3 3" xfId="13001" xr:uid="{00000000-0005-0000-0000-00000A540000}"/>
    <cellStyle name="Normal 2 2 2 3 3 2" xfId="23137" xr:uid="{00000000-0005-0000-0000-00000B540000}"/>
    <cellStyle name="Normal 2 2 2 3 3 3" xfId="32405" xr:uid="{00000000-0005-0000-0000-00000C540000}"/>
    <cellStyle name="Normal 2 2 2 3 4" xfId="23135" xr:uid="{00000000-0005-0000-0000-00000D540000}"/>
    <cellStyle name="Normal 2 2 2 3 5" xfId="31639" xr:uid="{00000000-0005-0000-0000-00000E540000}"/>
    <cellStyle name="Normal 2 2 2 4" xfId="13002" xr:uid="{00000000-0005-0000-0000-00000F540000}"/>
    <cellStyle name="Normal 2 2 2 4 2" xfId="23138" xr:uid="{00000000-0005-0000-0000-000010540000}"/>
    <cellStyle name="Normal 2 2 2 4 3" xfId="42405" xr:uid="{00000000-0005-0000-0000-000011540000}"/>
    <cellStyle name="Normal 2 2 2 5" xfId="13003" xr:uid="{00000000-0005-0000-0000-000012540000}"/>
    <cellStyle name="Normal 2 2 2 5 2" xfId="23139" xr:uid="{00000000-0005-0000-0000-000013540000}"/>
    <cellStyle name="Normal 2 2 2 5 3" xfId="42670" xr:uid="{00000000-0005-0000-0000-000014540000}"/>
    <cellStyle name="Normal 2 2 2 6" xfId="13004" xr:uid="{00000000-0005-0000-0000-000015540000}"/>
    <cellStyle name="Normal 2 2 2 6 2" xfId="23140" xr:uid="{00000000-0005-0000-0000-000016540000}"/>
    <cellStyle name="Normal 2 2 2 6 3" xfId="42641" xr:uid="{00000000-0005-0000-0000-000017540000}"/>
    <cellStyle name="Normal 2 2 2 7" xfId="12997" xr:uid="{00000000-0005-0000-0000-000018540000}"/>
    <cellStyle name="Normal 2 2 2 8" xfId="23133" xr:uid="{00000000-0005-0000-0000-000019540000}"/>
    <cellStyle name="Normal 2 2 2 9" xfId="30879" xr:uid="{00000000-0005-0000-0000-00001A540000}"/>
    <cellStyle name="Normal 2 2 3" xfId="2542" xr:uid="{00000000-0005-0000-0000-00001B540000}"/>
    <cellStyle name="Normal 2 2 3 2" xfId="13006" xr:uid="{00000000-0005-0000-0000-00001C540000}"/>
    <cellStyle name="Normal 2 2 3 2 2" xfId="23142" xr:uid="{00000000-0005-0000-0000-00001D540000}"/>
    <cellStyle name="Normal 2 2 3 2 3" xfId="42577" xr:uid="{00000000-0005-0000-0000-00001E540000}"/>
    <cellStyle name="Normal 2 2 3 3" xfId="13007" xr:uid="{00000000-0005-0000-0000-00001F540000}"/>
    <cellStyle name="Normal 2 2 3 3 2" xfId="23143" xr:uid="{00000000-0005-0000-0000-000020540000}"/>
    <cellStyle name="Normal 2 2 3 3 3" xfId="42686" xr:uid="{00000000-0005-0000-0000-000021540000}"/>
    <cellStyle name="Normal 2 2 3 4" xfId="13008" xr:uid="{00000000-0005-0000-0000-000022540000}"/>
    <cellStyle name="Normal 2 2 3 4 2" xfId="23144" xr:uid="{00000000-0005-0000-0000-000023540000}"/>
    <cellStyle name="Normal 2 2 3 4 3" xfId="42652" xr:uid="{00000000-0005-0000-0000-000024540000}"/>
    <cellStyle name="Normal 2 2 3 5" xfId="13005" xr:uid="{00000000-0005-0000-0000-000025540000}"/>
    <cellStyle name="Normal 2 2 3 6" xfId="23141" xr:uid="{00000000-0005-0000-0000-000026540000}"/>
    <cellStyle name="Normal 2 2 3 7" xfId="31035" xr:uid="{00000000-0005-0000-0000-000027540000}"/>
    <cellStyle name="Normal 2 2 4" xfId="2543" xr:uid="{00000000-0005-0000-0000-000028540000}"/>
    <cellStyle name="Normal 2 2 4 2" xfId="13010" xr:uid="{00000000-0005-0000-0000-000029540000}"/>
    <cellStyle name="Normal 2 2 4 2 2" xfId="23146" xr:uid="{00000000-0005-0000-0000-00002A540000}"/>
    <cellStyle name="Normal 2 2 4 2 3" xfId="33536" xr:uid="{00000000-0005-0000-0000-00002B540000}"/>
    <cellStyle name="Normal 2 2 4 3" xfId="13011" xr:uid="{00000000-0005-0000-0000-00002C540000}"/>
    <cellStyle name="Normal 2 2 4 3 2" xfId="23147" xr:uid="{00000000-0005-0000-0000-00002D540000}"/>
    <cellStyle name="Normal 2 2 4 3 3" xfId="32404" xr:uid="{00000000-0005-0000-0000-00002E540000}"/>
    <cellStyle name="Normal 2 2 4 4" xfId="13012" xr:uid="{00000000-0005-0000-0000-00002F540000}"/>
    <cellStyle name="Normal 2 2 4 4 2" xfId="23148" xr:uid="{00000000-0005-0000-0000-000030540000}"/>
    <cellStyle name="Normal 2 2 4 4 3" xfId="42689" xr:uid="{00000000-0005-0000-0000-000031540000}"/>
    <cellStyle name="Normal 2 2 4 5" xfId="13013" xr:uid="{00000000-0005-0000-0000-000032540000}"/>
    <cellStyle name="Normal 2 2 4 5 2" xfId="23149" xr:uid="{00000000-0005-0000-0000-000033540000}"/>
    <cellStyle name="Normal 2 2 4 5 3" xfId="42631" xr:uid="{00000000-0005-0000-0000-000034540000}"/>
    <cellStyle name="Normal 2 2 4 6" xfId="13009" xr:uid="{00000000-0005-0000-0000-000035540000}"/>
    <cellStyle name="Normal 2 2 4 7" xfId="23145" xr:uid="{00000000-0005-0000-0000-000036540000}"/>
    <cellStyle name="Normal 2 2 5" xfId="2544" xr:uid="{00000000-0005-0000-0000-000037540000}"/>
    <cellStyle name="Normal 2 2 5 2" xfId="13015" xr:uid="{00000000-0005-0000-0000-000038540000}"/>
    <cellStyle name="Normal 2 2 5 2 2" xfId="23151" xr:uid="{00000000-0005-0000-0000-000039540000}"/>
    <cellStyle name="Normal 2 2 5 3" xfId="13014" xr:uid="{00000000-0005-0000-0000-00003A540000}"/>
    <cellStyle name="Normal 2 2 5 4" xfId="23150" xr:uid="{00000000-0005-0000-0000-00003B540000}"/>
    <cellStyle name="Normal 2 2 5 5" xfId="42404" xr:uid="{00000000-0005-0000-0000-00003C540000}"/>
    <cellStyle name="Normal 2 2 6" xfId="13016" xr:uid="{00000000-0005-0000-0000-00003D540000}"/>
    <cellStyle name="Normal 2 2 6 2" xfId="23152" xr:uid="{00000000-0005-0000-0000-00003E540000}"/>
    <cellStyle name="Normal 2 2 6 3" xfId="42669" xr:uid="{00000000-0005-0000-0000-00003F540000}"/>
    <cellStyle name="Normal 2 2 7" xfId="13017" xr:uid="{00000000-0005-0000-0000-000040540000}"/>
    <cellStyle name="Normal 2 2 7 2" xfId="23153" xr:uid="{00000000-0005-0000-0000-000041540000}"/>
    <cellStyle name="Normal 2 2 7 3" xfId="42624" xr:uid="{00000000-0005-0000-0000-000042540000}"/>
    <cellStyle name="Normal 2 2 8" xfId="13018" xr:uid="{00000000-0005-0000-0000-000043540000}"/>
    <cellStyle name="Normal 2 2 8 2" xfId="23154" xr:uid="{00000000-0005-0000-0000-000044540000}"/>
    <cellStyle name="Normal 2 2 8 3" xfId="42754" xr:uid="{00000000-0005-0000-0000-000045540000}"/>
    <cellStyle name="Normal 2 2 9" xfId="13019" xr:uid="{00000000-0005-0000-0000-000046540000}"/>
    <cellStyle name="Normal 2 2 9 2" xfId="23155" xr:uid="{00000000-0005-0000-0000-000047540000}"/>
    <cellStyle name="Normal 2 2 9 3" xfId="42769" xr:uid="{00000000-0005-0000-0000-000048540000}"/>
    <cellStyle name="Normal 2 3" xfId="2545" xr:uid="{00000000-0005-0000-0000-000049540000}"/>
    <cellStyle name="Normal 2 3 2" xfId="13021" xr:uid="{00000000-0005-0000-0000-00004A540000}"/>
    <cellStyle name="Normal 2 3 2 2" xfId="23157" xr:uid="{00000000-0005-0000-0000-00004B540000}"/>
    <cellStyle name="Normal 2 3 2 3" xfId="31037" xr:uid="{00000000-0005-0000-0000-00004C540000}"/>
    <cellStyle name="Normal 2 3 3" xfId="13022" xr:uid="{00000000-0005-0000-0000-00004D540000}"/>
    <cellStyle name="Normal 2 3 3 2" xfId="23158" xr:uid="{00000000-0005-0000-0000-00004E540000}"/>
    <cellStyle name="Normal 2 3 3 3" xfId="42671" xr:uid="{00000000-0005-0000-0000-00004F540000}"/>
    <cellStyle name="Normal 2 3 4" xfId="13023" xr:uid="{00000000-0005-0000-0000-000050540000}"/>
    <cellStyle name="Normal 2 3 4 2" xfId="23159" xr:uid="{00000000-0005-0000-0000-000051540000}"/>
    <cellStyle name="Normal 2 3 4 3" xfId="42637" xr:uid="{00000000-0005-0000-0000-000052540000}"/>
    <cellStyle name="Normal 2 3 5" xfId="13024" xr:uid="{00000000-0005-0000-0000-000053540000}"/>
    <cellStyle name="Normal 2 3 5 2" xfId="23160" xr:uid="{00000000-0005-0000-0000-000054540000}"/>
    <cellStyle name="Normal 2 3 5 3" xfId="42735" xr:uid="{00000000-0005-0000-0000-000055540000}"/>
    <cellStyle name="Normal 2 3 6" xfId="13025" xr:uid="{00000000-0005-0000-0000-000056540000}"/>
    <cellStyle name="Normal 2 3 6 2" xfId="23161" xr:uid="{00000000-0005-0000-0000-000057540000}"/>
    <cellStyle name="Normal 2 3 6 3" xfId="42752" xr:uid="{00000000-0005-0000-0000-000058540000}"/>
    <cellStyle name="Normal 2 3 7" xfId="13020" xr:uid="{00000000-0005-0000-0000-000059540000}"/>
    <cellStyle name="Normal 2 3 8" xfId="23156" xr:uid="{00000000-0005-0000-0000-00005A540000}"/>
    <cellStyle name="Normal 2 4" xfId="2546" xr:uid="{00000000-0005-0000-0000-00005B540000}"/>
    <cellStyle name="Normal 2 4 2" xfId="13027" xr:uid="{00000000-0005-0000-0000-00005C540000}"/>
    <cellStyle name="Normal 2 4 2 2" xfId="23163" xr:uid="{00000000-0005-0000-0000-00005D540000}"/>
    <cellStyle name="Normal 2 4 2 3" xfId="31034" xr:uid="{00000000-0005-0000-0000-00005E540000}"/>
    <cellStyle name="Normal 2 4 3" xfId="13028" xr:uid="{00000000-0005-0000-0000-00005F540000}"/>
    <cellStyle name="Normal 2 4 3 2" xfId="23164" xr:uid="{00000000-0005-0000-0000-000060540000}"/>
    <cellStyle name="Normal 2 4 3 3" xfId="42578" xr:uid="{00000000-0005-0000-0000-000061540000}"/>
    <cellStyle name="Normal 2 4 4" xfId="13029" xr:uid="{00000000-0005-0000-0000-000062540000}"/>
    <cellStyle name="Normal 2 4 4 2" xfId="23165" xr:uid="{00000000-0005-0000-0000-000063540000}"/>
    <cellStyle name="Normal 2 4 4 3" xfId="42668" xr:uid="{00000000-0005-0000-0000-000064540000}"/>
    <cellStyle name="Normal 2 4 5" xfId="13030" xr:uid="{00000000-0005-0000-0000-000065540000}"/>
    <cellStyle name="Normal 2 4 5 2" xfId="23166" xr:uid="{00000000-0005-0000-0000-000066540000}"/>
    <cellStyle name="Normal 2 4 5 3" xfId="42648" xr:uid="{00000000-0005-0000-0000-000067540000}"/>
    <cellStyle name="Normal 2 4 6" xfId="13026" xr:uid="{00000000-0005-0000-0000-000068540000}"/>
    <cellStyle name="Normal 2 4 7" xfId="23162" xr:uid="{00000000-0005-0000-0000-000069540000}"/>
    <cellStyle name="Normal 2 4 8" xfId="30878" xr:uid="{00000000-0005-0000-0000-00006A540000}"/>
    <cellStyle name="Normal 2 5" xfId="2547" xr:uid="{00000000-0005-0000-0000-00006B540000}"/>
    <cellStyle name="Normal 2 5 2" xfId="13032" xr:uid="{00000000-0005-0000-0000-00006C540000}"/>
    <cellStyle name="Normal 2 5 2 2" xfId="23168" xr:uid="{00000000-0005-0000-0000-00006D540000}"/>
    <cellStyle name="Normal 2 5 2 3" xfId="33535" xr:uid="{00000000-0005-0000-0000-00006E540000}"/>
    <cellStyle name="Normal 2 5 3" xfId="13033" xr:uid="{00000000-0005-0000-0000-00006F540000}"/>
    <cellStyle name="Normal 2 5 3 2" xfId="23169" xr:uid="{00000000-0005-0000-0000-000070540000}"/>
    <cellStyle name="Normal 2 5 3 3" xfId="32403" xr:uid="{00000000-0005-0000-0000-000071540000}"/>
    <cellStyle name="Normal 2 5 4" xfId="13034" xr:uid="{00000000-0005-0000-0000-000072540000}"/>
    <cellStyle name="Normal 2 5 4 2" xfId="23170" xr:uid="{00000000-0005-0000-0000-000073540000}"/>
    <cellStyle name="Normal 2 5 4 3" xfId="42579" xr:uid="{00000000-0005-0000-0000-000074540000}"/>
    <cellStyle name="Normal 2 5 5" xfId="13035" xr:uid="{00000000-0005-0000-0000-000075540000}"/>
    <cellStyle name="Normal 2 5 5 2" xfId="23171" xr:uid="{00000000-0005-0000-0000-000076540000}"/>
    <cellStyle name="Normal 2 5 5 3" xfId="42688" xr:uid="{00000000-0005-0000-0000-000077540000}"/>
    <cellStyle name="Normal 2 5 6" xfId="13036" xr:uid="{00000000-0005-0000-0000-000078540000}"/>
    <cellStyle name="Normal 2 5 6 2" xfId="23172" xr:uid="{00000000-0005-0000-0000-000079540000}"/>
    <cellStyle name="Normal 2 5 6 3" xfId="42627" xr:uid="{00000000-0005-0000-0000-00007A540000}"/>
    <cellStyle name="Normal 2 5 7" xfId="13031" xr:uid="{00000000-0005-0000-0000-00007B540000}"/>
    <cellStyle name="Normal 2 5 8" xfId="23167" xr:uid="{00000000-0005-0000-0000-00007C540000}"/>
    <cellStyle name="Normal 2 5 9" xfId="31638" xr:uid="{00000000-0005-0000-0000-00007D540000}"/>
    <cellStyle name="Normal 2 6" xfId="2548" xr:uid="{00000000-0005-0000-0000-00007E540000}"/>
    <cellStyle name="Normal 2 6 2" xfId="13037" xr:uid="{00000000-0005-0000-0000-00007F540000}"/>
    <cellStyle name="Normal 2 6 3" xfId="23173" xr:uid="{00000000-0005-0000-0000-000080540000}"/>
    <cellStyle name="Normal 2 7" xfId="13038" xr:uid="{00000000-0005-0000-0000-000081540000}"/>
    <cellStyle name="Normal 2 7 2" xfId="13039" xr:uid="{00000000-0005-0000-0000-000082540000}"/>
    <cellStyle name="Normal 2 7 2 2" xfId="23175" xr:uid="{00000000-0005-0000-0000-000083540000}"/>
    <cellStyle name="Normal 2 7 3" xfId="23174" xr:uid="{00000000-0005-0000-0000-000084540000}"/>
    <cellStyle name="Normal 2 7 4" xfId="42495" xr:uid="{00000000-0005-0000-0000-000085540000}"/>
    <cellStyle name="Normal 2 8" xfId="13040" xr:uid="{00000000-0005-0000-0000-000086540000}"/>
    <cellStyle name="Normal 2 8 2" xfId="23176" xr:uid="{00000000-0005-0000-0000-000087540000}"/>
    <cellStyle name="Normal 2 8 3" xfId="42657" xr:uid="{00000000-0005-0000-0000-000088540000}"/>
    <cellStyle name="Normal 2 9" xfId="13041" xr:uid="{00000000-0005-0000-0000-000089540000}"/>
    <cellStyle name="Normal 2 9 2" xfId="23177" xr:uid="{00000000-0005-0000-0000-00008A540000}"/>
    <cellStyle name="Normal 2 9 3" xfId="42617" xr:uid="{00000000-0005-0000-0000-00008B540000}"/>
    <cellStyle name="Normal 20" xfId="2549" xr:uid="{00000000-0005-0000-0000-00008C540000}"/>
    <cellStyle name="Normal 20 10" xfId="30880" xr:uid="{00000000-0005-0000-0000-00008D540000}"/>
    <cellStyle name="Normal 20 2" xfId="2550" xr:uid="{00000000-0005-0000-0000-00008E540000}"/>
    <cellStyle name="Normal 20 2 2" xfId="2551" xr:uid="{00000000-0005-0000-0000-00008F540000}"/>
    <cellStyle name="Normal 20 2 2 2" xfId="13042" xr:uid="{00000000-0005-0000-0000-000090540000}"/>
    <cellStyle name="Normal 20 2 2 2 2" xfId="13043" xr:uid="{00000000-0005-0000-0000-000091540000}"/>
    <cellStyle name="Normal 20 2 2 2 2 2" xfId="23182" xr:uid="{00000000-0005-0000-0000-000092540000}"/>
    <cellStyle name="Normal 20 2 2 2 2 3" xfId="33540" xr:uid="{00000000-0005-0000-0000-000093540000}"/>
    <cellStyle name="Normal 20 2 2 2 3" xfId="13044" xr:uid="{00000000-0005-0000-0000-000094540000}"/>
    <cellStyle name="Normal 20 2 2 2 3 2" xfId="23183" xr:uid="{00000000-0005-0000-0000-000095540000}"/>
    <cellStyle name="Normal 20 2 2 2 3 3" xfId="32408" xr:uid="{00000000-0005-0000-0000-000096540000}"/>
    <cellStyle name="Normal 20 2 2 2 4" xfId="23181" xr:uid="{00000000-0005-0000-0000-000097540000}"/>
    <cellStyle name="Normal 20 2 2 2 5" xfId="31642" xr:uid="{00000000-0005-0000-0000-000098540000}"/>
    <cellStyle name="Normal 20 2 2 3" xfId="13045" xr:uid="{00000000-0005-0000-0000-000099540000}"/>
    <cellStyle name="Normal 20 2 2 3 2" xfId="23184" xr:uid="{00000000-0005-0000-0000-00009A540000}"/>
    <cellStyle name="Normal 20 2 2 3 3" xfId="42408" xr:uid="{00000000-0005-0000-0000-00009B540000}"/>
    <cellStyle name="Normal 20 2 2 4" xfId="13046" xr:uid="{00000000-0005-0000-0000-00009C540000}"/>
    <cellStyle name="Normal 20 2 2 4 2" xfId="23185" xr:uid="{00000000-0005-0000-0000-00009D540000}"/>
    <cellStyle name="Normal 20 2 2 5" xfId="23180" xr:uid="{00000000-0005-0000-0000-00009E540000}"/>
    <cellStyle name="Normal 20 2 2 6" xfId="30882" xr:uid="{00000000-0005-0000-0000-00009F540000}"/>
    <cellStyle name="Normal 20 2 3" xfId="2552" xr:uid="{00000000-0005-0000-0000-0000A0540000}"/>
    <cellStyle name="Normal 20 2 3 2" xfId="13047" xr:uid="{00000000-0005-0000-0000-0000A1540000}"/>
    <cellStyle name="Normal 20 2 3 2 2" xfId="13048" xr:uid="{00000000-0005-0000-0000-0000A2540000}"/>
    <cellStyle name="Normal 20 2 3 2 2 2" xfId="23188" xr:uid="{00000000-0005-0000-0000-0000A3540000}"/>
    <cellStyle name="Normal 20 2 3 2 2 3" xfId="33541" xr:uid="{00000000-0005-0000-0000-0000A4540000}"/>
    <cellStyle name="Normal 20 2 3 2 3" xfId="13049" xr:uid="{00000000-0005-0000-0000-0000A5540000}"/>
    <cellStyle name="Normal 20 2 3 2 3 2" xfId="23189" xr:uid="{00000000-0005-0000-0000-0000A6540000}"/>
    <cellStyle name="Normal 20 2 3 2 3 3" xfId="32409" xr:uid="{00000000-0005-0000-0000-0000A7540000}"/>
    <cellStyle name="Normal 20 2 3 2 4" xfId="23187" xr:uid="{00000000-0005-0000-0000-0000A8540000}"/>
    <cellStyle name="Normal 20 2 3 2 5" xfId="31643" xr:uid="{00000000-0005-0000-0000-0000A9540000}"/>
    <cellStyle name="Normal 20 2 3 3" xfId="13050" xr:uid="{00000000-0005-0000-0000-0000AA540000}"/>
    <cellStyle name="Normal 20 2 3 3 2" xfId="23190" xr:uid="{00000000-0005-0000-0000-0000AB540000}"/>
    <cellStyle name="Normal 20 2 3 3 3" xfId="42409" xr:uid="{00000000-0005-0000-0000-0000AC540000}"/>
    <cellStyle name="Normal 20 2 3 4" xfId="13051" xr:uid="{00000000-0005-0000-0000-0000AD540000}"/>
    <cellStyle name="Normal 20 2 3 4 2" xfId="23191" xr:uid="{00000000-0005-0000-0000-0000AE540000}"/>
    <cellStyle name="Normal 20 2 3 5" xfId="23186" xr:uid="{00000000-0005-0000-0000-0000AF540000}"/>
    <cellStyle name="Normal 20 2 3 6" xfId="30883" xr:uid="{00000000-0005-0000-0000-0000B0540000}"/>
    <cellStyle name="Normal 20 2 4" xfId="13052" xr:uid="{00000000-0005-0000-0000-0000B1540000}"/>
    <cellStyle name="Normal 20 2 4 2" xfId="13053" xr:uid="{00000000-0005-0000-0000-0000B2540000}"/>
    <cellStyle name="Normal 20 2 4 2 2" xfId="23193" xr:uid="{00000000-0005-0000-0000-0000B3540000}"/>
    <cellStyle name="Normal 20 2 4 2 3" xfId="33539" xr:uid="{00000000-0005-0000-0000-0000B4540000}"/>
    <cellStyle name="Normal 20 2 4 3" xfId="13054" xr:uid="{00000000-0005-0000-0000-0000B5540000}"/>
    <cellStyle name="Normal 20 2 4 3 2" xfId="23194" xr:uid="{00000000-0005-0000-0000-0000B6540000}"/>
    <cellStyle name="Normal 20 2 4 3 3" xfId="32407" xr:uid="{00000000-0005-0000-0000-0000B7540000}"/>
    <cellStyle name="Normal 20 2 4 4" xfId="23192" xr:uid="{00000000-0005-0000-0000-0000B8540000}"/>
    <cellStyle name="Normal 20 2 4 5" xfId="31641" xr:uid="{00000000-0005-0000-0000-0000B9540000}"/>
    <cellStyle name="Normal 20 2 5" xfId="13055" xr:uid="{00000000-0005-0000-0000-0000BA540000}"/>
    <cellStyle name="Normal 20 2 5 2" xfId="23195" xr:uid="{00000000-0005-0000-0000-0000BB540000}"/>
    <cellStyle name="Normal 20 2 5 3" xfId="42407" xr:uid="{00000000-0005-0000-0000-0000BC540000}"/>
    <cellStyle name="Normal 20 2 6" xfId="13056" xr:uid="{00000000-0005-0000-0000-0000BD540000}"/>
    <cellStyle name="Normal 20 2 6 2" xfId="23196" xr:uid="{00000000-0005-0000-0000-0000BE540000}"/>
    <cellStyle name="Normal 20 2 7" xfId="23179" xr:uid="{00000000-0005-0000-0000-0000BF540000}"/>
    <cellStyle name="Normal 20 2 8" xfId="30881" xr:uid="{00000000-0005-0000-0000-0000C0540000}"/>
    <cellStyle name="Normal 20 3" xfId="2553" xr:uid="{00000000-0005-0000-0000-0000C1540000}"/>
    <cellStyle name="Normal 20 3 2" xfId="2554" xr:uid="{00000000-0005-0000-0000-0000C2540000}"/>
    <cellStyle name="Normal 20 3 2 2" xfId="13057" xr:uid="{00000000-0005-0000-0000-0000C3540000}"/>
    <cellStyle name="Normal 20 3 2 2 2" xfId="13058" xr:uid="{00000000-0005-0000-0000-0000C4540000}"/>
    <cellStyle name="Normal 20 3 2 2 2 2" xfId="23200" xr:uid="{00000000-0005-0000-0000-0000C5540000}"/>
    <cellStyle name="Normal 20 3 2 2 2 3" xfId="33543" xr:uid="{00000000-0005-0000-0000-0000C6540000}"/>
    <cellStyle name="Normal 20 3 2 2 3" xfId="13059" xr:uid="{00000000-0005-0000-0000-0000C7540000}"/>
    <cellStyle name="Normal 20 3 2 2 3 2" xfId="23201" xr:uid="{00000000-0005-0000-0000-0000C8540000}"/>
    <cellStyle name="Normal 20 3 2 2 3 3" xfId="32411" xr:uid="{00000000-0005-0000-0000-0000C9540000}"/>
    <cellStyle name="Normal 20 3 2 2 4" xfId="23199" xr:uid="{00000000-0005-0000-0000-0000CA540000}"/>
    <cellStyle name="Normal 20 3 2 2 5" xfId="31645" xr:uid="{00000000-0005-0000-0000-0000CB540000}"/>
    <cellStyle name="Normal 20 3 2 3" xfId="13060" xr:uid="{00000000-0005-0000-0000-0000CC540000}"/>
    <cellStyle name="Normal 20 3 2 3 2" xfId="23202" xr:uid="{00000000-0005-0000-0000-0000CD540000}"/>
    <cellStyle name="Normal 20 3 2 3 3" xfId="42411" xr:uid="{00000000-0005-0000-0000-0000CE540000}"/>
    <cellStyle name="Normal 20 3 2 4" xfId="13061" xr:uid="{00000000-0005-0000-0000-0000CF540000}"/>
    <cellStyle name="Normal 20 3 2 4 2" xfId="23203" xr:uid="{00000000-0005-0000-0000-0000D0540000}"/>
    <cellStyle name="Normal 20 3 2 5" xfId="23198" xr:uid="{00000000-0005-0000-0000-0000D1540000}"/>
    <cellStyle name="Normal 20 3 2 6" xfId="30885" xr:uid="{00000000-0005-0000-0000-0000D2540000}"/>
    <cellStyle name="Normal 20 3 3" xfId="13062" xr:uid="{00000000-0005-0000-0000-0000D3540000}"/>
    <cellStyle name="Normal 20 3 3 2" xfId="13063" xr:uid="{00000000-0005-0000-0000-0000D4540000}"/>
    <cellStyle name="Normal 20 3 3 2 2" xfId="23205" xr:uid="{00000000-0005-0000-0000-0000D5540000}"/>
    <cellStyle name="Normal 20 3 3 2 3" xfId="33542" xr:uid="{00000000-0005-0000-0000-0000D6540000}"/>
    <cellStyle name="Normal 20 3 3 3" xfId="13064" xr:uid="{00000000-0005-0000-0000-0000D7540000}"/>
    <cellStyle name="Normal 20 3 3 3 2" xfId="23206" xr:uid="{00000000-0005-0000-0000-0000D8540000}"/>
    <cellStyle name="Normal 20 3 3 3 3" xfId="32410" xr:uid="{00000000-0005-0000-0000-0000D9540000}"/>
    <cellStyle name="Normal 20 3 3 4" xfId="23204" xr:uid="{00000000-0005-0000-0000-0000DA540000}"/>
    <cellStyle name="Normal 20 3 3 5" xfId="31644" xr:uid="{00000000-0005-0000-0000-0000DB540000}"/>
    <cellStyle name="Normal 20 3 4" xfId="13065" xr:uid="{00000000-0005-0000-0000-0000DC540000}"/>
    <cellStyle name="Normal 20 3 4 2" xfId="23207" xr:uid="{00000000-0005-0000-0000-0000DD540000}"/>
    <cellStyle name="Normal 20 3 4 3" xfId="42410" xr:uid="{00000000-0005-0000-0000-0000DE540000}"/>
    <cellStyle name="Normal 20 3 5" xfId="13066" xr:uid="{00000000-0005-0000-0000-0000DF540000}"/>
    <cellStyle name="Normal 20 3 5 2" xfId="23208" xr:uid="{00000000-0005-0000-0000-0000E0540000}"/>
    <cellStyle name="Normal 20 3 6" xfId="23197" xr:uid="{00000000-0005-0000-0000-0000E1540000}"/>
    <cellStyle name="Normal 20 3 7" xfId="30884" xr:uid="{00000000-0005-0000-0000-0000E2540000}"/>
    <cellStyle name="Normal 20 4" xfId="2555" xr:uid="{00000000-0005-0000-0000-0000E3540000}"/>
    <cellStyle name="Normal 20 4 2" xfId="13067" xr:uid="{00000000-0005-0000-0000-0000E4540000}"/>
    <cellStyle name="Normal 20 4 2 2" xfId="13068" xr:uid="{00000000-0005-0000-0000-0000E5540000}"/>
    <cellStyle name="Normal 20 4 2 2 2" xfId="23211" xr:uid="{00000000-0005-0000-0000-0000E6540000}"/>
    <cellStyle name="Normal 20 4 2 2 3" xfId="33544" xr:uid="{00000000-0005-0000-0000-0000E7540000}"/>
    <cellStyle name="Normal 20 4 2 3" xfId="13069" xr:uid="{00000000-0005-0000-0000-0000E8540000}"/>
    <cellStyle name="Normal 20 4 2 3 2" xfId="23212" xr:uid="{00000000-0005-0000-0000-0000E9540000}"/>
    <cellStyle name="Normal 20 4 2 3 3" xfId="32412" xr:uid="{00000000-0005-0000-0000-0000EA540000}"/>
    <cellStyle name="Normal 20 4 2 4" xfId="23210" xr:uid="{00000000-0005-0000-0000-0000EB540000}"/>
    <cellStyle name="Normal 20 4 2 5" xfId="31646" xr:uid="{00000000-0005-0000-0000-0000EC540000}"/>
    <cellStyle name="Normal 20 4 3" xfId="13070" xr:uid="{00000000-0005-0000-0000-0000ED540000}"/>
    <cellStyle name="Normal 20 4 3 2" xfId="23213" xr:uid="{00000000-0005-0000-0000-0000EE540000}"/>
    <cellStyle name="Normal 20 4 3 3" xfId="42412" xr:uid="{00000000-0005-0000-0000-0000EF540000}"/>
    <cellStyle name="Normal 20 4 4" xfId="13071" xr:uid="{00000000-0005-0000-0000-0000F0540000}"/>
    <cellStyle name="Normal 20 4 4 2" xfId="23214" xr:uid="{00000000-0005-0000-0000-0000F1540000}"/>
    <cellStyle name="Normal 20 4 5" xfId="23209" xr:uid="{00000000-0005-0000-0000-0000F2540000}"/>
    <cellStyle name="Normal 20 4 6" xfId="30886" xr:uid="{00000000-0005-0000-0000-0000F3540000}"/>
    <cellStyle name="Normal 20 5" xfId="2556" xr:uid="{00000000-0005-0000-0000-0000F4540000}"/>
    <cellStyle name="Normal 20 5 2" xfId="13072" xr:uid="{00000000-0005-0000-0000-0000F5540000}"/>
    <cellStyle name="Normal 20 5 2 2" xfId="13073" xr:uid="{00000000-0005-0000-0000-0000F6540000}"/>
    <cellStyle name="Normal 20 5 2 2 2" xfId="23217" xr:uid="{00000000-0005-0000-0000-0000F7540000}"/>
    <cellStyle name="Normal 20 5 2 2 3" xfId="33545" xr:uid="{00000000-0005-0000-0000-0000F8540000}"/>
    <cellStyle name="Normal 20 5 2 3" xfId="13074" xr:uid="{00000000-0005-0000-0000-0000F9540000}"/>
    <cellStyle name="Normal 20 5 2 3 2" xfId="23218" xr:uid="{00000000-0005-0000-0000-0000FA540000}"/>
    <cellStyle name="Normal 20 5 2 3 3" xfId="32413" xr:uid="{00000000-0005-0000-0000-0000FB540000}"/>
    <cellStyle name="Normal 20 5 2 4" xfId="23216" xr:uid="{00000000-0005-0000-0000-0000FC540000}"/>
    <cellStyle name="Normal 20 5 2 5" xfId="31647" xr:uid="{00000000-0005-0000-0000-0000FD540000}"/>
    <cellStyle name="Normal 20 5 3" xfId="13075" xr:uid="{00000000-0005-0000-0000-0000FE540000}"/>
    <cellStyle name="Normal 20 5 3 2" xfId="23219" xr:uid="{00000000-0005-0000-0000-0000FF540000}"/>
    <cellStyle name="Normal 20 5 3 3" xfId="42413" xr:uid="{00000000-0005-0000-0000-000000550000}"/>
    <cellStyle name="Normal 20 5 4" xfId="13076" xr:uid="{00000000-0005-0000-0000-000001550000}"/>
    <cellStyle name="Normal 20 5 4 2" xfId="23220" xr:uid="{00000000-0005-0000-0000-000002550000}"/>
    <cellStyle name="Normal 20 5 5" xfId="23215" xr:uid="{00000000-0005-0000-0000-000003550000}"/>
    <cellStyle name="Normal 20 5 6" xfId="30887" xr:uid="{00000000-0005-0000-0000-000004550000}"/>
    <cellStyle name="Normal 20 6" xfId="13077" xr:uid="{00000000-0005-0000-0000-000005550000}"/>
    <cellStyle name="Normal 20 6 2" xfId="13078" xr:uid="{00000000-0005-0000-0000-000006550000}"/>
    <cellStyle name="Normal 20 6 2 2" xfId="23222" xr:uid="{00000000-0005-0000-0000-000007550000}"/>
    <cellStyle name="Normal 20 6 2 3" xfId="33538" xr:uid="{00000000-0005-0000-0000-000008550000}"/>
    <cellStyle name="Normal 20 6 3" xfId="13079" xr:uid="{00000000-0005-0000-0000-000009550000}"/>
    <cellStyle name="Normal 20 6 3 2" xfId="23223" xr:uid="{00000000-0005-0000-0000-00000A550000}"/>
    <cellStyle name="Normal 20 6 3 3" xfId="32406" xr:uid="{00000000-0005-0000-0000-00000B550000}"/>
    <cellStyle name="Normal 20 6 4" xfId="23221" xr:uid="{00000000-0005-0000-0000-00000C550000}"/>
    <cellStyle name="Normal 20 6 5" xfId="31640" xr:uid="{00000000-0005-0000-0000-00000D550000}"/>
    <cellStyle name="Normal 20 7" xfId="13080" xr:uid="{00000000-0005-0000-0000-00000E550000}"/>
    <cellStyle name="Normal 20 7 2" xfId="23224" xr:uid="{00000000-0005-0000-0000-00000F550000}"/>
    <cellStyle name="Normal 20 7 3" xfId="42406" xr:uid="{00000000-0005-0000-0000-000010550000}"/>
    <cellStyle name="Normal 20 8" xfId="13081" xr:uid="{00000000-0005-0000-0000-000011550000}"/>
    <cellStyle name="Normal 20 8 2" xfId="23225" xr:uid="{00000000-0005-0000-0000-000012550000}"/>
    <cellStyle name="Normal 20 9" xfId="23178" xr:uid="{00000000-0005-0000-0000-000013550000}"/>
    <cellStyle name="Normal 21" xfId="2557" xr:uid="{00000000-0005-0000-0000-000014550000}"/>
    <cellStyle name="Normal 21 2" xfId="13083" xr:uid="{00000000-0005-0000-0000-000015550000}"/>
    <cellStyle name="Normal 21 2 2" xfId="23227" xr:uid="{00000000-0005-0000-0000-000016550000}"/>
    <cellStyle name="Normal 21 2 3" xfId="31038" xr:uid="{00000000-0005-0000-0000-000017550000}"/>
    <cellStyle name="Normal 21 3" xfId="13084" xr:uid="{00000000-0005-0000-0000-000018550000}"/>
    <cellStyle name="Normal 21 3 2" xfId="13085" xr:uid="{00000000-0005-0000-0000-000019550000}"/>
    <cellStyle name="Normal 21 3 2 2" xfId="23229" xr:uid="{00000000-0005-0000-0000-00001A550000}"/>
    <cellStyle name="Normal 21 3 2 3" xfId="33546" xr:uid="{00000000-0005-0000-0000-00001B550000}"/>
    <cellStyle name="Normal 21 3 3" xfId="13086" xr:uid="{00000000-0005-0000-0000-00001C550000}"/>
    <cellStyle name="Normal 21 3 3 2" xfId="23230" xr:uid="{00000000-0005-0000-0000-00001D550000}"/>
    <cellStyle name="Normal 21 3 3 3" xfId="32414" xr:uid="{00000000-0005-0000-0000-00001E550000}"/>
    <cellStyle name="Normal 21 3 4" xfId="23228" xr:uid="{00000000-0005-0000-0000-00001F550000}"/>
    <cellStyle name="Normal 21 3 5" xfId="31648" xr:uid="{00000000-0005-0000-0000-000020550000}"/>
    <cellStyle name="Normal 21 4" xfId="13087" xr:uid="{00000000-0005-0000-0000-000021550000}"/>
    <cellStyle name="Normal 21 4 2" xfId="23231" xr:uid="{00000000-0005-0000-0000-000022550000}"/>
    <cellStyle name="Normal 21 4 3" xfId="42414" xr:uid="{00000000-0005-0000-0000-000023550000}"/>
    <cellStyle name="Normal 21 5" xfId="13088" xr:uid="{00000000-0005-0000-0000-000024550000}"/>
    <cellStyle name="Normal 21 5 2" xfId="23232" xr:uid="{00000000-0005-0000-0000-000025550000}"/>
    <cellStyle name="Normal 21 6" xfId="13082" xr:uid="{00000000-0005-0000-0000-000026550000}"/>
    <cellStyle name="Normal 21 7" xfId="23226" xr:uid="{00000000-0005-0000-0000-000027550000}"/>
    <cellStyle name="Normal 21 8" xfId="30888" xr:uid="{00000000-0005-0000-0000-000028550000}"/>
    <cellStyle name="Normal 22" xfId="2558" xr:uid="{00000000-0005-0000-0000-000029550000}"/>
    <cellStyle name="Normal 22 2" xfId="2559" xr:uid="{00000000-0005-0000-0000-00002A550000}"/>
    <cellStyle name="Normal 22 2 2" xfId="13089" xr:uid="{00000000-0005-0000-0000-00002B550000}"/>
    <cellStyle name="Normal 22 2 2 2" xfId="13090" xr:uid="{00000000-0005-0000-0000-00002C550000}"/>
    <cellStyle name="Normal 22 2 2 2 2" xfId="23236" xr:uid="{00000000-0005-0000-0000-00002D550000}"/>
    <cellStyle name="Normal 22 2 2 2 3" xfId="33548" xr:uid="{00000000-0005-0000-0000-00002E550000}"/>
    <cellStyle name="Normal 22 2 2 3" xfId="13091" xr:uid="{00000000-0005-0000-0000-00002F550000}"/>
    <cellStyle name="Normal 22 2 2 3 2" xfId="23237" xr:uid="{00000000-0005-0000-0000-000030550000}"/>
    <cellStyle name="Normal 22 2 2 3 3" xfId="32416" xr:uid="{00000000-0005-0000-0000-000031550000}"/>
    <cellStyle name="Normal 22 2 2 4" xfId="23235" xr:uid="{00000000-0005-0000-0000-000032550000}"/>
    <cellStyle name="Normal 22 2 2 5" xfId="31650" xr:uid="{00000000-0005-0000-0000-000033550000}"/>
    <cellStyle name="Normal 22 2 3" xfId="13092" xr:uid="{00000000-0005-0000-0000-000034550000}"/>
    <cellStyle name="Normal 22 2 3 2" xfId="23238" xr:uid="{00000000-0005-0000-0000-000035550000}"/>
    <cellStyle name="Normal 22 2 3 3" xfId="42416" xr:uid="{00000000-0005-0000-0000-000036550000}"/>
    <cellStyle name="Normal 22 2 4" xfId="13093" xr:uid="{00000000-0005-0000-0000-000037550000}"/>
    <cellStyle name="Normal 22 2 4 2" xfId="23239" xr:uid="{00000000-0005-0000-0000-000038550000}"/>
    <cellStyle name="Normal 22 2 5" xfId="23234" xr:uid="{00000000-0005-0000-0000-000039550000}"/>
    <cellStyle name="Normal 22 2 6" xfId="30890" xr:uid="{00000000-0005-0000-0000-00003A550000}"/>
    <cellStyle name="Normal 22 3" xfId="2560" xr:uid="{00000000-0005-0000-0000-00003B550000}"/>
    <cellStyle name="Normal 22 3 2" xfId="13094" xr:uid="{00000000-0005-0000-0000-00003C550000}"/>
    <cellStyle name="Normal 22 3 2 2" xfId="13095" xr:uid="{00000000-0005-0000-0000-00003D550000}"/>
    <cellStyle name="Normal 22 3 2 2 2" xfId="23242" xr:uid="{00000000-0005-0000-0000-00003E550000}"/>
    <cellStyle name="Normal 22 3 2 2 3" xfId="33549" xr:uid="{00000000-0005-0000-0000-00003F550000}"/>
    <cellStyle name="Normal 22 3 2 3" xfId="13096" xr:uid="{00000000-0005-0000-0000-000040550000}"/>
    <cellStyle name="Normal 22 3 2 3 2" xfId="23243" xr:uid="{00000000-0005-0000-0000-000041550000}"/>
    <cellStyle name="Normal 22 3 2 3 3" xfId="32417" xr:uid="{00000000-0005-0000-0000-000042550000}"/>
    <cellStyle name="Normal 22 3 2 4" xfId="23241" xr:uid="{00000000-0005-0000-0000-000043550000}"/>
    <cellStyle name="Normal 22 3 2 5" xfId="31651" xr:uid="{00000000-0005-0000-0000-000044550000}"/>
    <cellStyle name="Normal 22 3 3" xfId="13097" xr:uid="{00000000-0005-0000-0000-000045550000}"/>
    <cellStyle name="Normal 22 3 3 2" xfId="23244" xr:uid="{00000000-0005-0000-0000-000046550000}"/>
    <cellStyle name="Normal 22 3 3 3" xfId="42417" xr:uid="{00000000-0005-0000-0000-000047550000}"/>
    <cellStyle name="Normal 22 3 4" xfId="13098" xr:uid="{00000000-0005-0000-0000-000048550000}"/>
    <cellStyle name="Normal 22 3 4 2" xfId="23245" xr:uid="{00000000-0005-0000-0000-000049550000}"/>
    <cellStyle name="Normal 22 3 5" xfId="23240" xr:uid="{00000000-0005-0000-0000-00004A550000}"/>
    <cellStyle name="Normal 22 3 6" xfId="30891" xr:uid="{00000000-0005-0000-0000-00004B550000}"/>
    <cellStyle name="Normal 22 4" xfId="13099" xr:uid="{00000000-0005-0000-0000-00004C550000}"/>
    <cellStyle name="Normal 22 4 2" xfId="13100" xr:uid="{00000000-0005-0000-0000-00004D550000}"/>
    <cellStyle name="Normal 22 4 2 2" xfId="23247" xr:uid="{00000000-0005-0000-0000-00004E550000}"/>
    <cellStyle name="Normal 22 4 2 3" xfId="33547" xr:uid="{00000000-0005-0000-0000-00004F550000}"/>
    <cellStyle name="Normal 22 4 3" xfId="13101" xr:uid="{00000000-0005-0000-0000-000050550000}"/>
    <cellStyle name="Normal 22 4 3 2" xfId="23248" xr:uid="{00000000-0005-0000-0000-000051550000}"/>
    <cellStyle name="Normal 22 4 3 3" xfId="32415" xr:uid="{00000000-0005-0000-0000-000052550000}"/>
    <cellStyle name="Normal 22 4 4" xfId="23246" xr:uid="{00000000-0005-0000-0000-000053550000}"/>
    <cellStyle name="Normal 22 4 5" xfId="31649" xr:uid="{00000000-0005-0000-0000-000054550000}"/>
    <cellStyle name="Normal 22 5" xfId="13102" xr:uid="{00000000-0005-0000-0000-000055550000}"/>
    <cellStyle name="Normal 22 5 2" xfId="23249" xr:uid="{00000000-0005-0000-0000-000056550000}"/>
    <cellStyle name="Normal 22 5 3" xfId="42415" xr:uid="{00000000-0005-0000-0000-000057550000}"/>
    <cellStyle name="Normal 22 6" xfId="13103" xr:uid="{00000000-0005-0000-0000-000058550000}"/>
    <cellStyle name="Normal 22 6 2" xfId="23250" xr:uid="{00000000-0005-0000-0000-000059550000}"/>
    <cellStyle name="Normal 22 7" xfId="23233" xr:uid="{00000000-0005-0000-0000-00005A550000}"/>
    <cellStyle name="Normal 22 8" xfId="30889" xr:uid="{00000000-0005-0000-0000-00005B550000}"/>
    <cellStyle name="Normal 23" xfId="2561" xr:uid="{00000000-0005-0000-0000-00005C550000}"/>
    <cellStyle name="Normal 23 2" xfId="13105" xr:uid="{00000000-0005-0000-0000-00005D550000}"/>
    <cellStyle name="Normal 23 2 2" xfId="23252" xr:uid="{00000000-0005-0000-0000-00005E550000}"/>
    <cellStyle name="Normal 23 2 3" xfId="31039" xr:uid="{00000000-0005-0000-0000-00005F550000}"/>
    <cellStyle name="Normal 23 3" xfId="13106" xr:uid="{00000000-0005-0000-0000-000060550000}"/>
    <cellStyle name="Normal 23 3 2" xfId="13107" xr:uid="{00000000-0005-0000-0000-000061550000}"/>
    <cellStyle name="Normal 23 3 2 2" xfId="23254" xr:uid="{00000000-0005-0000-0000-000062550000}"/>
    <cellStyle name="Normal 23 3 2 3" xfId="33550" xr:uid="{00000000-0005-0000-0000-000063550000}"/>
    <cellStyle name="Normal 23 3 3" xfId="13108" xr:uid="{00000000-0005-0000-0000-000064550000}"/>
    <cellStyle name="Normal 23 3 3 2" xfId="23255" xr:uid="{00000000-0005-0000-0000-000065550000}"/>
    <cellStyle name="Normal 23 3 3 3" xfId="32418" xr:uid="{00000000-0005-0000-0000-000066550000}"/>
    <cellStyle name="Normal 23 3 4" xfId="23253" xr:uid="{00000000-0005-0000-0000-000067550000}"/>
    <cellStyle name="Normal 23 3 5" xfId="31652" xr:uid="{00000000-0005-0000-0000-000068550000}"/>
    <cellStyle name="Normal 23 4" xfId="13109" xr:uid="{00000000-0005-0000-0000-000069550000}"/>
    <cellStyle name="Normal 23 4 2" xfId="23256" xr:uid="{00000000-0005-0000-0000-00006A550000}"/>
    <cellStyle name="Normal 23 4 3" xfId="42418" xr:uid="{00000000-0005-0000-0000-00006B550000}"/>
    <cellStyle name="Normal 23 5" xfId="13110" xr:uid="{00000000-0005-0000-0000-00006C550000}"/>
    <cellStyle name="Normal 23 5 2" xfId="23257" xr:uid="{00000000-0005-0000-0000-00006D550000}"/>
    <cellStyle name="Normal 23 6" xfId="13104" xr:uid="{00000000-0005-0000-0000-00006E550000}"/>
    <cellStyle name="Normal 23 7" xfId="23251" xr:uid="{00000000-0005-0000-0000-00006F550000}"/>
    <cellStyle name="Normal 23 8" xfId="30892" xr:uid="{00000000-0005-0000-0000-000070550000}"/>
    <cellStyle name="Normal 24" xfId="2562" xr:uid="{00000000-0005-0000-0000-000071550000}"/>
    <cellStyle name="Normal 24 2" xfId="13112" xr:uid="{00000000-0005-0000-0000-000072550000}"/>
    <cellStyle name="Normal 24 2 2" xfId="23259" xr:uid="{00000000-0005-0000-0000-000073550000}"/>
    <cellStyle name="Normal 24 2 3" xfId="31040" xr:uid="{00000000-0005-0000-0000-000074550000}"/>
    <cellStyle name="Normal 24 3" xfId="13111" xr:uid="{00000000-0005-0000-0000-000075550000}"/>
    <cellStyle name="Normal 24 4" xfId="23258" xr:uid="{00000000-0005-0000-0000-000076550000}"/>
    <cellStyle name="Normal 25" xfId="2563" xr:uid="{00000000-0005-0000-0000-000077550000}"/>
    <cellStyle name="Normal 25 2" xfId="13114" xr:uid="{00000000-0005-0000-0000-000078550000}"/>
    <cellStyle name="Normal 25 2 2" xfId="23261" xr:uid="{00000000-0005-0000-0000-000079550000}"/>
    <cellStyle name="Normal 25 2 3" xfId="31041" xr:uid="{00000000-0005-0000-0000-00007A550000}"/>
    <cellStyle name="Normal 25 3" xfId="13115" xr:uid="{00000000-0005-0000-0000-00007B550000}"/>
    <cellStyle name="Normal 25 3 2" xfId="13116" xr:uid="{00000000-0005-0000-0000-00007C550000}"/>
    <cellStyle name="Normal 25 3 2 2" xfId="23263" xr:uid="{00000000-0005-0000-0000-00007D550000}"/>
    <cellStyle name="Normal 25 3 2 3" xfId="33551" xr:uid="{00000000-0005-0000-0000-00007E550000}"/>
    <cellStyle name="Normal 25 3 3" xfId="13117" xr:uid="{00000000-0005-0000-0000-00007F550000}"/>
    <cellStyle name="Normal 25 3 3 2" xfId="23264" xr:uid="{00000000-0005-0000-0000-000080550000}"/>
    <cellStyle name="Normal 25 3 3 3" xfId="32419" xr:uid="{00000000-0005-0000-0000-000081550000}"/>
    <cellStyle name="Normal 25 3 4" xfId="23262" xr:uid="{00000000-0005-0000-0000-000082550000}"/>
    <cellStyle name="Normal 25 3 5" xfId="31653" xr:uid="{00000000-0005-0000-0000-000083550000}"/>
    <cellStyle name="Normal 25 4" xfId="13118" xr:uid="{00000000-0005-0000-0000-000084550000}"/>
    <cellStyle name="Normal 25 4 2" xfId="23265" xr:uid="{00000000-0005-0000-0000-000085550000}"/>
    <cellStyle name="Normal 25 4 3" xfId="42419" xr:uid="{00000000-0005-0000-0000-000086550000}"/>
    <cellStyle name="Normal 25 5" xfId="13119" xr:uid="{00000000-0005-0000-0000-000087550000}"/>
    <cellStyle name="Normal 25 5 2" xfId="23266" xr:uid="{00000000-0005-0000-0000-000088550000}"/>
    <cellStyle name="Normal 25 6" xfId="13113" xr:uid="{00000000-0005-0000-0000-000089550000}"/>
    <cellStyle name="Normal 25 7" xfId="23260" xr:uid="{00000000-0005-0000-0000-00008A550000}"/>
    <cellStyle name="Normal 25 8" xfId="30893" xr:uid="{00000000-0005-0000-0000-00008B550000}"/>
    <cellStyle name="Normal 26" xfId="2564" xr:uid="{00000000-0005-0000-0000-00008C550000}"/>
    <cellStyle name="Normal 26 10" xfId="30894" xr:uid="{00000000-0005-0000-0000-00008D550000}"/>
    <cellStyle name="Normal 26 2" xfId="2565" xr:uid="{00000000-0005-0000-0000-00008E550000}"/>
    <cellStyle name="Normal 26 2 2" xfId="13122" xr:uid="{00000000-0005-0000-0000-00008F550000}"/>
    <cellStyle name="Normal 26 2 2 2" xfId="23269" xr:uid="{00000000-0005-0000-0000-000090550000}"/>
    <cellStyle name="Normal 26 2 2 3" xfId="31043" xr:uid="{00000000-0005-0000-0000-000091550000}"/>
    <cellStyle name="Normal 26 2 3" xfId="13123" xr:uid="{00000000-0005-0000-0000-000092550000}"/>
    <cellStyle name="Normal 26 2 3 2" xfId="13124" xr:uid="{00000000-0005-0000-0000-000093550000}"/>
    <cellStyle name="Normal 26 2 3 2 2" xfId="23271" xr:uid="{00000000-0005-0000-0000-000094550000}"/>
    <cellStyle name="Normal 26 2 3 2 3" xfId="33553" xr:uid="{00000000-0005-0000-0000-000095550000}"/>
    <cellStyle name="Normal 26 2 3 3" xfId="13125" xr:uid="{00000000-0005-0000-0000-000096550000}"/>
    <cellStyle name="Normal 26 2 3 3 2" xfId="23272" xr:uid="{00000000-0005-0000-0000-000097550000}"/>
    <cellStyle name="Normal 26 2 3 3 3" xfId="32421" xr:uid="{00000000-0005-0000-0000-000098550000}"/>
    <cellStyle name="Normal 26 2 3 4" xfId="23270" xr:uid="{00000000-0005-0000-0000-000099550000}"/>
    <cellStyle name="Normal 26 2 3 5" xfId="31655" xr:uid="{00000000-0005-0000-0000-00009A550000}"/>
    <cellStyle name="Normal 26 2 4" xfId="13126" xr:uid="{00000000-0005-0000-0000-00009B550000}"/>
    <cellStyle name="Normal 26 2 4 2" xfId="23273" xr:uid="{00000000-0005-0000-0000-00009C550000}"/>
    <cellStyle name="Normal 26 2 4 3" xfId="42421" xr:uid="{00000000-0005-0000-0000-00009D550000}"/>
    <cellStyle name="Normal 26 2 5" xfId="13127" xr:uid="{00000000-0005-0000-0000-00009E550000}"/>
    <cellStyle name="Normal 26 2 5 2" xfId="23274" xr:uid="{00000000-0005-0000-0000-00009F550000}"/>
    <cellStyle name="Normal 26 2 6" xfId="13121" xr:uid="{00000000-0005-0000-0000-0000A0550000}"/>
    <cellStyle name="Normal 26 2 7" xfId="23268" xr:uid="{00000000-0005-0000-0000-0000A1550000}"/>
    <cellStyle name="Normal 26 2 8" xfId="30895" xr:uid="{00000000-0005-0000-0000-0000A2550000}"/>
    <cellStyle name="Normal 26 3" xfId="2566" xr:uid="{00000000-0005-0000-0000-0000A3550000}"/>
    <cellStyle name="Normal 26 3 2" xfId="2567" xr:uid="{00000000-0005-0000-0000-0000A4550000}"/>
    <cellStyle name="Normal 26 3 2 2" xfId="13130" xr:uid="{00000000-0005-0000-0000-0000A5550000}"/>
    <cellStyle name="Normal 26 3 2 2 2" xfId="13131" xr:uid="{00000000-0005-0000-0000-0000A6550000}"/>
    <cellStyle name="Normal 26 3 2 2 2 2" xfId="23278" xr:uid="{00000000-0005-0000-0000-0000A7550000}"/>
    <cellStyle name="Normal 26 3 2 2 2 3" xfId="33555" xr:uid="{00000000-0005-0000-0000-0000A8550000}"/>
    <cellStyle name="Normal 26 3 2 2 3" xfId="13132" xr:uid="{00000000-0005-0000-0000-0000A9550000}"/>
    <cellStyle name="Normal 26 3 2 2 3 2" xfId="23279" xr:uid="{00000000-0005-0000-0000-0000AA550000}"/>
    <cellStyle name="Normal 26 3 2 2 3 3" xfId="32423" xr:uid="{00000000-0005-0000-0000-0000AB550000}"/>
    <cellStyle name="Normal 26 3 2 2 4" xfId="23277" xr:uid="{00000000-0005-0000-0000-0000AC550000}"/>
    <cellStyle name="Normal 26 3 2 2 5" xfId="31657" xr:uid="{00000000-0005-0000-0000-0000AD550000}"/>
    <cellStyle name="Normal 26 3 2 3" xfId="13133" xr:uid="{00000000-0005-0000-0000-0000AE550000}"/>
    <cellStyle name="Normal 26 3 2 3 2" xfId="23280" xr:uid="{00000000-0005-0000-0000-0000AF550000}"/>
    <cellStyle name="Normal 26 3 2 3 3" xfId="42423" xr:uid="{00000000-0005-0000-0000-0000B0550000}"/>
    <cellStyle name="Normal 26 3 2 4" xfId="13134" xr:uid="{00000000-0005-0000-0000-0000B1550000}"/>
    <cellStyle name="Normal 26 3 2 4 2" xfId="23281" xr:uid="{00000000-0005-0000-0000-0000B2550000}"/>
    <cellStyle name="Normal 26 3 2 5" xfId="13129" xr:uid="{00000000-0005-0000-0000-0000B3550000}"/>
    <cellStyle name="Normal 26 3 2 6" xfId="23276" xr:uid="{00000000-0005-0000-0000-0000B4550000}"/>
    <cellStyle name="Normal 26 3 2 7" xfId="31044" xr:uid="{00000000-0005-0000-0000-0000B5550000}"/>
    <cellStyle name="Normal 26 3 3" xfId="13135" xr:uid="{00000000-0005-0000-0000-0000B6550000}"/>
    <cellStyle name="Normal 26 3 3 2" xfId="13136" xr:uid="{00000000-0005-0000-0000-0000B7550000}"/>
    <cellStyle name="Normal 26 3 3 2 2" xfId="23283" xr:uid="{00000000-0005-0000-0000-0000B8550000}"/>
    <cellStyle name="Normal 26 3 3 2 3" xfId="33554" xr:uid="{00000000-0005-0000-0000-0000B9550000}"/>
    <cellStyle name="Normal 26 3 3 3" xfId="13137" xr:uid="{00000000-0005-0000-0000-0000BA550000}"/>
    <cellStyle name="Normal 26 3 3 3 2" xfId="23284" xr:uid="{00000000-0005-0000-0000-0000BB550000}"/>
    <cellStyle name="Normal 26 3 3 3 3" xfId="32422" xr:uid="{00000000-0005-0000-0000-0000BC550000}"/>
    <cellStyle name="Normal 26 3 3 4" xfId="23282" xr:uid="{00000000-0005-0000-0000-0000BD550000}"/>
    <cellStyle name="Normal 26 3 3 5" xfId="31656" xr:uid="{00000000-0005-0000-0000-0000BE550000}"/>
    <cellStyle name="Normal 26 3 4" xfId="13138" xr:uid="{00000000-0005-0000-0000-0000BF550000}"/>
    <cellStyle name="Normal 26 3 4 2" xfId="23285" xr:uid="{00000000-0005-0000-0000-0000C0550000}"/>
    <cellStyle name="Normal 26 3 4 3" xfId="42422" xr:uid="{00000000-0005-0000-0000-0000C1550000}"/>
    <cellStyle name="Normal 26 3 5" xfId="13139" xr:uid="{00000000-0005-0000-0000-0000C2550000}"/>
    <cellStyle name="Normal 26 3 5 2" xfId="23286" xr:uid="{00000000-0005-0000-0000-0000C3550000}"/>
    <cellStyle name="Normal 26 3 6" xfId="13128" xr:uid="{00000000-0005-0000-0000-0000C4550000}"/>
    <cellStyle name="Normal 26 3 7" xfId="23275" xr:uid="{00000000-0005-0000-0000-0000C5550000}"/>
    <cellStyle name="Normal 26 3 8" xfId="30896" xr:uid="{00000000-0005-0000-0000-0000C6550000}"/>
    <cellStyle name="Normal 26 4" xfId="13140" xr:uid="{00000000-0005-0000-0000-0000C7550000}"/>
    <cellStyle name="Normal 26 4 2" xfId="23287" xr:uid="{00000000-0005-0000-0000-0000C8550000}"/>
    <cellStyle name="Normal 26 4 3" xfId="31042" xr:uid="{00000000-0005-0000-0000-0000C9550000}"/>
    <cellStyle name="Normal 26 5" xfId="13141" xr:uid="{00000000-0005-0000-0000-0000CA550000}"/>
    <cellStyle name="Normal 26 5 2" xfId="13142" xr:uid="{00000000-0005-0000-0000-0000CB550000}"/>
    <cellStyle name="Normal 26 5 2 2" xfId="23289" xr:uid="{00000000-0005-0000-0000-0000CC550000}"/>
    <cellStyle name="Normal 26 5 2 3" xfId="33552" xr:uid="{00000000-0005-0000-0000-0000CD550000}"/>
    <cellStyle name="Normal 26 5 3" xfId="13143" xr:uid="{00000000-0005-0000-0000-0000CE550000}"/>
    <cellStyle name="Normal 26 5 3 2" xfId="23290" xr:uid="{00000000-0005-0000-0000-0000CF550000}"/>
    <cellStyle name="Normal 26 5 3 3" xfId="32420" xr:uid="{00000000-0005-0000-0000-0000D0550000}"/>
    <cellStyle name="Normal 26 5 4" xfId="23288" xr:uid="{00000000-0005-0000-0000-0000D1550000}"/>
    <cellStyle name="Normal 26 5 5" xfId="31654" xr:uid="{00000000-0005-0000-0000-0000D2550000}"/>
    <cellStyle name="Normal 26 6" xfId="13144" xr:uid="{00000000-0005-0000-0000-0000D3550000}"/>
    <cellStyle name="Normal 26 6 2" xfId="23291" xr:uid="{00000000-0005-0000-0000-0000D4550000}"/>
    <cellStyle name="Normal 26 6 3" xfId="42420" xr:uid="{00000000-0005-0000-0000-0000D5550000}"/>
    <cellStyle name="Normal 26 7" xfId="13145" xr:uid="{00000000-0005-0000-0000-0000D6550000}"/>
    <cellStyle name="Normal 26 7 2" xfId="23292" xr:uid="{00000000-0005-0000-0000-0000D7550000}"/>
    <cellStyle name="Normal 26 8" xfId="13120" xr:uid="{00000000-0005-0000-0000-0000D8550000}"/>
    <cellStyle name="Normal 26 9" xfId="23267" xr:uid="{00000000-0005-0000-0000-0000D9550000}"/>
    <cellStyle name="Normal 27" xfId="2568" xr:uid="{00000000-0005-0000-0000-0000DA550000}"/>
    <cellStyle name="Normal 27 2" xfId="13147" xr:uid="{00000000-0005-0000-0000-0000DB550000}"/>
    <cellStyle name="Normal 27 2 2" xfId="23294" xr:uid="{00000000-0005-0000-0000-0000DC550000}"/>
    <cellStyle name="Normal 27 2 3" xfId="31002" xr:uid="{00000000-0005-0000-0000-0000DD550000}"/>
    <cellStyle name="Normal 27 3" xfId="13148" xr:uid="{00000000-0005-0000-0000-0000DE550000}"/>
    <cellStyle name="Normal 27 3 2" xfId="13149" xr:uid="{00000000-0005-0000-0000-0000DF550000}"/>
    <cellStyle name="Normal 27 3 2 2" xfId="23296" xr:uid="{00000000-0005-0000-0000-0000E0550000}"/>
    <cellStyle name="Normal 27 3 2 3" xfId="33556" xr:uid="{00000000-0005-0000-0000-0000E1550000}"/>
    <cellStyle name="Normal 27 3 3" xfId="13150" xr:uid="{00000000-0005-0000-0000-0000E2550000}"/>
    <cellStyle name="Normal 27 3 3 2" xfId="23297" xr:uid="{00000000-0005-0000-0000-0000E3550000}"/>
    <cellStyle name="Normal 27 3 3 3" xfId="32424" xr:uid="{00000000-0005-0000-0000-0000E4550000}"/>
    <cellStyle name="Normal 27 3 4" xfId="23295" xr:uid="{00000000-0005-0000-0000-0000E5550000}"/>
    <cellStyle name="Normal 27 3 5" xfId="31658" xr:uid="{00000000-0005-0000-0000-0000E6550000}"/>
    <cellStyle name="Normal 27 4" xfId="13151" xr:uid="{00000000-0005-0000-0000-0000E7550000}"/>
    <cellStyle name="Normal 27 4 2" xfId="23298" xr:uid="{00000000-0005-0000-0000-0000E8550000}"/>
    <cellStyle name="Normal 27 4 3" xfId="42424" xr:uid="{00000000-0005-0000-0000-0000E9550000}"/>
    <cellStyle name="Normal 27 5" xfId="13152" xr:uid="{00000000-0005-0000-0000-0000EA550000}"/>
    <cellStyle name="Normal 27 5 2" xfId="23299" xr:uid="{00000000-0005-0000-0000-0000EB550000}"/>
    <cellStyle name="Normal 27 6" xfId="13146" xr:uid="{00000000-0005-0000-0000-0000EC550000}"/>
    <cellStyle name="Normal 27 7" xfId="23293" xr:uid="{00000000-0005-0000-0000-0000ED550000}"/>
    <cellStyle name="Normal 27 8" xfId="30260" xr:uid="{00000000-0005-0000-0000-0000EE550000}"/>
    <cellStyle name="Normal 28" xfId="2569" xr:uid="{00000000-0005-0000-0000-0000EF550000}"/>
    <cellStyle name="Normal 28 2" xfId="2570" xr:uid="{00000000-0005-0000-0000-0000F0550000}"/>
    <cellStyle name="Normal 28 2 2" xfId="13155" xr:uid="{00000000-0005-0000-0000-0000F1550000}"/>
    <cellStyle name="Normal 28 2 2 2" xfId="23302" xr:uid="{00000000-0005-0000-0000-0000F2550000}"/>
    <cellStyle name="Normal 28 2 2 3" xfId="31053" xr:uid="{00000000-0005-0000-0000-0000F3550000}"/>
    <cellStyle name="Normal 28 2 3" xfId="13156" xr:uid="{00000000-0005-0000-0000-0000F4550000}"/>
    <cellStyle name="Normal 28 2 3 2" xfId="23303" xr:uid="{00000000-0005-0000-0000-0000F5550000}"/>
    <cellStyle name="Normal 28 2 4" xfId="13154" xr:uid="{00000000-0005-0000-0000-0000F6550000}"/>
    <cellStyle name="Normal 28 2 5" xfId="23301" xr:uid="{00000000-0005-0000-0000-0000F7550000}"/>
    <cellStyle name="Normal 28 2 6" xfId="31001" xr:uid="{00000000-0005-0000-0000-0000F8550000}"/>
    <cellStyle name="Normal 28 3" xfId="13157" xr:uid="{00000000-0005-0000-0000-0000F9550000}"/>
    <cellStyle name="Normal 28 3 2" xfId="23304" xr:uid="{00000000-0005-0000-0000-0000FA550000}"/>
    <cellStyle name="Normal 28 4" xfId="13153" xr:uid="{00000000-0005-0000-0000-0000FB550000}"/>
    <cellStyle name="Normal 28 5" xfId="23300" xr:uid="{00000000-0005-0000-0000-0000FC550000}"/>
    <cellStyle name="Normal 28 6" xfId="31000" xr:uid="{00000000-0005-0000-0000-0000FD550000}"/>
    <cellStyle name="Normal 29" xfId="2571" xr:uid="{00000000-0005-0000-0000-0000FE550000}"/>
    <cellStyle name="Normal 29 2" xfId="13159" xr:uid="{00000000-0005-0000-0000-0000FF550000}"/>
    <cellStyle name="Normal 29 2 2" xfId="23306" xr:uid="{00000000-0005-0000-0000-000000560000}"/>
    <cellStyle name="Normal 29 2 3" xfId="31055" xr:uid="{00000000-0005-0000-0000-000001560000}"/>
    <cellStyle name="Normal 29 3" xfId="13160" xr:uid="{00000000-0005-0000-0000-000002560000}"/>
    <cellStyle name="Normal 29 3 2" xfId="23307" xr:uid="{00000000-0005-0000-0000-000003560000}"/>
    <cellStyle name="Normal 29 4" xfId="13158" xr:uid="{00000000-0005-0000-0000-000004560000}"/>
    <cellStyle name="Normal 29 5" xfId="23305" xr:uid="{00000000-0005-0000-0000-000005560000}"/>
    <cellStyle name="Normal 29 6" xfId="31054" xr:uid="{00000000-0005-0000-0000-000006560000}"/>
    <cellStyle name="Normal 3" xfId="2572" xr:uid="{00000000-0005-0000-0000-000007560000}"/>
    <cellStyle name="Normal 3 10" xfId="13162" xr:uid="{00000000-0005-0000-0000-000008560000}"/>
    <cellStyle name="Normal 3 10 2" xfId="23309" xr:uid="{00000000-0005-0000-0000-000009560000}"/>
    <cellStyle name="Normal 3 10 3" xfId="42672" xr:uid="{00000000-0005-0000-0000-00000A560000}"/>
    <cellStyle name="Normal 3 11" xfId="13163" xr:uid="{00000000-0005-0000-0000-00000B560000}"/>
    <cellStyle name="Normal 3 11 2" xfId="13164" xr:uid="{00000000-0005-0000-0000-00000C560000}"/>
    <cellStyle name="Normal 3 11 2 2" xfId="23311" xr:uid="{00000000-0005-0000-0000-00000D560000}"/>
    <cellStyle name="Normal 3 11 3" xfId="23310" xr:uid="{00000000-0005-0000-0000-00000E560000}"/>
    <cellStyle name="Normal 3 11 4" xfId="42768" xr:uid="{00000000-0005-0000-0000-00000F560000}"/>
    <cellStyle name="Normal 3 12" xfId="13165" xr:uid="{00000000-0005-0000-0000-000010560000}"/>
    <cellStyle name="Normal 3 12 2" xfId="23312" xr:uid="{00000000-0005-0000-0000-000011560000}"/>
    <cellStyle name="Normal 3 13" xfId="13166" xr:uid="{00000000-0005-0000-0000-000012560000}"/>
    <cellStyle name="Normal 3 13 2" xfId="23313" xr:uid="{00000000-0005-0000-0000-000013560000}"/>
    <cellStyle name="Normal 3 14" xfId="13161" xr:uid="{00000000-0005-0000-0000-000014560000}"/>
    <cellStyle name="Normal 3 15" xfId="23308" xr:uid="{00000000-0005-0000-0000-000015560000}"/>
    <cellStyle name="Normal 3 16" xfId="30897" xr:uid="{00000000-0005-0000-0000-000016560000}"/>
    <cellStyle name="Normal 3 2" xfId="2573" xr:uid="{00000000-0005-0000-0000-000017560000}"/>
    <cellStyle name="Normal 3 2 10" xfId="23314" xr:uid="{00000000-0005-0000-0000-000018560000}"/>
    <cellStyle name="Normal 3 2 2" xfId="2574" xr:uid="{00000000-0005-0000-0000-000019560000}"/>
    <cellStyle name="Normal 3 2 2 2" xfId="13169" xr:uid="{00000000-0005-0000-0000-00001A560000}"/>
    <cellStyle name="Normal 3 2 2 2 2" xfId="23316" xr:uid="{00000000-0005-0000-0000-00001B560000}"/>
    <cellStyle name="Normal 3 2 2 2 3" xfId="31046" xr:uid="{00000000-0005-0000-0000-00001C560000}"/>
    <cellStyle name="Normal 3 2 2 3" xfId="13168" xr:uid="{00000000-0005-0000-0000-00001D560000}"/>
    <cellStyle name="Normal 3 2 2 4" xfId="23315" xr:uid="{00000000-0005-0000-0000-00001E560000}"/>
    <cellStyle name="Normal 3 2 3" xfId="2575" xr:uid="{00000000-0005-0000-0000-00001F560000}"/>
    <cellStyle name="Normal 3 2 3 2" xfId="13171" xr:uid="{00000000-0005-0000-0000-000020560000}"/>
    <cellStyle name="Normal 3 2 3 2 2" xfId="23318" xr:uid="{00000000-0005-0000-0000-000021560000}"/>
    <cellStyle name="Normal 3 2 3 3" xfId="13170" xr:uid="{00000000-0005-0000-0000-000022560000}"/>
    <cellStyle name="Normal 3 2 3 4" xfId="23317" xr:uid="{00000000-0005-0000-0000-000023560000}"/>
    <cellStyle name="Normal 3 2 3 5" xfId="31045" xr:uid="{00000000-0005-0000-0000-000024560000}"/>
    <cellStyle name="Normal 3 2 4" xfId="2576" xr:uid="{00000000-0005-0000-0000-000025560000}"/>
    <cellStyle name="Normal 3 2 4 2" xfId="13173" xr:uid="{00000000-0005-0000-0000-000026560000}"/>
    <cellStyle name="Normal 3 2 4 2 2" xfId="23320" xr:uid="{00000000-0005-0000-0000-000027560000}"/>
    <cellStyle name="Normal 3 2 4 2 3" xfId="33558" xr:uid="{00000000-0005-0000-0000-000028560000}"/>
    <cellStyle name="Normal 3 2 4 3" xfId="13174" xr:uid="{00000000-0005-0000-0000-000029560000}"/>
    <cellStyle name="Normal 3 2 4 3 2" xfId="23321" xr:uid="{00000000-0005-0000-0000-00002A560000}"/>
    <cellStyle name="Normal 3 2 4 3 3" xfId="32426" xr:uid="{00000000-0005-0000-0000-00002B560000}"/>
    <cellStyle name="Normal 3 2 4 4" xfId="13175" xr:uid="{00000000-0005-0000-0000-00002C560000}"/>
    <cellStyle name="Normal 3 2 4 4 2" xfId="23322" xr:uid="{00000000-0005-0000-0000-00002D560000}"/>
    <cellStyle name="Normal 3 2 4 5" xfId="13172" xr:uid="{00000000-0005-0000-0000-00002E560000}"/>
    <cellStyle name="Normal 3 2 4 6" xfId="23319" xr:uid="{00000000-0005-0000-0000-00002F560000}"/>
    <cellStyle name="Normal 3 2 4 7" xfId="31660" xr:uid="{00000000-0005-0000-0000-000030560000}"/>
    <cellStyle name="Normal 3 2 5" xfId="2577" xr:uid="{00000000-0005-0000-0000-000031560000}"/>
    <cellStyle name="Normal 3 2 5 2" xfId="13176" xr:uid="{00000000-0005-0000-0000-000032560000}"/>
    <cellStyle name="Normal 3 2 5 3" xfId="23323" xr:uid="{00000000-0005-0000-0000-000033560000}"/>
    <cellStyle name="Normal 3 2 6" xfId="2578" xr:uid="{00000000-0005-0000-0000-000034560000}"/>
    <cellStyle name="Normal 3 2 6 2" xfId="13177" xr:uid="{00000000-0005-0000-0000-000035560000}"/>
    <cellStyle name="Normal 3 2 6 3" xfId="23324" xr:uid="{00000000-0005-0000-0000-000036560000}"/>
    <cellStyle name="Normal 3 2 7" xfId="2579" xr:uid="{00000000-0005-0000-0000-000037560000}"/>
    <cellStyle name="Normal 3 2 7 2" xfId="13178" xr:uid="{00000000-0005-0000-0000-000038560000}"/>
    <cellStyle name="Normal 3 2 7 3" xfId="23325" xr:uid="{00000000-0005-0000-0000-000039560000}"/>
    <cellStyle name="Normal 3 2 8" xfId="13179" xr:uid="{00000000-0005-0000-0000-00003A560000}"/>
    <cellStyle name="Normal 3 2 8 2" xfId="23326" xr:uid="{00000000-0005-0000-0000-00003B560000}"/>
    <cellStyle name="Normal 3 2 9" xfId="13167" xr:uid="{00000000-0005-0000-0000-00003C560000}"/>
    <cellStyle name="Normal 3 3" xfId="2580" xr:uid="{00000000-0005-0000-0000-00003D560000}"/>
    <cellStyle name="Normal 3 3 2" xfId="2581" xr:uid="{00000000-0005-0000-0000-00003E560000}"/>
    <cellStyle name="Normal 3 3 2 2" xfId="13182" xr:uid="{00000000-0005-0000-0000-00003F560000}"/>
    <cellStyle name="Normal 3 3 2 2 2" xfId="23329" xr:uid="{00000000-0005-0000-0000-000040560000}"/>
    <cellStyle name="Normal 3 3 2 3" xfId="13181" xr:uid="{00000000-0005-0000-0000-000041560000}"/>
    <cellStyle name="Normal 3 3 2 4" xfId="23328" xr:uid="{00000000-0005-0000-0000-000042560000}"/>
    <cellStyle name="Normal 3 3 2 5" xfId="31047" xr:uid="{00000000-0005-0000-0000-000043560000}"/>
    <cellStyle name="Normal 3 3 3" xfId="2582" xr:uid="{00000000-0005-0000-0000-000044560000}"/>
    <cellStyle name="Normal 3 3 3 2" xfId="13184" xr:uid="{00000000-0005-0000-0000-000045560000}"/>
    <cellStyle name="Normal 3 3 3 2 2" xfId="23331" xr:uid="{00000000-0005-0000-0000-000046560000}"/>
    <cellStyle name="Normal 3 3 3 2 3" xfId="33559" xr:uid="{00000000-0005-0000-0000-000047560000}"/>
    <cellStyle name="Normal 3 3 3 3" xfId="13185" xr:uid="{00000000-0005-0000-0000-000048560000}"/>
    <cellStyle name="Normal 3 3 3 3 2" xfId="23332" xr:uid="{00000000-0005-0000-0000-000049560000}"/>
    <cellStyle name="Normal 3 3 3 3 3" xfId="32427" xr:uid="{00000000-0005-0000-0000-00004A560000}"/>
    <cellStyle name="Normal 3 3 3 4" xfId="13183" xr:uid="{00000000-0005-0000-0000-00004B560000}"/>
    <cellStyle name="Normal 3 3 3 5" xfId="23330" xr:uid="{00000000-0005-0000-0000-00004C560000}"/>
    <cellStyle name="Normal 3 3 4" xfId="2583" xr:uid="{00000000-0005-0000-0000-00004D560000}"/>
    <cellStyle name="Normal 3 3 4 2" xfId="13186" xr:uid="{00000000-0005-0000-0000-00004E560000}"/>
    <cellStyle name="Normal 3 3 4 3" xfId="23333" xr:uid="{00000000-0005-0000-0000-00004F560000}"/>
    <cellStyle name="Normal 3 3 5" xfId="2584" xr:uid="{00000000-0005-0000-0000-000050560000}"/>
    <cellStyle name="Normal 3 3 5 2" xfId="13188" xr:uid="{00000000-0005-0000-0000-000051560000}"/>
    <cellStyle name="Normal 3 3 5 2 2" xfId="23335" xr:uid="{00000000-0005-0000-0000-000052560000}"/>
    <cellStyle name="Normal 3 3 5 3" xfId="13187" xr:uid="{00000000-0005-0000-0000-000053560000}"/>
    <cellStyle name="Normal 3 3 5 4" xfId="23334" xr:uid="{00000000-0005-0000-0000-000054560000}"/>
    <cellStyle name="Normal 3 3 5 5" xfId="42580" xr:uid="{00000000-0005-0000-0000-000055560000}"/>
    <cellStyle name="Normal 3 3 6" xfId="2585" xr:uid="{00000000-0005-0000-0000-000056560000}"/>
    <cellStyle name="Normal 3 3 6 2" xfId="13189" xr:uid="{00000000-0005-0000-0000-000057560000}"/>
    <cellStyle name="Normal 3 3 6 3" xfId="23336" xr:uid="{00000000-0005-0000-0000-000058560000}"/>
    <cellStyle name="Normal 3 3 7" xfId="13190" xr:uid="{00000000-0005-0000-0000-000059560000}"/>
    <cellStyle name="Normal 3 3 7 2" xfId="23337" xr:uid="{00000000-0005-0000-0000-00005A560000}"/>
    <cellStyle name="Normal 3 3 8" xfId="13180" xr:uid="{00000000-0005-0000-0000-00005B560000}"/>
    <cellStyle name="Normal 3 3 9" xfId="23327" xr:uid="{00000000-0005-0000-0000-00005C560000}"/>
    <cellStyle name="Normal 3 4" xfId="2586" xr:uid="{00000000-0005-0000-0000-00005D560000}"/>
    <cellStyle name="Normal 3 4 2" xfId="2587" xr:uid="{00000000-0005-0000-0000-00005E560000}"/>
    <cellStyle name="Normal 3 4 2 2" xfId="13193" xr:uid="{00000000-0005-0000-0000-00005F560000}"/>
    <cellStyle name="Normal 3 4 2 2 2" xfId="23340" xr:uid="{00000000-0005-0000-0000-000060560000}"/>
    <cellStyle name="Normal 3 4 2 2 3" xfId="33560" xr:uid="{00000000-0005-0000-0000-000061560000}"/>
    <cellStyle name="Normal 3 4 2 3" xfId="13194" xr:uid="{00000000-0005-0000-0000-000062560000}"/>
    <cellStyle name="Normal 3 4 2 3 2" xfId="23341" xr:uid="{00000000-0005-0000-0000-000063560000}"/>
    <cellStyle name="Normal 3 4 2 3 3" xfId="32428" xr:uid="{00000000-0005-0000-0000-000064560000}"/>
    <cellStyle name="Normal 3 4 2 4" xfId="13195" xr:uid="{00000000-0005-0000-0000-000065560000}"/>
    <cellStyle name="Normal 3 4 2 4 2" xfId="23342" xr:uid="{00000000-0005-0000-0000-000066560000}"/>
    <cellStyle name="Normal 3 4 2 5" xfId="13192" xr:uid="{00000000-0005-0000-0000-000067560000}"/>
    <cellStyle name="Normal 3 4 2 6" xfId="23339" xr:uid="{00000000-0005-0000-0000-000068560000}"/>
    <cellStyle name="Normal 3 4 2 7" xfId="31661" xr:uid="{00000000-0005-0000-0000-000069560000}"/>
    <cellStyle name="Normal 3 4 3" xfId="2588" xr:uid="{00000000-0005-0000-0000-00006A560000}"/>
    <cellStyle name="Normal 3 4 3 2" xfId="13197" xr:uid="{00000000-0005-0000-0000-00006B560000}"/>
    <cellStyle name="Normal 3 4 3 2 2" xfId="23344" xr:uid="{00000000-0005-0000-0000-00006C560000}"/>
    <cellStyle name="Normal 3 4 3 3" xfId="13196" xr:uid="{00000000-0005-0000-0000-00006D560000}"/>
    <cellStyle name="Normal 3 4 3 4" xfId="23343" xr:uid="{00000000-0005-0000-0000-00006E560000}"/>
    <cellStyle name="Normal 3 4 3 5" xfId="42426" xr:uid="{00000000-0005-0000-0000-00006F560000}"/>
    <cellStyle name="Normal 3 4 4" xfId="13198" xr:uid="{00000000-0005-0000-0000-000070560000}"/>
    <cellStyle name="Normal 3 4 4 2" xfId="23345" xr:uid="{00000000-0005-0000-0000-000071560000}"/>
    <cellStyle name="Normal 3 4 5" xfId="13191" xr:uid="{00000000-0005-0000-0000-000072560000}"/>
    <cellStyle name="Normal 3 4 6" xfId="23338" xr:uid="{00000000-0005-0000-0000-000073560000}"/>
    <cellStyle name="Normal 3 4 7" xfId="30898" xr:uid="{00000000-0005-0000-0000-000074560000}"/>
    <cellStyle name="Normal 3 5" xfId="2589" xr:uid="{00000000-0005-0000-0000-000075560000}"/>
    <cellStyle name="Normal 3 5 2" xfId="2590" xr:uid="{00000000-0005-0000-0000-000076560000}"/>
    <cellStyle name="Normal 3 5 2 2" xfId="13201" xr:uid="{00000000-0005-0000-0000-000077560000}"/>
    <cellStyle name="Normal 3 5 2 2 2" xfId="23348" xr:uid="{00000000-0005-0000-0000-000078560000}"/>
    <cellStyle name="Normal 3 5 2 2 3" xfId="33561" xr:uid="{00000000-0005-0000-0000-000079560000}"/>
    <cellStyle name="Normal 3 5 2 3" xfId="13202" xr:uid="{00000000-0005-0000-0000-00007A560000}"/>
    <cellStyle name="Normal 3 5 2 3 2" xfId="23349" xr:uid="{00000000-0005-0000-0000-00007B560000}"/>
    <cellStyle name="Normal 3 5 2 3 3" xfId="32429" xr:uid="{00000000-0005-0000-0000-00007C560000}"/>
    <cellStyle name="Normal 3 5 2 4" xfId="13203" xr:uid="{00000000-0005-0000-0000-00007D560000}"/>
    <cellStyle name="Normal 3 5 2 4 2" xfId="23350" xr:uid="{00000000-0005-0000-0000-00007E560000}"/>
    <cellStyle name="Normal 3 5 2 5" xfId="13200" xr:uid="{00000000-0005-0000-0000-00007F560000}"/>
    <cellStyle name="Normal 3 5 2 6" xfId="23347" xr:uid="{00000000-0005-0000-0000-000080560000}"/>
    <cellStyle name="Normal 3 5 2 7" xfId="31662" xr:uid="{00000000-0005-0000-0000-000081560000}"/>
    <cellStyle name="Normal 3 5 3" xfId="13204" xr:uid="{00000000-0005-0000-0000-000082560000}"/>
    <cellStyle name="Normal 3 5 3 2" xfId="23351" xr:uid="{00000000-0005-0000-0000-000083560000}"/>
    <cellStyle name="Normal 3 5 3 3" xfId="42427" xr:uid="{00000000-0005-0000-0000-000084560000}"/>
    <cellStyle name="Normal 3 5 4" xfId="13205" xr:uid="{00000000-0005-0000-0000-000085560000}"/>
    <cellStyle name="Normal 3 5 4 2" xfId="23352" xr:uid="{00000000-0005-0000-0000-000086560000}"/>
    <cellStyle name="Normal 3 5 5" xfId="13199" xr:uid="{00000000-0005-0000-0000-000087560000}"/>
    <cellStyle name="Normal 3 5 6" xfId="23346" xr:uid="{00000000-0005-0000-0000-000088560000}"/>
    <cellStyle name="Normal 3 5 7" xfId="30899" xr:uid="{00000000-0005-0000-0000-000089560000}"/>
    <cellStyle name="Normal 3 6" xfId="2591" xr:uid="{00000000-0005-0000-0000-00008A560000}"/>
    <cellStyle name="Normal 3 6 2" xfId="13207" xr:uid="{00000000-0005-0000-0000-00008B560000}"/>
    <cellStyle name="Normal 3 6 2 2" xfId="23354" xr:uid="{00000000-0005-0000-0000-00008C560000}"/>
    <cellStyle name="Normal 3 6 2 3" xfId="31048" xr:uid="{00000000-0005-0000-0000-00008D560000}"/>
    <cellStyle name="Normal 3 6 3" xfId="13206" xr:uid="{00000000-0005-0000-0000-00008E560000}"/>
    <cellStyle name="Normal 3 6 4" xfId="23353" xr:uid="{00000000-0005-0000-0000-00008F560000}"/>
    <cellStyle name="Normal 3 7" xfId="13208" xr:uid="{00000000-0005-0000-0000-000090560000}"/>
    <cellStyle name="Normal 3 7 2" xfId="13209" xr:uid="{00000000-0005-0000-0000-000091560000}"/>
    <cellStyle name="Normal 3 7 2 2" xfId="23356" xr:uid="{00000000-0005-0000-0000-000092560000}"/>
    <cellStyle name="Normal 3 7 2 3" xfId="33557" xr:uid="{00000000-0005-0000-0000-000093560000}"/>
    <cellStyle name="Normal 3 7 3" xfId="13210" xr:uid="{00000000-0005-0000-0000-000094560000}"/>
    <cellStyle name="Normal 3 7 3 2" xfId="23357" xr:uid="{00000000-0005-0000-0000-000095560000}"/>
    <cellStyle name="Normal 3 7 3 3" xfId="32425" xr:uid="{00000000-0005-0000-0000-000096560000}"/>
    <cellStyle name="Normal 3 7 4" xfId="23355" xr:uid="{00000000-0005-0000-0000-000097560000}"/>
    <cellStyle name="Normal 3 7 5" xfId="31659" xr:uid="{00000000-0005-0000-0000-000098560000}"/>
    <cellStyle name="Normal 3 8" xfId="13211" xr:uid="{00000000-0005-0000-0000-000099560000}"/>
    <cellStyle name="Normal 3 8 2" xfId="23358" xr:uid="{00000000-0005-0000-0000-00009A560000}"/>
    <cellStyle name="Normal 3 8 3" xfId="32831" xr:uid="{00000000-0005-0000-0000-00009B560000}"/>
    <cellStyle name="Normal 3 9" xfId="13212" xr:uid="{00000000-0005-0000-0000-00009C560000}"/>
    <cellStyle name="Normal 3 9 2" xfId="23359" xr:uid="{00000000-0005-0000-0000-00009D560000}"/>
    <cellStyle name="Normal 3 9 3" xfId="42425" xr:uid="{00000000-0005-0000-0000-00009E560000}"/>
    <cellStyle name="Normal 30" xfId="2592" xr:uid="{00000000-0005-0000-0000-00009F560000}"/>
    <cellStyle name="Normal 30 2" xfId="2593" xr:uid="{00000000-0005-0000-0000-0000A0560000}"/>
    <cellStyle name="Normal 30 2 2" xfId="13214" xr:uid="{00000000-0005-0000-0000-0000A1560000}"/>
    <cellStyle name="Normal 30 2 3" xfId="23361" xr:uid="{00000000-0005-0000-0000-0000A2560000}"/>
    <cellStyle name="Normal 30 3" xfId="13213" xr:uid="{00000000-0005-0000-0000-0000A3560000}"/>
    <cellStyle name="Normal 30 4" xfId="23360" xr:uid="{00000000-0005-0000-0000-0000A4560000}"/>
    <cellStyle name="Normal 31" xfId="2594" xr:uid="{00000000-0005-0000-0000-0000A5560000}"/>
    <cellStyle name="Normal 31 2" xfId="2595" xr:uid="{00000000-0005-0000-0000-0000A6560000}"/>
    <cellStyle name="Normal 31 2 2" xfId="13216" xr:uid="{00000000-0005-0000-0000-0000A7560000}"/>
    <cellStyle name="Normal 31 2 3" xfId="23363" xr:uid="{00000000-0005-0000-0000-0000A8560000}"/>
    <cellStyle name="Normal 31 3" xfId="13217" xr:uid="{00000000-0005-0000-0000-0000A9560000}"/>
    <cellStyle name="Normal 31 3 2" xfId="23364" xr:uid="{00000000-0005-0000-0000-0000AA560000}"/>
    <cellStyle name="Normal 31 4" xfId="13215" xr:uid="{00000000-0005-0000-0000-0000AB560000}"/>
    <cellStyle name="Normal 31 5" xfId="23362" xr:uid="{00000000-0005-0000-0000-0000AC560000}"/>
    <cellStyle name="Normal 31 6" xfId="31057" xr:uid="{00000000-0005-0000-0000-0000AD560000}"/>
    <cellStyle name="Normal 32" xfId="2596" xr:uid="{00000000-0005-0000-0000-0000AE560000}"/>
    <cellStyle name="Normal 32 2" xfId="2597" xr:uid="{00000000-0005-0000-0000-0000AF560000}"/>
    <cellStyle name="Normal 32 2 2" xfId="13219" xr:uid="{00000000-0005-0000-0000-0000B0560000}"/>
    <cellStyle name="Normal 32 2 3" xfId="23366" xr:uid="{00000000-0005-0000-0000-0000B1560000}"/>
    <cellStyle name="Normal 32 3" xfId="13220" xr:uid="{00000000-0005-0000-0000-0000B2560000}"/>
    <cellStyle name="Normal 32 3 2" xfId="23367" xr:uid="{00000000-0005-0000-0000-0000B3560000}"/>
    <cellStyle name="Normal 32 4" xfId="13218" xr:uid="{00000000-0005-0000-0000-0000B4560000}"/>
    <cellStyle name="Normal 32 5" xfId="23365" xr:uid="{00000000-0005-0000-0000-0000B5560000}"/>
    <cellStyle name="Normal 32 6" xfId="31075" xr:uid="{00000000-0005-0000-0000-0000B6560000}"/>
    <cellStyle name="Normal 33" xfId="2598" xr:uid="{00000000-0005-0000-0000-0000B7560000}"/>
    <cellStyle name="Normal 33 2" xfId="13222" xr:uid="{00000000-0005-0000-0000-0000B8560000}"/>
    <cellStyle name="Normal 33 2 2" xfId="23369" xr:uid="{00000000-0005-0000-0000-0000B9560000}"/>
    <cellStyle name="Normal 33 3" xfId="13221" xr:uid="{00000000-0005-0000-0000-0000BA560000}"/>
    <cellStyle name="Normal 33 4" xfId="23368" xr:uid="{00000000-0005-0000-0000-0000BB560000}"/>
    <cellStyle name="Normal 33 5" xfId="31076" xr:uid="{00000000-0005-0000-0000-0000BC560000}"/>
    <cellStyle name="Normal 34" xfId="13223" xr:uid="{00000000-0005-0000-0000-0000BD560000}"/>
    <cellStyle name="Normal 34 2" xfId="23370" xr:uid="{00000000-0005-0000-0000-0000BE560000}"/>
    <cellStyle name="Normal 34 3" xfId="31056" xr:uid="{00000000-0005-0000-0000-0000BF560000}"/>
    <cellStyle name="Normal 35" xfId="13224" xr:uid="{00000000-0005-0000-0000-0000C0560000}"/>
    <cellStyle name="Normal 35 2" xfId="23371" xr:uid="{00000000-0005-0000-0000-0000C1560000}"/>
    <cellStyle name="Normal 35 3" xfId="31070" xr:uid="{00000000-0005-0000-0000-0000C2560000}"/>
    <cellStyle name="Normal 36" xfId="13225" xr:uid="{00000000-0005-0000-0000-0000C3560000}"/>
    <cellStyle name="Normal 36 2" xfId="13226" xr:uid="{00000000-0005-0000-0000-0000C4560000}"/>
    <cellStyle name="Normal 36 2 2" xfId="23373" xr:uid="{00000000-0005-0000-0000-0000C5560000}"/>
    <cellStyle name="Normal 36 2 3" xfId="32918" xr:uid="{00000000-0005-0000-0000-0000C6560000}"/>
    <cellStyle name="Normal 36 3" xfId="13227" xr:uid="{00000000-0005-0000-0000-0000C7560000}"/>
    <cellStyle name="Normal 36 3 2" xfId="23374" xr:uid="{00000000-0005-0000-0000-0000C8560000}"/>
    <cellStyle name="Normal 36 3 3" xfId="31804" xr:uid="{00000000-0005-0000-0000-0000C9560000}"/>
    <cellStyle name="Normal 36 4" xfId="23372" xr:uid="{00000000-0005-0000-0000-0000CA560000}"/>
    <cellStyle name="Normal 36 5" xfId="31077" xr:uid="{00000000-0005-0000-0000-0000CB560000}"/>
    <cellStyle name="Normal 37" xfId="13228" xr:uid="{00000000-0005-0000-0000-0000CC560000}"/>
    <cellStyle name="Normal 37 2" xfId="13229" xr:uid="{00000000-0005-0000-0000-0000CD560000}"/>
    <cellStyle name="Normal 37 2 2" xfId="23376" xr:uid="{00000000-0005-0000-0000-0000CE560000}"/>
    <cellStyle name="Normal 37 2 3" xfId="33656" xr:uid="{00000000-0005-0000-0000-0000CF560000}"/>
    <cellStyle name="Normal 37 3" xfId="13230" xr:uid="{00000000-0005-0000-0000-0000D0560000}"/>
    <cellStyle name="Normal 37 3 2" xfId="23377" xr:uid="{00000000-0005-0000-0000-0000D1560000}"/>
    <cellStyle name="Normal 37 3 3" xfId="32514" xr:uid="{00000000-0005-0000-0000-0000D2560000}"/>
    <cellStyle name="Normal 37 4" xfId="23375" xr:uid="{00000000-0005-0000-0000-0000D3560000}"/>
    <cellStyle name="Normal 37 5" xfId="31734" xr:uid="{00000000-0005-0000-0000-0000D4560000}"/>
    <cellStyle name="Normal 38" xfId="13231" xr:uid="{00000000-0005-0000-0000-0000D5560000}"/>
    <cellStyle name="Normal 38 2" xfId="23378" xr:uid="{00000000-0005-0000-0000-0000D6560000}"/>
    <cellStyle name="Normal 38 3" xfId="31736" xr:uid="{00000000-0005-0000-0000-0000D7560000}"/>
    <cellStyle name="Normal 39" xfId="13232" xr:uid="{00000000-0005-0000-0000-0000D8560000}"/>
    <cellStyle name="Normal 39 2" xfId="23379" xr:uid="{00000000-0005-0000-0000-0000D9560000}"/>
    <cellStyle name="Normal 39 3" xfId="32516" xr:uid="{00000000-0005-0000-0000-0000DA560000}"/>
    <cellStyle name="Normal 4" xfId="2599" xr:uid="{00000000-0005-0000-0000-0000DB560000}"/>
    <cellStyle name="Normal 4 10" xfId="13234" xr:uid="{00000000-0005-0000-0000-0000DC560000}"/>
    <cellStyle name="Normal 4 10 2" xfId="23381" xr:uid="{00000000-0005-0000-0000-0000DD560000}"/>
    <cellStyle name="Normal 4 10 3" xfId="42673" xr:uid="{00000000-0005-0000-0000-0000DE560000}"/>
    <cellStyle name="Normal 4 11" xfId="13235" xr:uid="{00000000-0005-0000-0000-0000DF560000}"/>
    <cellStyle name="Normal 4 11 2" xfId="23382" xr:uid="{00000000-0005-0000-0000-0000E0560000}"/>
    <cellStyle name="Normal 4 11 3" xfId="42620" xr:uid="{00000000-0005-0000-0000-0000E1560000}"/>
    <cellStyle name="Normal 4 12" xfId="13236" xr:uid="{00000000-0005-0000-0000-0000E2560000}"/>
    <cellStyle name="Normal 4 12 2" xfId="23383" xr:uid="{00000000-0005-0000-0000-0000E3560000}"/>
    <cellStyle name="Normal 4 12 3" xfId="42756" xr:uid="{00000000-0005-0000-0000-0000E4560000}"/>
    <cellStyle name="Normal 4 13" xfId="13233" xr:uid="{00000000-0005-0000-0000-0000E5560000}"/>
    <cellStyle name="Normal 4 14" xfId="23380" xr:uid="{00000000-0005-0000-0000-0000E6560000}"/>
    <cellStyle name="Normal 4 2" xfId="2600" xr:uid="{00000000-0005-0000-0000-0000E7560000}"/>
    <cellStyle name="Normal 4 2 2" xfId="2601" xr:uid="{00000000-0005-0000-0000-0000E8560000}"/>
    <cellStyle name="Normal 4 2 2 2" xfId="2602" xr:uid="{00000000-0005-0000-0000-0000E9560000}"/>
    <cellStyle name="Normal 4 2 2 2 2" xfId="13240" xr:uid="{00000000-0005-0000-0000-0000EA560000}"/>
    <cellStyle name="Normal 4 2 2 2 2 2" xfId="23387" xr:uid="{00000000-0005-0000-0000-0000EB560000}"/>
    <cellStyle name="Normal 4 2 2 2 2 3" xfId="33564" xr:uid="{00000000-0005-0000-0000-0000EC560000}"/>
    <cellStyle name="Normal 4 2 2 2 3" xfId="13241" xr:uid="{00000000-0005-0000-0000-0000ED560000}"/>
    <cellStyle name="Normal 4 2 2 2 3 2" xfId="23388" xr:uid="{00000000-0005-0000-0000-0000EE560000}"/>
    <cellStyle name="Normal 4 2 2 2 3 3" xfId="32432" xr:uid="{00000000-0005-0000-0000-0000EF560000}"/>
    <cellStyle name="Normal 4 2 2 2 4" xfId="13242" xr:uid="{00000000-0005-0000-0000-0000F0560000}"/>
    <cellStyle name="Normal 4 2 2 2 4 2" xfId="23389" xr:uid="{00000000-0005-0000-0000-0000F1560000}"/>
    <cellStyle name="Normal 4 2 2 2 5" xfId="13239" xr:uid="{00000000-0005-0000-0000-0000F2560000}"/>
    <cellStyle name="Normal 4 2 2 2 6" xfId="23386" xr:uid="{00000000-0005-0000-0000-0000F3560000}"/>
    <cellStyle name="Normal 4 2 2 2 7" xfId="31664" xr:uid="{00000000-0005-0000-0000-0000F4560000}"/>
    <cellStyle name="Normal 4 2 2 3" xfId="2603" xr:uid="{00000000-0005-0000-0000-0000F5560000}"/>
    <cellStyle name="Normal 4 2 2 3 2" xfId="13244" xr:uid="{00000000-0005-0000-0000-0000F6560000}"/>
    <cellStyle name="Normal 4 2 2 3 2 2" xfId="23391" xr:uid="{00000000-0005-0000-0000-0000F7560000}"/>
    <cellStyle name="Normal 4 2 2 3 3" xfId="13243" xr:uid="{00000000-0005-0000-0000-0000F8560000}"/>
    <cellStyle name="Normal 4 2 2 3 4" xfId="23390" xr:uid="{00000000-0005-0000-0000-0000F9560000}"/>
    <cellStyle name="Normal 4 2 2 3 5" xfId="42430" xr:uid="{00000000-0005-0000-0000-0000FA560000}"/>
    <cellStyle name="Normal 4 2 2 4" xfId="13238" xr:uid="{00000000-0005-0000-0000-0000FB560000}"/>
    <cellStyle name="Normal 4 2 2 5" xfId="23385" xr:uid="{00000000-0005-0000-0000-0000FC560000}"/>
    <cellStyle name="Normal 4 2 3" xfId="2604" xr:uid="{00000000-0005-0000-0000-0000FD560000}"/>
    <cellStyle name="Normal 4 2 3 2" xfId="13246" xr:uid="{00000000-0005-0000-0000-0000FE560000}"/>
    <cellStyle name="Normal 4 2 3 2 2" xfId="23393" xr:uid="{00000000-0005-0000-0000-0000FF560000}"/>
    <cellStyle name="Normal 4 2 3 2 3" xfId="33563" xr:uid="{00000000-0005-0000-0000-000000570000}"/>
    <cellStyle name="Normal 4 2 3 3" xfId="13247" xr:uid="{00000000-0005-0000-0000-000001570000}"/>
    <cellStyle name="Normal 4 2 3 3 2" xfId="23394" xr:uid="{00000000-0005-0000-0000-000002570000}"/>
    <cellStyle name="Normal 4 2 3 3 3" xfId="32431" xr:uid="{00000000-0005-0000-0000-000003570000}"/>
    <cellStyle name="Normal 4 2 3 4" xfId="13245" xr:uid="{00000000-0005-0000-0000-000004570000}"/>
    <cellStyle name="Normal 4 2 3 5" xfId="23392" xr:uid="{00000000-0005-0000-0000-000005570000}"/>
    <cellStyle name="Normal 4 2 4" xfId="13248" xr:uid="{00000000-0005-0000-0000-000006570000}"/>
    <cellStyle name="Normal 4 2 4 2" xfId="23395" xr:uid="{00000000-0005-0000-0000-000007570000}"/>
    <cellStyle name="Normal 4 2 4 3" xfId="42429" xr:uid="{00000000-0005-0000-0000-000008570000}"/>
    <cellStyle name="Normal 4 2 5" xfId="13249" xr:uid="{00000000-0005-0000-0000-000009570000}"/>
    <cellStyle name="Normal 4 2 5 2" xfId="23396" xr:uid="{00000000-0005-0000-0000-00000A570000}"/>
    <cellStyle name="Normal 4 2 5 3" xfId="42674" xr:uid="{00000000-0005-0000-0000-00000B570000}"/>
    <cellStyle name="Normal 4 2 6" xfId="13250" xr:uid="{00000000-0005-0000-0000-00000C570000}"/>
    <cellStyle name="Normal 4 2 6 2" xfId="23397" xr:uid="{00000000-0005-0000-0000-00000D570000}"/>
    <cellStyle name="Normal 4 2 6 3" xfId="42639" xr:uid="{00000000-0005-0000-0000-00000E570000}"/>
    <cellStyle name="Normal 4 2 7" xfId="13237" xr:uid="{00000000-0005-0000-0000-00000F570000}"/>
    <cellStyle name="Normal 4 2 8" xfId="23384" xr:uid="{00000000-0005-0000-0000-000010570000}"/>
    <cellStyle name="Normal 4 3" xfId="2605" xr:uid="{00000000-0005-0000-0000-000011570000}"/>
    <cellStyle name="Normal 4 3 2" xfId="2606" xr:uid="{00000000-0005-0000-0000-000012570000}"/>
    <cellStyle name="Normal 4 3 2 2" xfId="13253" xr:uid="{00000000-0005-0000-0000-000013570000}"/>
    <cellStyle name="Normal 4 3 2 2 2" xfId="13254" xr:uid="{00000000-0005-0000-0000-000014570000}"/>
    <cellStyle name="Normal 4 3 2 2 2 2" xfId="23401" xr:uid="{00000000-0005-0000-0000-000015570000}"/>
    <cellStyle name="Normal 4 3 2 2 2 3" xfId="33566" xr:uid="{00000000-0005-0000-0000-000016570000}"/>
    <cellStyle name="Normal 4 3 2 2 3" xfId="13255" xr:uid="{00000000-0005-0000-0000-000017570000}"/>
    <cellStyle name="Normal 4 3 2 2 3 2" xfId="23402" xr:uid="{00000000-0005-0000-0000-000018570000}"/>
    <cellStyle name="Normal 4 3 2 2 3 3" xfId="32434" xr:uid="{00000000-0005-0000-0000-000019570000}"/>
    <cellStyle name="Normal 4 3 2 2 4" xfId="23400" xr:uid="{00000000-0005-0000-0000-00001A570000}"/>
    <cellStyle name="Normal 4 3 2 2 5" xfId="31665" xr:uid="{00000000-0005-0000-0000-00001B570000}"/>
    <cellStyle name="Normal 4 3 2 3" xfId="13256" xr:uid="{00000000-0005-0000-0000-00001C570000}"/>
    <cellStyle name="Normal 4 3 2 3 2" xfId="23403" xr:uid="{00000000-0005-0000-0000-00001D570000}"/>
    <cellStyle name="Normal 4 3 2 3 3" xfId="42432" xr:uid="{00000000-0005-0000-0000-00001E570000}"/>
    <cellStyle name="Normal 4 3 2 4" xfId="13257" xr:uid="{00000000-0005-0000-0000-00001F570000}"/>
    <cellStyle name="Normal 4 3 2 4 2" xfId="23404" xr:uid="{00000000-0005-0000-0000-000020570000}"/>
    <cellStyle name="Normal 4 3 2 5" xfId="13252" xr:uid="{00000000-0005-0000-0000-000021570000}"/>
    <cellStyle name="Normal 4 3 2 6" xfId="23399" xr:uid="{00000000-0005-0000-0000-000022570000}"/>
    <cellStyle name="Normal 4 3 2 7" xfId="30900" xr:uid="{00000000-0005-0000-0000-000023570000}"/>
    <cellStyle name="Normal 4 3 3" xfId="2607" xr:uid="{00000000-0005-0000-0000-000024570000}"/>
    <cellStyle name="Normal 4 3 3 2" xfId="13259" xr:uid="{00000000-0005-0000-0000-000025570000}"/>
    <cellStyle name="Normal 4 3 3 2 2" xfId="23406" xr:uid="{00000000-0005-0000-0000-000026570000}"/>
    <cellStyle name="Normal 4 3 3 2 3" xfId="33565" xr:uid="{00000000-0005-0000-0000-000027570000}"/>
    <cellStyle name="Normal 4 3 3 3" xfId="13260" xr:uid="{00000000-0005-0000-0000-000028570000}"/>
    <cellStyle name="Normal 4 3 3 3 2" xfId="23407" xr:uid="{00000000-0005-0000-0000-000029570000}"/>
    <cellStyle name="Normal 4 3 3 3 3" xfId="32433" xr:uid="{00000000-0005-0000-0000-00002A570000}"/>
    <cellStyle name="Normal 4 3 3 4" xfId="13258" xr:uid="{00000000-0005-0000-0000-00002B570000}"/>
    <cellStyle name="Normal 4 3 3 5" xfId="23405" xr:uid="{00000000-0005-0000-0000-00002C570000}"/>
    <cellStyle name="Normal 4 3 4" xfId="13261" xr:uid="{00000000-0005-0000-0000-00002D570000}"/>
    <cellStyle name="Normal 4 3 4 2" xfId="23408" xr:uid="{00000000-0005-0000-0000-00002E570000}"/>
    <cellStyle name="Normal 4 3 4 3" xfId="42431" xr:uid="{00000000-0005-0000-0000-00002F570000}"/>
    <cellStyle name="Normal 4 3 5" xfId="13262" xr:uid="{00000000-0005-0000-0000-000030570000}"/>
    <cellStyle name="Normal 4 3 5 2" xfId="23409" xr:uid="{00000000-0005-0000-0000-000031570000}"/>
    <cellStyle name="Normal 4 3 5 3" xfId="42675" xr:uid="{00000000-0005-0000-0000-000032570000}"/>
    <cellStyle name="Normal 4 3 6" xfId="13263" xr:uid="{00000000-0005-0000-0000-000033570000}"/>
    <cellStyle name="Normal 4 3 6 2" xfId="23410" xr:uid="{00000000-0005-0000-0000-000034570000}"/>
    <cellStyle name="Normal 4 3 6 3" xfId="42650" xr:uid="{00000000-0005-0000-0000-000035570000}"/>
    <cellStyle name="Normal 4 3 7" xfId="13251" xr:uid="{00000000-0005-0000-0000-000036570000}"/>
    <cellStyle name="Normal 4 3 8" xfId="23398" xr:uid="{00000000-0005-0000-0000-000037570000}"/>
    <cellStyle name="Normal 4 4" xfId="2608" xr:uid="{00000000-0005-0000-0000-000038570000}"/>
    <cellStyle name="Normal 4 4 2" xfId="13265" xr:uid="{00000000-0005-0000-0000-000039570000}"/>
    <cellStyle name="Normal 4 4 2 2" xfId="13266" xr:uid="{00000000-0005-0000-0000-00003A570000}"/>
    <cellStyle name="Normal 4 4 2 2 2" xfId="23413" xr:uid="{00000000-0005-0000-0000-00003B570000}"/>
    <cellStyle name="Normal 4 4 2 2 3" xfId="33567" xr:uid="{00000000-0005-0000-0000-00003C570000}"/>
    <cellStyle name="Normal 4 4 2 3" xfId="13267" xr:uid="{00000000-0005-0000-0000-00003D570000}"/>
    <cellStyle name="Normal 4 4 2 3 2" xfId="23414" xr:uid="{00000000-0005-0000-0000-00003E570000}"/>
    <cellStyle name="Normal 4 4 2 3 3" xfId="32435" xr:uid="{00000000-0005-0000-0000-00003F570000}"/>
    <cellStyle name="Normal 4 4 2 4" xfId="23412" xr:uid="{00000000-0005-0000-0000-000040570000}"/>
    <cellStyle name="Normal 4 4 2 5" xfId="31666" xr:uid="{00000000-0005-0000-0000-000041570000}"/>
    <cellStyle name="Normal 4 4 3" xfId="13268" xr:uid="{00000000-0005-0000-0000-000042570000}"/>
    <cellStyle name="Normal 4 4 3 2" xfId="23415" xr:uid="{00000000-0005-0000-0000-000043570000}"/>
    <cellStyle name="Normal 4 4 3 3" xfId="42433" xr:uid="{00000000-0005-0000-0000-000044570000}"/>
    <cellStyle name="Normal 4 4 4" xfId="13269" xr:uid="{00000000-0005-0000-0000-000045570000}"/>
    <cellStyle name="Normal 4 4 4 2" xfId="23416" xr:uid="{00000000-0005-0000-0000-000046570000}"/>
    <cellStyle name="Normal 4 4 4 3" xfId="42676" xr:uid="{00000000-0005-0000-0000-000047570000}"/>
    <cellStyle name="Normal 4 4 5" xfId="13270" xr:uid="{00000000-0005-0000-0000-000048570000}"/>
    <cellStyle name="Normal 4 4 5 2" xfId="23417" xr:uid="{00000000-0005-0000-0000-000049570000}"/>
    <cellStyle name="Normal 4 4 5 3" xfId="42629" xr:uid="{00000000-0005-0000-0000-00004A570000}"/>
    <cellStyle name="Normal 4 4 6" xfId="13264" xr:uid="{00000000-0005-0000-0000-00004B570000}"/>
    <cellStyle name="Normal 4 4 7" xfId="23411" xr:uid="{00000000-0005-0000-0000-00004C570000}"/>
    <cellStyle name="Normal 4 4 8" xfId="30901" xr:uid="{00000000-0005-0000-0000-00004D570000}"/>
    <cellStyle name="Normal 4 5" xfId="2609" xr:uid="{00000000-0005-0000-0000-00004E570000}"/>
    <cellStyle name="Normal 4 5 2" xfId="13272" xr:uid="{00000000-0005-0000-0000-00004F570000}"/>
    <cellStyle name="Normal 4 5 2 2" xfId="13273" xr:uid="{00000000-0005-0000-0000-000050570000}"/>
    <cellStyle name="Normal 4 5 2 2 2" xfId="23420" xr:uid="{00000000-0005-0000-0000-000051570000}"/>
    <cellStyle name="Normal 4 5 2 2 3" xfId="33568" xr:uid="{00000000-0005-0000-0000-000052570000}"/>
    <cellStyle name="Normal 4 5 2 3" xfId="13274" xr:uid="{00000000-0005-0000-0000-000053570000}"/>
    <cellStyle name="Normal 4 5 2 3 2" xfId="23421" xr:uid="{00000000-0005-0000-0000-000054570000}"/>
    <cellStyle name="Normal 4 5 2 3 3" xfId="32436" xr:uid="{00000000-0005-0000-0000-000055570000}"/>
    <cellStyle name="Normal 4 5 2 4" xfId="23419" xr:uid="{00000000-0005-0000-0000-000056570000}"/>
    <cellStyle name="Normal 4 5 2 5" xfId="31667" xr:uid="{00000000-0005-0000-0000-000057570000}"/>
    <cellStyle name="Normal 4 5 3" xfId="13275" xr:uid="{00000000-0005-0000-0000-000058570000}"/>
    <cellStyle name="Normal 4 5 3 2" xfId="23422" xr:uid="{00000000-0005-0000-0000-000059570000}"/>
    <cellStyle name="Normal 4 5 3 3" xfId="42434" xr:uid="{00000000-0005-0000-0000-00005A570000}"/>
    <cellStyle name="Normal 4 5 4" xfId="13276" xr:uid="{00000000-0005-0000-0000-00005B570000}"/>
    <cellStyle name="Normal 4 5 4 2" xfId="23423" xr:uid="{00000000-0005-0000-0000-00005C570000}"/>
    <cellStyle name="Normal 4 5 5" xfId="13271" xr:uid="{00000000-0005-0000-0000-00005D570000}"/>
    <cellStyle name="Normal 4 5 6" xfId="23418" xr:uid="{00000000-0005-0000-0000-00005E570000}"/>
    <cellStyle name="Normal 4 5 7" xfId="30902" xr:uid="{00000000-0005-0000-0000-00005F570000}"/>
    <cellStyle name="Normal 4 6" xfId="2610" xr:uid="{00000000-0005-0000-0000-000060570000}"/>
    <cellStyle name="Normal 4 6 2" xfId="13278" xr:uid="{00000000-0005-0000-0000-000061570000}"/>
    <cellStyle name="Normal 4 6 2 2" xfId="23425" xr:uid="{00000000-0005-0000-0000-000062570000}"/>
    <cellStyle name="Normal 4 6 2 3" xfId="31049" xr:uid="{00000000-0005-0000-0000-000063570000}"/>
    <cellStyle name="Normal 4 6 3" xfId="13279" xr:uid="{00000000-0005-0000-0000-000064570000}"/>
    <cellStyle name="Normal 4 6 3 2" xfId="13280" xr:uid="{00000000-0005-0000-0000-000065570000}"/>
    <cellStyle name="Normal 4 6 3 2 2" xfId="23427" xr:uid="{00000000-0005-0000-0000-000066570000}"/>
    <cellStyle name="Normal 4 6 3 2 3" xfId="33569" xr:uid="{00000000-0005-0000-0000-000067570000}"/>
    <cellStyle name="Normal 4 6 3 3" xfId="13281" xr:uid="{00000000-0005-0000-0000-000068570000}"/>
    <cellStyle name="Normal 4 6 3 3 2" xfId="23428" xr:uid="{00000000-0005-0000-0000-000069570000}"/>
    <cellStyle name="Normal 4 6 3 3 3" xfId="32437" xr:uid="{00000000-0005-0000-0000-00006A570000}"/>
    <cellStyle name="Normal 4 6 3 4" xfId="23426" xr:uid="{00000000-0005-0000-0000-00006B570000}"/>
    <cellStyle name="Normal 4 6 3 5" xfId="31668" xr:uid="{00000000-0005-0000-0000-00006C570000}"/>
    <cellStyle name="Normal 4 6 4" xfId="13282" xr:uid="{00000000-0005-0000-0000-00006D570000}"/>
    <cellStyle name="Normal 4 6 4 2" xfId="23429" xr:uid="{00000000-0005-0000-0000-00006E570000}"/>
    <cellStyle name="Normal 4 6 4 3" xfId="42435" xr:uid="{00000000-0005-0000-0000-00006F570000}"/>
    <cellStyle name="Normal 4 6 5" xfId="13283" xr:uid="{00000000-0005-0000-0000-000070570000}"/>
    <cellStyle name="Normal 4 6 5 2" xfId="23430" xr:uid="{00000000-0005-0000-0000-000071570000}"/>
    <cellStyle name="Normal 4 6 6" xfId="13277" xr:uid="{00000000-0005-0000-0000-000072570000}"/>
    <cellStyle name="Normal 4 6 7" xfId="23424" xr:uid="{00000000-0005-0000-0000-000073570000}"/>
    <cellStyle name="Normal 4 6 8" xfId="30903" xr:uid="{00000000-0005-0000-0000-000074570000}"/>
    <cellStyle name="Normal 4 7" xfId="2611" xr:uid="{00000000-0005-0000-0000-000075570000}"/>
    <cellStyle name="Normal 4 7 2" xfId="13284" xr:uid="{00000000-0005-0000-0000-000076570000}"/>
    <cellStyle name="Normal 4 7 3" xfId="23431" xr:uid="{00000000-0005-0000-0000-000077570000}"/>
    <cellStyle name="Normal 4 8" xfId="2612" xr:uid="{00000000-0005-0000-0000-000078570000}"/>
    <cellStyle name="Normal 4 8 2" xfId="13286" xr:uid="{00000000-0005-0000-0000-000079570000}"/>
    <cellStyle name="Normal 4 8 2 2" xfId="23433" xr:uid="{00000000-0005-0000-0000-00007A570000}"/>
    <cellStyle name="Normal 4 8 2 3" xfId="33562" xr:uid="{00000000-0005-0000-0000-00007B570000}"/>
    <cellStyle name="Normal 4 8 3" xfId="13287" xr:uid="{00000000-0005-0000-0000-00007C570000}"/>
    <cellStyle name="Normal 4 8 3 2" xfId="23434" xr:uid="{00000000-0005-0000-0000-00007D570000}"/>
    <cellStyle name="Normal 4 8 3 3" xfId="32430" xr:uid="{00000000-0005-0000-0000-00007E570000}"/>
    <cellStyle name="Normal 4 8 4" xfId="13288" xr:uid="{00000000-0005-0000-0000-00007F570000}"/>
    <cellStyle name="Normal 4 8 4 2" xfId="23435" xr:uid="{00000000-0005-0000-0000-000080570000}"/>
    <cellStyle name="Normal 4 8 5" xfId="13285" xr:uid="{00000000-0005-0000-0000-000081570000}"/>
    <cellStyle name="Normal 4 8 6" xfId="23432" xr:uid="{00000000-0005-0000-0000-000082570000}"/>
    <cellStyle name="Normal 4 8 7" xfId="31663" xr:uid="{00000000-0005-0000-0000-000083570000}"/>
    <cellStyle name="Normal 4 9" xfId="13289" xr:uid="{00000000-0005-0000-0000-000084570000}"/>
    <cellStyle name="Normal 4 9 2" xfId="23436" xr:uid="{00000000-0005-0000-0000-000085570000}"/>
    <cellStyle name="Normal 4 9 3" xfId="42428" xr:uid="{00000000-0005-0000-0000-000086570000}"/>
    <cellStyle name="Normal 40" xfId="13290" xr:uid="{00000000-0005-0000-0000-000087570000}"/>
    <cellStyle name="Normal 40 2" xfId="23437" xr:uid="{00000000-0005-0000-0000-000088570000}"/>
    <cellStyle name="Normal 40 3" xfId="32518" xr:uid="{00000000-0005-0000-0000-000089570000}"/>
    <cellStyle name="Normal 41" xfId="13291" xr:uid="{00000000-0005-0000-0000-00008A570000}"/>
    <cellStyle name="Normal 41 2" xfId="23438" xr:uid="{00000000-0005-0000-0000-00008B570000}"/>
    <cellStyle name="Normal 41 3" xfId="32517" xr:uid="{00000000-0005-0000-0000-00008C570000}"/>
    <cellStyle name="Normal 42" xfId="13292" xr:uid="{00000000-0005-0000-0000-00008D570000}"/>
    <cellStyle name="Normal 42 2" xfId="23439" xr:uid="{00000000-0005-0000-0000-00008E570000}"/>
    <cellStyle name="Normal 42 3" xfId="32519" xr:uid="{00000000-0005-0000-0000-00008F570000}"/>
    <cellStyle name="Normal 43" xfId="13293" xr:uid="{00000000-0005-0000-0000-000090570000}"/>
    <cellStyle name="Normal 43 2" xfId="23440" xr:uid="{00000000-0005-0000-0000-000091570000}"/>
    <cellStyle name="Normal 43 3" xfId="32584" xr:uid="{00000000-0005-0000-0000-000092570000}"/>
    <cellStyle name="Normal 44" xfId="13294" xr:uid="{00000000-0005-0000-0000-000093570000}"/>
    <cellStyle name="Normal 44 2" xfId="23441" xr:uid="{00000000-0005-0000-0000-000094570000}"/>
    <cellStyle name="Normal 44 3" xfId="32666" xr:uid="{00000000-0005-0000-0000-000095570000}"/>
    <cellStyle name="Normal 45" xfId="13295" xr:uid="{00000000-0005-0000-0000-000096570000}"/>
    <cellStyle name="Normal 45 2" xfId="23442" xr:uid="{00000000-0005-0000-0000-000097570000}"/>
    <cellStyle name="Normal 45 3" xfId="32612" xr:uid="{00000000-0005-0000-0000-000098570000}"/>
    <cellStyle name="Normal 46" xfId="13296" xr:uid="{00000000-0005-0000-0000-000099570000}"/>
    <cellStyle name="Normal 46 2" xfId="23443" xr:uid="{00000000-0005-0000-0000-00009A570000}"/>
    <cellStyle name="Normal 46 3" xfId="32585" xr:uid="{00000000-0005-0000-0000-00009B570000}"/>
    <cellStyle name="Normal 47" xfId="13297" xr:uid="{00000000-0005-0000-0000-00009C570000}"/>
    <cellStyle name="Normal 47 2" xfId="23444" xr:uid="{00000000-0005-0000-0000-00009D570000}"/>
    <cellStyle name="Normal 47 3" xfId="32520" xr:uid="{00000000-0005-0000-0000-00009E570000}"/>
    <cellStyle name="Normal 48" xfId="13298" xr:uid="{00000000-0005-0000-0000-00009F570000}"/>
    <cellStyle name="Normal 48 2" xfId="23445" xr:uid="{00000000-0005-0000-0000-0000A0570000}"/>
    <cellStyle name="Normal 48 3" xfId="32539" xr:uid="{00000000-0005-0000-0000-0000A1570000}"/>
    <cellStyle name="Normal 49" xfId="13299" xr:uid="{00000000-0005-0000-0000-0000A2570000}"/>
    <cellStyle name="Normal 49 2" xfId="23446" xr:uid="{00000000-0005-0000-0000-0000A3570000}"/>
    <cellStyle name="Normal 49 3" xfId="32667" xr:uid="{00000000-0005-0000-0000-0000A4570000}"/>
    <cellStyle name="Normal 5" xfId="2613" xr:uid="{00000000-0005-0000-0000-0000A5570000}"/>
    <cellStyle name="Normal 5 10" xfId="13300" xr:uid="{00000000-0005-0000-0000-0000A6570000}"/>
    <cellStyle name="Normal 5 11" xfId="23447" xr:uid="{00000000-0005-0000-0000-0000A7570000}"/>
    <cellStyle name="Normal 5 2" xfId="2614" xr:uid="{00000000-0005-0000-0000-0000A8570000}"/>
    <cellStyle name="Normal 5 2 2" xfId="13302" xr:uid="{00000000-0005-0000-0000-0000A9570000}"/>
    <cellStyle name="Normal 5 2 2 2" xfId="23449" xr:uid="{00000000-0005-0000-0000-0000AA570000}"/>
    <cellStyle name="Normal 5 2 2 3" xfId="31051" xr:uid="{00000000-0005-0000-0000-0000AB570000}"/>
    <cellStyle name="Normal 5 2 3" xfId="13303" xr:uid="{00000000-0005-0000-0000-0000AC570000}"/>
    <cellStyle name="Normal 5 2 3 2" xfId="13304" xr:uid="{00000000-0005-0000-0000-0000AD570000}"/>
    <cellStyle name="Normal 5 2 3 2 2" xfId="23451" xr:uid="{00000000-0005-0000-0000-0000AE570000}"/>
    <cellStyle name="Normal 5 2 3 2 3" xfId="33571" xr:uid="{00000000-0005-0000-0000-0000AF570000}"/>
    <cellStyle name="Normal 5 2 3 3" xfId="13305" xr:uid="{00000000-0005-0000-0000-0000B0570000}"/>
    <cellStyle name="Normal 5 2 3 3 2" xfId="23452" xr:uid="{00000000-0005-0000-0000-0000B1570000}"/>
    <cellStyle name="Normal 5 2 3 3 3" xfId="32439" xr:uid="{00000000-0005-0000-0000-0000B2570000}"/>
    <cellStyle name="Normal 5 2 3 4" xfId="23450" xr:uid="{00000000-0005-0000-0000-0000B3570000}"/>
    <cellStyle name="Normal 5 2 3 5" xfId="31670" xr:uid="{00000000-0005-0000-0000-0000B4570000}"/>
    <cellStyle name="Normal 5 2 4" xfId="13306" xr:uid="{00000000-0005-0000-0000-0000B5570000}"/>
    <cellStyle name="Normal 5 2 4 2" xfId="23453" xr:uid="{00000000-0005-0000-0000-0000B6570000}"/>
    <cellStyle name="Normal 5 2 4 3" xfId="42437" xr:uid="{00000000-0005-0000-0000-0000B7570000}"/>
    <cellStyle name="Normal 5 2 5" xfId="13307" xr:uid="{00000000-0005-0000-0000-0000B8570000}"/>
    <cellStyle name="Normal 5 2 5 2" xfId="23454" xr:uid="{00000000-0005-0000-0000-0000B9570000}"/>
    <cellStyle name="Normal 5 2 5 3" xfId="42782" xr:uid="{00000000-0005-0000-0000-0000BA570000}"/>
    <cellStyle name="Normal 5 2 6" xfId="13301" xr:uid="{00000000-0005-0000-0000-0000BB570000}"/>
    <cellStyle name="Normal 5 2 7" xfId="23448" xr:uid="{00000000-0005-0000-0000-0000BC570000}"/>
    <cellStyle name="Normal 5 2 8" xfId="30904" xr:uid="{00000000-0005-0000-0000-0000BD570000}"/>
    <cellStyle name="Normal 5 3" xfId="2615" xr:uid="{00000000-0005-0000-0000-0000BE570000}"/>
    <cellStyle name="Normal 5 3 2" xfId="13309" xr:uid="{00000000-0005-0000-0000-0000BF570000}"/>
    <cellStyle name="Normal 5 3 2 2" xfId="23456" xr:uid="{00000000-0005-0000-0000-0000C0570000}"/>
    <cellStyle name="Normal 5 3 2 3" xfId="31052" xr:uid="{00000000-0005-0000-0000-0000C1570000}"/>
    <cellStyle name="Normal 5 3 3" xfId="13308" xr:uid="{00000000-0005-0000-0000-0000C2570000}"/>
    <cellStyle name="Normal 5 3 4" xfId="23455" xr:uid="{00000000-0005-0000-0000-0000C3570000}"/>
    <cellStyle name="Normal 5 4" xfId="2616" xr:uid="{00000000-0005-0000-0000-0000C4570000}"/>
    <cellStyle name="Normal 5 4 2" xfId="13311" xr:uid="{00000000-0005-0000-0000-0000C5570000}"/>
    <cellStyle name="Normal 5 4 2 2" xfId="23458" xr:uid="{00000000-0005-0000-0000-0000C6570000}"/>
    <cellStyle name="Normal 5 4 3" xfId="13310" xr:uid="{00000000-0005-0000-0000-0000C7570000}"/>
    <cellStyle name="Normal 5 4 4" xfId="23457" xr:uid="{00000000-0005-0000-0000-0000C8570000}"/>
    <cellStyle name="Normal 5 4 5" xfId="31050" xr:uid="{00000000-0005-0000-0000-0000C9570000}"/>
    <cellStyle name="Normal 5 5" xfId="2617" xr:uid="{00000000-0005-0000-0000-0000CA570000}"/>
    <cellStyle name="Normal 5 5 2" xfId="13313" xr:uid="{00000000-0005-0000-0000-0000CB570000}"/>
    <cellStyle name="Normal 5 5 2 2" xfId="23460" xr:uid="{00000000-0005-0000-0000-0000CC570000}"/>
    <cellStyle name="Normal 5 5 2 3" xfId="33570" xr:uid="{00000000-0005-0000-0000-0000CD570000}"/>
    <cellStyle name="Normal 5 5 3" xfId="13314" xr:uid="{00000000-0005-0000-0000-0000CE570000}"/>
    <cellStyle name="Normal 5 5 3 2" xfId="23461" xr:uid="{00000000-0005-0000-0000-0000CF570000}"/>
    <cellStyle name="Normal 5 5 3 3" xfId="32438" xr:uid="{00000000-0005-0000-0000-0000D0570000}"/>
    <cellStyle name="Normal 5 5 4" xfId="13315" xr:uid="{00000000-0005-0000-0000-0000D1570000}"/>
    <cellStyle name="Normal 5 5 4 2" xfId="23462" xr:uid="{00000000-0005-0000-0000-0000D2570000}"/>
    <cellStyle name="Normal 5 5 5" xfId="13312" xr:uid="{00000000-0005-0000-0000-0000D3570000}"/>
    <cellStyle name="Normal 5 5 6" xfId="23459" xr:uid="{00000000-0005-0000-0000-0000D4570000}"/>
    <cellStyle name="Normal 5 5 7" xfId="31669" xr:uid="{00000000-0005-0000-0000-0000D5570000}"/>
    <cellStyle name="Normal 5 6" xfId="13316" xr:uid="{00000000-0005-0000-0000-0000D6570000}"/>
    <cellStyle name="Normal 5 6 2" xfId="23463" xr:uid="{00000000-0005-0000-0000-0000D7570000}"/>
    <cellStyle name="Normal 5 6 3" xfId="42436" xr:uid="{00000000-0005-0000-0000-0000D8570000}"/>
    <cellStyle name="Normal 5 7" xfId="13317" xr:uid="{00000000-0005-0000-0000-0000D9570000}"/>
    <cellStyle name="Normal 5 7 2" xfId="23464" xr:uid="{00000000-0005-0000-0000-0000DA570000}"/>
    <cellStyle name="Normal 5 7 3" xfId="42677" xr:uid="{00000000-0005-0000-0000-0000DB570000}"/>
    <cellStyle name="Normal 5 8" xfId="13318" xr:uid="{00000000-0005-0000-0000-0000DC570000}"/>
    <cellStyle name="Normal 5 8 2" xfId="23465" xr:uid="{00000000-0005-0000-0000-0000DD570000}"/>
    <cellStyle name="Normal 5 8 3" xfId="42634" xr:uid="{00000000-0005-0000-0000-0000DE570000}"/>
    <cellStyle name="Normal 5 9" xfId="13319" xr:uid="{00000000-0005-0000-0000-0000DF570000}"/>
    <cellStyle name="Normal 5 9 2" xfId="23466" xr:uid="{00000000-0005-0000-0000-0000E0570000}"/>
    <cellStyle name="Normal 5 9 3" xfId="42740" xr:uid="{00000000-0005-0000-0000-0000E1570000}"/>
    <cellStyle name="Normal 50" xfId="13320" xr:uid="{00000000-0005-0000-0000-0000E2570000}"/>
    <cellStyle name="Normal 50 2" xfId="23467" xr:uid="{00000000-0005-0000-0000-0000E3570000}"/>
    <cellStyle name="Normal 50 3" xfId="32736" xr:uid="{00000000-0005-0000-0000-0000E4570000}"/>
    <cellStyle name="Normal 51" xfId="13321" xr:uid="{00000000-0005-0000-0000-0000E5570000}"/>
    <cellStyle name="Normal 51 2" xfId="23468" xr:uid="{00000000-0005-0000-0000-0000E6570000}"/>
    <cellStyle name="Normal 51 3" xfId="32538" xr:uid="{00000000-0005-0000-0000-0000E7570000}"/>
    <cellStyle name="Normal 52" xfId="13322" xr:uid="{00000000-0005-0000-0000-0000E8570000}"/>
    <cellStyle name="Normal 52 2" xfId="23469" xr:uid="{00000000-0005-0000-0000-0000E9570000}"/>
    <cellStyle name="Normal 52 3" xfId="32809" xr:uid="{00000000-0005-0000-0000-0000EA570000}"/>
    <cellStyle name="Normal 53" xfId="13323" xr:uid="{00000000-0005-0000-0000-0000EB570000}"/>
    <cellStyle name="Normal 53 2" xfId="23470" xr:uid="{00000000-0005-0000-0000-0000EC570000}"/>
    <cellStyle name="Normal 53 3" xfId="33717" xr:uid="{00000000-0005-0000-0000-0000ED570000}"/>
    <cellStyle name="Normal 54" xfId="13324" xr:uid="{00000000-0005-0000-0000-0000EE570000}"/>
    <cellStyle name="Normal 54 2" xfId="23471" xr:uid="{00000000-0005-0000-0000-0000EF570000}"/>
    <cellStyle name="Normal 54 3" xfId="33711" xr:uid="{00000000-0005-0000-0000-0000F0570000}"/>
    <cellStyle name="Normal 55" xfId="13325" xr:uid="{00000000-0005-0000-0000-0000F1570000}"/>
    <cellStyle name="Normal 55 2" xfId="23472" xr:uid="{00000000-0005-0000-0000-0000F2570000}"/>
    <cellStyle name="Normal 55 3" xfId="31737" xr:uid="{00000000-0005-0000-0000-0000F3570000}"/>
    <cellStyle name="Normal 56" xfId="13326" xr:uid="{00000000-0005-0000-0000-0000F4570000}"/>
    <cellStyle name="Normal 56 2" xfId="23473" xr:uid="{00000000-0005-0000-0000-0000F5570000}"/>
    <cellStyle name="Normal 56 3" xfId="34181" xr:uid="{00000000-0005-0000-0000-0000F6570000}"/>
    <cellStyle name="Normal 57" xfId="13327" xr:uid="{00000000-0005-0000-0000-0000F7570000}"/>
    <cellStyle name="Normal 57 2" xfId="23474" xr:uid="{00000000-0005-0000-0000-0000F8570000}"/>
    <cellStyle name="Normal 57 3" xfId="34182" xr:uid="{00000000-0005-0000-0000-0000F9570000}"/>
    <cellStyle name="Normal 58" xfId="13328" xr:uid="{00000000-0005-0000-0000-0000FA570000}"/>
    <cellStyle name="Normal 58 2" xfId="23475" xr:uid="{00000000-0005-0000-0000-0000FB570000}"/>
    <cellStyle name="Normal 58 3" xfId="34184" xr:uid="{00000000-0005-0000-0000-0000FC570000}"/>
    <cellStyle name="Normal 59" xfId="13329" xr:uid="{00000000-0005-0000-0000-0000FD570000}"/>
    <cellStyle name="Normal 59 2" xfId="23476" xr:uid="{00000000-0005-0000-0000-0000FE570000}"/>
    <cellStyle name="Normal 59 3" xfId="35453" xr:uid="{00000000-0005-0000-0000-0000FF570000}"/>
    <cellStyle name="Normal 6" xfId="2618" xr:uid="{00000000-0005-0000-0000-000000580000}"/>
    <cellStyle name="Normal 6 10" xfId="13330" xr:uid="{00000000-0005-0000-0000-000001580000}"/>
    <cellStyle name="Normal 6 10 2" xfId="23478" xr:uid="{00000000-0005-0000-0000-000002580000}"/>
    <cellStyle name="Normal 6 10 3" xfId="42774" xr:uid="{00000000-0005-0000-0000-000003580000}"/>
    <cellStyle name="Normal 6 11" xfId="23477" xr:uid="{00000000-0005-0000-0000-000004580000}"/>
    <cellStyle name="Normal 6 12" xfId="30905" xr:uid="{00000000-0005-0000-0000-000005580000}"/>
    <cellStyle name="Normal 6 2" xfId="2619" xr:uid="{00000000-0005-0000-0000-000006580000}"/>
    <cellStyle name="Normal 6 2 2" xfId="2620" xr:uid="{00000000-0005-0000-0000-000007580000}"/>
    <cellStyle name="Normal 6 2 2 2" xfId="13331" xr:uid="{00000000-0005-0000-0000-000008580000}"/>
    <cellStyle name="Normal 6 2 2 2 2" xfId="23481" xr:uid="{00000000-0005-0000-0000-000009580000}"/>
    <cellStyle name="Normal 6 2 2 2 3" xfId="33573" xr:uid="{00000000-0005-0000-0000-00000A580000}"/>
    <cellStyle name="Normal 6 2 2 3" xfId="13332" xr:uid="{00000000-0005-0000-0000-00000B580000}"/>
    <cellStyle name="Normal 6 2 2 3 2" xfId="23482" xr:uid="{00000000-0005-0000-0000-00000C580000}"/>
    <cellStyle name="Normal 6 2 2 3 3" xfId="32441" xr:uid="{00000000-0005-0000-0000-00000D580000}"/>
    <cellStyle name="Normal 6 2 2 4" xfId="13333" xr:uid="{00000000-0005-0000-0000-00000E580000}"/>
    <cellStyle name="Normal 6 2 2 4 2" xfId="23483" xr:uid="{00000000-0005-0000-0000-00000F580000}"/>
    <cellStyle name="Normal 6 2 2 5" xfId="23480" xr:uid="{00000000-0005-0000-0000-000010580000}"/>
    <cellStyle name="Normal 6 2 2 6" xfId="31672" xr:uid="{00000000-0005-0000-0000-000011580000}"/>
    <cellStyle name="Normal 6 2 3" xfId="2621" xr:uid="{00000000-0005-0000-0000-000012580000}"/>
    <cellStyle name="Normal 6 2 3 2" xfId="13334" xr:uid="{00000000-0005-0000-0000-000013580000}"/>
    <cellStyle name="Normal 6 2 3 3" xfId="23484" xr:uid="{00000000-0005-0000-0000-000014580000}"/>
    <cellStyle name="Normal 6 2 4" xfId="2622" xr:uid="{00000000-0005-0000-0000-000015580000}"/>
    <cellStyle name="Normal 6 2 4 2" xfId="23485" xr:uid="{00000000-0005-0000-0000-000016580000}"/>
    <cellStyle name="Normal 6 2 5" xfId="13335" xr:uid="{00000000-0005-0000-0000-000017580000}"/>
    <cellStyle name="Normal 6 2 5 2" xfId="23486" xr:uid="{00000000-0005-0000-0000-000018580000}"/>
    <cellStyle name="Normal 6 2 6" xfId="23479" xr:uid="{00000000-0005-0000-0000-000019580000}"/>
    <cellStyle name="Normal 6 2 7" xfId="30906" xr:uid="{00000000-0005-0000-0000-00001A580000}"/>
    <cellStyle name="Normal 6 3" xfId="2623" xr:uid="{00000000-0005-0000-0000-00001B580000}"/>
    <cellStyle name="Normal 6 3 2" xfId="13336" xr:uid="{00000000-0005-0000-0000-00001C580000}"/>
    <cellStyle name="Normal 6 3 2 2" xfId="13337" xr:uid="{00000000-0005-0000-0000-00001D580000}"/>
    <cellStyle name="Normal 6 3 2 2 2" xfId="23489" xr:uid="{00000000-0005-0000-0000-00001E580000}"/>
    <cellStyle name="Normal 6 3 2 2 3" xfId="33574" xr:uid="{00000000-0005-0000-0000-00001F580000}"/>
    <cellStyle name="Normal 6 3 2 3" xfId="13338" xr:uid="{00000000-0005-0000-0000-000020580000}"/>
    <cellStyle name="Normal 6 3 2 3 2" xfId="23490" xr:uid="{00000000-0005-0000-0000-000021580000}"/>
    <cellStyle name="Normal 6 3 2 3 3" xfId="32442" xr:uid="{00000000-0005-0000-0000-000022580000}"/>
    <cellStyle name="Normal 6 3 2 4" xfId="23488" xr:uid="{00000000-0005-0000-0000-000023580000}"/>
    <cellStyle name="Normal 6 3 2 5" xfId="31673" xr:uid="{00000000-0005-0000-0000-000024580000}"/>
    <cellStyle name="Normal 6 3 3" xfId="13339" xr:uid="{00000000-0005-0000-0000-000025580000}"/>
    <cellStyle name="Normal 6 3 3 2" xfId="23491" xr:uid="{00000000-0005-0000-0000-000026580000}"/>
    <cellStyle name="Normal 6 3 3 3" xfId="42439" xr:uid="{00000000-0005-0000-0000-000027580000}"/>
    <cellStyle name="Normal 6 3 4" xfId="13340" xr:uid="{00000000-0005-0000-0000-000028580000}"/>
    <cellStyle name="Normal 6 3 4 2" xfId="23492" xr:uid="{00000000-0005-0000-0000-000029580000}"/>
    <cellStyle name="Normal 6 3 5" xfId="23487" xr:uid="{00000000-0005-0000-0000-00002A580000}"/>
    <cellStyle name="Normal 6 3 6" xfId="30907" xr:uid="{00000000-0005-0000-0000-00002B580000}"/>
    <cellStyle name="Normal 6 4" xfId="2624" xr:uid="{00000000-0005-0000-0000-00002C580000}"/>
    <cellStyle name="Normal 6 4 2" xfId="13342" xr:uid="{00000000-0005-0000-0000-00002D580000}"/>
    <cellStyle name="Normal 6 4 2 2" xfId="23494" xr:uid="{00000000-0005-0000-0000-00002E580000}"/>
    <cellStyle name="Normal 6 4 2 3" xfId="33572" xr:uid="{00000000-0005-0000-0000-00002F580000}"/>
    <cellStyle name="Normal 6 4 3" xfId="13343" xr:uid="{00000000-0005-0000-0000-000030580000}"/>
    <cellStyle name="Normal 6 4 3 2" xfId="23495" xr:uid="{00000000-0005-0000-0000-000031580000}"/>
    <cellStyle name="Normal 6 4 3 3" xfId="32440" xr:uid="{00000000-0005-0000-0000-000032580000}"/>
    <cellStyle name="Normal 6 4 4" xfId="13344" xr:uid="{00000000-0005-0000-0000-000033580000}"/>
    <cellStyle name="Normal 6 4 4 2" xfId="23496" xr:uid="{00000000-0005-0000-0000-000034580000}"/>
    <cellStyle name="Normal 6 4 5" xfId="13341" xr:uid="{00000000-0005-0000-0000-000035580000}"/>
    <cellStyle name="Normal 6 4 6" xfId="23493" xr:uid="{00000000-0005-0000-0000-000036580000}"/>
    <cellStyle name="Normal 6 4 7" xfId="31671" xr:uid="{00000000-0005-0000-0000-000037580000}"/>
    <cellStyle name="Normal 6 5" xfId="2625" xr:uid="{00000000-0005-0000-0000-000038580000}"/>
    <cellStyle name="Normal 6 5 2" xfId="13346" xr:uid="{00000000-0005-0000-0000-000039580000}"/>
    <cellStyle name="Normal 6 5 2 2" xfId="23498" xr:uid="{00000000-0005-0000-0000-00003A580000}"/>
    <cellStyle name="Normal 6 5 3" xfId="13345" xr:uid="{00000000-0005-0000-0000-00003B580000}"/>
    <cellStyle name="Normal 6 5 4" xfId="23497" xr:uid="{00000000-0005-0000-0000-00003C580000}"/>
    <cellStyle name="Normal 6 5 5" xfId="41827" xr:uid="{00000000-0005-0000-0000-00003D580000}"/>
    <cellStyle name="Normal 6 6" xfId="13347" xr:uid="{00000000-0005-0000-0000-00003E580000}"/>
    <cellStyle name="Normal 6 6 2" xfId="23499" xr:uid="{00000000-0005-0000-0000-00003F580000}"/>
    <cellStyle name="Normal 6 6 3" xfId="42438" xr:uid="{00000000-0005-0000-0000-000040580000}"/>
    <cellStyle name="Normal 6 7" xfId="13348" xr:uid="{00000000-0005-0000-0000-000041580000}"/>
    <cellStyle name="Normal 6 7 2" xfId="23500" xr:uid="{00000000-0005-0000-0000-000042580000}"/>
    <cellStyle name="Normal 6 7 3" xfId="42678" xr:uid="{00000000-0005-0000-0000-000043580000}"/>
    <cellStyle name="Normal 6 8" xfId="13349" xr:uid="{00000000-0005-0000-0000-000044580000}"/>
    <cellStyle name="Normal 6 8 2" xfId="23501" xr:uid="{00000000-0005-0000-0000-000045580000}"/>
    <cellStyle name="Normal 6 8 3" xfId="42633" xr:uid="{00000000-0005-0000-0000-000046580000}"/>
    <cellStyle name="Normal 6 9" xfId="13350" xr:uid="{00000000-0005-0000-0000-000047580000}"/>
    <cellStyle name="Normal 6 9 2" xfId="23502" xr:uid="{00000000-0005-0000-0000-000048580000}"/>
    <cellStyle name="Normal 6 9 3" xfId="42788" xr:uid="{00000000-0005-0000-0000-000049580000}"/>
    <cellStyle name="Normal 60" xfId="13351" xr:uid="{00000000-0005-0000-0000-00004A580000}"/>
    <cellStyle name="Normal 60 2" xfId="13352" xr:uid="{00000000-0005-0000-0000-00004B580000}"/>
    <cellStyle name="Normal 60 2 2" xfId="23504" xr:uid="{00000000-0005-0000-0000-00004C580000}"/>
    <cellStyle name="Normal 60 2 3" xfId="35455" xr:uid="{00000000-0005-0000-0000-00004D580000}"/>
    <cellStyle name="Normal 60 3" xfId="23503" xr:uid="{00000000-0005-0000-0000-00004E580000}"/>
    <cellStyle name="Normal 60 4" xfId="34183" xr:uid="{00000000-0005-0000-0000-00004F580000}"/>
    <cellStyle name="Normal 61" xfId="13353" xr:uid="{00000000-0005-0000-0000-000050580000}"/>
    <cellStyle name="Normal 61 2" xfId="23505" xr:uid="{00000000-0005-0000-0000-000051580000}"/>
    <cellStyle name="Normal 61 3" xfId="35454" xr:uid="{00000000-0005-0000-0000-000052580000}"/>
    <cellStyle name="Normal 62" xfId="13354" xr:uid="{00000000-0005-0000-0000-000053580000}"/>
    <cellStyle name="Normal 62 2" xfId="23506" xr:uid="{00000000-0005-0000-0000-000054580000}"/>
    <cellStyle name="Normal 62 3" xfId="34473" xr:uid="{00000000-0005-0000-0000-000055580000}"/>
    <cellStyle name="Normal 63" xfId="13355" xr:uid="{00000000-0005-0000-0000-000056580000}"/>
    <cellStyle name="Normal 63 2" xfId="23507" xr:uid="{00000000-0005-0000-0000-000057580000}"/>
    <cellStyle name="Normal 63 3" xfId="34877" xr:uid="{00000000-0005-0000-0000-000058580000}"/>
    <cellStyle name="Normal 64" xfId="13356" xr:uid="{00000000-0005-0000-0000-000059580000}"/>
    <cellStyle name="Normal 64 2" xfId="23508" xr:uid="{00000000-0005-0000-0000-00005A580000}"/>
    <cellStyle name="Normal 64 3" xfId="35457" xr:uid="{00000000-0005-0000-0000-00005B580000}"/>
    <cellStyle name="Normal 65" xfId="13357" xr:uid="{00000000-0005-0000-0000-00005C580000}"/>
    <cellStyle name="Normal 65 2" xfId="23509" xr:uid="{00000000-0005-0000-0000-00005D580000}"/>
    <cellStyle name="Normal 65 3" xfId="35458" xr:uid="{00000000-0005-0000-0000-00005E580000}"/>
    <cellStyle name="Normal 66" xfId="13358" xr:uid="{00000000-0005-0000-0000-00005F580000}"/>
    <cellStyle name="Normal 66 2" xfId="23510" xr:uid="{00000000-0005-0000-0000-000060580000}"/>
    <cellStyle name="Normal 66 3" xfId="35456" xr:uid="{00000000-0005-0000-0000-000061580000}"/>
    <cellStyle name="Normal 67" xfId="13359" xr:uid="{00000000-0005-0000-0000-000062580000}"/>
    <cellStyle name="Normal 67 2" xfId="23511" xr:uid="{00000000-0005-0000-0000-000063580000}"/>
    <cellStyle name="Normal 67 3" xfId="36734" xr:uid="{00000000-0005-0000-0000-000064580000}"/>
    <cellStyle name="Normal 68" xfId="13360" xr:uid="{00000000-0005-0000-0000-000065580000}"/>
    <cellStyle name="Normal 68 2" xfId="23512" xr:uid="{00000000-0005-0000-0000-000066580000}"/>
    <cellStyle name="Normal 68 3" xfId="36737" xr:uid="{00000000-0005-0000-0000-000067580000}"/>
    <cellStyle name="Normal 69" xfId="13361" xr:uid="{00000000-0005-0000-0000-000068580000}"/>
    <cellStyle name="Normal 69 2" xfId="23513" xr:uid="{00000000-0005-0000-0000-000069580000}"/>
    <cellStyle name="Normal 69 3" xfId="36733" xr:uid="{00000000-0005-0000-0000-00006A580000}"/>
    <cellStyle name="Normal 7" xfId="2626" xr:uid="{00000000-0005-0000-0000-00006B580000}"/>
    <cellStyle name="Normal 7 10" xfId="13362" xr:uid="{00000000-0005-0000-0000-00006C580000}"/>
    <cellStyle name="Normal 7 10 2" xfId="23515" xr:uid="{00000000-0005-0000-0000-00006D580000}"/>
    <cellStyle name="Normal 7 11" xfId="23514" xr:uid="{00000000-0005-0000-0000-00006E580000}"/>
    <cellStyle name="Normal 7 12" xfId="30908" xr:uid="{00000000-0005-0000-0000-00006F580000}"/>
    <cellStyle name="Normal 7 2" xfId="2627" xr:uid="{00000000-0005-0000-0000-000070580000}"/>
    <cellStyle name="Normal 7 2 10" xfId="13363" xr:uid="{00000000-0005-0000-0000-000071580000}"/>
    <cellStyle name="Normal 7 2 10 2" xfId="23517" xr:uid="{00000000-0005-0000-0000-000072580000}"/>
    <cellStyle name="Normal 7 2 11" xfId="23516" xr:uid="{00000000-0005-0000-0000-000073580000}"/>
    <cellStyle name="Normal 7 2 12" xfId="30909" xr:uid="{00000000-0005-0000-0000-000074580000}"/>
    <cellStyle name="Normal 7 2 2" xfId="2628" xr:uid="{00000000-0005-0000-0000-000075580000}"/>
    <cellStyle name="Normal 7 2 2 2" xfId="2629" xr:uid="{00000000-0005-0000-0000-000076580000}"/>
    <cellStyle name="Normal 7 2 2 2 2" xfId="13365" xr:uid="{00000000-0005-0000-0000-000077580000}"/>
    <cellStyle name="Normal 7 2 2 2 2 2" xfId="23520" xr:uid="{00000000-0005-0000-0000-000078580000}"/>
    <cellStyle name="Normal 7 2 2 2 2 3" xfId="42442" xr:uid="{00000000-0005-0000-0000-000079580000}"/>
    <cellStyle name="Normal 7 2 2 2 3" xfId="13366" xr:uid="{00000000-0005-0000-0000-00007A580000}"/>
    <cellStyle name="Normal 7 2 2 2 3 2" xfId="23521" xr:uid="{00000000-0005-0000-0000-00007B580000}"/>
    <cellStyle name="Normal 7 2 2 2 4" xfId="13364" xr:uid="{00000000-0005-0000-0000-00007C580000}"/>
    <cellStyle name="Normal 7 2 2 2 5" xfId="23519" xr:uid="{00000000-0005-0000-0000-00007D580000}"/>
    <cellStyle name="Normal 7 2 2 2 6" xfId="33576" xr:uid="{00000000-0005-0000-0000-00007E580000}"/>
    <cellStyle name="Normal 7 2 2 3" xfId="2630" xr:uid="{00000000-0005-0000-0000-00007F580000}"/>
    <cellStyle name="Normal 7 2 2 3 2" xfId="13367" xr:uid="{00000000-0005-0000-0000-000080580000}"/>
    <cellStyle name="Normal 7 2 2 3 2 2" xfId="23523" xr:uid="{00000000-0005-0000-0000-000081580000}"/>
    <cellStyle name="Normal 7 2 2 3 3" xfId="23522" xr:uid="{00000000-0005-0000-0000-000082580000}"/>
    <cellStyle name="Normal 7 2 2 3 4" xfId="32444" xr:uid="{00000000-0005-0000-0000-000083580000}"/>
    <cellStyle name="Normal 7 2 2 4" xfId="2631" xr:uid="{00000000-0005-0000-0000-000084580000}"/>
    <cellStyle name="Normal 7 2 2 4 2" xfId="13368" xr:uid="{00000000-0005-0000-0000-000085580000}"/>
    <cellStyle name="Normal 7 2 2 4 3" xfId="23524" xr:uid="{00000000-0005-0000-0000-000086580000}"/>
    <cellStyle name="Normal 7 2 2 5" xfId="2632" xr:uid="{00000000-0005-0000-0000-000087580000}"/>
    <cellStyle name="Normal 7 2 2 5 2" xfId="23525" xr:uid="{00000000-0005-0000-0000-000088580000}"/>
    <cellStyle name="Normal 7 2 2 6" xfId="13369" xr:uid="{00000000-0005-0000-0000-000089580000}"/>
    <cellStyle name="Normal 7 2 2 6 2" xfId="23526" xr:uid="{00000000-0005-0000-0000-00008A580000}"/>
    <cellStyle name="Normal 7 2 2 7" xfId="23518" xr:uid="{00000000-0005-0000-0000-00008B580000}"/>
    <cellStyle name="Normal 7 2 2 8" xfId="31675" xr:uid="{00000000-0005-0000-0000-00008C580000}"/>
    <cellStyle name="Normal 7 2 3" xfId="2633" xr:uid="{00000000-0005-0000-0000-00008D580000}"/>
    <cellStyle name="Normal 7 2 3 2" xfId="2634" xr:uid="{00000000-0005-0000-0000-00008E580000}"/>
    <cellStyle name="Normal 7 2 3 2 2" xfId="13371" xr:uid="{00000000-0005-0000-0000-00008F580000}"/>
    <cellStyle name="Normal 7 2 3 2 3" xfId="23528" xr:uid="{00000000-0005-0000-0000-000090580000}"/>
    <cellStyle name="Normal 7 2 3 3" xfId="2635" xr:uid="{00000000-0005-0000-0000-000091580000}"/>
    <cellStyle name="Normal 7 2 3 3 2" xfId="13372" xr:uid="{00000000-0005-0000-0000-000092580000}"/>
    <cellStyle name="Normal 7 2 3 3 3" xfId="23529" xr:uid="{00000000-0005-0000-0000-000093580000}"/>
    <cellStyle name="Normal 7 2 3 4" xfId="2636" xr:uid="{00000000-0005-0000-0000-000094580000}"/>
    <cellStyle name="Normal 7 2 3 4 2" xfId="13373" xr:uid="{00000000-0005-0000-0000-000095580000}"/>
    <cellStyle name="Normal 7 2 3 4 3" xfId="23530" xr:uid="{00000000-0005-0000-0000-000096580000}"/>
    <cellStyle name="Normal 7 2 3 5" xfId="13370" xr:uid="{00000000-0005-0000-0000-000097580000}"/>
    <cellStyle name="Normal 7 2 3 6" xfId="23527" xr:uid="{00000000-0005-0000-0000-000098580000}"/>
    <cellStyle name="Normal 7 2 4" xfId="2637" xr:uid="{00000000-0005-0000-0000-000099580000}"/>
    <cellStyle name="Normal 7 2 4 2" xfId="2638" xr:uid="{00000000-0005-0000-0000-00009A580000}"/>
    <cellStyle name="Normal 7 2 4 2 2" xfId="23532" xr:uid="{00000000-0005-0000-0000-00009B580000}"/>
    <cellStyle name="Normal 7 2 4 2 3" xfId="42581" xr:uid="{00000000-0005-0000-0000-00009C580000}"/>
    <cellStyle name="Normal 7 2 4 3" xfId="2639" xr:uid="{00000000-0005-0000-0000-00009D580000}"/>
    <cellStyle name="Normal 7 2 4 3 2" xfId="13374" xr:uid="{00000000-0005-0000-0000-00009E580000}"/>
    <cellStyle name="Normal 7 2 4 3 3" xfId="23533" xr:uid="{00000000-0005-0000-0000-00009F580000}"/>
    <cellStyle name="Normal 7 2 4 4" xfId="13375" xr:uid="{00000000-0005-0000-0000-0000A0580000}"/>
    <cellStyle name="Normal 7 2 4 4 2" xfId="23534" xr:uid="{00000000-0005-0000-0000-0000A1580000}"/>
    <cellStyle name="Normal 7 2 4 5" xfId="13376" xr:uid="{00000000-0005-0000-0000-0000A2580000}"/>
    <cellStyle name="Normal 7 2 4 5 2" xfId="23535" xr:uid="{00000000-0005-0000-0000-0000A3580000}"/>
    <cellStyle name="Normal 7 2 4 6" xfId="23531" xr:uid="{00000000-0005-0000-0000-0000A4580000}"/>
    <cellStyle name="Normal 7 2 4 7" xfId="42441" xr:uid="{00000000-0005-0000-0000-0000A5580000}"/>
    <cellStyle name="Normal 7 2 5" xfId="2640" xr:uid="{00000000-0005-0000-0000-0000A6580000}"/>
    <cellStyle name="Normal 7 2 5 2" xfId="2641" xr:uid="{00000000-0005-0000-0000-0000A7580000}"/>
    <cellStyle name="Normal 7 2 5 2 2" xfId="13377" xr:uid="{00000000-0005-0000-0000-0000A8580000}"/>
    <cellStyle name="Normal 7 2 5 2 3" xfId="23537" xr:uid="{00000000-0005-0000-0000-0000A9580000}"/>
    <cellStyle name="Normal 7 2 5 3" xfId="2642" xr:uid="{00000000-0005-0000-0000-0000AA580000}"/>
    <cellStyle name="Normal 7 2 5 3 2" xfId="23538" xr:uid="{00000000-0005-0000-0000-0000AB580000}"/>
    <cellStyle name="Normal 7 2 5 4" xfId="2643" xr:uid="{00000000-0005-0000-0000-0000AC580000}"/>
    <cellStyle name="Normal 7 2 5 4 2" xfId="13378" xr:uid="{00000000-0005-0000-0000-0000AD580000}"/>
    <cellStyle name="Normal 7 2 5 4 3" xfId="23539" xr:uid="{00000000-0005-0000-0000-0000AE580000}"/>
    <cellStyle name="Normal 7 2 5 5" xfId="13379" xr:uid="{00000000-0005-0000-0000-0000AF580000}"/>
    <cellStyle name="Normal 7 2 5 5 2" xfId="23540" xr:uid="{00000000-0005-0000-0000-0000B0580000}"/>
    <cellStyle name="Normal 7 2 5 6" xfId="23536" xr:uid="{00000000-0005-0000-0000-0000B1580000}"/>
    <cellStyle name="Normal 7 2 5 7" xfId="42582" xr:uid="{00000000-0005-0000-0000-0000B2580000}"/>
    <cellStyle name="Normal 7 2 6" xfId="2644" xr:uid="{00000000-0005-0000-0000-0000B3580000}"/>
    <cellStyle name="Normal 7 2 6 2" xfId="13381" xr:uid="{00000000-0005-0000-0000-0000B4580000}"/>
    <cellStyle name="Normal 7 2 6 2 2" xfId="23542" xr:uid="{00000000-0005-0000-0000-0000B5580000}"/>
    <cellStyle name="Normal 7 2 6 3" xfId="13380" xr:uid="{00000000-0005-0000-0000-0000B6580000}"/>
    <cellStyle name="Normal 7 2 6 4" xfId="23541" xr:uid="{00000000-0005-0000-0000-0000B7580000}"/>
    <cellStyle name="Normal 7 2 6 5" xfId="42736" xr:uid="{00000000-0005-0000-0000-0000B8580000}"/>
    <cellStyle name="Normal 7 2 7" xfId="2645" xr:uid="{00000000-0005-0000-0000-0000B9580000}"/>
    <cellStyle name="Normal 7 2 7 2" xfId="13382" xr:uid="{00000000-0005-0000-0000-0000BA580000}"/>
    <cellStyle name="Normal 7 2 7 3" xfId="23543" xr:uid="{00000000-0005-0000-0000-0000BB580000}"/>
    <cellStyle name="Normal 7 2 8" xfId="2646" xr:uid="{00000000-0005-0000-0000-0000BC580000}"/>
    <cellStyle name="Normal 7 2 8 2" xfId="13383" xr:uid="{00000000-0005-0000-0000-0000BD580000}"/>
    <cellStyle name="Normal 7 2 8 3" xfId="23544" xr:uid="{00000000-0005-0000-0000-0000BE580000}"/>
    <cellStyle name="Normal 7 2 9" xfId="13384" xr:uid="{00000000-0005-0000-0000-0000BF580000}"/>
    <cellStyle name="Normal 7 2 9 2" xfId="23545" xr:uid="{00000000-0005-0000-0000-0000C0580000}"/>
    <cellStyle name="Normal 7 3" xfId="2647" xr:uid="{00000000-0005-0000-0000-0000C1580000}"/>
    <cellStyle name="Normal 7 3 2" xfId="2648" xr:uid="{00000000-0005-0000-0000-0000C2580000}"/>
    <cellStyle name="Normal 7 3 2 2" xfId="13386" xr:uid="{00000000-0005-0000-0000-0000C3580000}"/>
    <cellStyle name="Normal 7 3 2 2 2" xfId="23548" xr:uid="{00000000-0005-0000-0000-0000C4580000}"/>
    <cellStyle name="Normal 7 3 2 2 3" xfId="33577" xr:uid="{00000000-0005-0000-0000-0000C5580000}"/>
    <cellStyle name="Normal 7 3 2 3" xfId="13387" xr:uid="{00000000-0005-0000-0000-0000C6580000}"/>
    <cellStyle name="Normal 7 3 2 3 2" xfId="23549" xr:uid="{00000000-0005-0000-0000-0000C7580000}"/>
    <cellStyle name="Normal 7 3 2 3 3" xfId="32445" xr:uid="{00000000-0005-0000-0000-0000C8580000}"/>
    <cellStyle name="Normal 7 3 2 4" xfId="13388" xr:uid="{00000000-0005-0000-0000-0000C9580000}"/>
    <cellStyle name="Normal 7 3 2 4 2" xfId="23550" xr:uid="{00000000-0005-0000-0000-0000CA580000}"/>
    <cellStyle name="Normal 7 3 2 5" xfId="13385" xr:uid="{00000000-0005-0000-0000-0000CB580000}"/>
    <cellStyle name="Normal 7 3 2 6" xfId="23547" xr:uid="{00000000-0005-0000-0000-0000CC580000}"/>
    <cellStyle name="Normal 7 3 2 7" xfId="31676" xr:uid="{00000000-0005-0000-0000-0000CD580000}"/>
    <cellStyle name="Normal 7 3 3" xfId="2649" xr:uid="{00000000-0005-0000-0000-0000CE580000}"/>
    <cellStyle name="Normal 7 3 3 2" xfId="23551" xr:uid="{00000000-0005-0000-0000-0000CF580000}"/>
    <cellStyle name="Normal 7 3 3 3" xfId="42443" xr:uid="{00000000-0005-0000-0000-0000D0580000}"/>
    <cellStyle name="Normal 7 3 4" xfId="13389" xr:uid="{00000000-0005-0000-0000-0000D1580000}"/>
    <cellStyle name="Normal 7 3 4 2" xfId="13390" xr:uid="{00000000-0005-0000-0000-0000D2580000}"/>
    <cellStyle name="Normal 7 3 4 2 2" xfId="23553" xr:uid="{00000000-0005-0000-0000-0000D3580000}"/>
    <cellStyle name="Normal 7 3 4 3" xfId="23552" xr:uid="{00000000-0005-0000-0000-0000D4580000}"/>
    <cellStyle name="Normal 7 3 4 4" xfId="42583" xr:uid="{00000000-0005-0000-0000-0000D5580000}"/>
    <cellStyle name="Normal 7 3 5" xfId="13391" xr:uid="{00000000-0005-0000-0000-0000D6580000}"/>
    <cellStyle name="Normal 7 3 5 2" xfId="23554" xr:uid="{00000000-0005-0000-0000-0000D7580000}"/>
    <cellStyle name="Normal 7 3 6" xfId="23546" xr:uid="{00000000-0005-0000-0000-0000D8580000}"/>
    <cellStyle name="Normal 7 3 7" xfId="30910" xr:uid="{00000000-0005-0000-0000-0000D9580000}"/>
    <cellStyle name="Normal 7 4" xfId="2650" xr:uid="{00000000-0005-0000-0000-0000DA580000}"/>
    <cellStyle name="Normal 7 4 2" xfId="2651" xr:uid="{00000000-0005-0000-0000-0000DB580000}"/>
    <cellStyle name="Normal 7 4 2 2" xfId="13392" xr:uid="{00000000-0005-0000-0000-0000DC580000}"/>
    <cellStyle name="Normal 7 4 2 2 2" xfId="23557" xr:uid="{00000000-0005-0000-0000-0000DD580000}"/>
    <cellStyle name="Normal 7 4 2 2 3" xfId="42584" xr:uid="{00000000-0005-0000-0000-0000DE580000}"/>
    <cellStyle name="Normal 7 4 2 3" xfId="13393" xr:uid="{00000000-0005-0000-0000-0000DF580000}"/>
    <cellStyle name="Normal 7 4 2 3 2" xfId="23558" xr:uid="{00000000-0005-0000-0000-0000E0580000}"/>
    <cellStyle name="Normal 7 4 2 4" xfId="23556" xr:uid="{00000000-0005-0000-0000-0000E1580000}"/>
    <cellStyle name="Normal 7 4 2 5" xfId="33575" xr:uid="{00000000-0005-0000-0000-0000E2580000}"/>
    <cellStyle name="Normal 7 4 3" xfId="2652" xr:uid="{00000000-0005-0000-0000-0000E3580000}"/>
    <cellStyle name="Normal 7 4 3 2" xfId="13395" xr:uid="{00000000-0005-0000-0000-0000E4580000}"/>
    <cellStyle name="Normal 7 4 3 2 2" xfId="23560" xr:uid="{00000000-0005-0000-0000-0000E5580000}"/>
    <cellStyle name="Normal 7 4 3 3" xfId="13394" xr:uid="{00000000-0005-0000-0000-0000E6580000}"/>
    <cellStyle name="Normal 7 4 3 4" xfId="23559" xr:uid="{00000000-0005-0000-0000-0000E7580000}"/>
    <cellStyle name="Normal 7 4 3 5" xfId="32443" xr:uid="{00000000-0005-0000-0000-0000E8580000}"/>
    <cellStyle name="Normal 7 4 4" xfId="13396" xr:uid="{00000000-0005-0000-0000-0000E9580000}"/>
    <cellStyle name="Normal 7 4 4 2" xfId="23561" xr:uid="{00000000-0005-0000-0000-0000EA580000}"/>
    <cellStyle name="Normal 7 4 4 3" xfId="42444" xr:uid="{00000000-0005-0000-0000-0000EB580000}"/>
    <cellStyle name="Normal 7 4 5" xfId="13397" xr:uid="{00000000-0005-0000-0000-0000EC580000}"/>
    <cellStyle name="Normal 7 4 5 2" xfId="23562" xr:uid="{00000000-0005-0000-0000-0000ED580000}"/>
    <cellStyle name="Normal 7 4 6" xfId="23555" xr:uid="{00000000-0005-0000-0000-0000EE580000}"/>
    <cellStyle name="Normal 7 4 7" xfId="31674" xr:uid="{00000000-0005-0000-0000-0000EF580000}"/>
    <cellStyle name="Normal 7 5" xfId="2653" xr:uid="{00000000-0005-0000-0000-0000F0580000}"/>
    <cellStyle name="Normal 7 5 2" xfId="2654" xr:uid="{00000000-0005-0000-0000-0000F1580000}"/>
    <cellStyle name="Normal 7 5 2 2" xfId="23564" xr:uid="{00000000-0005-0000-0000-0000F2580000}"/>
    <cellStyle name="Normal 7 5 2 3" xfId="42585" xr:uid="{00000000-0005-0000-0000-0000F3580000}"/>
    <cellStyle name="Normal 7 5 3" xfId="2655" xr:uid="{00000000-0005-0000-0000-0000F4580000}"/>
    <cellStyle name="Normal 7 5 3 2" xfId="13398" xr:uid="{00000000-0005-0000-0000-0000F5580000}"/>
    <cellStyle name="Normal 7 5 3 3" xfId="23565" xr:uid="{00000000-0005-0000-0000-0000F6580000}"/>
    <cellStyle name="Normal 7 5 4" xfId="13399" xr:uid="{00000000-0005-0000-0000-0000F7580000}"/>
    <cellStyle name="Normal 7 5 4 2" xfId="23566" xr:uid="{00000000-0005-0000-0000-0000F8580000}"/>
    <cellStyle name="Normal 7 5 5" xfId="13400" xr:uid="{00000000-0005-0000-0000-0000F9580000}"/>
    <cellStyle name="Normal 7 5 5 2" xfId="23567" xr:uid="{00000000-0005-0000-0000-0000FA580000}"/>
    <cellStyle name="Normal 7 5 6" xfId="23563" xr:uid="{00000000-0005-0000-0000-0000FB580000}"/>
    <cellStyle name="Normal 7 5 7" xfId="41828" xr:uid="{00000000-0005-0000-0000-0000FC580000}"/>
    <cellStyle name="Normal 7 6" xfId="2656" xr:uid="{00000000-0005-0000-0000-0000FD580000}"/>
    <cellStyle name="Normal 7 6 2" xfId="13402" xr:uid="{00000000-0005-0000-0000-0000FE580000}"/>
    <cellStyle name="Normal 7 6 2 2" xfId="23569" xr:uid="{00000000-0005-0000-0000-0000FF580000}"/>
    <cellStyle name="Normal 7 6 3" xfId="13401" xr:uid="{00000000-0005-0000-0000-000000590000}"/>
    <cellStyle name="Normal 7 6 4" xfId="23568" xr:uid="{00000000-0005-0000-0000-000001590000}"/>
    <cellStyle name="Normal 7 6 5" xfId="42440" xr:uid="{00000000-0005-0000-0000-000002590000}"/>
    <cellStyle name="Normal 7 7" xfId="2657" xr:uid="{00000000-0005-0000-0000-000003590000}"/>
    <cellStyle name="Normal 7 7 2" xfId="13404" xr:uid="{00000000-0005-0000-0000-000004590000}"/>
    <cellStyle name="Normal 7 7 2 2" xfId="23571" xr:uid="{00000000-0005-0000-0000-000005590000}"/>
    <cellStyle name="Normal 7 7 3" xfId="13403" xr:uid="{00000000-0005-0000-0000-000006590000}"/>
    <cellStyle name="Normal 7 7 4" xfId="23570" xr:uid="{00000000-0005-0000-0000-000007590000}"/>
    <cellStyle name="Normal 7 7 5" xfId="42679" xr:uid="{00000000-0005-0000-0000-000008590000}"/>
    <cellStyle name="Normal 7 8" xfId="2658" xr:uid="{00000000-0005-0000-0000-000009590000}"/>
    <cellStyle name="Normal 7 8 2" xfId="13405" xr:uid="{00000000-0005-0000-0000-00000A590000}"/>
    <cellStyle name="Normal 7 8 3" xfId="23572" xr:uid="{00000000-0005-0000-0000-00000B590000}"/>
    <cellStyle name="Normal 7 9" xfId="2659" xr:uid="{00000000-0005-0000-0000-00000C590000}"/>
    <cellStyle name="Normal 7 9 2" xfId="13407" xr:uid="{00000000-0005-0000-0000-00000D590000}"/>
    <cellStyle name="Normal 7 9 2 2" xfId="23574" xr:uid="{00000000-0005-0000-0000-00000E590000}"/>
    <cellStyle name="Normal 7 9 3" xfId="13406" xr:uid="{00000000-0005-0000-0000-00000F590000}"/>
    <cellStyle name="Normal 7 9 4" xfId="23573" xr:uid="{00000000-0005-0000-0000-000010590000}"/>
    <cellStyle name="Normal 7 9 5" xfId="42747" xr:uid="{00000000-0005-0000-0000-000011590000}"/>
    <cellStyle name="Normal 70" xfId="13408" xr:uid="{00000000-0005-0000-0000-000012590000}"/>
    <cellStyle name="Normal 70 2" xfId="23575" xr:uid="{00000000-0005-0000-0000-000013590000}"/>
    <cellStyle name="Normal 70 3" xfId="36732" xr:uid="{00000000-0005-0000-0000-000014590000}"/>
    <cellStyle name="Normal 71" xfId="13409" xr:uid="{00000000-0005-0000-0000-000015590000}"/>
    <cellStyle name="Normal 71 2" xfId="23576" xr:uid="{00000000-0005-0000-0000-000016590000}"/>
    <cellStyle name="Normal 71 3" xfId="36739" xr:uid="{00000000-0005-0000-0000-000017590000}"/>
    <cellStyle name="Normal 72" xfId="13410" xr:uid="{00000000-0005-0000-0000-000018590000}"/>
    <cellStyle name="Normal 72 2" xfId="23577" xr:uid="{00000000-0005-0000-0000-000019590000}"/>
    <cellStyle name="Normal 72 3" xfId="35459" xr:uid="{00000000-0005-0000-0000-00001A590000}"/>
    <cellStyle name="Normal 73" xfId="13411" xr:uid="{00000000-0005-0000-0000-00001B590000}"/>
    <cellStyle name="Normal 73 2" xfId="13412" xr:uid="{00000000-0005-0000-0000-00001C590000}"/>
    <cellStyle name="Normal 73 2 2" xfId="23579" xr:uid="{00000000-0005-0000-0000-00001D590000}"/>
    <cellStyle name="Normal 73 2 3" xfId="42517" xr:uid="{00000000-0005-0000-0000-00001E590000}"/>
    <cellStyle name="Normal 73 3" xfId="13413" xr:uid="{00000000-0005-0000-0000-00001F590000}"/>
    <cellStyle name="Normal 73 3 2" xfId="23580" xr:uid="{00000000-0005-0000-0000-000020590000}"/>
    <cellStyle name="Normal 73 3 3" xfId="42527" xr:uid="{00000000-0005-0000-0000-000021590000}"/>
    <cellStyle name="Normal 73 4" xfId="13414" xr:uid="{00000000-0005-0000-0000-000022590000}"/>
    <cellStyle name="Normal 73 4 2" xfId="13415" xr:uid="{00000000-0005-0000-0000-000023590000}"/>
    <cellStyle name="Normal 73 4 2 2" xfId="23582" xr:uid="{00000000-0005-0000-0000-000024590000}"/>
    <cellStyle name="Normal 73 4 2 3" xfId="42612" xr:uid="{00000000-0005-0000-0000-000025590000}"/>
    <cellStyle name="Normal 73 4 3" xfId="23581" xr:uid="{00000000-0005-0000-0000-000026590000}"/>
    <cellStyle name="Normal 73 4 4" xfId="42541" xr:uid="{00000000-0005-0000-0000-000027590000}"/>
    <cellStyle name="Normal 73 5" xfId="13416" xr:uid="{00000000-0005-0000-0000-000028590000}"/>
    <cellStyle name="Normal 73 5 2" xfId="13417" xr:uid="{00000000-0005-0000-0000-000029590000}"/>
    <cellStyle name="Normal 73 5 2 2" xfId="23584" xr:uid="{00000000-0005-0000-0000-00002A590000}"/>
    <cellStyle name="Normal 73 5 2 3" xfId="42796" xr:uid="{00000000-0005-0000-0000-00002B590000}"/>
    <cellStyle name="Normal 73 5 3" xfId="23583" xr:uid="{00000000-0005-0000-0000-00002C590000}"/>
    <cellStyle name="Normal 73 5 4" xfId="42790" xr:uid="{00000000-0005-0000-0000-00002D590000}"/>
    <cellStyle name="Normal 73 6" xfId="23578" xr:uid="{00000000-0005-0000-0000-00002E590000}"/>
    <cellStyle name="Normal 73 7" xfId="41823" xr:uid="{00000000-0005-0000-0000-00002F590000}"/>
    <cellStyle name="Normal 74" xfId="13418" xr:uid="{00000000-0005-0000-0000-000030590000}"/>
    <cellStyle name="Normal 74 2" xfId="13419" xr:uid="{00000000-0005-0000-0000-000031590000}"/>
    <cellStyle name="Normal 74 2 2" xfId="23586" xr:uid="{00000000-0005-0000-0000-000032590000}"/>
    <cellStyle name="Normal 74 2 3" xfId="42523" xr:uid="{00000000-0005-0000-0000-000033590000}"/>
    <cellStyle name="Normal 74 3" xfId="23585" xr:uid="{00000000-0005-0000-0000-000034590000}"/>
    <cellStyle name="Normal 74 4" xfId="41824" xr:uid="{00000000-0005-0000-0000-000035590000}"/>
    <cellStyle name="Normal 75" xfId="13420" xr:uid="{00000000-0005-0000-0000-000036590000}"/>
    <cellStyle name="Normal 75 2" xfId="13421" xr:uid="{00000000-0005-0000-0000-000037590000}"/>
    <cellStyle name="Normal 75 2 2" xfId="23588" xr:uid="{00000000-0005-0000-0000-000038590000}"/>
    <cellStyle name="Normal 75 2 3" xfId="42518" xr:uid="{00000000-0005-0000-0000-000039590000}"/>
    <cellStyle name="Normal 75 3" xfId="13422" xr:uid="{00000000-0005-0000-0000-00003A590000}"/>
    <cellStyle name="Normal 75 3 2" xfId="23589" xr:uid="{00000000-0005-0000-0000-00003B590000}"/>
    <cellStyle name="Normal 75 3 3" xfId="42528" xr:uid="{00000000-0005-0000-0000-00003C590000}"/>
    <cellStyle name="Normal 75 4" xfId="13423" xr:uid="{00000000-0005-0000-0000-00003D590000}"/>
    <cellStyle name="Normal 75 4 2" xfId="13424" xr:uid="{00000000-0005-0000-0000-00003E590000}"/>
    <cellStyle name="Normal 75 4 2 2" xfId="23591" xr:uid="{00000000-0005-0000-0000-00003F590000}"/>
    <cellStyle name="Normal 75 4 2 3" xfId="42613" xr:uid="{00000000-0005-0000-0000-000040590000}"/>
    <cellStyle name="Normal 75 4 3" xfId="23590" xr:uid="{00000000-0005-0000-0000-000041590000}"/>
    <cellStyle name="Normal 75 4 4" xfId="42542" xr:uid="{00000000-0005-0000-0000-000042590000}"/>
    <cellStyle name="Normal 75 5" xfId="13425" xr:uid="{00000000-0005-0000-0000-000043590000}"/>
    <cellStyle name="Normal 75 5 2" xfId="13426" xr:uid="{00000000-0005-0000-0000-000044590000}"/>
    <cellStyle name="Normal 75 5 2 2" xfId="23593" xr:uid="{00000000-0005-0000-0000-000045590000}"/>
    <cellStyle name="Normal 75 5 2 3" xfId="42797" xr:uid="{00000000-0005-0000-0000-000046590000}"/>
    <cellStyle name="Normal 75 5 3" xfId="23592" xr:uid="{00000000-0005-0000-0000-000047590000}"/>
    <cellStyle name="Normal 75 5 4" xfId="42791" xr:uid="{00000000-0005-0000-0000-000048590000}"/>
    <cellStyle name="Normal 75 6" xfId="23587" xr:uid="{00000000-0005-0000-0000-000049590000}"/>
    <cellStyle name="Normal 75 7" xfId="41825" xr:uid="{00000000-0005-0000-0000-00004A590000}"/>
    <cellStyle name="Normal 76" xfId="13427" xr:uid="{00000000-0005-0000-0000-00004B590000}"/>
    <cellStyle name="Normal 76 2" xfId="13428" xr:uid="{00000000-0005-0000-0000-00004C590000}"/>
    <cellStyle name="Normal 76 2 2" xfId="23595" xr:uid="{00000000-0005-0000-0000-00004D590000}"/>
    <cellStyle name="Normal 76 2 3" xfId="42520" xr:uid="{00000000-0005-0000-0000-00004E590000}"/>
    <cellStyle name="Normal 76 3" xfId="23594" xr:uid="{00000000-0005-0000-0000-00004F590000}"/>
    <cellStyle name="Normal 76 4" xfId="41846" xr:uid="{00000000-0005-0000-0000-000050590000}"/>
    <cellStyle name="Normal 77" xfId="13429" xr:uid="{00000000-0005-0000-0000-000051590000}"/>
    <cellStyle name="Normal 77 2" xfId="23596" xr:uid="{00000000-0005-0000-0000-000052590000}"/>
    <cellStyle name="Normal 77 3" xfId="41847" xr:uid="{00000000-0005-0000-0000-000053590000}"/>
    <cellStyle name="Normal 78" xfId="13430" xr:uid="{00000000-0005-0000-0000-000054590000}"/>
    <cellStyle name="Normal 78 2" xfId="23597" xr:uid="{00000000-0005-0000-0000-000055590000}"/>
    <cellStyle name="Normal 78 3" xfId="30259" xr:uid="{00000000-0005-0000-0000-000056590000}"/>
    <cellStyle name="Normal 79" xfId="13431" xr:uid="{00000000-0005-0000-0000-000057590000}"/>
    <cellStyle name="Normal 79 2" xfId="23598" xr:uid="{00000000-0005-0000-0000-000058590000}"/>
    <cellStyle name="Normal 79 3" xfId="31733" xr:uid="{00000000-0005-0000-0000-000059590000}"/>
    <cellStyle name="Normal 8" xfId="2660" xr:uid="{00000000-0005-0000-0000-00005A590000}"/>
    <cellStyle name="Normal 8 10" xfId="13432" xr:uid="{00000000-0005-0000-0000-00005B590000}"/>
    <cellStyle name="Normal 8 10 2" xfId="23600" xr:uid="{00000000-0005-0000-0000-00005C590000}"/>
    <cellStyle name="Normal 8 11" xfId="23599" xr:uid="{00000000-0005-0000-0000-00005D590000}"/>
    <cellStyle name="Normal 8 12" xfId="30911" xr:uid="{00000000-0005-0000-0000-00005E590000}"/>
    <cellStyle name="Normal 8 2" xfId="2661" xr:uid="{00000000-0005-0000-0000-00005F590000}"/>
    <cellStyle name="Normal 8 2 10" xfId="23601" xr:uid="{00000000-0005-0000-0000-000060590000}"/>
    <cellStyle name="Normal 8 2 11" xfId="30912" xr:uid="{00000000-0005-0000-0000-000061590000}"/>
    <cellStyle name="Normal 8 2 2" xfId="2662" xr:uid="{00000000-0005-0000-0000-000062590000}"/>
    <cellStyle name="Normal 8 2 2 2" xfId="13435" xr:uid="{00000000-0005-0000-0000-000063590000}"/>
    <cellStyle name="Normal 8 2 2 2 2" xfId="23603" xr:uid="{00000000-0005-0000-0000-000064590000}"/>
    <cellStyle name="Normal 8 2 2 2 3" xfId="33579" xr:uid="{00000000-0005-0000-0000-000065590000}"/>
    <cellStyle name="Normal 8 2 2 3" xfId="13436" xr:uid="{00000000-0005-0000-0000-000066590000}"/>
    <cellStyle name="Normal 8 2 2 3 2" xfId="23604" xr:uid="{00000000-0005-0000-0000-000067590000}"/>
    <cellStyle name="Normal 8 2 2 3 3" xfId="32447" xr:uid="{00000000-0005-0000-0000-000068590000}"/>
    <cellStyle name="Normal 8 2 2 4" xfId="13437" xr:uid="{00000000-0005-0000-0000-000069590000}"/>
    <cellStyle name="Normal 8 2 2 4 2" xfId="23605" xr:uid="{00000000-0005-0000-0000-00006A590000}"/>
    <cellStyle name="Normal 8 2 2 4 3" xfId="42446" xr:uid="{00000000-0005-0000-0000-00006B590000}"/>
    <cellStyle name="Normal 8 2 2 5" xfId="13438" xr:uid="{00000000-0005-0000-0000-00006C590000}"/>
    <cellStyle name="Normal 8 2 2 5 2" xfId="23606" xr:uid="{00000000-0005-0000-0000-00006D590000}"/>
    <cellStyle name="Normal 8 2 2 6" xfId="13434" xr:uid="{00000000-0005-0000-0000-00006E590000}"/>
    <cellStyle name="Normal 8 2 2 7" xfId="23602" xr:uid="{00000000-0005-0000-0000-00006F590000}"/>
    <cellStyle name="Normal 8 2 2 8" xfId="31678" xr:uid="{00000000-0005-0000-0000-000070590000}"/>
    <cellStyle name="Normal 8 2 3" xfId="2663" xr:uid="{00000000-0005-0000-0000-000071590000}"/>
    <cellStyle name="Normal 8 2 3 2" xfId="13440" xr:uid="{00000000-0005-0000-0000-000072590000}"/>
    <cellStyle name="Normal 8 2 3 2 2" xfId="23608" xr:uid="{00000000-0005-0000-0000-000073590000}"/>
    <cellStyle name="Normal 8 2 3 3" xfId="13439" xr:uid="{00000000-0005-0000-0000-000074590000}"/>
    <cellStyle name="Normal 8 2 3 4" xfId="23607" xr:uid="{00000000-0005-0000-0000-000075590000}"/>
    <cellStyle name="Normal 8 2 3 5" xfId="41829" xr:uid="{00000000-0005-0000-0000-000076590000}"/>
    <cellStyle name="Normal 8 2 4" xfId="2664" xr:uid="{00000000-0005-0000-0000-000077590000}"/>
    <cellStyle name="Normal 8 2 4 2" xfId="13441" xr:uid="{00000000-0005-0000-0000-000078590000}"/>
    <cellStyle name="Normal 8 2 4 3" xfId="23609" xr:uid="{00000000-0005-0000-0000-000079590000}"/>
    <cellStyle name="Normal 8 2 5" xfId="2665" xr:uid="{00000000-0005-0000-0000-00007A590000}"/>
    <cellStyle name="Normal 8 2 5 2" xfId="13442" xr:uid="{00000000-0005-0000-0000-00007B590000}"/>
    <cellStyle name="Normal 8 2 5 3" xfId="23610" xr:uid="{00000000-0005-0000-0000-00007C590000}"/>
    <cellStyle name="Normal 8 2 6" xfId="2666" xr:uid="{00000000-0005-0000-0000-00007D590000}"/>
    <cellStyle name="Normal 8 2 6 2" xfId="13443" xr:uid="{00000000-0005-0000-0000-00007E590000}"/>
    <cellStyle name="Normal 8 2 6 3" xfId="23611" xr:uid="{00000000-0005-0000-0000-00007F590000}"/>
    <cellStyle name="Normal 8 2 7" xfId="13444" xr:uid="{00000000-0005-0000-0000-000080590000}"/>
    <cellStyle name="Normal 8 2 7 2" xfId="23612" xr:uid="{00000000-0005-0000-0000-000081590000}"/>
    <cellStyle name="Normal 8 2 8" xfId="13445" xr:uid="{00000000-0005-0000-0000-000082590000}"/>
    <cellStyle name="Normal 8 2 8 2" xfId="23613" xr:uid="{00000000-0005-0000-0000-000083590000}"/>
    <cellStyle name="Normal 8 2 9" xfId="13433" xr:uid="{00000000-0005-0000-0000-000084590000}"/>
    <cellStyle name="Normal 8 3" xfId="2667" xr:uid="{00000000-0005-0000-0000-000085590000}"/>
    <cellStyle name="Normal 8 3 2" xfId="2668" xr:uid="{00000000-0005-0000-0000-000086590000}"/>
    <cellStyle name="Normal 8 3 2 2" xfId="13447" xr:uid="{00000000-0005-0000-0000-000087590000}"/>
    <cellStyle name="Normal 8 3 2 2 2" xfId="23616" xr:uid="{00000000-0005-0000-0000-000088590000}"/>
    <cellStyle name="Normal 8 3 2 2 3" xfId="42447" xr:uid="{00000000-0005-0000-0000-000089590000}"/>
    <cellStyle name="Normal 8 3 2 3" xfId="13448" xr:uid="{00000000-0005-0000-0000-00008A590000}"/>
    <cellStyle name="Normal 8 3 2 3 2" xfId="23617" xr:uid="{00000000-0005-0000-0000-00008B590000}"/>
    <cellStyle name="Normal 8 3 2 4" xfId="13446" xr:uid="{00000000-0005-0000-0000-00008C590000}"/>
    <cellStyle name="Normal 8 3 2 5" xfId="23615" xr:uid="{00000000-0005-0000-0000-00008D590000}"/>
    <cellStyle name="Normal 8 3 2 6" xfId="33578" xr:uid="{00000000-0005-0000-0000-00008E590000}"/>
    <cellStyle name="Normal 8 3 3" xfId="2669" xr:uid="{00000000-0005-0000-0000-00008F590000}"/>
    <cellStyle name="Normal 8 3 3 2" xfId="13449" xr:uid="{00000000-0005-0000-0000-000090590000}"/>
    <cellStyle name="Normal 8 3 3 2 2" xfId="23619" xr:uid="{00000000-0005-0000-0000-000091590000}"/>
    <cellStyle name="Normal 8 3 3 3" xfId="23618" xr:uid="{00000000-0005-0000-0000-000092590000}"/>
    <cellStyle name="Normal 8 3 3 4" xfId="32446" xr:uid="{00000000-0005-0000-0000-000093590000}"/>
    <cellStyle name="Normal 8 3 4" xfId="2670" xr:uid="{00000000-0005-0000-0000-000094590000}"/>
    <cellStyle name="Normal 8 3 4 2" xfId="13450" xr:uid="{00000000-0005-0000-0000-000095590000}"/>
    <cellStyle name="Normal 8 3 4 3" xfId="23620" xr:uid="{00000000-0005-0000-0000-000096590000}"/>
    <cellStyle name="Normal 8 3 5" xfId="2671" xr:uid="{00000000-0005-0000-0000-000097590000}"/>
    <cellStyle name="Normal 8 3 5 2" xfId="23621" xr:uid="{00000000-0005-0000-0000-000098590000}"/>
    <cellStyle name="Normal 8 3 6" xfId="13451" xr:uid="{00000000-0005-0000-0000-000099590000}"/>
    <cellStyle name="Normal 8 3 6 2" xfId="23622" xr:uid="{00000000-0005-0000-0000-00009A590000}"/>
    <cellStyle name="Normal 8 3 7" xfId="23614" xr:uid="{00000000-0005-0000-0000-00009B590000}"/>
    <cellStyle name="Normal 8 3 8" xfId="31677" xr:uid="{00000000-0005-0000-0000-00009C590000}"/>
    <cellStyle name="Normal 8 4" xfId="2672" xr:uid="{00000000-0005-0000-0000-00009D590000}"/>
    <cellStyle name="Normal 8 4 2" xfId="2673" xr:uid="{00000000-0005-0000-0000-00009E590000}"/>
    <cellStyle name="Normal 8 4 2 2" xfId="13453" xr:uid="{00000000-0005-0000-0000-00009F590000}"/>
    <cellStyle name="Normal 8 4 2 3" xfId="23624" xr:uid="{00000000-0005-0000-0000-0000A0590000}"/>
    <cellStyle name="Normal 8 4 3" xfId="2674" xr:uid="{00000000-0005-0000-0000-0000A1590000}"/>
    <cellStyle name="Normal 8 4 3 2" xfId="13454" xr:uid="{00000000-0005-0000-0000-0000A2590000}"/>
    <cellStyle name="Normal 8 4 3 3" xfId="23625" xr:uid="{00000000-0005-0000-0000-0000A3590000}"/>
    <cellStyle name="Normal 8 4 4" xfId="13455" xr:uid="{00000000-0005-0000-0000-0000A4590000}"/>
    <cellStyle name="Normal 8 4 4 2" xfId="23626" xr:uid="{00000000-0005-0000-0000-0000A5590000}"/>
    <cellStyle name="Normal 8 4 5" xfId="13452" xr:uid="{00000000-0005-0000-0000-0000A6590000}"/>
    <cellStyle name="Normal 8 4 6" xfId="23623" xr:uid="{00000000-0005-0000-0000-0000A7590000}"/>
    <cellStyle name="Normal 8 5" xfId="2675" xr:uid="{00000000-0005-0000-0000-0000A8590000}"/>
    <cellStyle name="Normal 8 5 2" xfId="2676" xr:uid="{00000000-0005-0000-0000-0000A9590000}"/>
    <cellStyle name="Normal 8 5 2 2" xfId="13457" xr:uid="{00000000-0005-0000-0000-0000AA590000}"/>
    <cellStyle name="Normal 8 5 2 3" xfId="23628" xr:uid="{00000000-0005-0000-0000-0000AB590000}"/>
    <cellStyle name="Normal 8 5 3" xfId="2677" xr:uid="{00000000-0005-0000-0000-0000AC590000}"/>
    <cellStyle name="Normal 8 5 3 2" xfId="13458" xr:uid="{00000000-0005-0000-0000-0000AD590000}"/>
    <cellStyle name="Normal 8 5 3 3" xfId="23629" xr:uid="{00000000-0005-0000-0000-0000AE590000}"/>
    <cellStyle name="Normal 8 5 4" xfId="13456" xr:uid="{00000000-0005-0000-0000-0000AF590000}"/>
    <cellStyle name="Normal 8 5 5" xfId="23627" xr:uid="{00000000-0005-0000-0000-0000B0590000}"/>
    <cellStyle name="Normal 8 6" xfId="2678" xr:uid="{00000000-0005-0000-0000-0000B1590000}"/>
    <cellStyle name="Normal 8 6 2" xfId="2679" xr:uid="{00000000-0005-0000-0000-0000B2590000}"/>
    <cellStyle name="Normal 8 6 2 2" xfId="13459" xr:uid="{00000000-0005-0000-0000-0000B3590000}"/>
    <cellStyle name="Normal 8 6 2 3" xfId="23631" xr:uid="{00000000-0005-0000-0000-0000B4590000}"/>
    <cellStyle name="Normal 8 6 3" xfId="2680" xr:uid="{00000000-0005-0000-0000-0000B5590000}"/>
    <cellStyle name="Normal 8 6 3 2" xfId="23632" xr:uid="{00000000-0005-0000-0000-0000B6590000}"/>
    <cellStyle name="Normal 8 6 4" xfId="13460" xr:uid="{00000000-0005-0000-0000-0000B7590000}"/>
    <cellStyle name="Normal 8 6 4 2" xfId="23633" xr:uid="{00000000-0005-0000-0000-0000B8590000}"/>
    <cellStyle name="Normal 8 6 5" xfId="13461" xr:uid="{00000000-0005-0000-0000-0000B9590000}"/>
    <cellStyle name="Normal 8 6 5 2" xfId="23634" xr:uid="{00000000-0005-0000-0000-0000BA590000}"/>
    <cellStyle name="Normal 8 6 6" xfId="23630" xr:uid="{00000000-0005-0000-0000-0000BB590000}"/>
    <cellStyle name="Normal 8 6 7" xfId="42445" xr:uid="{00000000-0005-0000-0000-0000BC590000}"/>
    <cellStyle name="Normal 8 7" xfId="2681" xr:uid="{00000000-0005-0000-0000-0000BD590000}"/>
    <cellStyle name="Normal 8 7 2" xfId="13463" xr:uid="{00000000-0005-0000-0000-0000BE590000}"/>
    <cellStyle name="Normal 8 7 2 2" xfId="23636" xr:uid="{00000000-0005-0000-0000-0000BF590000}"/>
    <cellStyle name="Normal 8 7 3" xfId="13462" xr:uid="{00000000-0005-0000-0000-0000C0590000}"/>
    <cellStyle name="Normal 8 7 4" xfId="23635" xr:uid="{00000000-0005-0000-0000-0000C1590000}"/>
    <cellStyle name="Normal 8 7 5" xfId="42680" xr:uid="{00000000-0005-0000-0000-0000C2590000}"/>
    <cellStyle name="Normal 8 8" xfId="2682" xr:uid="{00000000-0005-0000-0000-0000C3590000}"/>
    <cellStyle name="Normal 8 8 2" xfId="23637" xr:uid="{00000000-0005-0000-0000-0000C4590000}"/>
    <cellStyle name="Normal 8 8 3" xfId="42644" xr:uid="{00000000-0005-0000-0000-0000C5590000}"/>
    <cellStyle name="Normal 8 9" xfId="2683" xr:uid="{00000000-0005-0000-0000-0000C6590000}"/>
    <cellStyle name="Normal 8 9 2" xfId="13465" xr:uid="{00000000-0005-0000-0000-0000C7590000}"/>
    <cellStyle name="Normal 8 9 2 2" xfId="23639" xr:uid="{00000000-0005-0000-0000-0000C8590000}"/>
    <cellStyle name="Normal 8 9 3" xfId="13464" xr:uid="{00000000-0005-0000-0000-0000C9590000}"/>
    <cellStyle name="Normal 8 9 4" xfId="23638" xr:uid="{00000000-0005-0000-0000-0000CA590000}"/>
    <cellStyle name="Normal 8 9 5" xfId="42776" xr:uid="{00000000-0005-0000-0000-0000CB590000}"/>
    <cellStyle name="Normal 80" xfId="13466" xr:uid="{00000000-0005-0000-0000-0000CC590000}"/>
    <cellStyle name="Normal 80 2" xfId="23640" xr:uid="{00000000-0005-0000-0000-0000CD590000}"/>
    <cellStyle name="Normal 80 3" xfId="42516" xr:uid="{00000000-0005-0000-0000-0000CE590000}"/>
    <cellStyle name="Normal 81" xfId="13467" xr:uid="{00000000-0005-0000-0000-0000CF590000}"/>
    <cellStyle name="Normal 81 2" xfId="23641" xr:uid="{00000000-0005-0000-0000-0000D0590000}"/>
    <cellStyle name="Normal 81 3" xfId="42521" xr:uid="{00000000-0005-0000-0000-0000D1590000}"/>
    <cellStyle name="Normal 82" xfId="13468" xr:uid="{00000000-0005-0000-0000-0000D2590000}"/>
    <cellStyle name="Normal 82 2" xfId="23642" xr:uid="{00000000-0005-0000-0000-0000D3590000}"/>
    <cellStyle name="Normal 82 3" xfId="42522" xr:uid="{00000000-0005-0000-0000-0000D4590000}"/>
    <cellStyle name="Normal 83" xfId="13469" xr:uid="{00000000-0005-0000-0000-0000D5590000}"/>
    <cellStyle name="Normal 83 2" xfId="23643" xr:uid="{00000000-0005-0000-0000-0000D6590000}"/>
    <cellStyle name="Normal 83 3" xfId="42524" xr:uid="{00000000-0005-0000-0000-0000D7590000}"/>
    <cellStyle name="Normal 84" xfId="13470" xr:uid="{00000000-0005-0000-0000-0000D8590000}"/>
    <cellStyle name="Normal 84 2" xfId="23644" xr:uid="{00000000-0005-0000-0000-0000D9590000}"/>
    <cellStyle name="Normal 84 3" xfId="42525" xr:uid="{00000000-0005-0000-0000-0000DA590000}"/>
    <cellStyle name="Normal 85" xfId="13471" xr:uid="{00000000-0005-0000-0000-0000DB590000}"/>
    <cellStyle name="Normal 85 2" xfId="23645" xr:uid="{00000000-0005-0000-0000-0000DC590000}"/>
    <cellStyle name="Normal 85 3" xfId="42526" xr:uid="{00000000-0005-0000-0000-0000DD590000}"/>
    <cellStyle name="Normal 86" xfId="13472" xr:uid="{00000000-0005-0000-0000-0000DE590000}"/>
    <cellStyle name="Normal 86 2" xfId="23646" xr:uid="{00000000-0005-0000-0000-0000DF590000}"/>
    <cellStyle name="Normal 86 3" xfId="42530" xr:uid="{00000000-0005-0000-0000-0000E0590000}"/>
    <cellStyle name="Normal 87" xfId="13473" xr:uid="{00000000-0005-0000-0000-0000E1590000}"/>
    <cellStyle name="Normal 87 2" xfId="23647" xr:uid="{00000000-0005-0000-0000-0000E2590000}"/>
    <cellStyle name="Normal 87 3" xfId="42531" xr:uid="{00000000-0005-0000-0000-0000E3590000}"/>
    <cellStyle name="Normal 88" xfId="13474" xr:uid="{00000000-0005-0000-0000-0000E4590000}"/>
    <cellStyle name="Normal 88 2" xfId="23648" xr:uid="{00000000-0005-0000-0000-0000E5590000}"/>
    <cellStyle name="Normal 88 3" xfId="42540" xr:uid="{00000000-0005-0000-0000-0000E6590000}"/>
    <cellStyle name="Normal 89" xfId="13475" xr:uid="{00000000-0005-0000-0000-0000E7590000}"/>
    <cellStyle name="Normal 89 2" xfId="23649" xr:uid="{00000000-0005-0000-0000-0000E8590000}"/>
    <cellStyle name="Normal 89 3" xfId="42535" xr:uid="{00000000-0005-0000-0000-0000E9590000}"/>
    <cellStyle name="Normal 9" xfId="2684" xr:uid="{00000000-0005-0000-0000-0000EA590000}"/>
    <cellStyle name="Normal 9 10" xfId="23650" xr:uid="{00000000-0005-0000-0000-0000EB590000}"/>
    <cellStyle name="Normal 9 11" xfId="30913" xr:uid="{00000000-0005-0000-0000-0000EC590000}"/>
    <cellStyle name="Normal 9 2" xfId="2685" xr:uid="{00000000-0005-0000-0000-0000ED590000}"/>
    <cellStyle name="Normal 9 2 2" xfId="2686" xr:uid="{00000000-0005-0000-0000-0000EE590000}"/>
    <cellStyle name="Normal 9 2 2 2" xfId="13479" xr:uid="{00000000-0005-0000-0000-0000EF590000}"/>
    <cellStyle name="Normal 9 2 2 2 2" xfId="23653" xr:uid="{00000000-0005-0000-0000-0000F0590000}"/>
    <cellStyle name="Normal 9 2 2 3" xfId="13478" xr:uid="{00000000-0005-0000-0000-0000F1590000}"/>
    <cellStyle name="Normal 9 2 2 4" xfId="23652" xr:uid="{00000000-0005-0000-0000-0000F2590000}"/>
    <cellStyle name="Normal 9 2 2 5" xfId="33580" xr:uid="{00000000-0005-0000-0000-0000F3590000}"/>
    <cellStyle name="Normal 9 2 3" xfId="2687" xr:uid="{00000000-0005-0000-0000-0000F4590000}"/>
    <cellStyle name="Normal 9 2 3 2" xfId="13481" xr:uid="{00000000-0005-0000-0000-0000F5590000}"/>
    <cellStyle name="Normal 9 2 3 2 2" xfId="23655" xr:uid="{00000000-0005-0000-0000-0000F6590000}"/>
    <cellStyle name="Normal 9 2 3 3" xfId="13480" xr:uid="{00000000-0005-0000-0000-0000F7590000}"/>
    <cellStyle name="Normal 9 2 3 4" xfId="23654" xr:uid="{00000000-0005-0000-0000-0000F8590000}"/>
    <cellStyle name="Normal 9 2 3 5" xfId="32448" xr:uid="{00000000-0005-0000-0000-0000F9590000}"/>
    <cellStyle name="Normal 9 2 4" xfId="13482" xr:uid="{00000000-0005-0000-0000-0000FA590000}"/>
    <cellStyle name="Normal 9 2 4 2" xfId="13483" xr:uid="{00000000-0005-0000-0000-0000FB590000}"/>
    <cellStyle name="Normal 9 2 4 2 2" xfId="23657" xr:uid="{00000000-0005-0000-0000-0000FC590000}"/>
    <cellStyle name="Normal 9 2 4 3" xfId="23656" xr:uid="{00000000-0005-0000-0000-0000FD590000}"/>
    <cellStyle name="Normal 9 2 4 4" xfId="42587" xr:uid="{00000000-0005-0000-0000-0000FE590000}"/>
    <cellStyle name="Normal 9 2 5" xfId="13484" xr:uid="{00000000-0005-0000-0000-0000FF590000}"/>
    <cellStyle name="Normal 9 2 5 2" xfId="23658" xr:uid="{00000000-0005-0000-0000-0000005A0000}"/>
    <cellStyle name="Normal 9 2 6" xfId="13477" xr:uid="{00000000-0005-0000-0000-0000015A0000}"/>
    <cellStyle name="Normal 9 2 7" xfId="23651" xr:uid="{00000000-0005-0000-0000-0000025A0000}"/>
    <cellStyle name="Normal 9 2 8" xfId="31679" xr:uid="{00000000-0005-0000-0000-0000035A0000}"/>
    <cellStyle name="Normal 9 3" xfId="2688" xr:uid="{00000000-0005-0000-0000-0000045A0000}"/>
    <cellStyle name="Normal 9 3 2" xfId="13485" xr:uid="{00000000-0005-0000-0000-0000055A0000}"/>
    <cellStyle name="Normal 9 3 3" xfId="23659" xr:uid="{00000000-0005-0000-0000-0000065A0000}"/>
    <cellStyle name="Normal 9 4" xfId="2689" xr:uid="{00000000-0005-0000-0000-0000075A0000}"/>
    <cellStyle name="Normal 9 4 2" xfId="13487" xr:uid="{00000000-0005-0000-0000-0000085A0000}"/>
    <cellStyle name="Normal 9 4 2 2" xfId="23661" xr:uid="{00000000-0005-0000-0000-0000095A0000}"/>
    <cellStyle name="Normal 9 4 3" xfId="13486" xr:uid="{00000000-0005-0000-0000-00000A5A0000}"/>
    <cellStyle name="Normal 9 4 4" xfId="23660" xr:uid="{00000000-0005-0000-0000-00000B5A0000}"/>
    <cellStyle name="Normal 9 4 5" xfId="42586" xr:uid="{00000000-0005-0000-0000-00000C5A0000}"/>
    <cellStyle name="Normal 9 5" xfId="2690" xr:uid="{00000000-0005-0000-0000-00000D5A0000}"/>
    <cellStyle name="Normal 9 5 2" xfId="13489" xr:uid="{00000000-0005-0000-0000-00000E5A0000}"/>
    <cellStyle name="Normal 9 5 2 2" xfId="23663" xr:uid="{00000000-0005-0000-0000-00000F5A0000}"/>
    <cellStyle name="Normal 9 5 3" xfId="13488" xr:uid="{00000000-0005-0000-0000-0000105A0000}"/>
    <cellStyle name="Normal 9 5 4" xfId="23662" xr:uid="{00000000-0005-0000-0000-0000115A0000}"/>
    <cellStyle name="Normal 9 5 5" xfId="42681" xr:uid="{00000000-0005-0000-0000-0000125A0000}"/>
    <cellStyle name="Normal 9 6" xfId="2691" xr:uid="{00000000-0005-0000-0000-0000135A0000}"/>
    <cellStyle name="Normal 9 6 2" xfId="13491" xr:uid="{00000000-0005-0000-0000-0000145A0000}"/>
    <cellStyle name="Normal 9 6 2 2" xfId="23665" xr:uid="{00000000-0005-0000-0000-0000155A0000}"/>
    <cellStyle name="Normal 9 6 3" xfId="13490" xr:uid="{00000000-0005-0000-0000-0000165A0000}"/>
    <cellStyle name="Normal 9 6 4" xfId="23664" xr:uid="{00000000-0005-0000-0000-0000175A0000}"/>
    <cellStyle name="Normal 9 6 5" xfId="42645" xr:uid="{00000000-0005-0000-0000-0000185A0000}"/>
    <cellStyle name="Normal 9 7" xfId="13492" xr:uid="{00000000-0005-0000-0000-0000195A0000}"/>
    <cellStyle name="Normal 9 7 2" xfId="13493" xr:uid="{00000000-0005-0000-0000-00001A5A0000}"/>
    <cellStyle name="Normal 9 7 2 2" xfId="23667" xr:uid="{00000000-0005-0000-0000-00001B5A0000}"/>
    <cellStyle name="Normal 9 7 3" xfId="23666" xr:uid="{00000000-0005-0000-0000-00001C5A0000}"/>
    <cellStyle name="Normal 9 7 4" xfId="42785" xr:uid="{00000000-0005-0000-0000-00001D5A0000}"/>
    <cellStyle name="Normal 9 8" xfId="13494" xr:uid="{00000000-0005-0000-0000-00001E5A0000}"/>
    <cellStyle name="Normal 9 8 2" xfId="13495" xr:uid="{00000000-0005-0000-0000-00001F5A0000}"/>
    <cellStyle name="Normal 9 8 2 2" xfId="23669" xr:uid="{00000000-0005-0000-0000-0000205A0000}"/>
    <cellStyle name="Normal 9 8 3" xfId="23668" xr:uid="{00000000-0005-0000-0000-0000215A0000}"/>
    <cellStyle name="Normal 9 8 4" xfId="42783" xr:uid="{00000000-0005-0000-0000-0000225A0000}"/>
    <cellStyle name="Normal 9 9" xfId="13476" xr:uid="{00000000-0005-0000-0000-0000235A0000}"/>
    <cellStyle name="Normal 90" xfId="13496" xr:uid="{00000000-0005-0000-0000-0000245A0000}"/>
    <cellStyle name="Normal 90 2" xfId="23670" xr:uid="{00000000-0005-0000-0000-0000255A0000}"/>
    <cellStyle name="Normal 90 3" xfId="42537" xr:uid="{00000000-0005-0000-0000-0000265A0000}"/>
    <cellStyle name="Normal 91" xfId="13497" xr:uid="{00000000-0005-0000-0000-0000275A0000}"/>
    <cellStyle name="Normal 91 2" xfId="23671" xr:uid="{00000000-0005-0000-0000-0000285A0000}"/>
    <cellStyle name="Normal 91 3" xfId="42532" xr:uid="{00000000-0005-0000-0000-0000295A0000}"/>
    <cellStyle name="Normal 92" xfId="13498" xr:uid="{00000000-0005-0000-0000-00002A5A0000}"/>
    <cellStyle name="Normal 92 2" xfId="23672" xr:uid="{00000000-0005-0000-0000-00002B5A0000}"/>
    <cellStyle name="Normal 92 3" xfId="42536" xr:uid="{00000000-0005-0000-0000-00002C5A0000}"/>
    <cellStyle name="Normal 93" xfId="13499" xr:uid="{00000000-0005-0000-0000-00002D5A0000}"/>
    <cellStyle name="Normal 93 2" xfId="23673" xr:uid="{00000000-0005-0000-0000-00002E5A0000}"/>
    <cellStyle name="Normal 93 3" xfId="42539" xr:uid="{00000000-0005-0000-0000-00002F5A0000}"/>
    <cellStyle name="Normal 94" xfId="13500" xr:uid="{00000000-0005-0000-0000-0000305A0000}"/>
    <cellStyle name="Normal 94 2" xfId="23674" xr:uid="{00000000-0005-0000-0000-0000315A0000}"/>
    <cellStyle name="Normal 94 3" xfId="42538" xr:uid="{00000000-0005-0000-0000-0000325A0000}"/>
    <cellStyle name="Normal 95" xfId="13501" xr:uid="{00000000-0005-0000-0000-0000335A0000}"/>
    <cellStyle name="Normal 95 2" xfId="23675" xr:uid="{00000000-0005-0000-0000-0000345A0000}"/>
    <cellStyle name="Normal 95 3" xfId="42534" xr:uid="{00000000-0005-0000-0000-0000355A0000}"/>
    <cellStyle name="Normal 96" xfId="13502" xr:uid="{00000000-0005-0000-0000-0000365A0000}"/>
    <cellStyle name="Normal 96 2" xfId="23676" xr:uid="{00000000-0005-0000-0000-0000375A0000}"/>
    <cellStyle name="Normal 96 3" xfId="42533" xr:uid="{00000000-0005-0000-0000-0000385A0000}"/>
    <cellStyle name="Normal 97" xfId="13503" xr:uid="{00000000-0005-0000-0000-0000395A0000}"/>
    <cellStyle name="Normal 97 2" xfId="13504" xr:uid="{00000000-0005-0000-0000-00003A5A0000}"/>
    <cellStyle name="Normal 97 2 2" xfId="23678" xr:uid="{00000000-0005-0000-0000-00003B5A0000}"/>
    <cellStyle name="Normal 97 2 3" xfId="42615" xr:uid="{00000000-0005-0000-0000-00003C5A0000}"/>
    <cellStyle name="Normal 97 3" xfId="23677" xr:uid="{00000000-0005-0000-0000-00003D5A0000}"/>
    <cellStyle name="Normal 97 4" xfId="42544" xr:uid="{00000000-0005-0000-0000-00003E5A0000}"/>
    <cellStyle name="Normal 98" xfId="13505" xr:uid="{00000000-0005-0000-0000-00003F5A0000}"/>
    <cellStyle name="Normal 98 2" xfId="13506" xr:uid="{00000000-0005-0000-0000-0000405A0000}"/>
    <cellStyle name="Normal 98 2 2" xfId="23680" xr:uid="{00000000-0005-0000-0000-0000415A0000}"/>
    <cellStyle name="Normal 98 3" xfId="23679" xr:uid="{00000000-0005-0000-0000-0000425A0000}"/>
    <cellStyle name="Normal 98 4" xfId="42721" xr:uid="{00000000-0005-0000-0000-0000435A0000}"/>
    <cellStyle name="Normal 99" xfId="13507" xr:uid="{00000000-0005-0000-0000-0000445A0000}"/>
    <cellStyle name="Normal 99 2" xfId="13508" xr:uid="{00000000-0005-0000-0000-0000455A0000}"/>
    <cellStyle name="Normal 99 2 2" xfId="23682" xr:uid="{00000000-0005-0000-0000-0000465A0000}"/>
    <cellStyle name="Normal 99 3" xfId="23681" xr:uid="{00000000-0005-0000-0000-0000475A0000}"/>
    <cellStyle name="Normal 99 4" xfId="42775" xr:uid="{00000000-0005-0000-0000-0000485A0000}"/>
    <cellStyle name="Note" xfId="2692" builtinId="10" customBuiltin="1"/>
    <cellStyle name="Note 10" xfId="2693" xr:uid="{00000000-0005-0000-0000-00004A5A0000}"/>
    <cellStyle name="Note 10 10" xfId="23683" xr:uid="{00000000-0005-0000-0000-00004B5A0000}"/>
    <cellStyle name="Note 10 11" xfId="30915" xr:uid="{00000000-0005-0000-0000-00004C5A0000}"/>
    <cellStyle name="Note 10 2" xfId="13510" xr:uid="{00000000-0005-0000-0000-00004D5A0000}"/>
    <cellStyle name="Note 10 2 2" xfId="13511" xr:uid="{00000000-0005-0000-0000-00004E5A0000}"/>
    <cellStyle name="Note 10 2 2 2" xfId="13512" xr:uid="{00000000-0005-0000-0000-00004F5A0000}"/>
    <cellStyle name="Note 10 2 2 2 2" xfId="13513" xr:uid="{00000000-0005-0000-0000-0000505A0000}"/>
    <cellStyle name="Note 10 2 2 2 2 2" xfId="13514" xr:uid="{00000000-0005-0000-0000-0000515A0000}"/>
    <cellStyle name="Note 10 2 2 2 2 2 2" xfId="13515" xr:uid="{00000000-0005-0000-0000-0000525A0000}"/>
    <cellStyle name="Note 10 2 2 2 2 2 2 2" xfId="23689" xr:uid="{00000000-0005-0000-0000-0000535A0000}"/>
    <cellStyle name="Note 10 2 2 2 2 2 2 3" xfId="38920" xr:uid="{00000000-0005-0000-0000-0000545A0000}"/>
    <cellStyle name="Note 10 2 2 2 2 2 3" xfId="13516" xr:uid="{00000000-0005-0000-0000-0000555A0000}"/>
    <cellStyle name="Note 10 2 2 2 2 2 3 2" xfId="23690" xr:uid="{00000000-0005-0000-0000-0000565A0000}"/>
    <cellStyle name="Note 10 2 2 2 2 2 3 3" xfId="41460" xr:uid="{00000000-0005-0000-0000-0000575A0000}"/>
    <cellStyle name="Note 10 2 2 2 2 2 4" xfId="23688" xr:uid="{00000000-0005-0000-0000-0000585A0000}"/>
    <cellStyle name="Note 10 2 2 2 2 2 5" xfId="36367" xr:uid="{00000000-0005-0000-0000-0000595A0000}"/>
    <cellStyle name="Note 10 2 2 2 2 3" xfId="13517" xr:uid="{00000000-0005-0000-0000-00005A5A0000}"/>
    <cellStyle name="Note 10 2 2 2 2 3 2" xfId="23691" xr:uid="{00000000-0005-0000-0000-00005B5A0000}"/>
    <cellStyle name="Note 10 2 2 2 2 3 3" xfId="37648" xr:uid="{00000000-0005-0000-0000-00005C5A0000}"/>
    <cellStyle name="Note 10 2 2 2 2 4" xfId="13518" xr:uid="{00000000-0005-0000-0000-00005D5A0000}"/>
    <cellStyle name="Note 10 2 2 2 2 4 2" xfId="23692" xr:uid="{00000000-0005-0000-0000-00005E5A0000}"/>
    <cellStyle name="Note 10 2 2 2 2 4 3" xfId="40190" xr:uid="{00000000-0005-0000-0000-00005F5A0000}"/>
    <cellStyle name="Note 10 2 2 2 2 5" xfId="23687" xr:uid="{00000000-0005-0000-0000-0000605A0000}"/>
    <cellStyle name="Note 10 2 2 2 2 6" xfId="35088" xr:uid="{00000000-0005-0000-0000-0000615A0000}"/>
    <cellStyle name="Note 10 2 2 2 3" xfId="23686" xr:uid="{00000000-0005-0000-0000-0000625A0000}"/>
    <cellStyle name="Note 10 2 2 2 4" xfId="33817" xr:uid="{00000000-0005-0000-0000-0000635A0000}"/>
    <cellStyle name="Note 10 2 2 3" xfId="13519" xr:uid="{00000000-0005-0000-0000-0000645A0000}"/>
    <cellStyle name="Note 10 2 2 3 2" xfId="13520" xr:uid="{00000000-0005-0000-0000-0000655A0000}"/>
    <cellStyle name="Note 10 2 2 3 2 2" xfId="13521" xr:uid="{00000000-0005-0000-0000-0000665A0000}"/>
    <cellStyle name="Note 10 2 2 3 2 2 2" xfId="23695" xr:uid="{00000000-0005-0000-0000-0000675A0000}"/>
    <cellStyle name="Note 10 2 2 3 2 2 3" xfId="38400" xr:uid="{00000000-0005-0000-0000-0000685A0000}"/>
    <cellStyle name="Note 10 2 2 3 2 3" xfId="13522" xr:uid="{00000000-0005-0000-0000-0000695A0000}"/>
    <cellStyle name="Note 10 2 2 3 2 3 2" xfId="23696" xr:uid="{00000000-0005-0000-0000-00006A5A0000}"/>
    <cellStyle name="Note 10 2 2 3 2 3 3" xfId="40940" xr:uid="{00000000-0005-0000-0000-00006B5A0000}"/>
    <cellStyle name="Note 10 2 2 3 2 4" xfId="23694" xr:uid="{00000000-0005-0000-0000-00006C5A0000}"/>
    <cellStyle name="Note 10 2 2 3 2 5" xfId="35847" xr:uid="{00000000-0005-0000-0000-00006D5A0000}"/>
    <cellStyle name="Note 10 2 2 3 3" xfId="13523" xr:uid="{00000000-0005-0000-0000-00006E5A0000}"/>
    <cellStyle name="Note 10 2 2 3 3 2" xfId="23697" xr:uid="{00000000-0005-0000-0000-00006F5A0000}"/>
    <cellStyle name="Note 10 2 2 3 3 3" xfId="37126" xr:uid="{00000000-0005-0000-0000-0000705A0000}"/>
    <cellStyle name="Note 10 2 2 3 4" xfId="13524" xr:uid="{00000000-0005-0000-0000-0000715A0000}"/>
    <cellStyle name="Note 10 2 2 3 4 2" xfId="23698" xr:uid="{00000000-0005-0000-0000-0000725A0000}"/>
    <cellStyle name="Note 10 2 2 3 4 3" xfId="39670" xr:uid="{00000000-0005-0000-0000-0000735A0000}"/>
    <cellStyle name="Note 10 2 2 3 5" xfId="23693" xr:uid="{00000000-0005-0000-0000-0000745A0000}"/>
    <cellStyle name="Note 10 2 2 3 6" xfId="34569" xr:uid="{00000000-0005-0000-0000-0000755A0000}"/>
    <cellStyle name="Note 10 2 2 4" xfId="23685" xr:uid="{00000000-0005-0000-0000-0000765A0000}"/>
    <cellStyle name="Note 10 2 2 5" xfId="32614" xr:uid="{00000000-0005-0000-0000-0000775A0000}"/>
    <cellStyle name="Note 10 2 3" xfId="13525" xr:uid="{00000000-0005-0000-0000-0000785A0000}"/>
    <cellStyle name="Note 10 2 3 2" xfId="13526" xr:uid="{00000000-0005-0000-0000-0000795A0000}"/>
    <cellStyle name="Note 10 2 3 2 2" xfId="13527" xr:uid="{00000000-0005-0000-0000-00007A5A0000}"/>
    <cellStyle name="Note 10 2 3 2 2 2" xfId="13528" xr:uid="{00000000-0005-0000-0000-00007B5A0000}"/>
    <cellStyle name="Note 10 2 3 2 2 2 2" xfId="13529" xr:uid="{00000000-0005-0000-0000-00007C5A0000}"/>
    <cellStyle name="Note 10 2 3 2 2 2 2 2" xfId="23703" xr:uid="{00000000-0005-0000-0000-00007D5A0000}"/>
    <cellStyle name="Note 10 2 3 2 2 2 2 3" xfId="39072" xr:uid="{00000000-0005-0000-0000-00007E5A0000}"/>
    <cellStyle name="Note 10 2 3 2 2 2 3" xfId="13530" xr:uid="{00000000-0005-0000-0000-00007F5A0000}"/>
    <cellStyle name="Note 10 2 3 2 2 2 3 2" xfId="23704" xr:uid="{00000000-0005-0000-0000-0000805A0000}"/>
    <cellStyle name="Note 10 2 3 2 2 2 3 3" xfId="41612" xr:uid="{00000000-0005-0000-0000-0000815A0000}"/>
    <cellStyle name="Note 10 2 3 2 2 2 4" xfId="23702" xr:uid="{00000000-0005-0000-0000-0000825A0000}"/>
    <cellStyle name="Note 10 2 3 2 2 2 5" xfId="36519" xr:uid="{00000000-0005-0000-0000-0000835A0000}"/>
    <cellStyle name="Note 10 2 3 2 2 3" xfId="13531" xr:uid="{00000000-0005-0000-0000-0000845A0000}"/>
    <cellStyle name="Note 10 2 3 2 2 3 2" xfId="23705" xr:uid="{00000000-0005-0000-0000-0000855A0000}"/>
    <cellStyle name="Note 10 2 3 2 2 3 3" xfId="37800" xr:uid="{00000000-0005-0000-0000-0000865A0000}"/>
    <cellStyle name="Note 10 2 3 2 2 4" xfId="13532" xr:uid="{00000000-0005-0000-0000-0000875A0000}"/>
    <cellStyle name="Note 10 2 3 2 2 4 2" xfId="23706" xr:uid="{00000000-0005-0000-0000-0000885A0000}"/>
    <cellStyle name="Note 10 2 3 2 2 4 3" xfId="40342" xr:uid="{00000000-0005-0000-0000-0000895A0000}"/>
    <cellStyle name="Note 10 2 3 2 2 5" xfId="23701" xr:uid="{00000000-0005-0000-0000-00008A5A0000}"/>
    <cellStyle name="Note 10 2 3 2 2 6" xfId="35240" xr:uid="{00000000-0005-0000-0000-00008B5A0000}"/>
    <cellStyle name="Note 10 2 3 2 3" xfId="23700" xr:uid="{00000000-0005-0000-0000-00008C5A0000}"/>
    <cellStyle name="Note 10 2 3 2 4" xfId="33968" xr:uid="{00000000-0005-0000-0000-00008D5A0000}"/>
    <cellStyle name="Note 10 2 3 3" xfId="13533" xr:uid="{00000000-0005-0000-0000-00008E5A0000}"/>
    <cellStyle name="Note 10 2 3 3 2" xfId="13534" xr:uid="{00000000-0005-0000-0000-00008F5A0000}"/>
    <cellStyle name="Note 10 2 3 3 2 2" xfId="13535" xr:uid="{00000000-0005-0000-0000-0000905A0000}"/>
    <cellStyle name="Note 10 2 3 3 2 2 2" xfId="23709" xr:uid="{00000000-0005-0000-0000-0000915A0000}"/>
    <cellStyle name="Note 10 2 3 3 2 2 3" xfId="38552" xr:uid="{00000000-0005-0000-0000-0000925A0000}"/>
    <cellStyle name="Note 10 2 3 3 2 3" xfId="13536" xr:uid="{00000000-0005-0000-0000-0000935A0000}"/>
    <cellStyle name="Note 10 2 3 3 2 3 2" xfId="23710" xr:uid="{00000000-0005-0000-0000-0000945A0000}"/>
    <cellStyle name="Note 10 2 3 3 2 3 3" xfId="41092" xr:uid="{00000000-0005-0000-0000-0000955A0000}"/>
    <cellStyle name="Note 10 2 3 3 2 4" xfId="23708" xr:uid="{00000000-0005-0000-0000-0000965A0000}"/>
    <cellStyle name="Note 10 2 3 3 2 5" xfId="35999" xr:uid="{00000000-0005-0000-0000-0000975A0000}"/>
    <cellStyle name="Note 10 2 3 3 3" xfId="13537" xr:uid="{00000000-0005-0000-0000-0000985A0000}"/>
    <cellStyle name="Note 10 2 3 3 3 2" xfId="23711" xr:uid="{00000000-0005-0000-0000-0000995A0000}"/>
    <cellStyle name="Note 10 2 3 3 3 3" xfId="37278" xr:uid="{00000000-0005-0000-0000-00009A5A0000}"/>
    <cellStyle name="Note 10 2 3 3 4" xfId="13538" xr:uid="{00000000-0005-0000-0000-00009B5A0000}"/>
    <cellStyle name="Note 10 2 3 3 4 2" xfId="23712" xr:uid="{00000000-0005-0000-0000-00009C5A0000}"/>
    <cellStyle name="Note 10 2 3 3 4 3" xfId="39822" xr:uid="{00000000-0005-0000-0000-00009D5A0000}"/>
    <cellStyle name="Note 10 2 3 3 5" xfId="23707" xr:uid="{00000000-0005-0000-0000-00009E5A0000}"/>
    <cellStyle name="Note 10 2 3 3 6" xfId="34717" xr:uid="{00000000-0005-0000-0000-00009F5A0000}"/>
    <cellStyle name="Note 10 2 3 4" xfId="23699" xr:uid="{00000000-0005-0000-0000-0000A05A0000}"/>
    <cellStyle name="Note 10 2 3 5" xfId="32761" xr:uid="{00000000-0005-0000-0000-0000A15A0000}"/>
    <cellStyle name="Note 10 2 4" xfId="13539" xr:uid="{00000000-0005-0000-0000-0000A25A0000}"/>
    <cellStyle name="Note 10 2 4 2" xfId="13540" xr:uid="{00000000-0005-0000-0000-0000A35A0000}"/>
    <cellStyle name="Note 10 2 4 2 2" xfId="13541" xr:uid="{00000000-0005-0000-0000-0000A45A0000}"/>
    <cellStyle name="Note 10 2 4 2 2 2" xfId="13542" xr:uid="{00000000-0005-0000-0000-0000A55A0000}"/>
    <cellStyle name="Note 10 2 4 2 2 2 2" xfId="13543" xr:uid="{00000000-0005-0000-0000-0000A65A0000}"/>
    <cellStyle name="Note 10 2 4 2 2 2 2 2" xfId="23717" xr:uid="{00000000-0005-0000-0000-0000A75A0000}"/>
    <cellStyle name="Note 10 2 4 2 2 2 2 3" xfId="39231" xr:uid="{00000000-0005-0000-0000-0000A85A0000}"/>
    <cellStyle name="Note 10 2 4 2 2 2 3" xfId="13544" xr:uid="{00000000-0005-0000-0000-0000A95A0000}"/>
    <cellStyle name="Note 10 2 4 2 2 2 3 2" xfId="23718" xr:uid="{00000000-0005-0000-0000-0000AA5A0000}"/>
    <cellStyle name="Note 10 2 4 2 2 2 3 3" xfId="41771" xr:uid="{00000000-0005-0000-0000-0000AB5A0000}"/>
    <cellStyle name="Note 10 2 4 2 2 2 4" xfId="23716" xr:uid="{00000000-0005-0000-0000-0000AC5A0000}"/>
    <cellStyle name="Note 10 2 4 2 2 2 5" xfId="36678" xr:uid="{00000000-0005-0000-0000-0000AD5A0000}"/>
    <cellStyle name="Note 10 2 4 2 2 3" xfId="13545" xr:uid="{00000000-0005-0000-0000-0000AE5A0000}"/>
    <cellStyle name="Note 10 2 4 2 2 3 2" xfId="23719" xr:uid="{00000000-0005-0000-0000-0000AF5A0000}"/>
    <cellStyle name="Note 10 2 4 2 2 3 3" xfId="37961" xr:uid="{00000000-0005-0000-0000-0000B05A0000}"/>
    <cellStyle name="Note 10 2 4 2 2 4" xfId="13546" xr:uid="{00000000-0005-0000-0000-0000B15A0000}"/>
    <cellStyle name="Note 10 2 4 2 2 4 2" xfId="23720" xr:uid="{00000000-0005-0000-0000-0000B25A0000}"/>
    <cellStyle name="Note 10 2 4 2 2 4 3" xfId="40501" xr:uid="{00000000-0005-0000-0000-0000B35A0000}"/>
    <cellStyle name="Note 10 2 4 2 2 5" xfId="23715" xr:uid="{00000000-0005-0000-0000-0000B45A0000}"/>
    <cellStyle name="Note 10 2 4 2 2 6" xfId="35401" xr:uid="{00000000-0005-0000-0000-0000B55A0000}"/>
    <cellStyle name="Note 10 2 4 2 3" xfId="23714" xr:uid="{00000000-0005-0000-0000-0000B65A0000}"/>
    <cellStyle name="Note 10 2 4 2 4" xfId="34129" xr:uid="{00000000-0005-0000-0000-0000B75A0000}"/>
    <cellStyle name="Note 10 2 4 3" xfId="13547" xr:uid="{00000000-0005-0000-0000-0000B85A0000}"/>
    <cellStyle name="Note 10 2 4 3 2" xfId="13548" xr:uid="{00000000-0005-0000-0000-0000B95A0000}"/>
    <cellStyle name="Note 10 2 4 3 2 2" xfId="13549" xr:uid="{00000000-0005-0000-0000-0000BA5A0000}"/>
    <cellStyle name="Note 10 2 4 3 2 2 2" xfId="23723" xr:uid="{00000000-0005-0000-0000-0000BB5A0000}"/>
    <cellStyle name="Note 10 2 4 3 2 2 3" xfId="38711" xr:uid="{00000000-0005-0000-0000-0000BC5A0000}"/>
    <cellStyle name="Note 10 2 4 3 2 3" xfId="13550" xr:uid="{00000000-0005-0000-0000-0000BD5A0000}"/>
    <cellStyle name="Note 10 2 4 3 2 3 2" xfId="23724" xr:uid="{00000000-0005-0000-0000-0000BE5A0000}"/>
    <cellStyle name="Note 10 2 4 3 2 3 3" xfId="41251" xr:uid="{00000000-0005-0000-0000-0000BF5A0000}"/>
    <cellStyle name="Note 10 2 4 3 2 4" xfId="23722" xr:uid="{00000000-0005-0000-0000-0000C05A0000}"/>
    <cellStyle name="Note 10 2 4 3 2 5" xfId="36158" xr:uid="{00000000-0005-0000-0000-0000C15A0000}"/>
    <cellStyle name="Note 10 2 4 3 3" xfId="13551" xr:uid="{00000000-0005-0000-0000-0000C25A0000}"/>
    <cellStyle name="Note 10 2 4 3 3 2" xfId="23725" xr:uid="{00000000-0005-0000-0000-0000C35A0000}"/>
    <cellStyle name="Note 10 2 4 3 3 3" xfId="37439" xr:uid="{00000000-0005-0000-0000-0000C45A0000}"/>
    <cellStyle name="Note 10 2 4 3 4" xfId="13552" xr:uid="{00000000-0005-0000-0000-0000C55A0000}"/>
    <cellStyle name="Note 10 2 4 3 4 2" xfId="23726" xr:uid="{00000000-0005-0000-0000-0000C65A0000}"/>
    <cellStyle name="Note 10 2 4 3 4 3" xfId="39981" xr:uid="{00000000-0005-0000-0000-0000C75A0000}"/>
    <cellStyle name="Note 10 2 4 3 5" xfId="23721" xr:uid="{00000000-0005-0000-0000-0000C85A0000}"/>
    <cellStyle name="Note 10 2 4 3 6" xfId="34879" xr:uid="{00000000-0005-0000-0000-0000C95A0000}"/>
    <cellStyle name="Note 10 2 4 4" xfId="23713" xr:uid="{00000000-0005-0000-0000-0000CA5A0000}"/>
    <cellStyle name="Note 10 2 4 5" xfId="33582" xr:uid="{00000000-0005-0000-0000-0000CB5A0000}"/>
    <cellStyle name="Note 10 2 5" xfId="13553" xr:uid="{00000000-0005-0000-0000-0000CC5A0000}"/>
    <cellStyle name="Note 10 2 5 2" xfId="13554" xr:uid="{00000000-0005-0000-0000-0000CD5A0000}"/>
    <cellStyle name="Note 10 2 5 2 2" xfId="13555" xr:uid="{00000000-0005-0000-0000-0000CE5A0000}"/>
    <cellStyle name="Note 10 2 5 2 2 2" xfId="13556" xr:uid="{00000000-0005-0000-0000-0000CF5A0000}"/>
    <cellStyle name="Note 10 2 5 2 2 2 2" xfId="23730" xr:uid="{00000000-0005-0000-0000-0000D05A0000}"/>
    <cellStyle name="Note 10 2 5 2 2 2 3" xfId="38255" xr:uid="{00000000-0005-0000-0000-0000D15A0000}"/>
    <cellStyle name="Note 10 2 5 2 2 3" xfId="13557" xr:uid="{00000000-0005-0000-0000-0000D25A0000}"/>
    <cellStyle name="Note 10 2 5 2 2 3 2" xfId="23731" xr:uid="{00000000-0005-0000-0000-0000D35A0000}"/>
    <cellStyle name="Note 10 2 5 2 2 3 3" xfId="40795" xr:uid="{00000000-0005-0000-0000-0000D45A0000}"/>
    <cellStyle name="Note 10 2 5 2 2 4" xfId="23729" xr:uid="{00000000-0005-0000-0000-0000D55A0000}"/>
    <cellStyle name="Note 10 2 5 2 2 5" xfId="35702" xr:uid="{00000000-0005-0000-0000-0000D65A0000}"/>
    <cellStyle name="Note 10 2 5 2 3" xfId="13558" xr:uid="{00000000-0005-0000-0000-0000D75A0000}"/>
    <cellStyle name="Note 10 2 5 2 3 2" xfId="23732" xr:uid="{00000000-0005-0000-0000-0000D85A0000}"/>
    <cellStyle name="Note 10 2 5 2 3 3" xfId="36981" xr:uid="{00000000-0005-0000-0000-0000D95A0000}"/>
    <cellStyle name="Note 10 2 5 2 4" xfId="13559" xr:uid="{00000000-0005-0000-0000-0000DA5A0000}"/>
    <cellStyle name="Note 10 2 5 2 4 2" xfId="23733" xr:uid="{00000000-0005-0000-0000-0000DB5A0000}"/>
    <cellStyle name="Note 10 2 5 2 4 3" xfId="39525" xr:uid="{00000000-0005-0000-0000-0000DC5A0000}"/>
    <cellStyle name="Note 10 2 5 2 5" xfId="23728" xr:uid="{00000000-0005-0000-0000-0000DD5A0000}"/>
    <cellStyle name="Note 10 2 5 2 6" xfId="34427" xr:uid="{00000000-0005-0000-0000-0000DE5A0000}"/>
    <cellStyle name="Note 10 2 5 3" xfId="23727" xr:uid="{00000000-0005-0000-0000-0000DF5A0000}"/>
    <cellStyle name="Note 10 2 5 4" xfId="32450" xr:uid="{00000000-0005-0000-0000-0000E05A0000}"/>
    <cellStyle name="Note 10 2 6" xfId="13560" xr:uid="{00000000-0005-0000-0000-0000E15A0000}"/>
    <cellStyle name="Note 10 2 6 2" xfId="13561" xr:uid="{00000000-0005-0000-0000-0000E25A0000}"/>
    <cellStyle name="Note 10 2 6 2 2" xfId="13562" xr:uid="{00000000-0005-0000-0000-0000E35A0000}"/>
    <cellStyle name="Note 10 2 6 2 2 2" xfId="23736" xr:uid="{00000000-0005-0000-0000-0000E45A0000}"/>
    <cellStyle name="Note 10 2 6 2 2 3" xfId="38113" xr:uid="{00000000-0005-0000-0000-0000E55A0000}"/>
    <cellStyle name="Note 10 2 6 2 3" xfId="13563" xr:uid="{00000000-0005-0000-0000-0000E65A0000}"/>
    <cellStyle name="Note 10 2 6 2 3 2" xfId="23737" xr:uid="{00000000-0005-0000-0000-0000E75A0000}"/>
    <cellStyle name="Note 10 2 6 2 3 3" xfId="40653" xr:uid="{00000000-0005-0000-0000-0000E85A0000}"/>
    <cellStyle name="Note 10 2 6 2 4" xfId="23735" xr:uid="{00000000-0005-0000-0000-0000E95A0000}"/>
    <cellStyle name="Note 10 2 6 2 5" xfId="35560" xr:uid="{00000000-0005-0000-0000-0000EA5A0000}"/>
    <cellStyle name="Note 10 2 6 3" xfId="13564" xr:uid="{00000000-0005-0000-0000-0000EB5A0000}"/>
    <cellStyle name="Note 10 2 6 3 2" xfId="23738" xr:uid="{00000000-0005-0000-0000-0000EC5A0000}"/>
    <cellStyle name="Note 10 2 6 3 3" xfId="36839" xr:uid="{00000000-0005-0000-0000-0000ED5A0000}"/>
    <cellStyle name="Note 10 2 6 4" xfId="13565" xr:uid="{00000000-0005-0000-0000-0000EE5A0000}"/>
    <cellStyle name="Note 10 2 6 4 2" xfId="23739" xr:uid="{00000000-0005-0000-0000-0000EF5A0000}"/>
    <cellStyle name="Note 10 2 6 4 3" xfId="39383" xr:uid="{00000000-0005-0000-0000-0000F05A0000}"/>
    <cellStyle name="Note 10 2 6 5" xfId="23734" xr:uid="{00000000-0005-0000-0000-0000F15A0000}"/>
    <cellStyle name="Note 10 2 6 6" xfId="34285" xr:uid="{00000000-0005-0000-0000-0000F25A0000}"/>
    <cellStyle name="Note 10 2 7" xfId="23684" xr:uid="{00000000-0005-0000-0000-0000F35A0000}"/>
    <cellStyle name="Note 10 2 8" xfId="31681" xr:uid="{00000000-0005-0000-0000-0000F45A0000}"/>
    <cellStyle name="Note 10 3" xfId="13566" xr:uid="{00000000-0005-0000-0000-0000F55A0000}"/>
    <cellStyle name="Note 10 3 2" xfId="13567" xr:uid="{00000000-0005-0000-0000-0000F65A0000}"/>
    <cellStyle name="Note 10 3 2 2" xfId="13568" xr:uid="{00000000-0005-0000-0000-0000F75A0000}"/>
    <cellStyle name="Note 10 3 2 2 2" xfId="13569" xr:uid="{00000000-0005-0000-0000-0000F85A0000}"/>
    <cellStyle name="Note 10 3 2 2 2 2" xfId="13570" xr:uid="{00000000-0005-0000-0000-0000F95A0000}"/>
    <cellStyle name="Note 10 3 2 2 2 2 2" xfId="23744" xr:uid="{00000000-0005-0000-0000-0000FA5A0000}"/>
    <cellStyle name="Note 10 3 2 2 2 2 3" xfId="38844" xr:uid="{00000000-0005-0000-0000-0000FB5A0000}"/>
    <cellStyle name="Note 10 3 2 2 2 3" xfId="13571" xr:uid="{00000000-0005-0000-0000-0000FC5A0000}"/>
    <cellStyle name="Note 10 3 2 2 2 3 2" xfId="23745" xr:uid="{00000000-0005-0000-0000-0000FD5A0000}"/>
    <cellStyle name="Note 10 3 2 2 2 3 3" xfId="41384" xr:uid="{00000000-0005-0000-0000-0000FE5A0000}"/>
    <cellStyle name="Note 10 3 2 2 2 4" xfId="23743" xr:uid="{00000000-0005-0000-0000-0000FF5A0000}"/>
    <cellStyle name="Note 10 3 2 2 2 5" xfId="36291" xr:uid="{00000000-0005-0000-0000-0000005B0000}"/>
    <cellStyle name="Note 10 3 2 2 3" xfId="13572" xr:uid="{00000000-0005-0000-0000-0000015B0000}"/>
    <cellStyle name="Note 10 3 2 2 3 2" xfId="23746" xr:uid="{00000000-0005-0000-0000-0000025B0000}"/>
    <cellStyle name="Note 10 3 2 2 3 3" xfId="37572" xr:uid="{00000000-0005-0000-0000-0000035B0000}"/>
    <cellStyle name="Note 10 3 2 2 4" xfId="13573" xr:uid="{00000000-0005-0000-0000-0000045B0000}"/>
    <cellStyle name="Note 10 3 2 2 4 2" xfId="23747" xr:uid="{00000000-0005-0000-0000-0000055B0000}"/>
    <cellStyle name="Note 10 3 2 2 4 3" xfId="40114" xr:uid="{00000000-0005-0000-0000-0000065B0000}"/>
    <cellStyle name="Note 10 3 2 2 5" xfId="23742" xr:uid="{00000000-0005-0000-0000-0000075B0000}"/>
    <cellStyle name="Note 10 3 2 2 6" xfId="35012" xr:uid="{00000000-0005-0000-0000-0000085B0000}"/>
    <cellStyle name="Note 10 3 2 3" xfId="23741" xr:uid="{00000000-0005-0000-0000-0000095B0000}"/>
    <cellStyle name="Note 10 3 2 4" xfId="33741" xr:uid="{00000000-0005-0000-0000-00000A5B0000}"/>
    <cellStyle name="Note 10 3 3" xfId="13574" xr:uid="{00000000-0005-0000-0000-00000B5B0000}"/>
    <cellStyle name="Note 10 3 3 2" xfId="13575" xr:uid="{00000000-0005-0000-0000-00000C5B0000}"/>
    <cellStyle name="Note 10 3 3 2 2" xfId="13576" xr:uid="{00000000-0005-0000-0000-00000D5B0000}"/>
    <cellStyle name="Note 10 3 3 2 2 2" xfId="23750" xr:uid="{00000000-0005-0000-0000-00000E5B0000}"/>
    <cellStyle name="Note 10 3 3 2 2 3" xfId="38324" xr:uid="{00000000-0005-0000-0000-00000F5B0000}"/>
    <cellStyle name="Note 10 3 3 2 3" xfId="13577" xr:uid="{00000000-0005-0000-0000-0000105B0000}"/>
    <cellStyle name="Note 10 3 3 2 3 2" xfId="23751" xr:uid="{00000000-0005-0000-0000-0000115B0000}"/>
    <cellStyle name="Note 10 3 3 2 3 3" xfId="40864" xr:uid="{00000000-0005-0000-0000-0000125B0000}"/>
    <cellStyle name="Note 10 3 3 2 4" xfId="23749" xr:uid="{00000000-0005-0000-0000-0000135B0000}"/>
    <cellStyle name="Note 10 3 3 2 5" xfId="35771" xr:uid="{00000000-0005-0000-0000-0000145B0000}"/>
    <cellStyle name="Note 10 3 3 3" xfId="13578" xr:uid="{00000000-0005-0000-0000-0000155B0000}"/>
    <cellStyle name="Note 10 3 3 3 2" xfId="23752" xr:uid="{00000000-0005-0000-0000-0000165B0000}"/>
    <cellStyle name="Note 10 3 3 3 3" xfId="37050" xr:uid="{00000000-0005-0000-0000-0000175B0000}"/>
    <cellStyle name="Note 10 3 3 4" xfId="13579" xr:uid="{00000000-0005-0000-0000-0000185B0000}"/>
    <cellStyle name="Note 10 3 3 4 2" xfId="23753" xr:uid="{00000000-0005-0000-0000-0000195B0000}"/>
    <cellStyle name="Note 10 3 3 4 3" xfId="39594" xr:uid="{00000000-0005-0000-0000-00001A5B0000}"/>
    <cellStyle name="Note 10 3 3 5" xfId="23748" xr:uid="{00000000-0005-0000-0000-00001B5B0000}"/>
    <cellStyle name="Note 10 3 3 6" xfId="34495" xr:uid="{00000000-0005-0000-0000-00001C5B0000}"/>
    <cellStyle name="Note 10 3 4" xfId="23740" xr:uid="{00000000-0005-0000-0000-00001D5B0000}"/>
    <cellStyle name="Note 10 3 5" xfId="32541" xr:uid="{00000000-0005-0000-0000-00001E5B0000}"/>
    <cellStyle name="Note 10 4" xfId="13580" xr:uid="{00000000-0005-0000-0000-00001F5B0000}"/>
    <cellStyle name="Note 10 4 2" xfId="13581" xr:uid="{00000000-0005-0000-0000-0000205B0000}"/>
    <cellStyle name="Note 10 4 2 2" xfId="13582" xr:uid="{00000000-0005-0000-0000-0000215B0000}"/>
    <cellStyle name="Note 10 4 2 2 2" xfId="13583" xr:uid="{00000000-0005-0000-0000-0000225B0000}"/>
    <cellStyle name="Note 10 4 2 2 2 2" xfId="13584" xr:uid="{00000000-0005-0000-0000-0000235B0000}"/>
    <cellStyle name="Note 10 4 2 2 2 2 2" xfId="23758" xr:uid="{00000000-0005-0000-0000-0000245B0000}"/>
    <cellStyle name="Note 10 4 2 2 2 2 3" xfId="38995" xr:uid="{00000000-0005-0000-0000-0000255B0000}"/>
    <cellStyle name="Note 10 4 2 2 2 3" xfId="13585" xr:uid="{00000000-0005-0000-0000-0000265B0000}"/>
    <cellStyle name="Note 10 4 2 2 2 3 2" xfId="23759" xr:uid="{00000000-0005-0000-0000-0000275B0000}"/>
    <cellStyle name="Note 10 4 2 2 2 3 3" xfId="41535" xr:uid="{00000000-0005-0000-0000-0000285B0000}"/>
    <cellStyle name="Note 10 4 2 2 2 4" xfId="23757" xr:uid="{00000000-0005-0000-0000-0000295B0000}"/>
    <cellStyle name="Note 10 4 2 2 2 5" xfId="36442" xr:uid="{00000000-0005-0000-0000-00002A5B0000}"/>
    <cellStyle name="Note 10 4 2 2 3" xfId="13586" xr:uid="{00000000-0005-0000-0000-00002B5B0000}"/>
    <cellStyle name="Note 10 4 2 2 3 2" xfId="23760" xr:uid="{00000000-0005-0000-0000-00002C5B0000}"/>
    <cellStyle name="Note 10 4 2 2 3 3" xfId="37723" xr:uid="{00000000-0005-0000-0000-00002D5B0000}"/>
    <cellStyle name="Note 10 4 2 2 4" xfId="13587" xr:uid="{00000000-0005-0000-0000-00002E5B0000}"/>
    <cellStyle name="Note 10 4 2 2 4 2" xfId="23761" xr:uid="{00000000-0005-0000-0000-00002F5B0000}"/>
    <cellStyle name="Note 10 4 2 2 4 3" xfId="40265" xr:uid="{00000000-0005-0000-0000-0000305B0000}"/>
    <cellStyle name="Note 10 4 2 2 5" xfId="23756" xr:uid="{00000000-0005-0000-0000-0000315B0000}"/>
    <cellStyle name="Note 10 4 2 2 6" xfId="35163" xr:uid="{00000000-0005-0000-0000-0000325B0000}"/>
    <cellStyle name="Note 10 4 2 3" xfId="23755" xr:uid="{00000000-0005-0000-0000-0000335B0000}"/>
    <cellStyle name="Note 10 4 2 4" xfId="33892" xr:uid="{00000000-0005-0000-0000-0000345B0000}"/>
    <cellStyle name="Note 10 4 3" xfId="13588" xr:uid="{00000000-0005-0000-0000-0000355B0000}"/>
    <cellStyle name="Note 10 4 3 2" xfId="13589" xr:uid="{00000000-0005-0000-0000-0000365B0000}"/>
    <cellStyle name="Note 10 4 3 2 2" xfId="13590" xr:uid="{00000000-0005-0000-0000-0000375B0000}"/>
    <cellStyle name="Note 10 4 3 2 2 2" xfId="23764" xr:uid="{00000000-0005-0000-0000-0000385B0000}"/>
    <cellStyle name="Note 10 4 3 2 2 3" xfId="38475" xr:uid="{00000000-0005-0000-0000-0000395B0000}"/>
    <cellStyle name="Note 10 4 3 2 3" xfId="13591" xr:uid="{00000000-0005-0000-0000-00003A5B0000}"/>
    <cellStyle name="Note 10 4 3 2 3 2" xfId="23765" xr:uid="{00000000-0005-0000-0000-00003B5B0000}"/>
    <cellStyle name="Note 10 4 3 2 3 3" xfId="41015" xr:uid="{00000000-0005-0000-0000-00003C5B0000}"/>
    <cellStyle name="Note 10 4 3 2 4" xfId="23763" xr:uid="{00000000-0005-0000-0000-00003D5B0000}"/>
    <cellStyle name="Note 10 4 3 2 5" xfId="35922" xr:uid="{00000000-0005-0000-0000-00003E5B0000}"/>
    <cellStyle name="Note 10 4 3 3" xfId="13592" xr:uid="{00000000-0005-0000-0000-00003F5B0000}"/>
    <cellStyle name="Note 10 4 3 3 2" xfId="23766" xr:uid="{00000000-0005-0000-0000-0000405B0000}"/>
    <cellStyle name="Note 10 4 3 3 3" xfId="37201" xr:uid="{00000000-0005-0000-0000-0000415B0000}"/>
    <cellStyle name="Note 10 4 3 4" xfId="13593" xr:uid="{00000000-0005-0000-0000-0000425B0000}"/>
    <cellStyle name="Note 10 4 3 4 2" xfId="23767" xr:uid="{00000000-0005-0000-0000-0000435B0000}"/>
    <cellStyle name="Note 10 4 3 4 3" xfId="39745" xr:uid="{00000000-0005-0000-0000-0000445B0000}"/>
    <cellStyle name="Note 10 4 3 5" xfId="23762" xr:uid="{00000000-0005-0000-0000-0000455B0000}"/>
    <cellStyle name="Note 10 4 3 6" xfId="34642" xr:uid="{00000000-0005-0000-0000-0000465B0000}"/>
    <cellStyle name="Note 10 4 4" xfId="23754" xr:uid="{00000000-0005-0000-0000-0000475B0000}"/>
    <cellStyle name="Note 10 4 5" xfId="32689" xr:uid="{00000000-0005-0000-0000-0000485B0000}"/>
    <cellStyle name="Note 10 5" xfId="13594" xr:uid="{00000000-0005-0000-0000-0000495B0000}"/>
    <cellStyle name="Note 10 5 2" xfId="13595" xr:uid="{00000000-0005-0000-0000-00004A5B0000}"/>
    <cellStyle name="Note 10 5 2 2" xfId="13596" xr:uid="{00000000-0005-0000-0000-00004B5B0000}"/>
    <cellStyle name="Note 10 5 2 2 2" xfId="13597" xr:uid="{00000000-0005-0000-0000-00004C5B0000}"/>
    <cellStyle name="Note 10 5 2 2 2 2" xfId="13598" xr:uid="{00000000-0005-0000-0000-00004D5B0000}"/>
    <cellStyle name="Note 10 5 2 2 2 2 2" xfId="23772" xr:uid="{00000000-0005-0000-0000-00004E5B0000}"/>
    <cellStyle name="Note 10 5 2 2 2 2 3" xfId="39154" xr:uid="{00000000-0005-0000-0000-00004F5B0000}"/>
    <cellStyle name="Note 10 5 2 2 2 3" xfId="13599" xr:uid="{00000000-0005-0000-0000-0000505B0000}"/>
    <cellStyle name="Note 10 5 2 2 2 3 2" xfId="23773" xr:uid="{00000000-0005-0000-0000-0000515B0000}"/>
    <cellStyle name="Note 10 5 2 2 2 3 3" xfId="41694" xr:uid="{00000000-0005-0000-0000-0000525B0000}"/>
    <cellStyle name="Note 10 5 2 2 2 4" xfId="23771" xr:uid="{00000000-0005-0000-0000-0000535B0000}"/>
    <cellStyle name="Note 10 5 2 2 2 5" xfId="36601" xr:uid="{00000000-0005-0000-0000-0000545B0000}"/>
    <cellStyle name="Note 10 5 2 2 3" xfId="13600" xr:uid="{00000000-0005-0000-0000-0000555B0000}"/>
    <cellStyle name="Note 10 5 2 2 3 2" xfId="23774" xr:uid="{00000000-0005-0000-0000-0000565B0000}"/>
    <cellStyle name="Note 10 5 2 2 3 3" xfId="37884" xr:uid="{00000000-0005-0000-0000-0000575B0000}"/>
    <cellStyle name="Note 10 5 2 2 4" xfId="13601" xr:uid="{00000000-0005-0000-0000-0000585B0000}"/>
    <cellStyle name="Note 10 5 2 2 4 2" xfId="23775" xr:uid="{00000000-0005-0000-0000-0000595B0000}"/>
    <cellStyle name="Note 10 5 2 2 4 3" xfId="40424" xr:uid="{00000000-0005-0000-0000-00005A5B0000}"/>
    <cellStyle name="Note 10 5 2 2 5" xfId="23770" xr:uid="{00000000-0005-0000-0000-00005B5B0000}"/>
    <cellStyle name="Note 10 5 2 2 6" xfId="35324" xr:uid="{00000000-0005-0000-0000-00005C5B0000}"/>
    <cellStyle name="Note 10 5 2 3" xfId="23769" xr:uid="{00000000-0005-0000-0000-00005D5B0000}"/>
    <cellStyle name="Note 10 5 2 4" xfId="34052" xr:uid="{00000000-0005-0000-0000-00005E5B0000}"/>
    <cellStyle name="Note 10 5 3" xfId="13602" xr:uid="{00000000-0005-0000-0000-00005F5B0000}"/>
    <cellStyle name="Note 10 5 3 2" xfId="13603" xr:uid="{00000000-0005-0000-0000-0000605B0000}"/>
    <cellStyle name="Note 10 5 3 2 2" xfId="13604" xr:uid="{00000000-0005-0000-0000-0000615B0000}"/>
    <cellStyle name="Note 10 5 3 2 2 2" xfId="23778" xr:uid="{00000000-0005-0000-0000-0000625B0000}"/>
    <cellStyle name="Note 10 5 3 2 2 3" xfId="38634" xr:uid="{00000000-0005-0000-0000-0000635B0000}"/>
    <cellStyle name="Note 10 5 3 2 3" xfId="13605" xr:uid="{00000000-0005-0000-0000-0000645B0000}"/>
    <cellStyle name="Note 10 5 3 2 3 2" xfId="23779" xr:uid="{00000000-0005-0000-0000-0000655B0000}"/>
    <cellStyle name="Note 10 5 3 2 3 3" xfId="41174" xr:uid="{00000000-0005-0000-0000-0000665B0000}"/>
    <cellStyle name="Note 10 5 3 2 4" xfId="23777" xr:uid="{00000000-0005-0000-0000-0000675B0000}"/>
    <cellStyle name="Note 10 5 3 2 5" xfId="36081" xr:uid="{00000000-0005-0000-0000-0000685B0000}"/>
    <cellStyle name="Note 10 5 3 3" xfId="13606" xr:uid="{00000000-0005-0000-0000-0000695B0000}"/>
    <cellStyle name="Note 10 5 3 3 2" xfId="23780" xr:uid="{00000000-0005-0000-0000-00006A5B0000}"/>
    <cellStyle name="Note 10 5 3 3 3" xfId="37362" xr:uid="{00000000-0005-0000-0000-00006B5B0000}"/>
    <cellStyle name="Note 10 5 3 4" xfId="13607" xr:uid="{00000000-0005-0000-0000-00006C5B0000}"/>
    <cellStyle name="Note 10 5 3 4 2" xfId="23781" xr:uid="{00000000-0005-0000-0000-00006D5B0000}"/>
    <cellStyle name="Note 10 5 3 4 3" xfId="39904" xr:uid="{00000000-0005-0000-0000-00006E5B0000}"/>
    <cellStyle name="Note 10 5 3 5" xfId="23776" xr:uid="{00000000-0005-0000-0000-00006F5B0000}"/>
    <cellStyle name="Note 10 5 3 6" xfId="34801" xr:uid="{00000000-0005-0000-0000-0000705B0000}"/>
    <cellStyle name="Note 10 5 4" xfId="23768" xr:uid="{00000000-0005-0000-0000-0000715B0000}"/>
    <cellStyle name="Note 10 5 5" xfId="32865" xr:uid="{00000000-0005-0000-0000-0000725B0000}"/>
    <cellStyle name="Note 10 6" xfId="13608" xr:uid="{00000000-0005-0000-0000-0000735B0000}"/>
    <cellStyle name="Note 10 6 2" xfId="13609" xr:uid="{00000000-0005-0000-0000-0000745B0000}"/>
    <cellStyle name="Note 10 6 2 2" xfId="13610" xr:uid="{00000000-0005-0000-0000-0000755B0000}"/>
    <cellStyle name="Note 10 6 2 2 2" xfId="13611" xr:uid="{00000000-0005-0000-0000-0000765B0000}"/>
    <cellStyle name="Note 10 6 2 2 2 2" xfId="23785" xr:uid="{00000000-0005-0000-0000-0000775B0000}"/>
    <cellStyle name="Note 10 6 2 2 2 3" xfId="38188" xr:uid="{00000000-0005-0000-0000-0000785B0000}"/>
    <cellStyle name="Note 10 6 2 2 3" xfId="13612" xr:uid="{00000000-0005-0000-0000-0000795B0000}"/>
    <cellStyle name="Note 10 6 2 2 3 2" xfId="23786" xr:uid="{00000000-0005-0000-0000-00007A5B0000}"/>
    <cellStyle name="Note 10 6 2 2 3 3" xfId="40728" xr:uid="{00000000-0005-0000-0000-00007B5B0000}"/>
    <cellStyle name="Note 10 6 2 2 4" xfId="23784" xr:uid="{00000000-0005-0000-0000-00007C5B0000}"/>
    <cellStyle name="Note 10 6 2 2 5" xfId="35635" xr:uid="{00000000-0005-0000-0000-00007D5B0000}"/>
    <cellStyle name="Note 10 6 2 3" xfId="13613" xr:uid="{00000000-0005-0000-0000-00007E5B0000}"/>
    <cellStyle name="Note 10 6 2 3 2" xfId="23787" xr:uid="{00000000-0005-0000-0000-00007F5B0000}"/>
    <cellStyle name="Note 10 6 2 3 3" xfId="36914" xr:uid="{00000000-0005-0000-0000-0000805B0000}"/>
    <cellStyle name="Note 10 6 2 4" xfId="13614" xr:uid="{00000000-0005-0000-0000-0000815B0000}"/>
    <cellStyle name="Note 10 6 2 4 2" xfId="23788" xr:uid="{00000000-0005-0000-0000-0000825B0000}"/>
    <cellStyle name="Note 10 6 2 4 3" xfId="39458" xr:uid="{00000000-0005-0000-0000-0000835B0000}"/>
    <cellStyle name="Note 10 6 2 5" xfId="23783" xr:uid="{00000000-0005-0000-0000-0000845B0000}"/>
    <cellStyle name="Note 10 6 2 6" xfId="34360" xr:uid="{00000000-0005-0000-0000-0000855B0000}"/>
    <cellStyle name="Note 10 6 3" xfId="23782" xr:uid="{00000000-0005-0000-0000-0000865B0000}"/>
    <cellStyle name="Note 10 6 4" xfId="31761" xr:uid="{00000000-0005-0000-0000-0000875B0000}"/>
    <cellStyle name="Note 10 7" xfId="13615" xr:uid="{00000000-0005-0000-0000-0000885B0000}"/>
    <cellStyle name="Note 10 7 2" xfId="13616" xr:uid="{00000000-0005-0000-0000-0000895B0000}"/>
    <cellStyle name="Note 10 7 2 2" xfId="13617" xr:uid="{00000000-0005-0000-0000-00008A5B0000}"/>
    <cellStyle name="Note 10 7 2 2 2" xfId="23791" xr:uid="{00000000-0005-0000-0000-00008B5B0000}"/>
    <cellStyle name="Note 10 7 2 2 3" xfId="38036" xr:uid="{00000000-0005-0000-0000-00008C5B0000}"/>
    <cellStyle name="Note 10 7 2 3" xfId="13618" xr:uid="{00000000-0005-0000-0000-00008D5B0000}"/>
    <cellStyle name="Note 10 7 2 3 2" xfId="23792" xr:uid="{00000000-0005-0000-0000-00008E5B0000}"/>
    <cellStyle name="Note 10 7 2 3 3" xfId="40576" xr:uid="{00000000-0005-0000-0000-00008F5B0000}"/>
    <cellStyle name="Note 10 7 2 4" xfId="23790" xr:uid="{00000000-0005-0000-0000-0000905B0000}"/>
    <cellStyle name="Note 10 7 2 5" xfId="35483" xr:uid="{00000000-0005-0000-0000-0000915B0000}"/>
    <cellStyle name="Note 10 7 3" xfId="13619" xr:uid="{00000000-0005-0000-0000-0000925B0000}"/>
    <cellStyle name="Note 10 7 3 2" xfId="23793" xr:uid="{00000000-0005-0000-0000-0000935B0000}"/>
    <cellStyle name="Note 10 7 3 3" xfId="36762" xr:uid="{00000000-0005-0000-0000-0000945B0000}"/>
    <cellStyle name="Note 10 7 4" xfId="13620" xr:uid="{00000000-0005-0000-0000-0000955B0000}"/>
    <cellStyle name="Note 10 7 4 2" xfId="23794" xr:uid="{00000000-0005-0000-0000-0000965B0000}"/>
    <cellStyle name="Note 10 7 4 3" xfId="39306" xr:uid="{00000000-0005-0000-0000-0000975B0000}"/>
    <cellStyle name="Note 10 7 5" xfId="23789" xr:uid="{00000000-0005-0000-0000-0000985B0000}"/>
    <cellStyle name="Note 10 7 6" xfId="34208" xr:uid="{00000000-0005-0000-0000-0000995B0000}"/>
    <cellStyle name="Note 10 8" xfId="13621" xr:uid="{00000000-0005-0000-0000-00009A5B0000}"/>
    <cellStyle name="Note 10 8 2" xfId="23795" xr:uid="{00000000-0005-0000-0000-00009B5B0000}"/>
    <cellStyle name="Note 10 9" xfId="13509" xr:uid="{00000000-0005-0000-0000-00009C5B0000}"/>
    <cellStyle name="Note 11" xfId="2694" xr:uid="{00000000-0005-0000-0000-00009D5B0000}"/>
    <cellStyle name="Note 11 10" xfId="13622" xr:uid="{00000000-0005-0000-0000-00009E5B0000}"/>
    <cellStyle name="Note 11 11" xfId="23796" xr:uid="{00000000-0005-0000-0000-00009F5B0000}"/>
    <cellStyle name="Note 11 12" xfId="30916" xr:uid="{00000000-0005-0000-0000-0000A05B0000}"/>
    <cellStyle name="Note 11 2" xfId="13623" xr:uid="{00000000-0005-0000-0000-0000A15B0000}"/>
    <cellStyle name="Note 11 2 2" xfId="13624" xr:uid="{00000000-0005-0000-0000-0000A25B0000}"/>
    <cellStyle name="Note 11 2 2 2" xfId="13625" xr:uid="{00000000-0005-0000-0000-0000A35B0000}"/>
    <cellStyle name="Note 11 2 2 2 2" xfId="13626" xr:uid="{00000000-0005-0000-0000-0000A45B0000}"/>
    <cellStyle name="Note 11 2 2 2 2 2" xfId="13627" xr:uid="{00000000-0005-0000-0000-0000A55B0000}"/>
    <cellStyle name="Note 11 2 2 2 2 2 2" xfId="13628" xr:uid="{00000000-0005-0000-0000-0000A65B0000}"/>
    <cellStyle name="Note 11 2 2 2 2 2 2 2" xfId="23802" xr:uid="{00000000-0005-0000-0000-0000A75B0000}"/>
    <cellStyle name="Note 11 2 2 2 2 2 2 3" xfId="38921" xr:uid="{00000000-0005-0000-0000-0000A85B0000}"/>
    <cellStyle name="Note 11 2 2 2 2 2 3" xfId="13629" xr:uid="{00000000-0005-0000-0000-0000A95B0000}"/>
    <cellStyle name="Note 11 2 2 2 2 2 3 2" xfId="23803" xr:uid="{00000000-0005-0000-0000-0000AA5B0000}"/>
    <cellStyle name="Note 11 2 2 2 2 2 3 3" xfId="41461" xr:uid="{00000000-0005-0000-0000-0000AB5B0000}"/>
    <cellStyle name="Note 11 2 2 2 2 2 4" xfId="23801" xr:uid="{00000000-0005-0000-0000-0000AC5B0000}"/>
    <cellStyle name="Note 11 2 2 2 2 2 5" xfId="36368" xr:uid="{00000000-0005-0000-0000-0000AD5B0000}"/>
    <cellStyle name="Note 11 2 2 2 2 3" xfId="13630" xr:uid="{00000000-0005-0000-0000-0000AE5B0000}"/>
    <cellStyle name="Note 11 2 2 2 2 3 2" xfId="23804" xr:uid="{00000000-0005-0000-0000-0000AF5B0000}"/>
    <cellStyle name="Note 11 2 2 2 2 3 3" xfId="37649" xr:uid="{00000000-0005-0000-0000-0000B05B0000}"/>
    <cellStyle name="Note 11 2 2 2 2 4" xfId="13631" xr:uid="{00000000-0005-0000-0000-0000B15B0000}"/>
    <cellStyle name="Note 11 2 2 2 2 4 2" xfId="23805" xr:uid="{00000000-0005-0000-0000-0000B25B0000}"/>
    <cellStyle name="Note 11 2 2 2 2 4 3" xfId="40191" xr:uid="{00000000-0005-0000-0000-0000B35B0000}"/>
    <cellStyle name="Note 11 2 2 2 2 5" xfId="23800" xr:uid="{00000000-0005-0000-0000-0000B45B0000}"/>
    <cellStyle name="Note 11 2 2 2 2 6" xfId="35089" xr:uid="{00000000-0005-0000-0000-0000B55B0000}"/>
    <cellStyle name="Note 11 2 2 2 3" xfId="23799" xr:uid="{00000000-0005-0000-0000-0000B65B0000}"/>
    <cellStyle name="Note 11 2 2 2 4" xfId="33818" xr:uid="{00000000-0005-0000-0000-0000B75B0000}"/>
    <cellStyle name="Note 11 2 2 3" xfId="13632" xr:uid="{00000000-0005-0000-0000-0000B85B0000}"/>
    <cellStyle name="Note 11 2 2 3 2" xfId="13633" xr:uid="{00000000-0005-0000-0000-0000B95B0000}"/>
    <cellStyle name="Note 11 2 2 3 2 2" xfId="13634" xr:uid="{00000000-0005-0000-0000-0000BA5B0000}"/>
    <cellStyle name="Note 11 2 2 3 2 2 2" xfId="23808" xr:uid="{00000000-0005-0000-0000-0000BB5B0000}"/>
    <cellStyle name="Note 11 2 2 3 2 2 3" xfId="38401" xr:uid="{00000000-0005-0000-0000-0000BC5B0000}"/>
    <cellStyle name="Note 11 2 2 3 2 3" xfId="13635" xr:uid="{00000000-0005-0000-0000-0000BD5B0000}"/>
    <cellStyle name="Note 11 2 2 3 2 3 2" xfId="23809" xr:uid="{00000000-0005-0000-0000-0000BE5B0000}"/>
    <cellStyle name="Note 11 2 2 3 2 3 3" xfId="40941" xr:uid="{00000000-0005-0000-0000-0000BF5B0000}"/>
    <cellStyle name="Note 11 2 2 3 2 4" xfId="23807" xr:uid="{00000000-0005-0000-0000-0000C05B0000}"/>
    <cellStyle name="Note 11 2 2 3 2 5" xfId="35848" xr:uid="{00000000-0005-0000-0000-0000C15B0000}"/>
    <cellStyle name="Note 11 2 2 3 3" xfId="13636" xr:uid="{00000000-0005-0000-0000-0000C25B0000}"/>
    <cellStyle name="Note 11 2 2 3 3 2" xfId="23810" xr:uid="{00000000-0005-0000-0000-0000C35B0000}"/>
    <cellStyle name="Note 11 2 2 3 3 3" xfId="37127" xr:uid="{00000000-0005-0000-0000-0000C45B0000}"/>
    <cellStyle name="Note 11 2 2 3 4" xfId="13637" xr:uid="{00000000-0005-0000-0000-0000C55B0000}"/>
    <cellStyle name="Note 11 2 2 3 4 2" xfId="23811" xr:uid="{00000000-0005-0000-0000-0000C65B0000}"/>
    <cellStyle name="Note 11 2 2 3 4 3" xfId="39671" xr:uid="{00000000-0005-0000-0000-0000C75B0000}"/>
    <cellStyle name="Note 11 2 2 3 5" xfId="23806" xr:uid="{00000000-0005-0000-0000-0000C85B0000}"/>
    <cellStyle name="Note 11 2 2 3 6" xfId="34570" xr:uid="{00000000-0005-0000-0000-0000C95B0000}"/>
    <cellStyle name="Note 11 2 2 4" xfId="23798" xr:uid="{00000000-0005-0000-0000-0000CA5B0000}"/>
    <cellStyle name="Note 11 2 2 5" xfId="32615" xr:uid="{00000000-0005-0000-0000-0000CB5B0000}"/>
    <cellStyle name="Note 11 2 3" xfId="13638" xr:uid="{00000000-0005-0000-0000-0000CC5B0000}"/>
    <cellStyle name="Note 11 2 3 2" xfId="13639" xr:uid="{00000000-0005-0000-0000-0000CD5B0000}"/>
    <cellStyle name="Note 11 2 3 2 2" xfId="13640" xr:uid="{00000000-0005-0000-0000-0000CE5B0000}"/>
    <cellStyle name="Note 11 2 3 2 2 2" xfId="13641" xr:uid="{00000000-0005-0000-0000-0000CF5B0000}"/>
    <cellStyle name="Note 11 2 3 2 2 2 2" xfId="13642" xr:uid="{00000000-0005-0000-0000-0000D05B0000}"/>
    <cellStyle name="Note 11 2 3 2 2 2 2 2" xfId="23816" xr:uid="{00000000-0005-0000-0000-0000D15B0000}"/>
    <cellStyle name="Note 11 2 3 2 2 2 2 3" xfId="39073" xr:uid="{00000000-0005-0000-0000-0000D25B0000}"/>
    <cellStyle name="Note 11 2 3 2 2 2 3" xfId="13643" xr:uid="{00000000-0005-0000-0000-0000D35B0000}"/>
    <cellStyle name="Note 11 2 3 2 2 2 3 2" xfId="23817" xr:uid="{00000000-0005-0000-0000-0000D45B0000}"/>
    <cellStyle name="Note 11 2 3 2 2 2 3 3" xfId="41613" xr:uid="{00000000-0005-0000-0000-0000D55B0000}"/>
    <cellStyle name="Note 11 2 3 2 2 2 4" xfId="23815" xr:uid="{00000000-0005-0000-0000-0000D65B0000}"/>
    <cellStyle name="Note 11 2 3 2 2 2 5" xfId="36520" xr:uid="{00000000-0005-0000-0000-0000D75B0000}"/>
    <cellStyle name="Note 11 2 3 2 2 3" xfId="13644" xr:uid="{00000000-0005-0000-0000-0000D85B0000}"/>
    <cellStyle name="Note 11 2 3 2 2 3 2" xfId="23818" xr:uid="{00000000-0005-0000-0000-0000D95B0000}"/>
    <cellStyle name="Note 11 2 3 2 2 3 3" xfId="37801" xr:uid="{00000000-0005-0000-0000-0000DA5B0000}"/>
    <cellStyle name="Note 11 2 3 2 2 4" xfId="13645" xr:uid="{00000000-0005-0000-0000-0000DB5B0000}"/>
    <cellStyle name="Note 11 2 3 2 2 4 2" xfId="23819" xr:uid="{00000000-0005-0000-0000-0000DC5B0000}"/>
    <cellStyle name="Note 11 2 3 2 2 4 3" xfId="40343" xr:uid="{00000000-0005-0000-0000-0000DD5B0000}"/>
    <cellStyle name="Note 11 2 3 2 2 5" xfId="23814" xr:uid="{00000000-0005-0000-0000-0000DE5B0000}"/>
    <cellStyle name="Note 11 2 3 2 2 6" xfId="35241" xr:uid="{00000000-0005-0000-0000-0000DF5B0000}"/>
    <cellStyle name="Note 11 2 3 2 3" xfId="23813" xr:uid="{00000000-0005-0000-0000-0000E05B0000}"/>
    <cellStyle name="Note 11 2 3 2 4" xfId="33969" xr:uid="{00000000-0005-0000-0000-0000E15B0000}"/>
    <cellStyle name="Note 11 2 3 3" xfId="13646" xr:uid="{00000000-0005-0000-0000-0000E25B0000}"/>
    <cellStyle name="Note 11 2 3 3 2" xfId="13647" xr:uid="{00000000-0005-0000-0000-0000E35B0000}"/>
    <cellStyle name="Note 11 2 3 3 2 2" xfId="13648" xr:uid="{00000000-0005-0000-0000-0000E45B0000}"/>
    <cellStyle name="Note 11 2 3 3 2 2 2" xfId="23822" xr:uid="{00000000-0005-0000-0000-0000E55B0000}"/>
    <cellStyle name="Note 11 2 3 3 2 2 3" xfId="38553" xr:uid="{00000000-0005-0000-0000-0000E65B0000}"/>
    <cellStyle name="Note 11 2 3 3 2 3" xfId="13649" xr:uid="{00000000-0005-0000-0000-0000E75B0000}"/>
    <cellStyle name="Note 11 2 3 3 2 3 2" xfId="23823" xr:uid="{00000000-0005-0000-0000-0000E85B0000}"/>
    <cellStyle name="Note 11 2 3 3 2 3 3" xfId="41093" xr:uid="{00000000-0005-0000-0000-0000E95B0000}"/>
    <cellStyle name="Note 11 2 3 3 2 4" xfId="23821" xr:uid="{00000000-0005-0000-0000-0000EA5B0000}"/>
    <cellStyle name="Note 11 2 3 3 2 5" xfId="36000" xr:uid="{00000000-0005-0000-0000-0000EB5B0000}"/>
    <cellStyle name="Note 11 2 3 3 3" xfId="13650" xr:uid="{00000000-0005-0000-0000-0000EC5B0000}"/>
    <cellStyle name="Note 11 2 3 3 3 2" xfId="23824" xr:uid="{00000000-0005-0000-0000-0000ED5B0000}"/>
    <cellStyle name="Note 11 2 3 3 3 3" xfId="37279" xr:uid="{00000000-0005-0000-0000-0000EE5B0000}"/>
    <cellStyle name="Note 11 2 3 3 4" xfId="13651" xr:uid="{00000000-0005-0000-0000-0000EF5B0000}"/>
    <cellStyle name="Note 11 2 3 3 4 2" xfId="23825" xr:uid="{00000000-0005-0000-0000-0000F05B0000}"/>
    <cellStyle name="Note 11 2 3 3 4 3" xfId="39823" xr:uid="{00000000-0005-0000-0000-0000F15B0000}"/>
    <cellStyle name="Note 11 2 3 3 5" xfId="23820" xr:uid="{00000000-0005-0000-0000-0000F25B0000}"/>
    <cellStyle name="Note 11 2 3 3 6" xfId="34718" xr:uid="{00000000-0005-0000-0000-0000F35B0000}"/>
    <cellStyle name="Note 11 2 3 4" xfId="23812" xr:uid="{00000000-0005-0000-0000-0000F45B0000}"/>
    <cellStyle name="Note 11 2 3 5" xfId="32762" xr:uid="{00000000-0005-0000-0000-0000F55B0000}"/>
    <cellStyle name="Note 11 2 4" xfId="13652" xr:uid="{00000000-0005-0000-0000-0000F65B0000}"/>
    <cellStyle name="Note 11 2 4 2" xfId="13653" xr:uid="{00000000-0005-0000-0000-0000F75B0000}"/>
    <cellStyle name="Note 11 2 4 2 2" xfId="13654" xr:uid="{00000000-0005-0000-0000-0000F85B0000}"/>
    <cellStyle name="Note 11 2 4 2 2 2" xfId="13655" xr:uid="{00000000-0005-0000-0000-0000F95B0000}"/>
    <cellStyle name="Note 11 2 4 2 2 2 2" xfId="13656" xr:uid="{00000000-0005-0000-0000-0000FA5B0000}"/>
    <cellStyle name="Note 11 2 4 2 2 2 2 2" xfId="23830" xr:uid="{00000000-0005-0000-0000-0000FB5B0000}"/>
    <cellStyle name="Note 11 2 4 2 2 2 2 3" xfId="39232" xr:uid="{00000000-0005-0000-0000-0000FC5B0000}"/>
    <cellStyle name="Note 11 2 4 2 2 2 3" xfId="13657" xr:uid="{00000000-0005-0000-0000-0000FD5B0000}"/>
    <cellStyle name="Note 11 2 4 2 2 2 3 2" xfId="23831" xr:uid="{00000000-0005-0000-0000-0000FE5B0000}"/>
    <cellStyle name="Note 11 2 4 2 2 2 3 3" xfId="41772" xr:uid="{00000000-0005-0000-0000-0000FF5B0000}"/>
    <cellStyle name="Note 11 2 4 2 2 2 4" xfId="23829" xr:uid="{00000000-0005-0000-0000-0000005C0000}"/>
    <cellStyle name="Note 11 2 4 2 2 2 5" xfId="36679" xr:uid="{00000000-0005-0000-0000-0000015C0000}"/>
    <cellStyle name="Note 11 2 4 2 2 3" xfId="13658" xr:uid="{00000000-0005-0000-0000-0000025C0000}"/>
    <cellStyle name="Note 11 2 4 2 2 3 2" xfId="23832" xr:uid="{00000000-0005-0000-0000-0000035C0000}"/>
    <cellStyle name="Note 11 2 4 2 2 3 3" xfId="37962" xr:uid="{00000000-0005-0000-0000-0000045C0000}"/>
    <cellStyle name="Note 11 2 4 2 2 4" xfId="13659" xr:uid="{00000000-0005-0000-0000-0000055C0000}"/>
    <cellStyle name="Note 11 2 4 2 2 4 2" xfId="23833" xr:uid="{00000000-0005-0000-0000-0000065C0000}"/>
    <cellStyle name="Note 11 2 4 2 2 4 3" xfId="40502" xr:uid="{00000000-0005-0000-0000-0000075C0000}"/>
    <cellStyle name="Note 11 2 4 2 2 5" xfId="23828" xr:uid="{00000000-0005-0000-0000-0000085C0000}"/>
    <cellStyle name="Note 11 2 4 2 2 6" xfId="35402" xr:uid="{00000000-0005-0000-0000-0000095C0000}"/>
    <cellStyle name="Note 11 2 4 2 3" xfId="23827" xr:uid="{00000000-0005-0000-0000-00000A5C0000}"/>
    <cellStyle name="Note 11 2 4 2 4" xfId="34130" xr:uid="{00000000-0005-0000-0000-00000B5C0000}"/>
    <cellStyle name="Note 11 2 4 3" xfId="13660" xr:uid="{00000000-0005-0000-0000-00000C5C0000}"/>
    <cellStyle name="Note 11 2 4 3 2" xfId="13661" xr:uid="{00000000-0005-0000-0000-00000D5C0000}"/>
    <cellStyle name="Note 11 2 4 3 2 2" xfId="13662" xr:uid="{00000000-0005-0000-0000-00000E5C0000}"/>
    <cellStyle name="Note 11 2 4 3 2 2 2" xfId="23836" xr:uid="{00000000-0005-0000-0000-00000F5C0000}"/>
    <cellStyle name="Note 11 2 4 3 2 2 3" xfId="38712" xr:uid="{00000000-0005-0000-0000-0000105C0000}"/>
    <cellStyle name="Note 11 2 4 3 2 3" xfId="13663" xr:uid="{00000000-0005-0000-0000-0000115C0000}"/>
    <cellStyle name="Note 11 2 4 3 2 3 2" xfId="23837" xr:uid="{00000000-0005-0000-0000-0000125C0000}"/>
    <cellStyle name="Note 11 2 4 3 2 3 3" xfId="41252" xr:uid="{00000000-0005-0000-0000-0000135C0000}"/>
    <cellStyle name="Note 11 2 4 3 2 4" xfId="23835" xr:uid="{00000000-0005-0000-0000-0000145C0000}"/>
    <cellStyle name="Note 11 2 4 3 2 5" xfId="36159" xr:uid="{00000000-0005-0000-0000-0000155C0000}"/>
    <cellStyle name="Note 11 2 4 3 3" xfId="13664" xr:uid="{00000000-0005-0000-0000-0000165C0000}"/>
    <cellStyle name="Note 11 2 4 3 3 2" xfId="23838" xr:uid="{00000000-0005-0000-0000-0000175C0000}"/>
    <cellStyle name="Note 11 2 4 3 3 3" xfId="37440" xr:uid="{00000000-0005-0000-0000-0000185C0000}"/>
    <cellStyle name="Note 11 2 4 3 4" xfId="13665" xr:uid="{00000000-0005-0000-0000-0000195C0000}"/>
    <cellStyle name="Note 11 2 4 3 4 2" xfId="23839" xr:uid="{00000000-0005-0000-0000-00001A5C0000}"/>
    <cellStyle name="Note 11 2 4 3 4 3" xfId="39982" xr:uid="{00000000-0005-0000-0000-00001B5C0000}"/>
    <cellStyle name="Note 11 2 4 3 5" xfId="23834" xr:uid="{00000000-0005-0000-0000-00001C5C0000}"/>
    <cellStyle name="Note 11 2 4 3 6" xfId="34880" xr:uid="{00000000-0005-0000-0000-00001D5C0000}"/>
    <cellStyle name="Note 11 2 4 4" xfId="23826" xr:uid="{00000000-0005-0000-0000-00001E5C0000}"/>
    <cellStyle name="Note 11 2 4 5" xfId="33583" xr:uid="{00000000-0005-0000-0000-00001F5C0000}"/>
    <cellStyle name="Note 11 2 5" xfId="13666" xr:uid="{00000000-0005-0000-0000-0000205C0000}"/>
    <cellStyle name="Note 11 2 5 2" xfId="13667" xr:uid="{00000000-0005-0000-0000-0000215C0000}"/>
    <cellStyle name="Note 11 2 5 2 2" xfId="13668" xr:uid="{00000000-0005-0000-0000-0000225C0000}"/>
    <cellStyle name="Note 11 2 5 2 2 2" xfId="13669" xr:uid="{00000000-0005-0000-0000-0000235C0000}"/>
    <cellStyle name="Note 11 2 5 2 2 2 2" xfId="23843" xr:uid="{00000000-0005-0000-0000-0000245C0000}"/>
    <cellStyle name="Note 11 2 5 2 2 2 3" xfId="38256" xr:uid="{00000000-0005-0000-0000-0000255C0000}"/>
    <cellStyle name="Note 11 2 5 2 2 3" xfId="13670" xr:uid="{00000000-0005-0000-0000-0000265C0000}"/>
    <cellStyle name="Note 11 2 5 2 2 3 2" xfId="23844" xr:uid="{00000000-0005-0000-0000-0000275C0000}"/>
    <cellStyle name="Note 11 2 5 2 2 3 3" xfId="40796" xr:uid="{00000000-0005-0000-0000-0000285C0000}"/>
    <cellStyle name="Note 11 2 5 2 2 4" xfId="23842" xr:uid="{00000000-0005-0000-0000-0000295C0000}"/>
    <cellStyle name="Note 11 2 5 2 2 5" xfId="35703" xr:uid="{00000000-0005-0000-0000-00002A5C0000}"/>
    <cellStyle name="Note 11 2 5 2 3" xfId="13671" xr:uid="{00000000-0005-0000-0000-00002B5C0000}"/>
    <cellStyle name="Note 11 2 5 2 3 2" xfId="23845" xr:uid="{00000000-0005-0000-0000-00002C5C0000}"/>
    <cellStyle name="Note 11 2 5 2 3 3" xfId="36982" xr:uid="{00000000-0005-0000-0000-00002D5C0000}"/>
    <cellStyle name="Note 11 2 5 2 4" xfId="13672" xr:uid="{00000000-0005-0000-0000-00002E5C0000}"/>
    <cellStyle name="Note 11 2 5 2 4 2" xfId="23846" xr:uid="{00000000-0005-0000-0000-00002F5C0000}"/>
    <cellStyle name="Note 11 2 5 2 4 3" xfId="39526" xr:uid="{00000000-0005-0000-0000-0000305C0000}"/>
    <cellStyle name="Note 11 2 5 2 5" xfId="23841" xr:uid="{00000000-0005-0000-0000-0000315C0000}"/>
    <cellStyle name="Note 11 2 5 2 6" xfId="34428" xr:uid="{00000000-0005-0000-0000-0000325C0000}"/>
    <cellStyle name="Note 11 2 5 3" xfId="23840" xr:uid="{00000000-0005-0000-0000-0000335C0000}"/>
    <cellStyle name="Note 11 2 5 4" xfId="32451" xr:uid="{00000000-0005-0000-0000-0000345C0000}"/>
    <cellStyle name="Note 11 2 6" xfId="13673" xr:uid="{00000000-0005-0000-0000-0000355C0000}"/>
    <cellStyle name="Note 11 2 6 2" xfId="13674" xr:uid="{00000000-0005-0000-0000-0000365C0000}"/>
    <cellStyle name="Note 11 2 6 2 2" xfId="13675" xr:uid="{00000000-0005-0000-0000-0000375C0000}"/>
    <cellStyle name="Note 11 2 6 2 2 2" xfId="13676" xr:uid="{00000000-0005-0000-0000-0000385C0000}"/>
    <cellStyle name="Note 11 2 6 2 2 2 2" xfId="23850" xr:uid="{00000000-0005-0000-0000-0000395C0000}"/>
    <cellStyle name="Note 11 2 6 2 2 2 3" xfId="38782" xr:uid="{00000000-0005-0000-0000-00003A5C0000}"/>
    <cellStyle name="Note 11 2 6 2 2 3" xfId="13677" xr:uid="{00000000-0005-0000-0000-00003B5C0000}"/>
    <cellStyle name="Note 11 2 6 2 2 3 2" xfId="23851" xr:uid="{00000000-0005-0000-0000-00003C5C0000}"/>
    <cellStyle name="Note 11 2 6 2 2 3 3" xfId="41322" xr:uid="{00000000-0005-0000-0000-00003D5C0000}"/>
    <cellStyle name="Note 11 2 6 2 2 4" xfId="23849" xr:uid="{00000000-0005-0000-0000-00003E5C0000}"/>
    <cellStyle name="Note 11 2 6 2 2 5" xfId="36229" xr:uid="{00000000-0005-0000-0000-00003F5C0000}"/>
    <cellStyle name="Note 11 2 6 2 3" xfId="13678" xr:uid="{00000000-0005-0000-0000-0000405C0000}"/>
    <cellStyle name="Note 11 2 6 2 3 2" xfId="23852" xr:uid="{00000000-0005-0000-0000-0000415C0000}"/>
    <cellStyle name="Note 11 2 6 2 3 3" xfId="37510" xr:uid="{00000000-0005-0000-0000-0000425C0000}"/>
    <cellStyle name="Note 11 2 6 2 4" xfId="13679" xr:uid="{00000000-0005-0000-0000-0000435C0000}"/>
    <cellStyle name="Note 11 2 6 2 4 2" xfId="23853" xr:uid="{00000000-0005-0000-0000-0000445C0000}"/>
    <cellStyle name="Note 11 2 6 2 4 3" xfId="40052" xr:uid="{00000000-0005-0000-0000-0000455C0000}"/>
    <cellStyle name="Note 11 2 6 2 5" xfId="23848" xr:uid="{00000000-0005-0000-0000-0000465C0000}"/>
    <cellStyle name="Note 11 2 6 2 6" xfId="34950" xr:uid="{00000000-0005-0000-0000-0000475C0000}"/>
    <cellStyle name="Note 11 2 6 3" xfId="23847" xr:uid="{00000000-0005-0000-0000-0000485C0000}"/>
    <cellStyle name="Note 11 2 6 4" xfId="33677" xr:uid="{00000000-0005-0000-0000-0000495C0000}"/>
    <cellStyle name="Note 11 2 7" xfId="13680" xr:uid="{00000000-0005-0000-0000-00004A5C0000}"/>
    <cellStyle name="Note 11 2 7 2" xfId="13681" xr:uid="{00000000-0005-0000-0000-00004B5C0000}"/>
    <cellStyle name="Note 11 2 7 2 2" xfId="13682" xr:uid="{00000000-0005-0000-0000-00004C5C0000}"/>
    <cellStyle name="Note 11 2 7 2 2 2" xfId="23856" xr:uid="{00000000-0005-0000-0000-00004D5C0000}"/>
    <cellStyle name="Note 11 2 7 2 2 3" xfId="38114" xr:uid="{00000000-0005-0000-0000-00004E5C0000}"/>
    <cellStyle name="Note 11 2 7 2 3" xfId="13683" xr:uid="{00000000-0005-0000-0000-00004F5C0000}"/>
    <cellStyle name="Note 11 2 7 2 3 2" xfId="23857" xr:uid="{00000000-0005-0000-0000-0000505C0000}"/>
    <cellStyle name="Note 11 2 7 2 3 3" xfId="40654" xr:uid="{00000000-0005-0000-0000-0000515C0000}"/>
    <cellStyle name="Note 11 2 7 2 4" xfId="23855" xr:uid="{00000000-0005-0000-0000-0000525C0000}"/>
    <cellStyle name="Note 11 2 7 2 5" xfId="35561" xr:uid="{00000000-0005-0000-0000-0000535C0000}"/>
    <cellStyle name="Note 11 2 7 3" xfId="13684" xr:uid="{00000000-0005-0000-0000-0000545C0000}"/>
    <cellStyle name="Note 11 2 7 3 2" xfId="23858" xr:uid="{00000000-0005-0000-0000-0000555C0000}"/>
    <cellStyle name="Note 11 2 7 3 3" xfId="36840" xr:uid="{00000000-0005-0000-0000-0000565C0000}"/>
    <cellStyle name="Note 11 2 7 4" xfId="13685" xr:uid="{00000000-0005-0000-0000-0000575C0000}"/>
    <cellStyle name="Note 11 2 7 4 2" xfId="23859" xr:uid="{00000000-0005-0000-0000-0000585C0000}"/>
    <cellStyle name="Note 11 2 7 4 3" xfId="39384" xr:uid="{00000000-0005-0000-0000-0000595C0000}"/>
    <cellStyle name="Note 11 2 7 5" xfId="23854" xr:uid="{00000000-0005-0000-0000-00005A5C0000}"/>
    <cellStyle name="Note 11 2 7 6" xfId="34286" xr:uid="{00000000-0005-0000-0000-00005B5C0000}"/>
    <cellStyle name="Note 11 2 8" xfId="23797" xr:uid="{00000000-0005-0000-0000-00005C5C0000}"/>
    <cellStyle name="Note 11 2 9" xfId="31682" xr:uid="{00000000-0005-0000-0000-00005D5C0000}"/>
    <cellStyle name="Note 11 3" xfId="13686" xr:uid="{00000000-0005-0000-0000-00005E5C0000}"/>
    <cellStyle name="Note 11 3 2" xfId="13687" xr:uid="{00000000-0005-0000-0000-00005F5C0000}"/>
    <cellStyle name="Note 11 3 2 2" xfId="13688" xr:uid="{00000000-0005-0000-0000-0000605C0000}"/>
    <cellStyle name="Note 11 3 2 2 2" xfId="13689" xr:uid="{00000000-0005-0000-0000-0000615C0000}"/>
    <cellStyle name="Note 11 3 2 2 2 2" xfId="13690" xr:uid="{00000000-0005-0000-0000-0000625C0000}"/>
    <cellStyle name="Note 11 3 2 2 2 2 2" xfId="23864" xr:uid="{00000000-0005-0000-0000-0000635C0000}"/>
    <cellStyle name="Note 11 3 2 2 2 2 3" xfId="38845" xr:uid="{00000000-0005-0000-0000-0000645C0000}"/>
    <cellStyle name="Note 11 3 2 2 2 3" xfId="13691" xr:uid="{00000000-0005-0000-0000-0000655C0000}"/>
    <cellStyle name="Note 11 3 2 2 2 3 2" xfId="23865" xr:uid="{00000000-0005-0000-0000-0000665C0000}"/>
    <cellStyle name="Note 11 3 2 2 2 3 3" xfId="41385" xr:uid="{00000000-0005-0000-0000-0000675C0000}"/>
    <cellStyle name="Note 11 3 2 2 2 4" xfId="23863" xr:uid="{00000000-0005-0000-0000-0000685C0000}"/>
    <cellStyle name="Note 11 3 2 2 2 5" xfId="36292" xr:uid="{00000000-0005-0000-0000-0000695C0000}"/>
    <cellStyle name="Note 11 3 2 2 3" xfId="13692" xr:uid="{00000000-0005-0000-0000-00006A5C0000}"/>
    <cellStyle name="Note 11 3 2 2 3 2" xfId="23866" xr:uid="{00000000-0005-0000-0000-00006B5C0000}"/>
    <cellStyle name="Note 11 3 2 2 3 3" xfId="37573" xr:uid="{00000000-0005-0000-0000-00006C5C0000}"/>
    <cellStyle name="Note 11 3 2 2 4" xfId="13693" xr:uid="{00000000-0005-0000-0000-00006D5C0000}"/>
    <cellStyle name="Note 11 3 2 2 4 2" xfId="23867" xr:uid="{00000000-0005-0000-0000-00006E5C0000}"/>
    <cellStyle name="Note 11 3 2 2 4 3" xfId="40115" xr:uid="{00000000-0005-0000-0000-00006F5C0000}"/>
    <cellStyle name="Note 11 3 2 2 5" xfId="23862" xr:uid="{00000000-0005-0000-0000-0000705C0000}"/>
    <cellStyle name="Note 11 3 2 2 6" xfId="35013" xr:uid="{00000000-0005-0000-0000-0000715C0000}"/>
    <cellStyle name="Note 11 3 2 3" xfId="23861" xr:uid="{00000000-0005-0000-0000-0000725C0000}"/>
    <cellStyle name="Note 11 3 2 4" xfId="33742" xr:uid="{00000000-0005-0000-0000-0000735C0000}"/>
    <cellStyle name="Note 11 3 3" xfId="13694" xr:uid="{00000000-0005-0000-0000-0000745C0000}"/>
    <cellStyle name="Note 11 3 3 2" xfId="13695" xr:uid="{00000000-0005-0000-0000-0000755C0000}"/>
    <cellStyle name="Note 11 3 3 2 2" xfId="13696" xr:uid="{00000000-0005-0000-0000-0000765C0000}"/>
    <cellStyle name="Note 11 3 3 2 2 2" xfId="23870" xr:uid="{00000000-0005-0000-0000-0000775C0000}"/>
    <cellStyle name="Note 11 3 3 2 2 3" xfId="38325" xr:uid="{00000000-0005-0000-0000-0000785C0000}"/>
    <cellStyle name="Note 11 3 3 2 3" xfId="13697" xr:uid="{00000000-0005-0000-0000-0000795C0000}"/>
    <cellStyle name="Note 11 3 3 2 3 2" xfId="23871" xr:uid="{00000000-0005-0000-0000-00007A5C0000}"/>
    <cellStyle name="Note 11 3 3 2 3 3" xfId="40865" xr:uid="{00000000-0005-0000-0000-00007B5C0000}"/>
    <cellStyle name="Note 11 3 3 2 4" xfId="23869" xr:uid="{00000000-0005-0000-0000-00007C5C0000}"/>
    <cellStyle name="Note 11 3 3 2 5" xfId="35772" xr:uid="{00000000-0005-0000-0000-00007D5C0000}"/>
    <cellStyle name="Note 11 3 3 3" xfId="13698" xr:uid="{00000000-0005-0000-0000-00007E5C0000}"/>
    <cellStyle name="Note 11 3 3 3 2" xfId="23872" xr:uid="{00000000-0005-0000-0000-00007F5C0000}"/>
    <cellStyle name="Note 11 3 3 3 3" xfId="37051" xr:uid="{00000000-0005-0000-0000-0000805C0000}"/>
    <cellStyle name="Note 11 3 3 4" xfId="13699" xr:uid="{00000000-0005-0000-0000-0000815C0000}"/>
    <cellStyle name="Note 11 3 3 4 2" xfId="23873" xr:uid="{00000000-0005-0000-0000-0000825C0000}"/>
    <cellStyle name="Note 11 3 3 4 3" xfId="39595" xr:uid="{00000000-0005-0000-0000-0000835C0000}"/>
    <cellStyle name="Note 11 3 3 5" xfId="23868" xr:uid="{00000000-0005-0000-0000-0000845C0000}"/>
    <cellStyle name="Note 11 3 3 6" xfId="34496" xr:uid="{00000000-0005-0000-0000-0000855C0000}"/>
    <cellStyle name="Note 11 3 4" xfId="23860" xr:uid="{00000000-0005-0000-0000-0000865C0000}"/>
    <cellStyle name="Note 11 3 5" xfId="32542" xr:uid="{00000000-0005-0000-0000-0000875C0000}"/>
    <cellStyle name="Note 11 4" xfId="13700" xr:uid="{00000000-0005-0000-0000-0000885C0000}"/>
    <cellStyle name="Note 11 4 2" xfId="13701" xr:uid="{00000000-0005-0000-0000-0000895C0000}"/>
    <cellStyle name="Note 11 4 2 2" xfId="13702" xr:uid="{00000000-0005-0000-0000-00008A5C0000}"/>
    <cellStyle name="Note 11 4 2 2 2" xfId="13703" xr:uid="{00000000-0005-0000-0000-00008B5C0000}"/>
    <cellStyle name="Note 11 4 2 2 2 2" xfId="13704" xr:uid="{00000000-0005-0000-0000-00008C5C0000}"/>
    <cellStyle name="Note 11 4 2 2 2 2 2" xfId="23878" xr:uid="{00000000-0005-0000-0000-00008D5C0000}"/>
    <cellStyle name="Note 11 4 2 2 2 2 3" xfId="38996" xr:uid="{00000000-0005-0000-0000-00008E5C0000}"/>
    <cellStyle name="Note 11 4 2 2 2 3" xfId="13705" xr:uid="{00000000-0005-0000-0000-00008F5C0000}"/>
    <cellStyle name="Note 11 4 2 2 2 3 2" xfId="23879" xr:uid="{00000000-0005-0000-0000-0000905C0000}"/>
    <cellStyle name="Note 11 4 2 2 2 3 3" xfId="41536" xr:uid="{00000000-0005-0000-0000-0000915C0000}"/>
    <cellStyle name="Note 11 4 2 2 2 4" xfId="23877" xr:uid="{00000000-0005-0000-0000-0000925C0000}"/>
    <cellStyle name="Note 11 4 2 2 2 5" xfId="36443" xr:uid="{00000000-0005-0000-0000-0000935C0000}"/>
    <cellStyle name="Note 11 4 2 2 3" xfId="13706" xr:uid="{00000000-0005-0000-0000-0000945C0000}"/>
    <cellStyle name="Note 11 4 2 2 3 2" xfId="23880" xr:uid="{00000000-0005-0000-0000-0000955C0000}"/>
    <cellStyle name="Note 11 4 2 2 3 3" xfId="37724" xr:uid="{00000000-0005-0000-0000-0000965C0000}"/>
    <cellStyle name="Note 11 4 2 2 4" xfId="13707" xr:uid="{00000000-0005-0000-0000-0000975C0000}"/>
    <cellStyle name="Note 11 4 2 2 4 2" xfId="23881" xr:uid="{00000000-0005-0000-0000-0000985C0000}"/>
    <cellStyle name="Note 11 4 2 2 4 3" xfId="40266" xr:uid="{00000000-0005-0000-0000-0000995C0000}"/>
    <cellStyle name="Note 11 4 2 2 5" xfId="23876" xr:uid="{00000000-0005-0000-0000-00009A5C0000}"/>
    <cellStyle name="Note 11 4 2 2 6" xfId="35164" xr:uid="{00000000-0005-0000-0000-00009B5C0000}"/>
    <cellStyle name="Note 11 4 2 3" xfId="23875" xr:uid="{00000000-0005-0000-0000-00009C5C0000}"/>
    <cellStyle name="Note 11 4 2 4" xfId="33893" xr:uid="{00000000-0005-0000-0000-00009D5C0000}"/>
    <cellStyle name="Note 11 4 3" xfId="13708" xr:uid="{00000000-0005-0000-0000-00009E5C0000}"/>
    <cellStyle name="Note 11 4 3 2" xfId="13709" xr:uid="{00000000-0005-0000-0000-00009F5C0000}"/>
    <cellStyle name="Note 11 4 3 2 2" xfId="13710" xr:uid="{00000000-0005-0000-0000-0000A05C0000}"/>
    <cellStyle name="Note 11 4 3 2 2 2" xfId="23884" xr:uid="{00000000-0005-0000-0000-0000A15C0000}"/>
    <cellStyle name="Note 11 4 3 2 2 3" xfId="38476" xr:uid="{00000000-0005-0000-0000-0000A25C0000}"/>
    <cellStyle name="Note 11 4 3 2 3" xfId="13711" xr:uid="{00000000-0005-0000-0000-0000A35C0000}"/>
    <cellStyle name="Note 11 4 3 2 3 2" xfId="23885" xr:uid="{00000000-0005-0000-0000-0000A45C0000}"/>
    <cellStyle name="Note 11 4 3 2 3 3" xfId="41016" xr:uid="{00000000-0005-0000-0000-0000A55C0000}"/>
    <cellStyle name="Note 11 4 3 2 4" xfId="23883" xr:uid="{00000000-0005-0000-0000-0000A65C0000}"/>
    <cellStyle name="Note 11 4 3 2 5" xfId="35923" xr:uid="{00000000-0005-0000-0000-0000A75C0000}"/>
    <cellStyle name="Note 11 4 3 3" xfId="13712" xr:uid="{00000000-0005-0000-0000-0000A85C0000}"/>
    <cellStyle name="Note 11 4 3 3 2" xfId="23886" xr:uid="{00000000-0005-0000-0000-0000A95C0000}"/>
    <cellStyle name="Note 11 4 3 3 3" xfId="37202" xr:uid="{00000000-0005-0000-0000-0000AA5C0000}"/>
    <cellStyle name="Note 11 4 3 4" xfId="13713" xr:uid="{00000000-0005-0000-0000-0000AB5C0000}"/>
    <cellStyle name="Note 11 4 3 4 2" xfId="23887" xr:uid="{00000000-0005-0000-0000-0000AC5C0000}"/>
    <cellStyle name="Note 11 4 3 4 3" xfId="39746" xr:uid="{00000000-0005-0000-0000-0000AD5C0000}"/>
    <cellStyle name="Note 11 4 3 5" xfId="23882" xr:uid="{00000000-0005-0000-0000-0000AE5C0000}"/>
    <cellStyle name="Note 11 4 3 6" xfId="34643" xr:uid="{00000000-0005-0000-0000-0000AF5C0000}"/>
    <cellStyle name="Note 11 4 4" xfId="23874" xr:uid="{00000000-0005-0000-0000-0000B05C0000}"/>
    <cellStyle name="Note 11 4 5" xfId="32690" xr:uid="{00000000-0005-0000-0000-0000B15C0000}"/>
    <cellStyle name="Note 11 5" xfId="13714" xr:uid="{00000000-0005-0000-0000-0000B25C0000}"/>
    <cellStyle name="Note 11 5 2" xfId="13715" xr:uid="{00000000-0005-0000-0000-0000B35C0000}"/>
    <cellStyle name="Note 11 5 2 2" xfId="13716" xr:uid="{00000000-0005-0000-0000-0000B45C0000}"/>
    <cellStyle name="Note 11 5 2 2 2" xfId="13717" xr:uid="{00000000-0005-0000-0000-0000B55C0000}"/>
    <cellStyle name="Note 11 5 2 2 2 2" xfId="13718" xr:uid="{00000000-0005-0000-0000-0000B65C0000}"/>
    <cellStyle name="Note 11 5 2 2 2 2 2" xfId="23892" xr:uid="{00000000-0005-0000-0000-0000B75C0000}"/>
    <cellStyle name="Note 11 5 2 2 2 2 3" xfId="39155" xr:uid="{00000000-0005-0000-0000-0000B85C0000}"/>
    <cellStyle name="Note 11 5 2 2 2 3" xfId="13719" xr:uid="{00000000-0005-0000-0000-0000B95C0000}"/>
    <cellStyle name="Note 11 5 2 2 2 3 2" xfId="23893" xr:uid="{00000000-0005-0000-0000-0000BA5C0000}"/>
    <cellStyle name="Note 11 5 2 2 2 3 3" xfId="41695" xr:uid="{00000000-0005-0000-0000-0000BB5C0000}"/>
    <cellStyle name="Note 11 5 2 2 2 4" xfId="23891" xr:uid="{00000000-0005-0000-0000-0000BC5C0000}"/>
    <cellStyle name="Note 11 5 2 2 2 5" xfId="36602" xr:uid="{00000000-0005-0000-0000-0000BD5C0000}"/>
    <cellStyle name="Note 11 5 2 2 3" xfId="13720" xr:uid="{00000000-0005-0000-0000-0000BE5C0000}"/>
    <cellStyle name="Note 11 5 2 2 3 2" xfId="23894" xr:uid="{00000000-0005-0000-0000-0000BF5C0000}"/>
    <cellStyle name="Note 11 5 2 2 3 3" xfId="37885" xr:uid="{00000000-0005-0000-0000-0000C05C0000}"/>
    <cellStyle name="Note 11 5 2 2 4" xfId="13721" xr:uid="{00000000-0005-0000-0000-0000C15C0000}"/>
    <cellStyle name="Note 11 5 2 2 4 2" xfId="23895" xr:uid="{00000000-0005-0000-0000-0000C25C0000}"/>
    <cellStyle name="Note 11 5 2 2 4 3" xfId="40425" xr:uid="{00000000-0005-0000-0000-0000C35C0000}"/>
    <cellStyle name="Note 11 5 2 2 5" xfId="23890" xr:uid="{00000000-0005-0000-0000-0000C45C0000}"/>
    <cellStyle name="Note 11 5 2 2 6" xfId="35325" xr:uid="{00000000-0005-0000-0000-0000C55C0000}"/>
    <cellStyle name="Note 11 5 2 3" xfId="23889" xr:uid="{00000000-0005-0000-0000-0000C65C0000}"/>
    <cellStyle name="Note 11 5 2 4" xfId="34053" xr:uid="{00000000-0005-0000-0000-0000C75C0000}"/>
    <cellStyle name="Note 11 5 3" xfId="13722" xr:uid="{00000000-0005-0000-0000-0000C85C0000}"/>
    <cellStyle name="Note 11 5 3 2" xfId="13723" xr:uid="{00000000-0005-0000-0000-0000C95C0000}"/>
    <cellStyle name="Note 11 5 3 2 2" xfId="13724" xr:uid="{00000000-0005-0000-0000-0000CA5C0000}"/>
    <cellStyle name="Note 11 5 3 2 2 2" xfId="23898" xr:uid="{00000000-0005-0000-0000-0000CB5C0000}"/>
    <cellStyle name="Note 11 5 3 2 2 3" xfId="38635" xr:uid="{00000000-0005-0000-0000-0000CC5C0000}"/>
    <cellStyle name="Note 11 5 3 2 3" xfId="13725" xr:uid="{00000000-0005-0000-0000-0000CD5C0000}"/>
    <cellStyle name="Note 11 5 3 2 3 2" xfId="23899" xr:uid="{00000000-0005-0000-0000-0000CE5C0000}"/>
    <cellStyle name="Note 11 5 3 2 3 3" xfId="41175" xr:uid="{00000000-0005-0000-0000-0000CF5C0000}"/>
    <cellStyle name="Note 11 5 3 2 4" xfId="23897" xr:uid="{00000000-0005-0000-0000-0000D05C0000}"/>
    <cellStyle name="Note 11 5 3 2 5" xfId="36082" xr:uid="{00000000-0005-0000-0000-0000D15C0000}"/>
    <cellStyle name="Note 11 5 3 3" xfId="13726" xr:uid="{00000000-0005-0000-0000-0000D25C0000}"/>
    <cellStyle name="Note 11 5 3 3 2" xfId="23900" xr:uid="{00000000-0005-0000-0000-0000D35C0000}"/>
    <cellStyle name="Note 11 5 3 3 3" xfId="37363" xr:uid="{00000000-0005-0000-0000-0000D45C0000}"/>
    <cellStyle name="Note 11 5 3 4" xfId="13727" xr:uid="{00000000-0005-0000-0000-0000D55C0000}"/>
    <cellStyle name="Note 11 5 3 4 2" xfId="23901" xr:uid="{00000000-0005-0000-0000-0000D65C0000}"/>
    <cellStyle name="Note 11 5 3 4 3" xfId="39905" xr:uid="{00000000-0005-0000-0000-0000D75C0000}"/>
    <cellStyle name="Note 11 5 3 5" xfId="23896" xr:uid="{00000000-0005-0000-0000-0000D85C0000}"/>
    <cellStyle name="Note 11 5 3 6" xfId="34802" xr:uid="{00000000-0005-0000-0000-0000D95C0000}"/>
    <cellStyle name="Note 11 5 4" xfId="23888" xr:uid="{00000000-0005-0000-0000-0000DA5C0000}"/>
    <cellStyle name="Note 11 5 5" xfId="32866" xr:uid="{00000000-0005-0000-0000-0000DB5C0000}"/>
    <cellStyle name="Note 11 6" xfId="13728" xr:uid="{00000000-0005-0000-0000-0000DC5C0000}"/>
    <cellStyle name="Note 11 6 2" xfId="13729" xr:uid="{00000000-0005-0000-0000-0000DD5C0000}"/>
    <cellStyle name="Note 11 6 2 2" xfId="13730" xr:uid="{00000000-0005-0000-0000-0000DE5C0000}"/>
    <cellStyle name="Note 11 6 2 2 2" xfId="13731" xr:uid="{00000000-0005-0000-0000-0000DF5C0000}"/>
    <cellStyle name="Note 11 6 2 2 2 2" xfId="23905" xr:uid="{00000000-0005-0000-0000-0000E05C0000}"/>
    <cellStyle name="Note 11 6 2 2 2 3" xfId="38189" xr:uid="{00000000-0005-0000-0000-0000E15C0000}"/>
    <cellStyle name="Note 11 6 2 2 3" xfId="13732" xr:uid="{00000000-0005-0000-0000-0000E25C0000}"/>
    <cellStyle name="Note 11 6 2 2 3 2" xfId="23906" xr:uid="{00000000-0005-0000-0000-0000E35C0000}"/>
    <cellStyle name="Note 11 6 2 2 3 3" xfId="40729" xr:uid="{00000000-0005-0000-0000-0000E45C0000}"/>
    <cellStyle name="Note 11 6 2 2 4" xfId="23904" xr:uid="{00000000-0005-0000-0000-0000E55C0000}"/>
    <cellStyle name="Note 11 6 2 2 5" xfId="35636" xr:uid="{00000000-0005-0000-0000-0000E65C0000}"/>
    <cellStyle name="Note 11 6 2 3" xfId="13733" xr:uid="{00000000-0005-0000-0000-0000E75C0000}"/>
    <cellStyle name="Note 11 6 2 3 2" xfId="23907" xr:uid="{00000000-0005-0000-0000-0000E85C0000}"/>
    <cellStyle name="Note 11 6 2 3 3" xfId="36915" xr:uid="{00000000-0005-0000-0000-0000E95C0000}"/>
    <cellStyle name="Note 11 6 2 4" xfId="13734" xr:uid="{00000000-0005-0000-0000-0000EA5C0000}"/>
    <cellStyle name="Note 11 6 2 4 2" xfId="23908" xr:uid="{00000000-0005-0000-0000-0000EB5C0000}"/>
    <cellStyle name="Note 11 6 2 4 3" xfId="39459" xr:uid="{00000000-0005-0000-0000-0000EC5C0000}"/>
    <cellStyle name="Note 11 6 2 5" xfId="23903" xr:uid="{00000000-0005-0000-0000-0000ED5C0000}"/>
    <cellStyle name="Note 11 6 2 6" xfId="34361" xr:uid="{00000000-0005-0000-0000-0000EE5C0000}"/>
    <cellStyle name="Note 11 6 3" xfId="23902" xr:uid="{00000000-0005-0000-0000-0000EF5C0000}"/>
    <cellStyle name="Note 11 6 4" xfId="31762" xr:uid="{00000000-0005-0000-0000-0000F05C0000}"/>
    <cellStyle name="Note 11 7" xfId="13735" xr:uid="{00000000-0005-0000-0000-0000F15C0000}"/>
    <cellStyle name="Note 11 7 2" xfId="13736" xr:uid="{00000000-0005-0000-0000-0000F25C0000}"/>
    <cellStyle name="Note 11 7 2 2" xfId="13737" xr:uid="{00000000-0005-0000-0000-0000F35C0000}"/>
    <cellStyle name="Note 11 7 2 2 2" xfId="23911" xr:uid="{00000000-0005-0000-0000-0000F45C0000}"/>
    <cellStyle name="Note 11 7 2 2 3" xfId="38037" xr:uid="{00000000-0005-0000-0000-0000F55C0000}"/>
    <cellStyle name="Note 11 7 2 3" xfId="13738" xr:uid="{00000000-0005-0000-0000-0000F65C0000}"/>
    <cellStyle name="Note 11 7 2 3 2" xfId="23912" xr:uid="{00000000-0005-0000-0000-0000F75C0000}"/>
    <cellStyle name="Note 11 7 2 3 3" xfId="40577" xr:uid="{00000000-0005-0000-0000-0000F85C0000}"/>
    <cellStyle name="Note 11 7 2 4" xfId="23910" xr:uid="{00000000-0005-0000-0000-0000F95C0000}"/>
    <cellStyle name="Note 11 7 2 5" xfId="35484" xr:uid="{00000000-0005-0000-0000-0000FA5C0000}"/>
    <cellStyle name="Note 11 7 3" xfId="13739" xr:uid="{00000000-0005-0000-0000-0000FB5C0000}"/>
    <cellStyle name="Note 11 7 3 2" xfId="23913" xr:uid="{00000000-0005-0000-0000-0000FC5C0000}"/>
    <cellStyle name="Note 11 7 3 3" xfId="36763" xr:uid="{00000000-0005-0000-0000-0000FD5C0000}"/>
    <cellStyle name="Note 11 7 4" xfId="13740" xr:uid="{00000000-0005-0000-0000-0000FE5C0000}"/>
    <cellStyle name="Note 11 7 4 2" xfId="23914" xr:uid="{00000000-0005-0000-0000-0000FF5C0000}"/>
    <cellStyle name="Note 11 7 4 3" xfId="39307" xr:uid="{00000000-0005-0000-0000-0000005D0000}"/>
    <cellStyle name="Note 11 7 5" xfId="23909" xr:uid="{00000000-0005-0000-0000-0000015D0000}"/>
    <cellStyle name="Note 11 7 6" xfId="34209" xr:uid="{00000000-0005-0000-0000-0000025D0000}"/>
    <cellStyle name="Note 11 8" xfId="13741" xr:uid="{00000000-0005-0000-0000-0000035D0000}"/>
    <cellStyle name="Note 11 8 2" xfId="23915" xr:uid="{00000000-0005-0000-0000-0000045D0000}"/>
    <cellStyle name="Note 11 8 3" xfId="42448" xr:uid="{00000000-0005-0000-0000-0000055D0000}"/>
    <cellStyle name="Note 11 9" xfId="13742" xr:uid="{00000000-0005-0000-0000-0000065D0000}"/>
    <cellStyle name="Note 11 9 2" xfId="23916" xr:uid="{00000000-0005-0000-0000-0000075D0000}"/>
    <cellStyle name="Note 12" xfId="2695" xr:uid="{00000000-0005-0000-0000-0000085D0000}"/>
    <cellStyle name="Note 12 10" xfId="13743" xr:uid="{00000000-0005-0000-0000-0000095D0000}"/>
    <cellStyle name="Note 12 11" xfId="23917" xr:uid="{00000000-0005-0000-0000-00000A5D0000}"/>
    <cellStyle name="Note 12 12" xfId="30917" xr:uid="{00000000-0005-0000-0000-00000B5D0000}"/>
    <cellStyle name="Note 12 2" xfId="13744" xr:uid="{00000000-0005-0000-0000-00000C5D0000}"/>
    <cellStyle name="Note 12 2 2" xfId="13745" xr:uid="{00000000-0005-0000-0000-00000D5D0000}"/>
    <cellStyle name="Note 12 2 2 2" xfId="13746" xr:uid="{00000000-0005-0000-0000-00000E5D0000}"/>
    <cellStyle name="Note 12 2 2 2 2" xfId="13747" xr:uid="{00000000-0005-0000-0000-00000F5D0000}"/>
    <cellStyle name="Note 12 2 2 2 2 2" xfId="13748" xr:uid="{00000000-0005-0000-0000-0000105D0000}"/>
    <cellStyle name="Note 12 2 2 2 2 2 2" xfId="13749" xr:uid="{00000000-0005-0000-0000-0000115D0000}"/>
    <cellStyle name="Note 12 2 2 2 2 2 2 2" xfId="23923" xr:uid="{00000000-0005-0000-0000-0000125D0000}"/>
    <cellStyle name="Note 12 2 2 2 2 2 2 3" xfId="38922" xr:uid="{00000000-0005-0000-0000-0000135D0000}"/>
    <cellStyle name="Note 12 2 2 2 2 2 3" xfId="13750" xr:uid="{00000000-0005-0000-0000-0000145D0000}"/>
    <cellStyle name="Note 12 2 2 2 2 2 3 2" xfId="23924" xr:uid="{00000000-0005-0000-0000-0000155D0000}"/>
    <cellStyle name="Note 12 2 2 2 2 2 3 3" xfId="41462" xr:uid="{00000000-0005-0000-0000-0000165D0000}"/>
    <cellStyle name="Note 12 2 2 2 2 2 4" xfId="23922" xr:uid="{00000000-0005-0000-0000-0000175D0000}"/>
    <cellStyle name="Note 12 2 2 2 2 2 5" xfId="36369" xr:uid="{00000000-0005-0000-0000-0000185D0000}"/>
    <cellStyle name="Note 12 2 2 2 2 3" xfId="13751" xr:uid="{00000000-0005-0000-0000-0000195D0000}"/>
    <cellStyle name="Note 12 2 2 2 2 3 2" xfId="23925" xr:uid="{00000000-0005-0000-0000-00001A5D0000}"/>
    <cellStyle name="Note 12 2 2 2 2 3 3" xfId="37650" xr:uid="{00000000-0005-0000-0000-00001B5D0000}"/>
    <cellStyle name="Note 12 2 2 2 2 4" xfId="13752" xr:uid="{00000000-0005-0000-0000-00001C5D0000}"/>
    <cellStyle name="Note 12 2 2 2 2 4 2" xfId="23926" xr:uid="{00000000-0005-0000-0000-00001D5D0000}"/>
    <cellStyle name="Note 12 2 2 2 2 4 3" xfId="40192" xr:uid="{00000000-0005-0000-0000-00001E5D0000}"/>
    <cellStyle name="Note 12 2 2 2 2 5" xfId="23921" xr:uid="{00000000-0005-0000-0000-00001F5D0000}"/>
    <cellStyle name="Note 12 2 2 2 2 6" xfId="35090" xr:uid="{00000000-0005-0000-0000-0000205D0000}"/>
    <cellStyle name="Note 12 2 2 2 3" xfId="23920" xr:uid="{00000000-0005-0000-0000-0000215D0000}"/>
    <cellStyle name="Note 12 2 2 2 4" xfId="33819" xr:uid="{00000000-0005-0000-0000-0000225D0000}"/>
    <cellStyle name="Note 12 2 2 3" xfId="13753" xr:uid="{00000000-0005-0000-0000-0000235D0000}"/>
    <cellStyle name="Note 12 2 2 3 2" xfId="13754" xr:uid="{00000000-0005-0000-0000-0000245D0000}"/>
    <cellStyle name="Note 12 2 2 3 2 2" xfId="13755" xr:uid="{00000000-0005-0000-0000-0000255D0000}"/>
    <cellStyle name="Note 12 2 2 3 2 2 2" xfId="23929" xr:uid="{00000000-0005-0000-0000-0000265D0000}"/>
    <cellStyle name="Note 12 2 2 3 2 2 3" xfId="38402" xr:uid="{00000000-0005-0000-0000-0000275D0000}"/>
    <cellStyle name="Note 12 2 2 3 2 3" xfId="13756" xr:uid="{00000000-0005-0000-0000-0000285D0000}"/>
    <cellStyle name="Note 12 2 2 3 2 3 2" xfId="23930" xr:uid="{00000000-0005-0000-0000-0000295D0000}"/>
    <cellStyle name="Note 12 2 2 3 2 3 3" xfId="40942" xr:uid="{00000000-0005-0000-0000-00002A5D0000}"/>
    <cellStyle name="Note 12 2 2 3 2 4" xfId="23928" xr:uid="{00000000-0005-0000-0000-00002B5D0000}"/>
    <cellStyle name="Note 12 2 2 3 2 5" xfId="35849" xr:uid="{00000000-0005-0000-0000-00002C5D0000}"/>
    <cellStyle name="Note 12 2 2 3 3" xfId="13757" xr:uid="{00000000-0005-0000-0000-00002D5D0000}"/>
    <cellStyle name="Note 12 2 2 3 3 2" xfId="23931" xr:uid="{00000000-0005-0000-0000-00002E5D0000}"/>
    <cellStyle name="Note 12 2 2 3 3 3" xfId="37128" xr:uid="{00000000-0005-0000-0000-00002F5D0000}"/>
    <cellStyle name="Note 12 2 2 3 4" xfId="13758" xr:uid="{00000000-0005-0000-0000-0000305D0000}"/>
    <cellStyle name="Note 12 2 2 3 4 2" xfId="23932" xr:uid="{00000000-0005-0000-0000-0000315D0000}"/>
    <cellStyle name="Note 12 2 2 3 4 3" xfId="39672" xr:uid="{00000000-0005-0000-0000-0000325D0000}"/>
    <cellStyle name="Note 12 2 2 3 5" xfId="23927" xr:uid="{00000000-0005-0000-0000-0000335D0000}"/>
    <cellStyle name="Note 12 2 2 3 6" xfId="34571" xr:uid="{00000000-0005-0000-0000-0000345D0000}"/>
    <cellStyle name="Note 12 2 2 4" xfId="23919" xr:uid="{00000000-0005-0000-0000-0000355D0000}"/>
    <cellStyle name="Note 12 2 2 5" xfId="32616" xr:uid="{00000000-0005-0000-0000-0000365D0000}"/>
    <cellStyle name="Note 12 2 3" xfId="13759" xr:uid="{00000000-0005-0000-0000-0000375D0000}"/>
    <cellStyle name="Note 12 2 3 2" xfId="13760" xr:uid="{00000000-0005-0000-0000-0000385D0000}"/>
    <cellStyle name="Note 12 2 3 2 2" xfId="13761" xr:uid="{00000000-0005-0000-0000-0000395D0000}"/>
    <cellStyle name="Note 12 2 3 2 2 2" xfId="13762" xr:uid="{00000000-0005-0000-0000-00003A5D0000}"/>
    <cellStyle name="Note 12 2 3 2 2 2 2" xfId="13763" xr:uid="{00000000-0005-0000-0000-00003B5D0000}"/>
    <cellStyle name="Note 12 2 3 2 2 2 2 2" xfId="23937" xr:uid="{00000000-0005-0000-0000-00003C5D0000}"/>
    <cellStyle name="Note 12 2 3 2 2 2 2 3" xfId="39074" xr:uid="{00000000-0005-0000-0000-00003D5D0000}"/>
    <cellStyle name="Note 12 2 3 2 2 2 3" xfId="13764" xr:uid="{00000000-0005-0000-0000-00003E5D0000}"/>
    <cellStyle name="Note 12 2 3 2 2 2 3 2" xfId="23938" xr:uid="{00000000-0005-0000-0000-00003F5D0000}"/>
    <cellStyle name="Note 12 2 3 2 2 2 3 3" xfId="41614" xr:uid="{00000000-0005-0000-0000-0000405D0000}"/>
    <cellStyle name="Note 12 2 3 2 2 2 4" xfId="23936" xr:uid="{00000000-0005-0000-0000-0000415D0000}"/>
    <cellStyle name="Note 12 2 3 2 2 2 5" xfId="36521" xr:uid="{00000000-0005-0000-0000-0000425D0000}"/>
    <cellStyle name="Note 12 2 3 2 2 3" xfId="13765" xr:uid="{00000000-0005-0000-0000-0000435D0000}"/>
    <cellStyle name="Note 12 2 3 2 2 3 2" xfId="23939" xr:uid="{00000000-0005-0000-0000-0000445D0000}"/>
    <cellStyle name="Note 12 2 3 2 2 3 3" xfId="37802" xr:uid="{00000000-0005-0000-0000-0000455D0000}"/>
    <cellStyle name="Note 12 2 3 2 2 4" xfId="13766" xr:uid="{00000000-0005-0000-0000-0000465D0000}"/>
    <cellStyle name="Note 12 2 3 2 2 4 2" xfId="23940" xr:uid="{00000000-0005-0000-0000-0000475D0000}"/>
    <cellStyle name="Note 12 2 3 2 2 4 3" xfId="40344" xr:uid="{00000000-0005-0000-0000-0000485D0000}"/>
    <cellStyle name="Note 12 2 3 2 2 5" xfId="23935" xr:uid="{00000000-0005-0000-0000-0000495D0000}"/>
    <cellStyle name="Note 12 2 3 2 2 6" xfId="35242" xr:uid="{00000000-0005-0000-0000-00004A5D0000}"/>
    <cellStyle name="Note 12 2 3 2 3" xfId="23934" xr:uid="{00000000-0005-0000-0000-00004B5D0000}"/>
    <cellStyle name="Note 12 2 3 2 4" xfId="33970" xr:uid="{00000000-0005-0000-0000-00004C5D0000}"/>
    <cellStyle name="Note 12 2 3 3" xfId="13767" xr:uid="{00000000-0005-0000-0000-00004D5D0000}"/>
    <cellStyle name="Note 12 2 3 3 2" xfId="13768" xr:uid="{00000000-0005-0000-0000-00004E5D0000}"/>
    <cellStyle name="Note 12 2 3 3 2 2" xfId="13769" xr:uid="{00000000-0005-0000-0000-00004F5D0000}"/>
    <cellStyle name="Note 12 2 3 3 2 2 2" xfId="23943" xr:uid="{00000000-0005-0000-0000-0000505D0000}"/>
    <cellStyle name="Note 12 2 3 3 2 2 3" xfId="38554" xr:uid="{00000000-0005-0000-0000-0000515D0000}"/>
    <cellStyle name="Note 12 2 3 3 2 3" xfId="13770" xr:uid="{00000000-0005-0000-0000-0000525D0000}"/>
    <cellStyle name="Note 12 2 3 3 2 3 2" xfId="23944" xr:uid="{00000000-0005-0000-0000-0000535D0000}"/>
    <cellStyle name="Note 12 2 3 3 2 3 3" xfId="41094" xr:uid="{00000000-0005-0000-0000-0000545D0000}"/>
    <cellStyle name="Note 12 2 3 3 2 4" xfId="23942" xr:uid="{00000000-0005-0000-0000-0000555D0000}"/>
    <cellStyle name="Note 12 2 3 3 2 5" xfId="36001" xr:uid="{00000000-0005-0000-0000-0000565D0000}"/>
    <cellStyle name="Note 12 2 3 3 3" xfId="13771" xr:uid="{00000000-0005-0000-0000-0000575D0000}"/>
    <cellStyle name="Note 12 2 3 3 3 2" xfId="23945" xr:uid="{00000000-0005-0000-0000-0000585D0000}"/>
    <cellStyle name="Note 12 2 3 3 3 3" xfId="37280" xr:uid="{00000000-0005-0000-0000-0000595D0000}"/>
    <cellStyle name="Note 12 2 3 3 4" xfId="13772" xr:uid="{00000000-0005-0000-0000-00005A5D0000}"/>
    <cellStyle name="Note 12 2 3 3 4 2" xfId="23946" xr:uid="{00000000-0005-0000-0000-00005B5D0000}"/>
    <cellStyle name="Note 12 2 3 3 4 3" xfId="39824" xr:uid="{00000000-0005-0000-0000-00005C5D0000}"/>
    <cellStyle name="Note 12 2 3 3 5" xfId="23941" xr:uid="{00000000-0005-0000-0000-00005D5D0000}"/>
    <cellStyle name="Note 12 2 3 3 6" xfId="34719" xr:uid="{00000000-0005-0000-0000-00005E5D0000}"/>
    <cellStyle name="Note 12 2 3 4" xfId="23933" xr:uid="{00000000-0005-0000-0000-00005F5D0000}"/>
    <cellStyle name="Note 12 2 3 5" xfId="32763" xr:uid="{00000000-0005-0000-0000-0000605D0000}"/>
    <cellStyle name="Note 12 2 4" xfId="13773" xr:uid="{00000000-0005-0000-0000-0000615D0000}"/>
    <cellStyle name="Note 12 2 4 2" xfId="13774" xr:uid="{00000000-0005-0000-0000-0000625D0000}"/>
    <cellStyle name="Note 12 2 4 2 2" xfId="13775" xr:uid="{00000000-0005-0000-0000-0000635D0000}"/>
    <cellStyle name="Note 12 2 4 2 2 2" xfId="13776" xr:uid="{00000000-0005-0000-0000-0000645D0000}"/>
    <cellStyle name="Note 12 2 4 2 2 2 2" xfId="13777" xr:uid="{00000000-0005-0000-0000-0000655D0000}"/>
    <cellStyle name="Note 12 2 4 2 2 2 2 2" xfId="23951" xr:uid="{00000000-0005-0000-0000-0000665D0000}"/>
    <cellStyle name="Note 12 2 4 2 2 2 2 3" xfId="39233" xr:uid="{00000000-0005-0000-0000-0000675D0000}"/>
    <cellStyle name="Note 12 2 4 2 2 2 3" xfId="13778" xr:uid="{00000000-0005-0000-0000-0000685D0000}"/>
    <cellStyle name="Note 12 2 4 2 2 2 3 2" xfId="23952" xr:uid="{00000000-0005-0000-0000-0000695D0000}"/>
    <cellStyle name="Note 12 2 4 2 2 2 3 3" xfId="41773" xr:uid="{00000000-0005-0000-0000-00006A5D0000}"/>
    <cellStyle name="Note 12 2 4 2 2 2 4" xfId="23950" xr:uid="{00000000-0005-0000-0000-00006B5D0000}"/>
    <cellStyle name="Note 12 2 4 2 2 2 5" xfId="36680" xr:uid="{00000000-0005-0000-0000-00006C5D0000}"/>
    <cellStyle name="Note 12 2 4 2 2 3" xfId="13779" xr:uid="{00000000-0005-0000-0000-00006D5D0000}"/>
    <cellStyle name="Note 12 2 4 2 2 3 2" xfId="23953" xr:uid="{00000000-0005-0000-0000-00006E5D0000}"/>
    <cellStyle name="Note 12 2 4 2 2 3 3" xfId="37963" xr:uid="{00000000-0005-0000-0000-00006F5D0000}"/>
    <cellStyle name="Note 12 2 4 2 2 4" xfId="13780" xr:uid="{00000000-0005-0000-0000-0000705D0000}"/>
    <cellStyle name="Note 12 2 4 2 2 4 2" xfId="23954" xr:uid="{00000000-0005-0000-0000-0000715D0000}"/>
    <cellStyle name="Note 12 2 4 2 2 4 3" xfId="40503" xr:uid="{00000000-0005-0000-0000-0000725D0000}"/>
    <cellStyle name="Note 12 2 4 2 2 5" xfId="23949" xr:uid="{00000000-0005-0000-0000-0000735D0000}"/>
    <cellStyle name="Note 12 2 4 2 2 6" xfId="35403" xr:uid="{00000000-0005-0000-0000-0000745D0000}"/>
    <cellStyle name="Note 12 2 4 2 3" xfId="23948" xr:uid="{00000000-0005-0000-0000-0000755D0000}"/>
    <cellStyle name="Note 12 2 4 2 4" xfId="34131" xr:uid="{00000000-0005-0000-0000-0000765D0000}"/>
    <cellStyle name="Note 12 2 4 3" xfId="13781" xr:uid="{00000000-0005-0000-0000-0000775D0000}"/>
    <cellStyle name="Note 12 2 4 3 2" xfId="13782" xr:uid="{00000000-0005-0000-0000-0000785D0000}"/>
    <cellStyle name="Note 12 2 4 3 2 2" xfId="13783" xr:uid="{00000000-0005-0000-0000-0000795D0000}"/>
    <cellStyle name="Note 12 2 4 3 2 2 2" xfId="23957" xr:uid="{00000000-0005-0000-0000-00007A5D0000}"/>
    <cellStyle name="Note 12 2 4 3 2 2 3" xfId="38713" xr:uid="{00000000-0005-0000-0000-00007B5D0000}"/>
    <cellStyle name="Note 12 2 4 3 2 3" xfId="13784" xr:uid="{00000000-0005-0000-0000-00007C5D0000}"/>
    <cellStyle name="Note 12 2 4 3 2 3 2" xfId="23958" xr:uid="{00000000-0005-0000-0000-00007D5D0000}"/>
    <cellStyle name="Note 12 2 4 3 2 3 3" xfId="41253" xr:uid="{00000000-0005-0000-0000-00007E5D0000}"/>
    <cellStyle name="Note 12 2 4 3 2 4" xfId="23956" xr:uid="{00000000-0005-0000-0000-00007F5D0000}"/>
    <cellStyle name="Note 12 2 4 3 2 5" xfId="36160" xr:uid="{00000000-0005-0000-0000-0000805D0000}"/>
    <cellStyle name="Note 12 2 4 3 3" xfId="13785" xr:uid="{00000000-0005-0000-0000-0000815D0000}"/>
    <cellStyle name="Note 12 2 4 3 3 2" xfId="23959" xr:uid="{00000000-0005-0000-0000-0000825D0000}"/>
    <cellStyle name="Note 12 2 4 3 3 3" xfId="37441" xr:uid="{00000000-0005-0000-0000-0000835D0000}"/>
    <cellStyle name="Note 12 2 4 3 4" xfId="13786" xr:uid="{00000000-0005-0000-0000-0000845D0000}"/>
    <cellStyle name="Note 12 2 4 3 4 2" xfId="23960" xr:uid="{00000000-0005-0000-0000-0000855D0000}"/>
    <cellStyle name="Note 12 2 4 3 4 3" xfId="39983" xr:uid="{00000000-0005-0000-0000-0000865D0000}"/>
    <cellStyle name="Note 12 2 4 3 5" xfId="23955" xr:uid="{00000000-0005-0000-0000-0000875D0000}"/>
    <cellStyle name="Note 12 2 4 3 6" xfId="34881" xr:uid="{00000000-0005-0000-0000-0000885D0000}"/>
    <cellStyle name="Note 12 2 4 4" xfId="23947" xr:uid="{00000000-0005-0000-0000-0000895D0000}"/>
    <cellStyle name="Note 12 2 4 5" xfId="33584" xr:uid="{00000000-0005-0000-0000-00008A5D0000}"/>
    <cellStyle name="Note 12 2 5" xfId="13787" xr:uid="{00000000-0005-0000-0000-00008B5D0000}"/>
    <cellStyle name="Note 12 2 5 2" xfId="13788" xr:uid="{00000000-0005-0000-0000-00008C5D0000}"/>
    <cellStyle name="Note 12 2 5 2 2" xfId="13789" xr:uid="{00000000-0005-0000-0000-00008D5D0000}"/>
    <cellStyle name="Note 12 2 5 2 2 2" xfId="13790" xr:uid="{00000000-0005-0000-0000-00008E5D0000}"/>
    <cellStyle name="Note 12 2 5 2 2 2 2" xfId="23964" xr:uid="{00000000-0005-0000-0000-00008F5D0000}"/>
    <cellStyle name="Note 12 2 5 2 2 2 3" xfId="38257" xr:uid="{00000000-0005-0000-0000-0000905D0000}"/>
    <cellStyle name="Note 12 2 5 2 2 3" xfId="13791" xr:uid="{00000000-0005-0000-0000-0000915D0000}"/>
    <cellStyle name="Note 12 2 5 2 2 3 2" xfId="23965" xr:uid="{00000000-0005-0000-0000-0000925D0000}"/>
    <cellStyle name="Note 12 2 5 2 2 3 3" xfId="40797" xr:uid="{00000000-0005-0000-0000-0000935D0000}"/>
    <cellStyle name="Note 12 2 5 2 2 4" xfId="23963" xr:uid="{00000000-0005-0000-0000-0000945D0000}"/>
    <cellStyle name="Note 12 2 5 2 2 5" xfId="35704" xr:uid="{00000000-0005-0000-0000-0000955D0000}"/>
    <cellStyle name="Note 12 2 5 2 3" xfId="13792" xr:uid="{00000000-0005-0000-0000-0000965D0000}"/>
    <cellStyle name="Note 12 2 5 2 3 2" xfId="23966" xr:uid="{00000000-0005-0000-0000-0000975D0000}"/>
    <cellStyle name="Note 12 2 5 2 3 3" xfId="36983" xr:uid="{00000000-0005-0000-0000-0000985D0000}"/>
    <cellStyle name="Note 12 2 5 2 4" xfId="13793" xr:uid="{00000000-0005-0000-0000-0000995D0000}"/>
    <cellStyle name="Note 12 2 5 2 4 2" xfId="23967" xr:uid="{00000000-0005-0000-0000-00009A5D0000}"/>
    <cellStyle name="Note 12 2 5 2 4 3" xfId="39527" xr:uid="{00000000-0005-0000-0000-00009B5D0000}"/>
    <cellStyle name="Note 12 2 5 2 5" xfId="23962" xr:uid="{00000000-0005-0000-0000-00009C5D0000}"/>
    <cellStyle name="Note 12 2 5 2 6" xfId="34429" xr:uid="{00000000-0005-0000-0000-00009D5D0000}"/>
    <cellStyle name="Note 12 2 5 3" xfId="23961" xr:uid="{00000000-0005-0000-0000-00009E5D0000}"/>
    <cellStyle name="Note 12 2 5 4" xfId="32452" xr:uid="{00000000-0005-0000-0000-00009F5D0000}"/>
    <cellStyle name="Note 12 2 6" xfId="13794" xr:uid="{00000000-0005-0000-0000-0000A05D0000}"/>
    <cellStyle name="Note 12 2 6 2" xfId="13795" xr:uid="{00000000-0005-0000-0000-0000A15D0000}"/>
    <cellStyle name="Note 12 2 6 2 2" xfId="13796" xr:uid="{00000000-0005-0000-0000-0000A25D0000}"/>
    <cellStyle name="Note 12 2 6 2 2 2" xfId="13797" xr:uid="{00000000-0005-0000-0000-0000A35D0000}"/>
    <cellStyle name="Note 12 2 6 2 2 2 2" xfId="23971" xr:uid="{00000000-0005-0000-0000-0000A45D0000}"/>
    <cellStyle name="Note 12 2 6 2 2 2 3" xfId="38783" xr:uid="{00000000-0005-0000-0000-0000A55D0000}"/>
    <cellStyle name="Note 12 2 6 2 2 3" xfId="13798" xr:uid="{00000000-0005-0000-0000-0000A65D0000}"/>
    <cellStyle name="Note 12 2 6 2 2 3 2" xfId="23972" xr:uid="{00000000-0005-0000-0000-0000A75D0000}"/>
    <cellStyle name="Note 12 2 6 2 2 3 3" xfId="41323" xr:uid="{00000000-0005-0000-0000-0000A85D0000}"/>
    <cellStyle name="Note 12 2 6 2 2 4" xfId="23970" xr:uid="{00000000-0005-0000-0000-0000A95D0000}"/>
    <cellStyle name="Note 12 2 6 2 2 5" xfId="36230" xr:uid="{00000000-0005-0000-0000-0000AA5D0000}"/>
    <cellStyle name="Note 12 2 6 2 3" xfId="13799" xr:uid="{00000000-0005-0000-0000-0000AB5D0000}"/>
    <cellStyle name="Note 12 2 6 2 3 2" xfId="23973" xr:uid="{00000000-0005-0000-0000-0000AC5D0000}"/>
    <cellStyle name="Note 12 2 6 2 3 3" xfId="37511" xr:uid="{00000000-0005-0000-0000-0000AD5D0000}"/>
    <cellStyle name="Note 12 2 6 2 4" xfId="13800" xr:uid="{00000000-0005-0000-0000-0000AE5D0000}"/>
    <cellStyle name="Note 12 2 6 2 4 2" xfId="23974" xr:uid="{00000000-0005-0000-0000-0000AF5D0000}"/>
    <cellStyle name="Note 12 2 6 2 4 3" xfId="40053" xr:uid="{00000000-0005-0000-0000-0000B05D0000}"/>
    <cellStyle name="Note 12 2 6 2 5" xfId="23969" xr:uid="{00000000-0005-0000-0000-0000B15D0000}"/>
    <cellStyle name="Note 12 2 6 2 6" xfId="34951" xr:uid="{00000000-0005-0000-0000-0000B25D0000}"/>
    <cellStyle name="Note 12 2 6 3" xfId="23968" xr:uid="{00000000-0005-0000-0000-0000B35D0000}"/>
    <cellStyle name="Note 12 2 6 4" xfId="33678" xr:uid="{00000000-0005-0000-0000-0000B45D0000}"/>
    <cellStyle name="Note 12 2 7" xfId="13801" xr:uid="{00000000-0005-0000-0000-0000B55D0000}"/>
    <cellStyle name="Note 12 2 7 2" xfId="13802" xr:uid="{00000000-0005-0000-0000-0000B65D0000}"/>
    <cellStyle name="Note 12 2 7 2 2" xfId="13803" xr:uid="{00000000-0005-0000-0000-0000B75D0000}"/>
    <cellStyle name="Note 12 2 7 2 2 2" xfId="23977" xr:uid="{00000000-0005-0000-0000-0000B85D0000}"/>
    <cellStyle name="Note 12 2 7 2 2 3" xfId="38115" xr:uid="{00000000-0005-0000-0000-0000B95D0000}"/>
    <cellStyle name="Note 12 2 7 2 3" xfId="13804" xr:uid="{00000000-0005-0000-0000-0000BA5D0000}"/>
    <cellStyle name="Note 12 2 7 2 3 2" xfId="23978" xr:uid="{00000000-0005-0000-0000-0000BB5D0000}"/>
    <cellStyle name="Note 12 2 7 2 3 3" xfId="40655" xr:uid="{00000000-0005-0000-0000-0000BC5D0000}"/>
    <cellStyle name="Note 12 2 7 2 4" xfId="23976" xr:uid="{00000000-0005-0000-0000-0000BD5D0000}"/>
    <cellStyle name="Note 12 2 7 2 5" xfId="35562" xr:uid="{00000000-0005-0000-0000-0000BE5D0000}"/>
    <cellStyle name="Note 12 2 7 3" xfId="13805" xr:uid="{00000000-0005-0000-0000-0000BF5D0000}"/>
    <cellStyle name="Note 12 2 7 3 2" xfId="23979" xr:uid="{00000000-0005-0000-0000-0000C05D0000}"/>
    <cellStyle name="Note 12 2 7 3 3" xfId="36841" xr:uid="{00000000-0005-0000-0000-0000C15D0000}"/>
    <cellStyle name="Note 12 2 7 4" xfId="13806" xr:uid="{00000000-0005-0000-0000-0000C25D0000}"/>
    <cellStyle name="Note 12 2 7 4 2" xfId="23980" xr:uid="{00000000-0005-0000-0000-0000C35D0000}"/>
    <cellStyle name="Note 12 2 7 4 3" xfId="39385" xr:uid="{00000000-0005-0000-0000-0000C45D0000}"/>
    <cellStyle name="Note 12 2 7 5" xfId="23975" xr:uid="{00000000-0005-0000-0000-0000C55D0000}"/>
    <cellStyle name="Note 12 2 7 6" xfId="34287" xr:uid="{00000000-0005-0000-0000-0000C65D0000}"/>
    <cellStyle name="Note 12 2 8" xfId="23918" xr:uid="{00000000-0005-0000-0000-0000C75D0000}"/>
    <cellStyle name="Note 12 2 9" xfId="31683" xr:uid="{00000000-0005-0000-0000-0000C85D0000}"/>
    <cellStyle name="Note 12 3" xfId="13807" xr:uid="{00000000-0005-0000-0000-0000C95D0000}"/>
    <cellStyle name="Note 12 3 2" xfId="13808" xr:uid="{00000000-0005-0000-0000-0000CA5D0000}"/>
    <cellStyle name="Note 12 3 2 2" xfId="13809" xr:uid="{00000000-0005-0000-0000-0000CB5D0000}"/>
    <cellStyle name="Note 12 3 2 2 2" xfId="13810" xr:uid="{00000000-0005-0000-0000-0000CC5D0000}"/>
    <cellStyle name="Note 12 3 2 2 2 2" xfId="13811" xr:uid="{00000000-0005-0000-0000-0000CD5D0000}"/>
    <cellStyle name="Note 12 3 2 2 2 2 2" xfId="23985" xr:uid="{00000000-0005-0000-0000-0000CE5D0000}"/>
    <cellStyle name="Note 12 3 2 2 2 2 3" xfId="38846" xr:uid="{00000000-0005-0000-0000-0000CF5D0000}"/>
    <cellStyle name="Note 12 3 2 2 2 3" xfId="13812" xr:uid="{00000000-0005-0000-0000-0000D05D0000}"/>
    <cellStyle name="Note 12 3 2 2 2 3 2" xfId="23986" xr:uid="{00000000-0005-0000-0000-0000D15D0000}"/>
    <cellStyle name="Note 12 3 2 2 2 3 3" xfId="41386" xr:uid="{00000000-0005-0000-0000-0000D25D0000}"/>
    <cellStyle name="Note 12 3 2 2 2 4" xfId="23984" xr:uid="{00000000-0005-0000-0000-0000D35D0000}"/>
    <cellStyle name="Note 12 3 2 2 2 5" xfId="36293" xr:uid="{00000000-0005-0000-0000-0000D45D0000}"/>
    <cellStyle name="Note 12 3 2 2 3" xfId="13813" xr:uid="{00000000-0005-0000-0000-0000D55D0000}"/>
    <cellStyle name="Note 12 3 2 2 3 2" xfId="23987" xr:uid="{00000000-0005-0000-0000-0000D65D0000}"/>
    <cellStyle name="Note 12 3 2 2 3 3" xfId="37574" xr:uid="{00000000-0005-0000-0000-0000D75D0000}"/>
    <cellStyle name="Note 12 3 2 2 4" xfId="13814" xr:uid="{00000000-0005-0000-0000-0000D85D0000}"/>
    <cellStyle name="Note 12 3 2 2 4 2" xfId="23988" xr:uid="{00000000-0005-0000-0000-0000D95D0000}"/>
    <cellStyle name="Note 12 3 2 2 4 3" xfId="40116" xr:uid="{00000000-0005-0000-0000-0000DA5D0000}"/>
    <cellStyle name="Note 12 3 2 2 5" xfId="23983" xr:uid="{00000000-0005-0000-0000-0000DB5D0000}"/>
    <cellStyle name="Note 12 3 2 2 6" xfId="35014" xr:uid="{00000000-0005-0000-0000-0000DC5D0000}"/>
    <cellStyle name="Note 12 3 2 3" xfId="23982" xr:uid="{00000000-0005-0000-0000-0000DD5D0000}"/>
    <cellStyle name="Note 12 3 2 4" xfId="33743" xr:uid="{00000000-0005-0000-0000-0000DE5D0000}"/>
    <cellStyle name="Note 12 3 3" xfId="13815" xr:uid="{00000000-0005-0000-0000-0000DF5D0000}"/>
    <cellStyle name="Note 12 3 3 2" xfId="13816" xr:uid="{00000000-0005-0000-0000-0000E05D0000}"/>
    <cellStyle name="Note 12 3 3 2 2" xfId="13817" xr:uid="{00000000-0005-0000-0000-0000E15D0000}"/>
    <cellStyle name="Note 12 3 3 2 2 2" xfId="23991" xr:uid="{00000000-0005-0000-0000-0000E25D0000}"/>
    <cellStyle name="Note 12 3 3 2 2 3" xfId="38326" xr:uid="{00000000-0005-0000-0000-0000E35D0000}"/>
    <cellStyle name="Note 12 3 3 2 3" xfId="13818" xr:uid="{00000000-0005-0000-0000-0000E45D0000}"/>
    <cellStyle name="Note 12 3 3 2 3 2" xfId="23992" xr:uid="{00000000-0005-0000-0000-0000E55D0000}"/>
    <cellStyle name="Note 12 3 3 2 3 3" xfId="40866" xr:uid="{00000000-0005-0000-0000-0000E65D0000}"/>
    <cellStyle name="Note 12 3 3 2 4" xfId="23990" xr:uid="{00000000-0005-0000-0000-0000E75D0000}"/>
    <cellStyle name="Note 12 3 3 2 5" xfId="35773" xr:uid="{00000000-0005-0000-0000-0000E85D0000}"/>
    <cellStyle name="Note 12 3 3 3" xfId="13819" xr:uid="{00000000-0005-0000-0000-0000E95D0000}"/>
    <cellStyle name="Note 12 3 3 3 2" xfId="23993" xr:uid="{00000000-0005-0000-0000-0000EA5D0000}"/>
    <cellStyle name="Note 12 3 3 3 3" xfId="37052" xr:uid="{00000000-0005-0000-0000-0000EB5D0000}"/>
    <cellStyle name="Note 12 3 3 4" xfId="13820" xr:uid="{00000000-0005-0000-0000-0000EC5D0000}"/>
    <cellStyle name="Note 12 3 3 4 2" xfId="23994" xr:uid="{00000000-0005-0000-0000-0000ED5D0000}"/>
    <cellStyle name="Note 12 3 3 4 3" xfId="39596" xr:uid="{00000000-0005-0000-0000-0000EE5D0000}"/>
    <cellStyle name="Note 12 3 3 5" xfId="23989" xr:uid="{00000000-0005-0000-0000-0000EF5D0000}"/>
    <cellStyle name="Note 12 3 3 6" xfId="34497" xr:uid="{00000000-0005-0000-0000-0000F05D0000}"/>
    <cellStyle name="Note 12 3 4" xfId="23981" xr:uid="{00000000-0005-0000-0000-0000F15D0000}"/>
    <cellStyle name="Note 12 3 5" xfId="32543" xr:uid="{00000000-0005-0000-0000-0000F25D0000}"/>
    <cellStyle name="Note 12 4" xfId="13821" xr:uid="{00000000-0005-0000-0000-0000F35D0000}"/>
    <cellStyle name="Note 12 4 2" xfId="13822" xr:uid="{00000000-0005-0000-0000-0000F45D0000}"/>
    <cellStyle name="Note 12 4 2 2" xfId="13823" xr:uid="{00000000-0005-0000-0000-0000F55D0000}"/>
    <cellStyle name="Note 12 4 2 2 2" xfId="13824" xr:uid="{00000000-0005-0000-0000-0000F65D0000}"/>
    <cellStyle name="Note 12 4 2 2 2 2" xfId="13825" xr:uid="{00000000-0005-0000-0000-0000F75D0000}"/>
    <cellStyle name="Note 12 4 2 2 2 2 2" xfId="23999" xr:uid="{00000000-0005-0000-0000-0000F85D0000}"/>
    <cellStyle name="Note 12 4 2 2 2 2 3" xfId="38997" xr:uid="{00000000-0005-0000-0000-0000F95D0000}"/>
    <cellStyle name="Note 12 4 2 2 2 3" xfId="13826" xr:uid="{00000000-0005-0000-0000-0000FA5D0000}"/>
    <cellStyle name="Note 12 4 2 2 2 3 2" xfId="24000" xr:uid="{00000000-0005-0000-0000-0000FB5D0000}"/>
    <cellStyle name="Note 12 4 2 2 2 3 3" xfId="41537" xr:uid="{00000000-0005-0000-0000-0000FC5D0000}"/>
    <cellStyle name="Note 12 4 2 2 2 4" xfId="23998" xr:uid="{00000000-0005-0000-0000-0000FD5D0000}"/>
    <cellStyle name="Note 12 4 2 2 2 5" xfId="36444" xr:uid="{00000000-0005-0000-0000-0000FE5D0000}"/>
    <cellStyle name="Note 12 4 2 2 3" xfId="13827" xr:uid="{00000000-0005-0000-0000-0000FF5D0000}"/>
    <cellStyle name="Note 12 4 2 2 3 2" xfId="24001" xr:uid="{00000000-0005-0000-0000-0000005E0000}"/>
    <cellStyle name="Note 12 4 2 2 3 3" xfId="37725" xr:uid="{00000000-0005-0000-0000-0000015E0000}"/>
    <cellStyle name="Note 12 4 2 2 4" xfId="13828" xr:uid="{00000000-0005-0000-0000-0000025E0000}"/>
    <cellStyle name="Note 12 4 2 2 4 2" xfId="24002" xr:uid="{00000000-0005-0000-0000-0000035E0000}"/>
    <cellStyle name="Note 12 4 2 2 4 3" xfId="40267" xr:uid="{00000000-0005-0000-0000-0000045E0000}"/>
    <cellStyle name="Note 12 4 2 2 5" xfId="23997" xr:uid="{00000000-0005-0000-0000-0000055E0000}"/>
    <cellStyle name="Note 12 4 2 2 6" xfId="35165" xr:uid="{00000000-0005-0000-0000-0000065E0000}"/>
    <cellStyle name="Note 12 4 2 3" xfId="23996" xr:uid="{00000000-0005-0000-0000-0000075E0000}"/>
    <cellStyle name="Note 12 4 2 4" xfId="33894" xr:uid="{00000000-0005-0000-0000-0000085E0000}"/>
    <cellStyle name="Note 12 4 3" xfId="13829" xr:uid="{00000000-0005-0000-0000-0000095E0000}"/>
    <cellStyle name="Note 12 4 3 2" xfId="13830" xr:uid="{00000000-0005-0000-0000-00000A5E0000}"/>
    <cellStyle name="Note 12 4 3 2 2" xfId="13831" xr:uid="{00000000-0005-0000-0000-00000B5E0000}"/>
    <cellStyle name="Note 12 4 3 2 2 2" xfId="24005" xr:uid="{00000000-0005-0000-0000-00000C5E0000}"/>
    <cellStyle name="Note 12 4 3 2 2 3" xfId="38477" xr:uid="{00000000-0005-0000-0000-00000D5E0000}"/>
    <cellStyle name="Note 12 4 3 2 3" xfId="13832" xr:uid="{00000000-0005-0000-0000-00000E5E0000}"/>
    <cellStyle name="Note 12 4 3 2 3 2" xfId="24006" xr:uid="{00000000-0005-0000-0000-00000F5E0000}"/>
    <cellStyle name="Note 12 4 3 2 3 3" xfId="41017" xr:uid="{00000000-0005-0000-0000-0000105E0000}"/>
    <cellStyle name="Note 12 4 3 2 4" xfId="24004" xr:uid="{00000000-0005-0000-0000-0000115E0000}"/>
    <cellStyle name="Note 12 4 3 2 5" xfId="35924" xr:uid="{00000000-0005-0000-0000-0000125E0000}"/>
    <cellStyle name="Note 12 4 3 3" xfId="13833" xr:uid="{00000000-0005-0000-0000-0000135E0000}"/>
    <cellStyle name="Note 12 4 3 3 2" xfId="24007" xr:uid="{00000000-0005-0000-0000-0000145E0000}"/>
    <cellStyle name="Note 12 4 3 3 3" xfId="37203" xr:uid="{00000000-0005-0000-0000-0000155E0000}"/>
    <cellStyle name="Note 12 4 3 4" xfId="13834" xr:uid="{00000000-0005-0000-0000-0000165E0000}"/>
    <cellStyle name="Note 12 4 3 4 2" xfId="24008" xr:uid="{00000000-0005-0000-0000-0000175E0000}"/>
    <cellStyle name="Note 12 4 3 4 3" xfId="39747" xr:uid="{00000000-0005-0000-0000-0000185E0000}"/>
    <cellStyle name="Note 12 4 3 5" xfId="24003" xr:uid="{00000000-0005-0000-0000-0000195E0000}"/>
    <cellStyle name="Note 12 4 3 6" xfId="34644" xr:uid="{00000000-0005-0000-0000-00001A5E0000}"/>
    <cellStyle name="Note 12 4 4" xfId="23995" xr:uid="{00000000-0005-0000-0000-00001B5E0000}"/>
    <cellStyle name="Note 12 4 5" xfId="32691" xr:uid="{00000000-0005-0000-0000-00001C5E0000}"/>
    <cellStyle name="Note 12 5" xfId="13835" xr:uid="{00000000-0005-0000-0000-00001D5E0000}"/>
    <cellStyle name="Note 12 5 2" xfId="13836" xr:uid="{00000000-0005-0000-0000-00001E5E0000}"/>
    <cellStyle name="Note 12 5 2 2" xfId="13837" xr:uid="{00000000-0005-0000-0000-00001F5E0000}"/>
    <cellStyle name="Note 12 5 2 2 2" xfId="13838" xr:uid="{00000000-0005-0000-0000-0000205E0000}"/>
    <cellStyle name="Note 12 5 2 2 2 2" xfId="13839" xr:uid="{00000000-0005-0000-0000-0000215E0000}"/>
    <cellStyle name="Note 12 5 2 2 2 2 2" xfId="24013" xr:uid="{00000000-0005-0000-0000-0000225E0000}"/>
    <cellStyle name="Note 12 5 2 2 2 2 3" xfId="39156" xr:uid="{00000000-0005-0000-0000-0000235E0000}"/>
    <cellStyle name="Note 12 5 2 2 2 3" xfId="13840" xr:uid="{00000000-0005-0000-0000-0000245E0000}"/>
    <cellStyle name="Note 12 5 2 2 2 3 2" xfId="24014" xr:uid="{00000000-0005-0000-0000-0000255E0000}"/>
    <cellStyle name="Note 12 5 2 2 2 3 3" xfId="41696" xr:uid="{00000000-0005-0000-0000-0000265E0000}"/>
    <cellStyle name="Note 12 5 2 2 2 4" xfId="24012" xr:uid="{00000000-0005-0000-0000-0000275E0000}"/>
    <cellStyle name="Note 12 5 2 2 2 5" xfId="36603" xr:uid="{00000000-0005-0000-0000-0000285E0000}"/>
    <cellStyle name="Note 12 5 2 2 3" xfId="13841" xr:uid="{00000000-0005-0000-0000-0000295E0000}"/>
    <cellStyle name="Note 12 5 2 2 3 2" xfId="24015" xr:uid="{00000000-0005-0000-0000-00002A5E0000}"/>
    <cellStyle name="Note 12 5 2 2 3 3" xfId="37886" xr:uid="{00000000-0005-0000-0000-00002B5E0000}"/>
    <cellStyle name="Note 12 5 2 2 4" xfId="13842" xr:uid="{00000000-0005-0000-0000-00002C5E0000}"/>
    <cellStyle name="Note 12 5 2 2 4 2" xfId="24016" xr:uid="{00000000-0005-0000-0000-00002D5E0000}"/>
    <cellStyle name="Note 12 5 2 2 4 3" xfId="40426" xr:uid="{00000000-0005-0000-0000-00002E5E0000}"/>
    <cellStyle name="Note 12 5 2 2 5" xfId="24011" xr:uid="{00000000-0005-0000-0000-00002F5E0000}"/>
    <cellStyle name="Note 12 5 2 2 6" xfId="35326" xr:uid="{00000000-0005-0000-0000-0000305E0000}"/>
    <cellStyle name="Note 12 5 2 3" xfId="24010" xr:uid="{00000000-0005-0000-0000-0000315E0000}"/>
    <cellStyle name="Note 12 5 2 4" xfId="34054" xr:uid="{00000000-0005-0000-0000-0000325E0000}"/>
    <cellStyle name="Note 12 5 3" xfId="13843" xr:uid="{00000000-0005-0000-0000-0000335E0000}"/>
    <cellStyle name="Note 12 5 3 2" xfId="13844" xr:uid="{00000000-0005-0000-0000-0000345E0000}"/>
    <cellStyle name="Note 12 5 3 2 2" xfId="13845" xr:uid="{00000000-0005-0000-0000-0000355E0000}"/>
    <cellStyle name="Note 12 5 3 2 2 2" xfId="24019" xr:uid="{00000000-0005-0000-0000-0000365E0000}"/>
    <cellStyle name="Note 12 5 3 2 2 3" xfId="38636" xr:uid="{00000000-0005-0000-0000-0000375E0000}"/>
    <cellStyle name="Note 12 5 3 2 3" xfId="13846" xr:uid="{00000000-0005-0000-0000-0000385E0000}"/>
    <cellStyle name="Note 12 5 3 2 3 2" xfId="24020" xr:uid="{00000000-0005-0000-0000-0000395E0000}"/>
    <cellStyle name="Note 12 5 3 2 3 3" xfId="41176" xr:uid="{00000000-0005-0000-0000-00003A5E0000}"/>
    <cellStyle name="Note 12 5 3 2 4" xfId="24018" xr:uid="{00000000-0005-0000-0000-00003B5E0000}"/>
    <cellStyle name="Note 12 5 3 2 5" xfId="36083" xr:uid="{00000000-0005-0000-0000-00003C5E0000}"/>
    <cellStyle name="Note 12 5 3 3" xfId="13847" xr:uid="{00000000-0005-0000-0000-00003D5E0000}"/>
    <cellStyle name="Note 12 5 3 3 2" xfId="24021" xr:uid="{00000000-0005-0000-0000-00003E5E0000}"/>
    <cellStyle name="Note 12 5 3 3 3" xfId="37364" xr:uid="{00000000-0005-0000-0000-00003F5E0000}"/>
    <cellStyle name="Note 12 5 3 4" xfId="13848" xr:uid="{00000000-0005-0000-0000-0000405E0000}"/>
    <cellStyle name="Note 12 5 3 4 2" xfId="24022" xr:uid="{00000000-0005-0000-0000-0000415E0000}"/>
    <cellStyle name="Note 12 5 3 4 3" xfId="39906" xr:uid="{00000000-0005-0000-0000-0000425E0000}"/>
    <cellStyle name="Note 12 5 3 5" xfId="24017" xr:uid="{00000000-0005-0000-0000-0000435E0000}"/>
    <cellStyle name="Note 12 5 3 6" xfId="34803" xr:uid="{00000000-0005-0000-0000-0000445E0000}"/>
    <cellStyle name="Note 12 5 4" xfId="24009" xr:uid="{00000000-0005-0000-0000-0000455E0000}"/>
    <cellStyle name="Note 12 5 5" xfId="32867" xr:uid="{00000000-0005-0000-0000-0000465E0000}"/>
    <cellStyle name="Note 12 6" xfId="13849" xr:uid="{00000000-0005-0000-0000-0000475E0000}"/>
    <cellStyle name="Note 12 6 2" xfId="13850" xr:uid="{00000000-0005-0000-0000-0000485E0000}"/>
    <cellStyle name="Note 12 6 2 2" xfId="13851" xr:uid="{00000000-0005-0000-0000-0000495E0000}"/>
    <cellStyle name="Note 12 6 2 2 2" xfId="13852" xr:uid="{00000000-0005-0000-0000-00004A5E0000}"/>
    <cellStyle name="Note 12 6 2 2 2 2" xfId="24026" xr:uid="{00000000-0005-0000-0000-00004B5E0000}"/>
    <cellStyle name="Note 12 6 2 2 2 3" xfId="38190" xr:uid="{00000000-0005-0000-0000-00004C5E0000}"/>
    <cellStyle name="Note 12 6 2 2 3" xfId="13853" xr:uid="{00000000-0005-0000-0000-00004D5E0000}"/>
    <cellStyle name="Note 12 6 2 2 3 2" xfId="24027" xr:uid="{00000000-0005-0000-0000-00004E5E0000}"/>
    <cellStyle name="Note 12 6 2 2 3 3" xfId="40730" xr:uid="{00000000-0005-0000-0000-00004F5E0000}"/>
    <cellStyle name="Note 12 6 2 2 4" xfId="24025" xr:uid="{00000000-0005-0000-0000-0000505E0000}"/>
    <cellStyle name="Note 12 6 2 2 5" xfId="35637" xr:uid="{00000000-0005-0000-0000-0000515E0000}"/>
    <cellStyle name="Note 12 6 2 3" xfId="13854" xr:uid="{00000000-0005-0000-0000-0000525E0000}"/>
    <cellStyle name="Note 12 6 2 3 2" xfId="24028" xr:uid="{00000000-0005-0000-0000-0000535E0000}"/>
    <cellStyle name="Note 12 6 2 3 3" xfId="36916" xr:uid="{00000000-0005-0000-0000-0000545E0000}"/>
    <cellStyle name="Note 12 6 2 4" xfId="13855" xr:uid="{00000000-0005-0000-0000-0000555E0000}"/>
    <cellStyle name="Note 12 6 2 4 2" xfId="24029" xr:uid="{00000000-0005-0000-0000-0000565E0000}"/>
    <cellStyle name="Note 12 6 2 4 3" xfId="39460" xr:uid="{00000000-0005-0000-0000-0000575E0000}"/>
    <cellStyle name="Note 12 6 2 5" xfId="24024" xr:uid="{00000000-0005-0000-0000-0000585E0000}"/>
    <cellStyle name="Note 12 6 2 6" xfId="34362" xr:uid="{00000000-0005-0000-0000-0000595E0000}"/>
    <cellStyle name="Note 12 6 3" xfId="24023" xr:uid="{00000000-0005-0000-0000-00005A5E0000}"/>
    <cellStyle name="Note 12 6 4" xfId="31763" xr:uid="{00000000-0005-0000-0000-00005B5E0000}"/>
    <cellStyle name="Note 12 7" xfId="13856" xr:uid="{00000000-0005-0000-0000-00005C5E0000}"/>
    <cellStyle name="Note 12 7 2" xfId="13857" xr:uid="{00000000-0005-0000-0000-00005D5E0000}"/>
    <cellStyle name="Note 12 7 2 2" xfId="13858" xr:uid="{00000000-0005-0000-0000-00005E5E0000}"/>
    <cellStyle name="Note 12 7 2 2 2" xfId="24032" xr:uid="{00000000-0005-0000-0000-00005F5E0000}"/>
    <cellStyle name="Note 12 7 2 2 3" xfId="38038" xr:uid="{00000000-0005-0000-0000-0000605E0000}"/>
    <cellStyle name="Note 12 7 2 3" xfId="13859" xr:uid="{00000000-0005-0000-0000-0000615E0000}"/>
    <cellStyle name="Note 12 7 2 3 2" xfId="24033" xr:uid="{00000000-0005-0000-0000-0000625E0000}"/>
    <cellStyle name="Note 12 7 2 3 3" xfId="40578" xr:uid="{00000000-0005-0000-0000-0000635E0000}"/>
    <cellStyle name="Note 12 7 2 4" xfId="24031" xr:uid="{00000000-0005-0000-0000-0000645E0000}"/>
    <cellStyle name="Note 12 7 2 5" xfId="35485" xr:uid="{00000000-0005-0000-0000-0000655E0000}"/>
    <cellStyle name="Note 12 7 3" xfId="13860" xr:uid="{00000000-0005-0000-0000-0000665E0000}"/>
    <cellStyle name="Note 12 7 3 2" xfId="24034" xr:uid="{00000000-0005-0000-0000-0000675E0000}"/>
    <cellStyle name="Note 12 7 3 3" xfId="36764" xr:uid="{00000000-0005-0000-0000-0000685E0000}"/>
    <cellStyle name="Note 12 7 4" xfId="13861" xr:uid="{00000000-0005-0000-0000-0000695E0000}"/>
    <cellStyle name="Note 12 7 4 2" xfId="24035" xr:uid="{00000000-0005-0000-0000-00006A5E0000}"/>
    <cellStyle name="Note 12 7 4 3" xfId="39308" xr:uid="{00000000-0005-0000-0000-00006B5E0000}"/>
    <cellStyle name="Note 12 7 5" xfId="24030" xr:uid="{00000000-0005-0000-0000-00006C5E0000}"/>
    <cellStyle name="Note 12 7 6" xfId="34210" xr:uid="{00000000-0005-0000-0000-00006D5E0000}"/>
    <cellStyle name="Note 12 8" xfId="13862" xr:uid="{00000000-0005-0000-0000-00006E5E0000}"/>
    <cellStyle name="Note 12 8 2" xfId="24036" xr:uid="{00000000-0005-0000-0000-00006F5E0000}"/>
    <cellStyle name="Note 12 8 3" xfId="42449" xr:uid="{00000000-0005-0000-0000-0000705E0000}"/>
    <cellStyle name="Note 12 9" xfId="13863" xr:uid="{00000000-0005-0000-0000-0000715E0000}"/>
    <cellStyle name="Note 12 9 2" xfId="24037" xr:uid="{00000000-0005-0000-0000-0000725E0000}"/>
    <cellStyle name="Note 13" xfId="2696" xr:uid="{00000000-0005-0000-0000-0000735E0000}"/>
    <cellStyle name="Note 13 10" xfId="13864" xr:uid="{00000000-0005-0000-0000-0000745E0000}"/>
    <cellStyle name="Note 13 11" xfId="24038" xr:uid="{00000000-0005-0000-0000-0000755E0000}"/>
    <cellStyle name="Note 13 12" xfId="30914" xr:uid="{00000000-0005-0000-0000-0000765E0000}"/>
    <cellStyle name="Note 13 2" xfId="13865" xr:uid="{00000000-0005-0000-0000-0000775E0000}"/>
    <cellStyle name="Note 13 2 2" xfId="13866" xr:uid="{00000000-0005-0000-0000-0000785E0000}"/>
    <cellStyle name="Note 13 2 2 2" xfId="13867" xr:uid="{00000000-0005-0000-0000-0000795E0000}"/>
    <cellStyle name="Note 13 2 2 2 2" xfId="13868" xr:uid="{00000000-0005-0000-0000-00007A5E0000}"/>
    <cellStyle name="Note 13 2 2 2 2 2" xfId="13869" xr:uid="{00000000-0005-0000-0000-00007B5E0000}"/>
    <cellStyle name="Note 13 2 2 2 2 2 2" xfId="13870" xr:uid="{00000000-0005-0000-0000-00007C5E0000}"/>
    <cellStyle name="Note 13 2 2 2 2 2 2 2" xfId="24044" xr:uid="{00000000-0005-0000-0000-00007D5E0000}"/>
    <cellStyle name="Note 13 2 2 2 2 2 2 3" xfId="38923" xr:uid="{00000000-0005-0000-0000-00007E5E0000}"/>
    <cellStyle name="Note 13 2 2 2 2 2 3" xfId="13871" xr:uid="{00000000-0005-0000-0000-00007F5E0000}"/>
    <cellStyle name="Note 13 2 2 2 2 2 3 2" xfId="24045" xr:uid="{00000000-0005-0000-0000-0000805E0000}"/>
    <cellStyle name="Note 13 2 2 2 2 2 3 3" xfId="41463" xr:uid="{00000000-0005-0000-0000-0000815E0000}"/>
    <cellStyle name="Note 13 2 2 2 2 2 4" xfId="24043" xr:uid="{00000000-0005-0000-0000-0000825E0000}"/>
    <cellStyle name="Note 13 2 2 2 2 2 5" xfId="36370" xr:uid="{00000000-0005-0000-0000-0000835E0000}"/>
    <cellStyle name="Note 13 2 2 2 2 3" xfId="13872" xr:uid="{00000000-0005-0000-0000-0000845E0000}"/>
    <cellStyle name="Note 13 2 2 2 2 3 2" xfId="24046" xr:uid="{00000000-0005-0000-0000-0000855E0000}"/>
    <cellStyle name="Note 13 2 2 2 2 3 3" xfId="37651" xr:uid="{00000000-0005-0000-0000-0000865E0000}"/>
    <cellStyle name="Note 13 2 2 2 2 4" xfId="13873" xr:uid="{00000000-0005-0000-0000-0000875E0000}"/>
    <cellStyle name="Note 13 2 2 2 2 4 2" xfId="24047" xr:uid="{00000000-0005-0000-0000-0000885E0000}"/>
    <cellStyle name="Note 13 2 2 2 2 4 3" xfId="40193" xr:uid="{00000000-0005-0000-0000-0000895E0000}"/>
    <cellStyle name="Note 13 2 2 2 2 5" xfId="24042" xr:uid="{00000000-0005-0000-0000-00008A5E0000}"/>
    <cellStyle name="Note 13 2 2 2 2 6" xfId="35091" xr:uid="{00000000-0005-0000-0000-00008B5E0000}"/>
    <cellStyle name="Note 13 2 2 2 3" xfId="24041" xr:uid="{00000000-0005-0000-0000-00008C5E0000}"/>
    <cellStyle name="Note 13 2 2 2 4" xfId="33820" xr:uid="{00000000-0005-0000-0000-00008D5E0000}"/>
    <cellStyle name="Note 13 2 2 3" xfId="13874" xr:uid="{00000000-0005-0000-0000-00008E5E0000}"/>
    <cellStyle name="Note 13 2 2 3 2" xfId="13875" xr:uid="{00000000-0005-0000-0000-00008F5E0000}"/>
    <cellStyle name="Note 13 2 2 3 2 2" xfId="13876" xr:uid="{00000000-0005-0000-0000-0000905E0000}"/>
    <cellStyle name="Note 13 2 2 3 2 2 2" xfId="24050" xr:uid="{00000000-0005-0000-0000-0000915E0000}"/>
    <cellStyle name="Note 13 2 2 3 2 2 3" xfId="38403" xr:uid="{00000000-0005-0000-0000-0000925E0000}"/>
    <cellStyle name="Note 13 2 2 3 2 3" xfId="13877" xr:uid="{00000000-0005-0000-0000-0000935E0000}"/>
    <cellStyle name="Note 13 2 2 3 2 3 2" xfId="24051" xr:uid="{00000000-0005-0000-0000-0000945E0000}"/>
    <cellStyle name="Note 13 2 2 3 2 3 3" xfId="40943" xr:uid="{00000000-0005-0000-0000-0000955E0000}"/>
    <cellStyle name="Note 13 2 2 3 2 4" xfId="24049" xr:uid="{00000000-0005-0000-0000-0000965E0000}"/>
    <cellStyle name="Note 13 2 2 3 2 5" xfId="35850" xr:uid="{00000000-0005-0000-0000-0000975E0000}"/>
    <cellStyle name="Note 13 2 2 3 3" xfId="13878" xr:uid="{00000000-0005-0000-0000-0000985E0000}"/>
    <cellStyle name="Note 13 2 2 3 3 2" xfId="24052" xr:uid="{00000000-0005-0000-0000-0000995E0000}"/>
    <cellStyle name="Note 13 2 2 3 3 3" xfId="37129" xr:uid="{00000000-0005-0000-0000-00009A5E0000}"/>
    <cellStyle name="Note 13 2 2 3 4" xfId="13879" xr:uid="{00000000-0005-0000-0000-00009B5E0000}"/>
    <cellStyle name="Note 13 2 2 3 4 2" xfId="24053" xr:uid="{00000000-0005-0000-0000-00009C5E0000}"/>
    <cellStyle name="Note 13 2 2 3 4 3" xfId="39673" xr:uid="{00000000-0005-0000-0000-00009D5E0000}"/>
    <cellStyle name="Note 13 2 2 3 5" xfId="24048" xr:uid="{00000000-0005-0000-0000-00009E5E0000}"/>
    <cellStyle name="Note 13 2 2 3 6" xfId="34572" xr:uid="{00000000-0005-0000-0000-00009F5E0000}"/>
    <cellStyle name="Note 13 2 2 4" xfId="24040" xr:uid="{00000000-0005-0000-0000-0000A05E0000}"/>
    <cellStyle name="Note 13 2 2 5" xfId="32617" xr:uid="{00000000-0005-0000-0000-0000A15E0000}"/>
    <cellStyle name="Note 13 2 3" xfId="13880" xr:uid="{00000000-0005-0000-0000-0000A25E0000}"/>
    <cellStyle name="Note 13 2 3 2" xfId="13881" xr:uid="{00000000-0005-0000-0000-0000A35E0000}"/>
    <cellStyle name="Note 13 2 3 2 2" xfId="13882" xr:uid="{00000000-0005-0000-0000-0000A45E0000}"/>
    <cellStyle name="Note 13 2 3 2 2 2" xfId="13883" xr:uid="{00000000-0005-0000-0000-0000A55E0000}"/>
    <cellStyle name="Note 13 2 3 2 2 2 2" xfId="13884" xr:uid="{00000000-0005-0000-0000-0000A65E0000}"/>
    <cellStyle name="Note 13 2 3 2 2 2 2 2" xfId="24058" xr:uid="{00000000-0005-0000-0000-0000A75E0000}"/>
    <cellStyle name="Note 13 2 3 2 2 2 2 3" xfId="39075" xr:uid="{00000000-0005-0000-0000-0000A85E0000}"/>
    <cellStyle name="Note 13 2 3 2 2 2 3" xfId="13885" xr:uid="{00000000-0005-0000-0000-0000A95E0000}"/>
    <cellStyle name="Note 13 2 3 2 2 2 3 2" xfId="24059" xr:uid="{00000000-0005-0000-0000-0000AA5E0000}"/>
    <cellStyle name="Note 13 2 3 2 2 2 3 3" xfId="41615" xr:uid="{00000000-0005-0000-0000-0000AB5E0000}"/>
    <cellStyle name="Note 13 2 3 2 2 2 4" xfId="24057" xr:uid="{00000000-0005-0000-0000-0000AC5E0000}"/>
    <cellStyle name="Note 13 2 3 2 2 2 5" xfId="36522" xr:uid="{00000000-0005-0000-0000-0000AD5E0000}"/>
    <cellStyle name="Note 13 2 3 2 2 3" xfId="13886" xr:uid="{00000000-0005-0000-0000-0000AE5E0000}"/>
    <cellStyle name="Note 13 2 3 2 2 3 2" xfId="24060" xr:uid="{00000000-0005-0000-0000-0000AF5E0000}"/>
    <cellStyle name="Note 13 2 3 2 2 3 3" xfId="37803" xr:uid="{00000000-0005-0000-0000-0000B05E0000}"/>
    <cellStyle name="Note 13 2 3 2 2 4" xfId="13887" xr:uid="{00000000-0005-0000-0000-0000B15E0000}"/>
    <cellStyle name="Note 13 2 3 2 2 4 2" xfId="24061" xr:uid="{00000000-0005-0000-0000-0000B25E0000}"/>
    <cellStyle name="Note 13 2 3 2 2 4 3" xfId="40345" xr:uid="{00000000-0005-0000-0000-0000B35E0000}"/>
    <cellStyle name="Note 13 2 3 2 2 5" xfId="24056" xr:uid="{00000000-0005-0000-0000-0000B45E0000}"/>
    <cellStyle name="Note 13 2 3 2 2 6" xfId="35243" xr:uid="{00000000-0005-0000-0000-0000B55E0000}"/>
    <cellStyle name="Note 13 2 3 2 3" xfId="24055" xr:uid="{00000000-0005-0000-0000-0000B65E0000}"/>
    <cellStyle name="Note 13 2 3 2 4" xfId="33971" xr:uid="{00000000-0005-0000-0000-0000B75E0000}"/>
    <cellStyle name="Note 13 2 3 3" xfId="13888" xr:uid="{00000000-0005-0000-0000-0000B85E0000}"/>
    <cellStyle name="Note 13 2 3 3 2" xfId="13889" xr:uid="{00000000-0005-0000-0000-0000B95E0000}"/>
    <cellStyle name="Note 13 2 3 3 2 2" xfId="13890" xr:uid="{00000000-0005-0000-0000-0000BA5E0000}"/>
    <cellStyle name="Note 13 2 3 3 2 2 2" xfId="24064" xr:uid="{00000000-0005-0000-0000-0000BB5E0000}"/>
    <cellStyle name="Note 13 2 3 3 2 2 3" xfId="38555" xr:uid="{00000000-0005-0000-0000-0000BC5E0000}"/>
    <cellStyle name="Note 13 2 3 3 2 3" xfId="13891" xr:uid="{00000000-0005-0000-0000-0000BD5E0000}"/>
    <cellStyle name="Note 13 2 3 3 2 3 2" xfId="24065" xr:uid="{00000000-0005-0000-0000-0000BE5E0000}"/>
    <cellStyle name="Note 13 2 3 3 2 3 3" xfId="41095" xr:uid="{00000000-0005-0000-0000-0000BF5E0000}"/>
    <cellStyle name="Note 13 2 3 3 2 4" xfId="24063" xr:uid="{00000000-0005-0000-0000-0000C05E0000}"/>
    <cellStyle name="Note 13 2 3 3 2 5" xfId="36002" xr:uid="{00000000-0005-0000-0000-0000C15E0000}"/>
    <cellStyle name="Note 13 2 3 3 3" xfId="13892" xr:uid="{00000000-0005-0000-0000-0000C25E0000}"/>
    <cellStyle name="Note 13 2 3 3 3 2" xfId="24066" xr:uid="{00000000-0005-0000-0000-0000C35E0000}"/>
    <cellStyle name="Note 13 2 3 3 3 3" xfId="37281" xr:uid="{00000000-0005-0000-0000-0000C45E0000}"/>
    <cellStyle name="Note 13 2 3 3 4" xfId="13893" xr:uid="{00000000-0005-0000-0000-0000C55E0000}"/>
    <cellStyle name="Note 13 2 3 3 4 2" xfId="24067" xr:uid="{00000000-0005-0000-0000-0000C65E0000}"/>
    <cellStyle name="Note 13 2 3 3 4 3" xfId="39825" xr:uid="{00000000-0005-0000-0000-0000C75E0000}"/>
    <cellStyle name="Note 13 2 3 3 5" xfId="24062" xr:uid="{00000000-0005-0000-0000-0000C85E0000}"/>
    <cellStyle name="Note 13 2 3 3 6" xfId="34720" xr:uid="{00000000-0005-0000-0000-0000C95E0000}"/>
    <cellStyle name="Note 13 2 3 4" xfId="24054" xr:uid="{00000000-0005-0000-0000-0000CA5E0000}"/>
    <cellStyle name="Note 13 2 3 5" xfId="32764" xr:uid="{00000000-0005-0000-0000-0000CB5E0000}"/>
    <cellStyle name="Note 13 2 4" xfId="13894" xr:uid="{00000000-0005-0000-0000-0000CC5E0000}"/>
    <cellStyle name="Note 13 2 4 2" xfId="13895" xr:uid="{00000000-0005-0000-0000-0000CD5E0000}"/>
    <cellStyle name="Note 13 2 4 2 2" xfId="13896" xr:uid="{00000000-0005-0000-0000-0000CE5E0000}"/>
    <cellStyle name="Note 13 2 4 2 2 2" xfId="13897" xr:uid="{00000000-0005-0000-0000-0000CF5E0000}"/>
    <cellStyle name="Note 13 2 4 2 2 2 2" xfId="13898" xr:uid="{00000000-0005-0000-0000-0000D05E0000}"/>
    <cellStyle name="Note 13 2 4 2 2 2 2 2" xfId="24072" xr:uid="{00000000-0005-0000-0000-0000D15E0000}"/>
    <cellStyle name="Note 13 2 4 2 2 2 2 3" xfId="39234" xr:uid="{00000000-0005-0000-0000-0000D25E0000}"/>
    <cellStyle name="Note 13 2 4 2 2 2 3" xfId="13899" xr:uid="{00000000-0005-0000-0000-0000D35E0000}"/>
    <cellStyle name="Note 13 2 4 2 2 2 3 2" xfId="24073" xr:uid="{00000000-0005-0000-0000-0000D45E0000}"/>
    <cellStyle name="Note 13 2 4 2 2 2 3 3" xfId="41774" xr:uid="{00000000-0005-0000-0000-0000D55E0000}"/>
    <cellStyle name="Note 13 2 4 2 2 2 4" xfId="24071" xr:uid="{00000000-0005-0000-0000-0000D65E0000}"/>
    <cellStyle name="Note 13 2 4 2 2 2 5" xfId="36681" xr:uid="{00000000-0005-0000-0000-0000D75E0000}"/>
    <cellStyle name="Note 13 2 4 2 2 3" xfId="13900" xr:uid="{00000000-0005-0000-0000-0000D85E0000}"/>
    <cellStyle name="Note 13 2 4 2 2 3 2" xfId="24074" xr:uid="{00000000-0005-0000-0000-0000D95E0000}"/>
    <cellStyle name="Note 13 2 4 2 2 3 3" xfId="37964" xr:uid="{00000000-0005-0000-0000-0000DA5E0000}"/>
    <cellStyle name="Note 13 2 4 2 2 4" xfId="13901" xr:uid="{00000000-0005-0000-0000-0000DB5E0000}"/>
    <cellStyle name="Note 13 2 4 2 2 4 2" xfId="24075" xr:uid="{00000000-0005-0000-0000-0000DC5E0000}"/>
    <cellStyle name="Note 13 2 4 2 2 4 3" xfId="40504" xr:uid="{00000000-0005-0000-0000-0000DD5E0000}"/>
    <cellStyle name="Note 13 2 4 2 2 5" xfId="24070" xr:uid="{00000000-0005-0000-0000-0000DE5E0000}"/>
    <cellStyle name="Note 13 2 4 2 2 6" xfId="35404" xr:uid="{00000000-0005-0000-0000-0000DF5E0000}"/>
    <cellStyle name="Note 13 2 4 2 3" xfId="24069" xr:uid="{00000000-0005-0000-0000-0000E05E0000}"/>
    <cellStyle name="Note 13 2 4 2 4" xfId="34132" xr:uid="{00000000-0005-0000-0000-0000E15E0000}"/>
    <cellStyle name="Note 13 2 4 3" xfId="13902" xr:uid="{00000000-0005-0000-0000-0000E25E0000}"/>
    <cellStyle name="Note 13 2 4 3 2" xfId="13903" xr:uid="{00000000-0005-0000-0000-0000E35E0000}"/>
    <cellStyle name="Note 13 2 4 3 2 2" xfId="13904" xr:uid="{00000000-0005-0000-0000-0000E45E0000}"/>
    <cellStyle name="Note 13 2 4 3 2 2 2" xfId="24078" xr:uid="{00000000-0005-0000-0000-0000E55E0000}"/>
    <cellStyle name="Note 13 2 4 3 2 2 3" xfId="38714" xr:uid="{00000000-0005-0000-0000-0000E65E0000}"/>
    <cellStyle name="Note 13 2 4 3 2 3" xfId="13905" xr:uid="{00000000-0005-0000-0000-0000E75E0000}"/>
    <cellStyle name="Note 13 2 4 3 2 3 2" xfId="24079" xr:uid="{00000000-0005-0000-0000-0000E85E0000}"/>
    <cellStyle name="Note 13 2 4 3 2 3 3" xfId="41254" xr:uid="{00000000-0005-0000-0000-0000E95E0000}"/>
    <cellStyle name="Note 13 2 4 3 2 4" xfId="24077" xr:uid="{00000000-0005-0000-0000-0000EA5E0000}"/>
    <cellStyle name="Note 13 2 4 3 2 5" xfId="36161" xr:uid="{00000000-0005-0000-0000-0000EB5E0000}"/>
    <cellStyle name="Note 13 2 4 3 3" xfId="13906" xr:uid="{00000000-0005-0000-0000-0000EC5E0000}"/>
    <cellStyle name="Note 13 2 4 3 3 2" xfId="24080" xr:uid="{00000000-0005-0000-0000-0000ED5E0000}"/>
    <cellStyle name="Note 13 2 4 3 3 3" xfId="37442" xr:uid="{00000000-0005-0000-0000-0000EE5E0000}"/>
    <cellStyle name="Note 13 2 4 3 4" xfId="13907" xr:uid="{00000000-0005-0000-0000-0000EF5E0000}"/>
    <cellStyle name="Note 13 2 4 3 4 2" xfId="24081" xr:uid="{00000000-0005-0000-0000-0000F05E0000}"/>
    <cellStyle name="Note 13 2 4 3 4 3" xfId="39984" xr:uid="{00000000-0005-0000-0000-0000F15E0000}"/>
    <cellStyle name="Note 13 2 4 3 5" xfId="24076" xr:uid="{00000000-0005-0000-0000-0000F25E0000}"/>
    <cellStyle name="Note 13 2 4 3 6" xfId="34882" xr:uid="{00000000-0005-0000-0000-0000F35E0000}"/>
    <cellStyle name="Note 13 2 4 4" xfId="24068" xr:uid="{00000000-0005-0000-0000-0000F45E0000}"/>
    <cellStyle name="Note 13 2 4 5" xfId="33585" xr:uid="{00000000-0005-0000-0000-0000F55E0000}"/>
    <cellStyle name="Note 13 2 5" xfId="13908" xr:uid="{00000000-0005-0000-0000-0000F65E0000}"/>
    <cellStyle name="Note 13 2 5 2" xfId="13909" xr:uid="{00000000-0005-0000-0000-0000F75E0000}"/>
    <cellStyle name="Note 13 2 5 2 2" xfId="13910" xr:uid="{00000000-0005-0000-0000-0000F85E0000}"/>
    <cellStyle name="Note 13 2 5 2 2 2" xfId="13911" xr:uid="{00000000-0005-0000-0000-0000F95E0000}"/>
    <cellStyle name="Note 13 2 5 2 2 2 2" xfId="24085" xr:uid="{00000000-0005-0000-0000-0000FA5E0000}"/>
    <cellStyle name="Note 13 2 5 2 2 2 3" xfId="38258" xr:uid="{00000000-0005-0000-0000-0000FB5E0000}"/>
    <cellStyle name="Note 13 2 5 2 2 3" xfId="13912" xr:uid="{00000000-0005-0000-0000-0000FC5E0000}"/>
    <cellStyle name="Note 13 2 5 2 2 3 2" xfId="24086" xr:uid="{00000000-0005-0000-0000-0000FD5E0000}"/>
    <cellStyle name="Note 13 2 5 2 2 3 3" xfId="40798" xr:uid="{00000000-0005-0000-0000-0000FE5E0000}"/>
    <cellStyle name="Note 13 2 5 2 2 4" xfId="24084" xr:uid="{00000000-0005-0000-0000-0000FF5E0000}"/>
    <cellStyle name="Note 13 2 5 2 2 5" xfId="35705" xr:uid="{00000000-0005-0000-0000-0000005F0000}"/>
    <cellStyle name="Note 13 2 5 2 3" xfId="13913" xr:uid="{00000000-0005-0000-0000-0000015F0000}"/>
    <cellStyle name="Note 13 2 5 2 3 2" xfId="24087" xr:uid="{00000000-0005-0000-0000-0000025F0000}"/>
    <cellStyle name="Note 13 2 5 2 3 3" xfId="36984" xr:uid="{00000000-0005-0000-0000-0000035F0000}"/>
    <cellStyle name="Note 13 2 5 2 4" xfId="13914" xr:uid="{00000000-0005-0000-0000-0000045F0000}"/>
    <cellStyle name="Note 13 2 5 2 4 2" xfId="24088" xr:uid="{00000000-0005-0000-0000-0000055F0000}"/>
    <cellStyle name="Note 13 2 5 2 4 3" xfId="39528" xr:uid="{00000000-0005-0000-0000-0000065F0000}"/>
    <cellStyle name="Note 13 2 5 2 5" xfId="24083" xr:uid="{00000000-0005-0000-0000-0000075F0000}"/>
    <cellStyle name="Note 13 2 5 2 6" xfId="34430" xr:uid="{00000000-0005-0000-0000-0000085F0000}"/>
    <cellStyle name="Note 13 2 5 3" xfId="24082" xr:uid="{00000000-0005-0000-0000-0000095F0000}"/>
    <cellStyle name="Note 13 2 5 4" xfId="32453" xr:uid="{00000000-0005-0000-0000-00000A5F0000}"/>
    <cellStyle name="Note 13 2 6" xfId="13915" xr:uid="{00000000-0005-0000-0000-00000B5F0000}"/>
    <cellStyle name="Note 13 2 6 2" xfId="13916" xr:uid="{00000000-0005-0000-0000-00000C5F0000}"/>
    <cellStyle name="Note 13 2 6 2 2" xfId="13917" xr:uid="{00000000-0005-0000-0000-00000D5F0000}"/>
    <cellStyle name="Note 13 2 6 2 2 2" xfId="13918" xr:uid="{00000000-0005-0000-0000-00000E5F0000}"/>
    <cellStyle name="Note 13 2 6 2 2 2 2" xfId="24092" xr:uid="{00000000-0005-0000-0000-00000F5F0000}"/>
    <cellStyle name="Note 13 2 6 2 2 2 3" xfId="38784" xr:uid="{00000000-0005-0000-0000-0000105F0000}"/>
    <cellStyle name="Note 13 2 6 2 2 3" xfId="13919" xr:uid="{00000000-0005-0000-0000-0000115F0000}"/>
    <cellStyle name="Note 13 2 6 2 2 3 2" xfId="24093" xr:uid="{00000000-0005-0000-0000-0000125F0000}"/>
    <cellStyle name="Note 13 2 6 2 2 3 3" xfId="41324" xr:uid="{00000000-0005-0000-0000-0000135F0000}"/>
    <cellStyle name="Note 13 2 6 2 2 4" xfId="24091" xr:uid="{00000000-0005-0000-0000-0000145F0000}"/>
    <cellStyle name="Note 13 2 6 2 2 5" xfId="36231" xr:uid="{00000000-0005-0000-0000-0000155F0000}"/>
    <cellStyle name="Note 13 2 6 2 3" xfId="13920" xr:uid="{00000000-0005-0000-0000-0000165F0000}"/>
    <cellStyle name="Note 13 2 6 2 3 2" xfId="24094" xr:uid="{00000000-0005-0000-0000-0000175F0000}"/>
    <cellStyle name="Note 13 2 6 2 3 3" xfId="37512" xr:uid="{00000000-0005-0000-0000-0000185F0000}"/>
    <cellStyle name="Note 13 2 6 2 4" xfId="13921" xr:uid="{00000000-0005-0000-0000-0000195F0000}"/>
    <cellStyle name="Note 13 2 6 2 4 2" xfId="24095" xr:uid="{00000000-0005-0000-0000-00001A5F0000}"/>
    <cellStyle name="Note 13 2 6 2 4 3" xfId="40054" xr:uid="{00000000-0005-0000-0000-00001B5F0000}"/>
    <cellStyle name="Note 13 2 6 2 5" xfId="24090" xr:uid="{00000000-0005-0000-0000-00001C5F0000}"/>
    <cellStyle name="Note 13 2 6 2 6" xfId="34952" xr:uid="{00000000-0005-0000-0000-00001D5F0000}"/>
    <cellStyle name="Note 13 2 6 3" xfId="24089" xr:uid="{00000000-0005-0000-0000-00001E5F0000}"/>
    <cellStyle name="Note 13 2 6 4" xfId="33679" xr:uid="{00000000-0005-0000-0000-00001F5F0000}"/>
    <cellStyle name="Note 13 2 7" xfId="13922" xr:uid="{00000000-0005-0000-0000-0000205F0000}"/>
    <cellStyle name="Note 13 2 7 2" xfId="13923" xr:uid="{00000000-0005-0000-0000-0000215F0000}"/>
    <cellStyle name="Note 13 2 7 2 2" xfId="13924" xr:uid="{00000000-0005-0000-0000-0000225F0000}"/>
    <cellStyle name="Note 13 2 7 2 2 2" xfId="24098" xr:uid="{00000000-0005-0000-0000-0000235F0000}"/>
    <cellStyle name="Note 13 2 7 2 2 3" xfId="38116" xr:uid="{00000000-0005-0000-0000-0000245F0000}"/>
    <cellStyle name="Note 13 2 7 2 3" xfId="13925" xr:uid="{00000000-0005-0000-0000-0000255F0000}"/>
    <cellStyle name="Note 13 2 7 2 3 2" xfId="24099" xr:uid="{00000000-0005-0000-0000-0000265F0000}"/>
    <cellStyle name="Note 13 2 7 2 3 3" xfId="40656" xr:uid="{00000000-0005-0000-0000-0000275F0000}"/>
    <cellStyle name="Note 13 2 7 2 4" xfId="24097" xr:uid="{00000000-0005-0000-0000-0000285F0000}"/>
    <cellStyle name="Note 13 2 7 2 5" xfId="35563" xr:uid="{00000000-0005-0000-0000-0000295F0000}"/>
    <cellStyle name="Note 13 2 7 3" xfId="13926" xr:uid="{00000000-0005-0000-0000-00002A5F0000}"/>
    <cellStyle name="Note 13 2 7 3 2" xfId="24100" xr:uid="{00000000-0005-0000-0000-00002B5F0000}"/>
    <cellStyle name="Note 13 2 7 3 3" xfId="36842" xr:uid="{00000000-0005-0000-0000-00002C5F0000}"/>
    <cellStyle name="Note 13 2 7 4" xfId="13927" xr:uid="{00000000-0005-0000-0000-00002D5F0000}"/>
    <cellStyle name="Note 13 2 7 4 2" xfId="24101" xr:uid="{00000000-0005-0000-0000-00002E5F0000}"/>
    <cellStyle name="Note 13 2 7 4 3" xfId="39386" xr:uid="{00000000-0005-0000-0000-00002F5F0000}"/>
    <cellStyle name="Note 13 2 7 5" xfId="24096" xr:uid="{00000000-0005-0000-0000-0000305F0000}"/>
    <cellStyle name="Note 13 2 7 6" xfId="34288" xr:uid="{00000000-0005-0000-0000-0000315F0000}"/>
    <cellStyle name="Note 13 2 8" xfId="24039" xr:uid="{00000000-0005-0000-0000-0000325F0000}"/>
    <cellStyle name="Note 13 2 9" xfId="31684" xr:uid="{00000000-0005-0000-0000-0000335F0000}"/>
    <cellStyle name="Note 13 3" xfId="13928" xr:uid="{00000000-0005-0000-0000-0000345F0000}"/>
    <cellStyle name="Note 13 3 2" xfId="13929" xr:uid="{00000000-0005-0000-0000-0000355F0000}"/>
    <cellStyle name="Note 13 3 2 2" xfId="13930" xr:uid="{00000000-0005-0000-0000-0000365F0000}"/>
    <cellStyle name="Note 13 3 2 2 2" xfId="13931" xr:uid="{00000000-0005-0000-0000-0000375F0000}"/>
    <cellStyle name="Note 13 3 2 2 2 2" xfId="13932" xr:uid="{00000000-0005-0000-0000-0000385F0000}"/>
    <cellStyle name="Note 13 3 2 2 2 2 2" xfId="24106" xr:uid="{00000000-0005-0000-0000-0000395F0000}"/>
    <cellStyle name="Note 13 3 2 2 2 2 3" xfId="38843" xr:uid="{00000000-0005-0000-0000-00003A5F0000}"/>
    <cellStyle name="Note 13 3 2 2 2 3" xfId="13933" xr:uid="{00000000-0005-0000-0000-00003B5F0000}"/>
    <cellStyle name="Note 13 3 2 2 2 3 2" xfId="24107" xr:uid="{00000000-0005-0000-0000-00003C5F0000}"/>
    <cellStyle name="Note 13 3 2 2 2 3 3" xfId="41383" xr:uid="{00000000-0005-0000-0000-00003D5F0000}"/>
    <cellStyle name="Note 13 3 2 2 2 4" xfId="24105" xr:uid="{00000000-0005-0000-0000-00003E5F0000}"/>
    <cellStyle name="Note 13 3 2 2 2 5" xfId="36290" xr:uid="{00000000-0005-0000-0000-00003F5F0000}"/>
    <cellStyle name="Note 13 3 2 2 3" xfId="13934" xr:uid="{00000000-0005-0000-0000-0000405F0000}"/>
    <cellStyle name="Note 13 3 2 2 3 2" xfId="24108" xr:uid="{00000000-0005-0000-0000-0000415F0000}"/>
    <cellStyle name="Note 13 3 2 2 3 3" xfId="37571" xr:uid="{00000000-0005-0000-0000-0000425F0000}"/>
    <cellStyle name="Note 13 3 2 2 4" xfId="13935" xr:uid="{00000000-0005-0000-0000-0000435F0000}"/>
    <cellStyle name="Note 13 3 2 2 4 2" xfId="24109" xr:uid="{00000000-0005-0000-0000-0000445F0000}"/>
    <cellStyle name="Note 13 3 2 2 4 3" xfId="40113" xr:uid="{00000000-0005-0000-0000-0000455F0000}"/>
    <cellStyle name="Note 13 3 2 2 5" xfId="24104" xr:uid="{00000000-0005-0000-0000-0000465F0000}"/>
    <cellStyle name="Note 13 3 2 2 6" xfId="35011" xr:uid="{00000000-0005-0000-0000-0000475F0000}"/>
    <cellStyle name="Note 13 3 2 3" xfId="24103" xr:uid="{00000000-0005-0000-0000-0000485F0000}"/>
    <cellStyle name="Note 13 3 2 4" xfId="33740" xr:uid="{00000000-0005-0000-0000-0000495F0000}"/>
    <cellStyle name="Note 13 3 3" xfId="13936" xr:uid="{00000000-0005-0000-0000-00004A5F0000}"/>
    <cellStyle name="Note 13 3 3 2" xfId="13937" xr:uid="{00000000-0005-0000-0000-00004B5F0000}"/>
    <cellStyle name="Note 13 3 3 2 2" xfId="13938" xr:uid="{00000000-0005-0000-0000-00004C5F0000}"/>
    <cellStyle name="Note 13 3 3 2 2 2" xfId="24112" xr:uid="{00000000-0005-0000-0000-00004D5F0000}"/>
    <cellStyle name="Note 13 3 3 2 2 3" xfId="38323" xr:uid="{00000000-0005-0000-0000-00004E5F0000}"/>
    <cellStyle name="Note 13 3 3 2 3" xfId="13939" xr:uid="{00000000-0005-0000-0000-00004F5F0000}"/>
    <cellStyle name="Note 13 3 3 2 3 2" xfId="24113" xr:uid="{00000000-0005-0000-0000-0000505F0000}"/>
    <cellStyle name="Note 13 3 3 2 3 3" xfId="40863" xr:uid="{00000000-0005-0000-0000-0000515F0000}"/>
    <cellStyle name="Note 13 3 3 2 4" xfId="24111" xr:uid="{00000000-0005-0000-0000-0000525F0000}"/>
    <cellStyle name="Note 13 3 3 2 5" xfId="35770" xr:uid="{00000000-0005-0000-0000-0000535F0000}"/>
    <cellStyle name="Note 13 3 3 3" xfId="13940" xr:uid="{00000000-0005-0000-0000-0000545F0000}"/>
    <cellStyle name="Note 13 3 3 3 2" xfId="24114" xr:uid="{00000000-0005-0000-0000-0000555F0000}"/>
    <cellStyle name="Note 13 3 3 3 3" xfId="37049" xr:uid="{00000000-0005-0000-0000-0000565F0000}"/>
    <cellStyle name="Note 13 3 3 4" xfId="13941" xr:uid="{00000000-0005-0000-0000-0000575F0000}"/>
    <cellStyle name="Note 13 3 3 4 2" xfId="24115" xr:uid="{00000000-0005-0000-0000-0000585F0000}"/>
    <cellStyle name="Note 13 3 3 4 3" xfId="39593" xr:uid="{00000000-0005-0000-0000-0000595F0000}"/>
    <cellStyle name="Note 13 3 3 5" xfId="24110" xr:uid="{00000000-0005-0000-0000-00005A5F0000}"/>
    <cellStyle name="Note 13 3 3 6" xfId="34494" xr:uid="{00000000-0005-0000-0000-00005B5F0000}"/>
    <cellStyle name="Note 13 3 4" xfId="24102" xr:uid="{00000000-0005-0000-0000-00005C5F0000}"/>
    <cellStyle name="Note 13 3 5" xfId="32540" xr:uid="{00000000-0005-0000-0000-00005D5F0000}"/>
    <cellStyle name="Note 13 4" xfId="13942" xr:uid="{00000000-0005-0000-0000-00005E5F0000}"/>
    <cellStyle name="Note 13 4 2" xfId="13943" xr:uid="{00000000-0005-0000-0000-00005F5F0000}"/>
    <cellStyle name="Note 13 4 2 2" xfId="13944" xr:uid="{00000000-0005-0000-0000-0000605F0000}"/>
    <cellStyle name="Note 13 4 2 2 2" xfId="13945" xr:uid="{00000000-0005-0000-0000-0000615F0000}"/>
    <cellStyle name="Note 13 4 2 2 2 2" xfId="13946" xr:uid="{00000000-0005-0000-0000-0000625F0000}"/>
    <cellStyle name="Note 13 4 2 2 2 2 2" xfId="24120" xr:uid="{00000000-0005-0000-0000-0000635F0000}"/>
    <cellStyle name="Note 13 4 2 2 2 2 3" xfId="38994" xr:uid="{00000000-0005-0000-0000-0000645F0000}"/>
    <cellStyle name="Note 13 4 2 2 2 3" xfId="13947" xr:uid="{00000000-0005-0000-0000-0000655F0000}"/>
    <cellStyle name="Note 13 4 2 2 2 3 2" xfId="24121" xr:uid="{00000000-0005-0000-0000-0000665F0000}"/>
    <cellStyle name="Note 13 4 2 2 2 3 3" xfId="41534" xr:uid="{00000000-0005-0000-0000-0000675F0000}"/>
    <cellStyle name="Note 13 4 2 2 2 4" xfId="24119" xr:uid="{00000000-0005-0000-0000-0000685F0000}"/>
    <cellStyle name="Note 13 4 2 2 2 5" xfId="36441" xr:uid="{00000000-0005-0000-0000-0000695F0000}"/>
    <cellStyle name="Note 13 4 2 2 3" xfId="13948" xr:uid="{00000000-0005-0000-0000-00006A5F0000}"/>
    <cellStyle name="Note 13 4 2 2 3 2" xfId="24122" xr:uid="{00000000-0005-0000-0000-00006B5F0000}"/>
    <cellStyle name="Note 13 4 2 2 3 3" xfId="37722" xr:uid="{00000000-0005-0000-0000-00006C5F0000}"/>
    <cellStyle name="Note 13 4 2 2 4" xfId="13949" xr:uid="{00000000-0005-0000-0000-00006D5F0000}"/>
    <cellStyle name="Note 13 4 2 2 4 2" xfId="24123" xr:uid="{00000000-0005-0000-0000-00006E5F0000}"/>
    <cellStyle name="Note 13 4 2 2 4 3" xfId="40264" xr:uid="{00000000-0005-0000-0000-00006F5F0000}"/>
    <cellStyle name="Note 13 4 2 2 5" xfId="24118" xr:uid="{00000000-0005-0000-0000-0000705F0000}"/>
    <cellStyle name="Note 13 4 2 2 6" xfId="35162" xr:uid="{00000000-0005-0000-0000-0000715F0000}"/>
    <cellStyle name="Note 13 4 2 3" xfId="24117" xr:uid="{00000000-0005-0000-0000-0000725F0000}"/>
    <cellStyle name="Note 13 4 2 4" xfId="33891" xr:uid="{00000000-0005-0000-0000-0000735F0000}"/>
    <cellStyle name="Note 13 4 3" xfId="13950" xr:uid="{00000000-0005-0000-0000-0000745F0000}"/>
    <cellStyle name="Note 13 4 3 2" xfId="13951" xr:uid="{00000000-0005-0000-0000-0000755F0000}"/>
    <cellStyle name="Note 13 4 3 2 2" xfId="13952" xr:uid="{00000000-0005-0000-0000-0000765F0000}"/>
    <cellStyle name="Note 13 4 3 2 2 2" xfId="24126" xr:uid="{00000000-0005-0000-0000-0000775F0000}"/>
    <cellStyle name="Note 13 4 3 2 2 3" xfId="38474" xr:uid="{00000000-0005-0000-0000-0000785F0000}"/>
    <cellStyle name="Note 13 4 3 2 3" xfId="13953" xr:uid="{00000000-0005-0000-0000-0000795F0000}"/>
    <cellStyle name="Note 13 4 3 2 3 2" xfId="24127" xr:uid="{00000000-0005-0000-0000-00007A5F0000}"/>
    <cellStyle name="Note 13 4 3 2 3 3" xfId="41014" xr:uid="{00000000-0005-0000-0000-00007B5F0000}"/>
    <cellStyle name="Note 13 4 3 2 4" xfId="24125" xr:uid="{00000000-0005-0000-0000-00007C5F0000}"/>
    <cellStyle name="Note 13 4 3 2 5" xfId="35921" xr:uid="{00000000-0005-0000-0000-00007D5F0000}"/>
    <cellStyle name="Note 13 4 3 3" xfId="13954" xr:uid="{00000000-0005-0000-0000-00007E5F0000}"/>
    <cellStyle name="Note 13 4 3 3 2" xfId="24128" xr:uid="{00000000-0005-0000-0000-00007F5F0000}"/>
    <cellStyle name="Note 13 4 3 3 3" xfId="37200" xr:uid="{00000000-0005-0000-0000-0000805F0000}"/>
    <cellStyle name="Note 13 4 3 4" xfId="13955" xr:uid="{00000000-0005-0000-0000-0000815F0000}"/>
    <cellStyle name="Note 13 4 3 4 2" xfId="24129" xr:uid="{00000000-0005-0000-0000-0000825F0000}"/>
    <cellStyle name="Note 13 4 3 4 3" xfId="39744" xr:uid="{00000000-0005-0000-0000-0000835F0000}"/>
    <cellStyle name="Note 13 4 3 5" xfId="24124" xr:uid="{00000000-0005-0000-0000-0000845F0000}"/>
    <cellStyle name="Note 13 4 3 6" xfId="34641" xr:uid="{00000000-0005-0000-0000-0000855F0000}"/>
    <cellStyle name="Note 13 4 4" xfId="24116" xr:uid="{00000000-0005-0000-0000-0000865F0000}"/>
    <cellStyle name="Note 13 4 5" xfId="32688" xr:uid="{00000000-0005-0000-0000-0000875F0000}"/>
    <cellStyle name="Note 13 5" xfId="13956" xr:uid="{00000000-0005-0000-0000-0000885F0000}"/>
    <cellStyle name="Note 13 5 2" xfId="13957" xr:uid="{00000000-0005-0000-0000-0000895F0000}"/>
    <cellStyle name="Note 13 5 2 2" xfId="13958" xr:uid="{00000000-0005-0000-0000-00008A5F0000}"/>
    <cellStyle name="Note 13 5 2 2 2" xfId="13959" xr:uid="{00000000-0005-0000-0000-00008B5F0000}"/>
    <cellStyle name="Note 13 5 2 2 2 2" xfId="13960" xr:uid="{00000000-0005-0000-0000-00008C5F0000}"/>
    <cellStyle name="Note 13 5 2 2 2 2 2" xfId="24134" xr:uid="{00000000-0005-0000-0000-00008D5F0000}"/>
    <cellStyle name="Note 13 5 2 2 2 2 3" xfId="39153" xr:uid="{00000000-0005-0000-0000-00008E5F0000}"/>
    <cellStyle name="Note 13 5 2 2 2 3" xfId="13961" xr:uid="{00000000-0005-0000-0000-00008F5F0000}"/>
    <cellStyle name="Note 13 5 2 2 2 3 2" xfId="24135" xr:uid="{00000000-0005-0000-0000-0000905F0000}"/>
    <cellStyle name="Note 13 5 2 2 2 3 3" xfId="41693" xr:uid="{00000000-0005-0000-0000-0000915F0000}"/>
    <cellStyle name="Note 13 5 2 2 2 4" xfId="24133" xr:uid="{00000000-0005-0000-0000-0000925F0000}"/>
    <cellStyle name="Note 13 5 2 2 2 5" xfId="36600" xr:uid="{00000000-0005-0000-0000-0000935F0000}"/>
    <cellStyle name="Note 13 5 2 2 3" xfId="13962" xr:uid="{00000000-0005-0000-0000-0000945F0000}"/>
    <cellStyle name="Note 13 5 2 2 3 2" xfId="24136" xr:uid="{00000000-0005-0000-0000-0000955F0000}"/>
    <cellStyle name="Note 13 5 2 2 3 3" xfId="37883" xr:uid="{00000000-0005-0000-0000-0000965F0000}"/>
    <cellStyle name="Note 13 5 2 2 4" xfId="13963" xr:uid="{00000000-0005-0000-0000-0000975F0000}"/>
    <cellStyle name="Note 13 5 2 2 4 2" xfId="24137" xr:uid="{00000000-0005-0000-0000-0000985F0000}"/>
    <cellStyle name="Note 13 5 2 2 4 3" xfId="40423" xr:uid="{00000000-0005-0000-0000-0000995F0000}"/>
    <cellStyle name="Note 13 5 2 2 5" xfId="24132" xr:uid="{00000000-0005-0000-0000-00009A5F0000}"/>
    <cellStyle name="Note 13 5 2 2 6" xfId="35323" xr:uid="{00000000-0005-0000-0000-00009B5F0000}"/>
    <cellStyle name="Note 13 5 2 3" xfId="24131" xr:uid="{00000000-0005-0000-0000-00009C5F0000}"/>
    <cellStyle name="Note 13 5 2 4" xfId="34051" xr:uid="{00000000-0005-0000-0000-00009D5F0000}"/>
    <cellStyle name="Note 13 5 3" xfId="13964" xr:uid="{00000000-0005-0000-0000-00009E5F0000}"/>
    <cellStyle name="Note 13 5 3 2" xfId="13965" xr:uid="{00000000-0005-0000-0000-00009F5F0000}"/>
    <cellStyle name="Note 13 5 3 2 2" xfId="13966" xr:uid="{00000000-0005-0000-0000-0000A05F0000}"/>
    <cellStyle name="Note 13 5 3 2 2 2" xfId="24140" xr:uid="{00000000-0005-0000-0000-0000A15F0000}"/>
    <cellStyle name="Note 13 5 3 2 2 3" xfId="38633" xr:uid="{00000000-0005-0000-0000-0000A25F0000}"/>
    <cellStyle name="Note 13 5 3 2 3" xfId="13967" xr:uid="{00000000-0005-0000-0000-0000A35F0000}"/>
    <cellStyle name="Note 13 5 3 2 3 2" xfId="24141" xr:uid="{00000000-0005-0000-0000-0000A45F0000}"/>
    <cellStyle name="Note 13 5 3 2 3 3" xfId="41173" xr:uid="{00000000-0005-0000-0000-0000A55F0000}"/>
    <cellStyle name="Note 13 5 3 2 4" xfId="24139" xr:uid="{00000000-0005-0000-0000-0000A65F0000}"/>
    <cellStyle name="Note 13 5 3 2 5" xfId="36080" xr:uid="{00000000-0005-0000-0000-0000A75F0000}"/>
    <cellStyle name="Note 13 5 3 3" xfId="13968" xr:uid="{00000000-0005-0000-0000-0000A85F0000}"/>
    <cellStyle name="Note 13 5 3 3 2" xfId="24142" xr:uid="{00000000-0005-0000-0000-0000A95F0000}"/>
    <cellStyle name="Note 13 5 3 3 3" xfId="37361" xr:uid="{00000000-0005-0000-0000-0000AA5F0000}"/>
    <cellStyle name="Note 13 5 3 4" xfId="13969" xr:uid="{00000000-0005-0000-0000-0000AB5F0000}"/>
    <cellStyle name="Note 13 5 3 4 2" xfId="24143" xr:uid="{00000000-0005-0000-0000-0000AC5F0000}"/>
    <cellStyle name="Note 13 5 3 4 3" xfId="39903" xr:uid="{00000000-0005-0000-0000-0000AD5F0000}"/>
    <cellStyle name="Note 13 5 3 5" xfId="24138" xr:uid="{00000000-0005-0000-0000-0000AE5F0000}"/>
    <cellStyle name="Note 13 5 3 6" xfId="34800" xr:uid="{00000000-0005-0000-0000-0000AF5F0000}"/>
    <cellStyle name="Note 13 5 4" xfId="24130" xr:uid="{00000000-0005-0000-0000-0000B05F0000}"/>
    <cellStyle name="Note 13 5 5" xfId="32864" xr:uid="{00000000-0005-0000-0000-0000B15F0000}"/>
    <cellStyle name="Note 13 6" xfId="13970" xr:uid="{00000000-0005-0000-0000-0000B25F0000}"/>
    <cellStyle name="Note 13 6 2" xfId="13971" xr:uid="{00000000-0005-0000-0000-0000B35F0000}"/>
    <cellStyle name="Note 13 6 2 2" xfId="13972" xr:uid="{00000000-0005-0000-0000-0000B45F0000}"/>
    <cellStyle name="Note 13 6 2 2 2" xfId="13973" xr:uid="{00000000-0005-0000-0000-0000B55F0000}"/>
    <cellStyle name="Note 13 6 2 2 2 2" xfId="24147" xr:uid="{00000000-0005-0000-0000-0000B65F0000}"/>
    <cellStyle name="Note 13 6 2 2 2 3" xfId="38187" xr:uid="{00000000-0005-0000-0000-0000B75F0000}"/>
    <cellStyle name="Note 13 6 2 2 3" xfId="13974" xr:uid="{00000000-0005-0000-0000-0000B85F0000}"/>
    <cellStyle name="Note 13 6 2 2 3 2" xfId="24148" xr:uid="{00000000-0005-0000-0000-0000B95F0000}"/>
    <cellStyle name="Note 13 6 2 2 3 3" xfId="40727" xr:uid="{00000000-0005-0000-0000-0000BA5F0000}"/>
    <cellStyle name="Note 13 6 2 2 4" xfId="24146" xr:uid="{00000000-0005-0000-0000-0000BB5F0000}"/>
    <cellStyle name="Note 13 6 2 2 5" xfId="35634" xr:uid="{00000000-0005-0000-0000-0000BC5F0000}"/>
    <cellStyle name="Note 13 6 2 3" xfId="13975" xr:uid="{00000000-0005-0000-0000-0000BD5F0000}"/>
    <cellStyle name="Note 13 6 2 3 2" xfId="24149" xr:uid="{00000000-0005-0000-0000-0000BE5F0000}"/>
    <cellStyle name="Note 13 6 2 3 3" xfId="36913" xr:uid="{00000000-0005-0000-0000-0000BF5F0000}"/>
    <cellStyle name="Note 13 6 2 4" xfId="13976" xr:uid="{00000000-0005-0000-0000-0000C05F0000}"/>
    <cellStyle name="Note 13 6 2 4 2" xfId="24150" xr:uid="{00000000-0005-0000-0000-0000C15F0000}"/>
    <cellStyle name="Note 13 6 2 4 3" xfId="39457" xr:uid="{00000000-0005-0000-0000-0000C25F0000}"/>
    <cellStyle name="Note 13 6 2 5" xfId="24145" xr:uid="{00000000-0005-0000-0000-0000C35F0000}"/>
    <cellStyle name="Note 13 6 2 6" xfId="34359" xr:uid="{00000000-0005-0000-0000-0000C45F0000}"/>
    <cellStyle name="Note 13 6 3" xfId="24144" xr:uid="{00000000-0005-0000-0000-0000C55F0000}"/>
    <cellStyle name="Note 13 6 4" xfId="31760" xr:uid="{00000000-0005-0000-0000-0000C65F0000}"/>
    <cellStyle name="Note 13 7" xfId="13977" xr:uid="{00000000-0005-0000-0000-0000C75F0000}"/>
    <cellStyle name="Note 13 7 2" xfId="13978" xr:uid="{00000000-0005-0000-0000-0000C85F0000}"/>
    <cellStyle name="Note 13 7 2 2" xfId="13979" xr:uid="{00000000-0005-0000-0000-0000C95F0000}"/>
    <cellStyle name="Note 13 7 2 2 2" xfId="24153" xr:uid="{00000000-0005-0000-0000-0000CA5F0000}"/>
    <cellStyle name="Note 13 7 2 2 3" xfId="38035" xr:uid="{00000000-0005-0000-0000-0000CB5F0000}"/>
    <cellStyle name="Note 13 7 2 3" xfId="13980" xr:uid="{00000000-0005-0000-0000-0000CC5F0000}"/>
    <cellStyle name="Note 13 7 2 3 2" xfId="24154" xr:uid="{00000000-0005-0000-0000-0000CD5F0000}"/>
    <cellStyle name="Note 13 7 2 3 3" xfId="40575" xr:uid="{00000000-0005-0000-0000-0000CE5F0000}"/>
    <cellStyle name="Note 13 7 2 4" xfId="24152" xr:uid="{00000000-0005-0000-0000-0000CF5F0000}"/>
    <cellStyle name="Note 13 7 2 5" xfId="35482" xr:uid="{00000000-0005-0000-0000-0000D05F0000}"/>
    <cellStyle name="Note 13 7 3" xfId="13981" xr:uid="{00000000-0005-0000-0000-0000D15F0000}"/>
    <cellStyle name="Note 13 7 3 2" xfId="24155" xr:uid="{00000000-0005-0000-0000-0000D25F0000}"/>
    <cellStyle name="Note 13 7 3 3" xfId="36761" xr:uid="{00000000-0005-0000-0000-0000D35F0000}"/>
    <cellStyle name="Note 13 7 4" xfId="13982" xr:uid="{00000000-0005-0000-0000-0000D45F0000}"/>
    <cellStyle name="Note 13 7 4 2" xfId="24156" xr:uid="{00000000-0005-0000-0000-0000D55F0000}"/>
    <cellStyle name="Note 13 7 4 3" xfId="39305" xr:uid="{00000000-0005-0000-0000-0000D65F0000}"/>
    <cellStyle name="Note 13 7 5" xfId="24151" xr:uid="{00000000-0005-0000-0000-0000D75F0000}"/>
    <cellStyle name="Note 13 7 6" xfId="34207" xr:uid="{00000000-0005-0000-0000-0000D85F0000}"/>
    <cellStyle name="Note 13 8" xfId="13983" xr:uid="{00000000-0005-0000-0000-0000D95F0000}"/>
    <cellStyle name="Note 13 8 2" xfId="24157" xr:uid="{00000000-0005-0000-0000-0000DA5F0000}"/>
    <cellStyle name="Note 13 8 3" xfId="42450" xr:uid="{00000000-0005-0000-0000-0000DB5F0000}"/>
    <cellStyle name="Note 13 9" xfId="13984" xr:uid="{00000000-0005-0000-0000-0000DC5F0000}"/>
    <cellStyle name="Note 13 9 2" xfId="24158" xr:uid="{00000000-0005-0000-0000-0000DD5F0000}"/>
    <cellStyle name="Note 14" xfId="2697" xr:uid="{00000000-0005-0000-0000-0000DE5F0000}"/>
    <cellStyle name="Note 14 10" xfId="31061" xr:uid="{00000000-0005-0000-0000-0000DF5F0000}"/>
    <cellStyle name="Note 14 2" xfId="13986" xr:uid="{00000000-0005-0000-0000-0000E05F0000}"/>
    <cellStyle name="Note 14 2 2" xfId="13987" xr:uid="{00000000-0005-0000-0000-0000E15F0000}"/>
    <cellStyle name="Note 14 2 2 2" xfId="13988" xr:uid="{00000000-0005-0000-0000-0000E25F0000}"/>
    <cellStyle name="Note 14 2 2 2 2" xfId="13989" xr:uid="{00000000-0005-0000-0000-0000E35F0000}"/>
    <cellStyle name="Note 14 2 2 2 2 2" xfId="13990" xr:uid="{00000000-0005-0000-0000-0000E45F0000}"/>
    <cellStyle name="Note 14 2 2 2 2 2 2" xfId="24164" xr:uid="{00000000-0005-0000-0000-0000E55F0000}"/>
    <cellStyle name="Note 14 2 2 2 2 2 3" xfId="38894" xr:uid="{00000000-0005-0000-0000-0000E65F0000}"/>
    <cellStyle name="Note 14 2 2 2 2 3" xfId="13991" xr:uid="{00000000-0005-0000-0000-0000E75F0000}"/>
    <cellStyle name="Note 14 2 2 2 2 3 2" xfId="24165" xr:uid="{00000000-0005-0000-0000-0000E85F0000}"/>
    <cellStyle name="Note 14 2 2 2 2 3 3" xfId="41434" xr:uid="{00000000-0005-0000-0000-0000E95F0000}"/>
    <cellStyle name="Note 14 2 2 2 2 4" xfId="24163" xr:uid="{00000000-0005-0000-0000-0000EA5F0000}"/>
    <cellStyle name="Note 14 2 2 2 2 5" xfId="36341" xr:uid="{00000000-0005-0000-0000-0000EB5F0000}"/>
    <cellStyle name="Note 14 2 2 2 3" xfId="13992" xr:uid="{00000000-0005-0000-0000-0000EC5F0000}"/>
    <cellStyle name="Note 14 2 2 2 3 2" xfId="24166" xr:uid="{00000000-0005-0000-0000-0000ED5F0000}"/>
    <cellStyle name="Note 14 2 2 2 3 3" xfId="37622" xr:uid="{00000000-0005-0000-0000-0000EE5F0000}"/>
    <cellStyle name="Note 14 2 2 2 4" xfId="13993" xr:uid="{00000000-0005-0000-0000-0000EF5F0000}"/>
    <cellStyle name="Note 14 2 2 2 4 2" xfId="24167" xr:uid="{00000000-0005-0000-0000-0000F05F0000}"/>
    <cellStyle name="Note 14 2 2 2 4 3" xfId="40164" xr:uid="{00000000-0005-0000-0000-0000F15F0000}"/>
    <cellStyle name="Note 14 2 2 2 5" xfId="24162" xr:uid="{00000000-0005-0000-0000-0000F25F0000}"/>
    <cellStyle name="Note 14 2 2 2 6" xfId="35062" xr:uid="{00000000-0005-0000-0000-0000F35F0000}"/>
    <cellStyle name="Note 14 2 2 3" xfId="24161" xr:uid="{00000000-0005-0000-0000-0000F45F0000}"/>
    <cellStyle name="Note 14 2 2 4" xfId="33791" xr:uid="{00000000-0005-0000-0000-0000F55F0000}"/>
    <cellStyle name="Note 14 2 3" xfId="13994" xr:uid="{00000000-0005-0000-0000-0000F65F0000}"/>
    <cellStyle name="Note 14 2 3 2" xfId="13995" xr:uid="{00000000-0005-0000-0000-0000F75F0000}"/>
    <cellStyle name="Note 14 2 3 2 2" xfId="13996" xr:uid="{00000000-0005-0000-0000-0000F85F0000}"/>
    <cellStyle name="Note 14 2 3 2 2 2" xfId="24170" xr:uid="{00000000-0005-0000-0000-0000F95F0000}"/>
    <cellStyle name="Note 14 2 3 2 2 3" xfId="38374" xr:uid="{00000000-0005-0000-0000-0000FA5F0000}"/>
    <cellStyle name="Note 14 2 3 2 3" xfId="13997" xr:uid="{00000000-0005-0000-0000-0000FB5F0000}"/>
    <cellStyle name="Note 14 2 3 2 3 2" xfId="24171" xr:uid="{00000000-0005-0000-0000-0000FC5F0000}"/>
    <cellStyle name="Note 14 2 3 2 3 3" xfId="40914" xr:uid="{00000000-0005-0000-0000-0000FD5F0000}"/>
    <cellStyle name="Note 14 2 3 2 4" xfId="24169" xr:uid="{00000000-0005-0000-0000-0000FE5F0000}"/>
    <cellStyle name="Note 14 2 3 2 5" xfId="35821" xr:uid="{00000000-0005-0000-0000-0000FF5F0000}"/>
    <cellStyle name="Note 14 2 3 3" xfId="13998" xr:uid="{00000000-0005-0000-0000-000000600000}"/>
    <cellStyle name="Note 14 2 3 3 2" xfId="24172" xr:uid="{00000000-0005-0000-0000-000001600000}"/>
    <cellStyle name="Note 14 2 3 3 3" xfId="37100" xr:uid="{00000000-0005-0000-0000-000002600000}"/>
    <cellStyle name="Note 14 2 3 4" xfId="13999" xr:uid="{00000000-0005-0000-0000-000003600000}"/>
    <cellStyle name="Note 14 2 3 4 2" xfId="24173" xr:uid="{00000000-0005-0000-0000-000004600000}"/>
    <cellStyle name="Note 14 2 3 4 3" xfId="39644" xr:uid="{00000000-0005-0000-0000-000005600000}"/>
    <cellStyle name="Note 14 2 3 5" xfId="24168" xr:uid="{00000000-0005-0000-0000-000006600000}"/>
    <cellStyle name="Note 14 2 3 6" xfId="34543" xr:uid="{00000000-0005-0000-0000-000007600000}"/>
    <cellStyle name="Note 14 2 4" xfId="24160" xr:uid="{00000000-0005-0000-0000-000008600000}"/>
    <cellStyle name="Note 14 2 5" xfId="32587" xr:uid="{00000000-0005-0000-0000-000009600000}"/>
    <cellStyle name="Note 14 3" xfId="14000" xr:uid="{00000000-0005-0000-0000-00000A600000}"/>
    <cellStyle name="Note 14 3 2" xfId="14001" xr:uid="{00000000-0005-0000-0000-00000B600000}"/>
    <cellStyle name="Note 14 3 2 2" xfId="14002" xr:uid="{00000000-0005-0000-0000-00000C600000}"/>
    <cellStyle name="Note 14 3 2 2 2" xfId="14003" xr:uid="{00000000-0005-0000-0000-00000D600000}"/>
    <cellStyle name="Note 14 3 2 2 2 2" xfId="14004" xr:uid="{00000000-0005-0000-0000-00000E600000}"/>
    <cellStyle name="Note 14 3 2 2 2 2 2" xfId="24178" xr:uid="{00000000-0005-0000-0000-00000F600000}"/>
    <cellStyle name="Note 14 3 2 2 2 2 3" xfId="39045" xr:uid="{00000000-0005-0000-0000-000010600000}"/>
    <cellStyle name="Note 14 3 2 2 2 3" xfId="14005" xr:uid="{00000000-0005-0000-0000-000011600000}"/>
    <cellStyle name="Note 14 3 2 2 2 3 2" xfId="24179" xr:uid="{00000000-0005-0000-0000-000012600000}"/>
    <cellStyle name="Note 14 3 2 2 2 3 3" xfId="41585" xr:uid="{00000000-0005-0000-0000-000013600000}"/>
    <cellStyle name="Note 14 3 2 2 2 4" xfId="24177" xr:uid="{00000000-0005-0000-0000-000014600000}"/>
    <cellStyle name="Note 14 3 2 2 2 5" xfId="36492" xr:uid="{00000000-0005-0000-0000-000015600000}"/>
    <cellStyle name="Note 14 3 2 2 3" xfId="14006" xr:uid="{00000000-0005-0000-0000-000016600000}"/>
    <cellStyle name="Note 14 3 2 2 3 2" xfId="24180" xr:uid="{00000000-0005-0000-0000-000017600000}"/>
    <cellStyle name="Note 14 3 2 2 3 3" xfId="37773" xr:uid="{00000000-0005-0000-0000-000018600000}"/>
    <cellStyle name="Note 14 3 2 2 4" xfId="14007" xr:uid="{00000000-0005-0000-0000-000019600000}"/>
    <cellStyle name="Note 14 3 2 2 4 2" xfId="24181" xr:uid="{00000000-0005-0000-0000-00001A600000}"/>
    <cellStyle name="Note 14 3 2 2 4 3" xfId="40315" xr:uid="{00000000-0005-0000-0000-00001B600000}"/>
    <cellStyle name="Note 14 3 2 2 5" xfId="24176" xr:uid="{00000000-0005-0000-0000-00001C600000}"/>
    <cellStyle name="Note 14 3 2 2 6" xfId="35213" xr:uid="{00000000-0005-0000-0000-00001D600000}"/>
    <cellStyle name="Note 14 3 2 3" xfId="24175" xr:uid="{00000000-0005-0000-0000-00001E600000}"/>
    <cellStyle name="Note 14 3 2 4" xfId="33942" xr:uid="{00000000-0005-0000-0000-00001F600000}"/>
    <cellStyle name="Note 14 3 3" xfId="14008" xr:uid="{00000000-0005-0000-0000-000020600000}"/>
    <cellStyle name="Note 14 3 3 2" xfId="14009" xr:uid="{00000000-0005-0000-0000-000021600000}"/>
    <cellStyle name="Note 14 3 3 2 2" xfId="14010" xr:uid="{00000000-0005-0000-0000-000022600000}"/>
    <cellStyle name="Note 14 3 3 2 2 2" xfId="24184" xr:uid="{00000000-0005-0000-0000-000023600000}"/>
    <cellStyle name="Note 14 3 3 2 2 3" xfId="38525" xr:uid="{00000000-0005-0000-0000-000024600000}"/>
    <cellStyle name="Note 14 3 3 2 3" xfId="14011" xr:uid="{00000000-0005-0000-0000-000025600000}"/>
    <cellStyle name="Note 14 3 3 2 3 2" xfId="24185" xr:uid="{00000000-0005-0000-0000-000026600000}"/>
    <cellStyle name="Note 14 3 3 2 3 3" xfId="41065" xr:uid="{00000000-0005-0000-0000-000027600000}"/>
    <cellStyle name="Note 14 3 3 2 4" xfId="24183" xr:uid="{00000000-0005-0000-0000-000028600000}"/>
    <cellStyle name="Note 14 3 3 2 5" xfId="35972" xr:uid="{00000000-0005-0000-0000-000029600000}"/>
    <cellStyle name="Note 14 3 3 3" xfId="14012" xr:uid="{00000000-0005-0000-0000-00002A600000}"/>
    <cellStyle name="Note 14 3 3 3 2" xfId="24186" xr:uid="{00000000-0005-0000-0000-00002B600000}"/>
    <cellStyle name="Note 14 3 3 3 3" xfId="37251" xr:uid="{00000000-0005-0000-0000-00002C600000}"/>
    <cellStyle name="Note 14 3 3 4" xfId="14013" xr:uid="{00000000-0005-0000-0000-00002D600000}"/>
    <cellStyle name="Note 14 3 3 4 2" xfId="24187" xr:uid="{00000000-0005-0000-0000-00002E600000}"/>
    <cellStyle name="Note 14 3 3 4 3" xfId="39795" xr:uid="{00000000-0005-0000-0000-00002F600000}"/>
    <cellStyle name="Note 14 3 3 5" xfId="24182" xr:uid="{00000000-0005-0000-0000-000030600000}"/>
    <cellStyle name="Note 14 3 3 6" xfId="34690" xr:uid="{00000000-0005-0000-0000-000031600000}"/>
    <cellStyle name="Note 14 3 4" xfId="24174" xr:uid="{00000000-0005-0000-0000-000032600000}"/>
    <cellStyle name="Note 14 3 5" xfId="32738" xr:uid="{00000000-0005-0000-0000-000033600000}"/>
    <cellStyle name="Note 14 4" xfId="14014" xr:uid="{00000000-0005-0000-0000-000034600000}"/>
    <cellStyle name="Note 14 4 2" xfId="14015" xr:uid="{00000000-0005-0000-0000-000035600000}"/>
    <cellStyle name="Note 14 4 2 2" xfId="14016" xr:uid="{00000000-0005-0000-0000-000036600000}"/>
    <cellStyle name="Note 14 4 2 2 2" xfId="14017" xr:uid="{00000000-0005-0000-0000-000037600000}"/>
    <cellStyle name="Note 14 4 2 2 2 2" xfId="14018" xr:uid="{00000000-0005-0000-0000-000038600000}"/>
    <cellStyle name="Note 14 4 2 2 2 2 2" xfId="24192" xr:uid="{00000000-0005-0000-0000-000039600000}"/>
    <cellStyle name="Note 14 4 2 2 2 2 3" xfId="39204" xr:uid="{00000000-0005-0000-0000-00003A600000}"/>
    <cellStyle name="Note 14 4 2 2 2 3" xfId="14019" xr:uid="{00000000-0005-0000-0000-00003B600000}"/>
    <cellStyle name="Note 14 4 2 2 2 3 2" xfId="24193" xr:uid="{00000000-0005-0000-0000-00003C600000}"/>
    <cellStyle name="Note 14 4 2 2 2 3 3" xfId="41744" xr:uid="{00000000-0005-0000-0000-00003D600000}"/>
    <cellStyle name="Note 14 4 2 2 2 4" xfId="24191" xr:uid="{00000000-0005-0000-0000-00003E600000}"/>
    <cellStyle name="Note 14 4 2 2 2 5" xfId="36651" xr:uid="{00000000-0005-0000-0000-00003F600000}"/>
    <cellStyle name="Note 14 4 2 2 3" xfId="14020" xr:uid="{00000000-0005-0000-0000-000040600000}"/>
    <cellStyle name="Note 14 4 2 2 3 2" xfId="24194" xr:uid="{00000000-0005-0000-0000-000041600000}"/>
    <cellStyle name="Note 14 4 2 2 3 3" xfId="37934" xr:uid="{00000000-0005-0000-0000-000042600000}"/>
    <cellStyle name="Note 14 4 2 2 4" xfId="14021" xr:uid="{00000000-0005-0000-0000-000043600000}"/>
    <cellStyle name="Note 14 4 2 2 4 2" xfId="24195" xr:uid="{00000000-0005-0000-0000-000044600000}"/>
    <cellStyle name="Note 14 4 2 2 4 3" xfId="40474" xr:uid="{00000000-0005-0000-0000-000045600000}"/>
    <cellStyle name="Note 14 4 2 2 5" xfId="24190" xr:uid="{00000000-0005-0000-0000-000046600000}"/>
    <cellStyle name="Note 14 4 2 2 6" xfId="35374" xr:uid="{00000000-0005-0000-0000-000047600000}"/>
    <cellStyle name="Note 14 4 2 3" xfId="24189" xr:uid="{00000000-0005-0000-0000-000048600000}"/>
    <cellStyle name="Note 14 4 2 4" xfId="34102" xr:uid="{00000000-0005-0000-0000-000049600000}"/>
    <cellStyle name="Note 14 4 3" xfId="14022" xr:uid="{00000000-0005-0000-0000-00004A600000}"/>
    <cellStyle name="Note 14 4 3 2" xfId="14023" xr:uid="{00000000-0005-0000-0000-00004B600000}"/>
    <cellStyle name="Note 14 4 3 2 2" xfId="14024" xr:uid="{00000000-0005-0000-0000-00004C600000}"/>
    <cellStyle name="Note 14 4 3 2 2 2" xfId="24198" xr:uid="{00000000-0005-0000-0000-00004D600000}"/>
    <cellStyle name="Note 14 4 3 2 2 3" xfId="38684" xr:uid="{00000000-0005-0000-0000-00004E600000}"/>
    <cellStyle name="Note 14 4 3 2 3" xfId="14025" xr:uid="{00000000-0005-0000-0000-00004F600000}"/>
    <cellStyle name="Note 14 4 3 2 3 2" xfId="24199" xr:uid="{00000000-0005-0000-0000-000050600000}"/>
    <cellStyle name="Note 14 4 3 2 3 3" xfId="41224" xr:uid="{00000000-0005-0000-0000-000051600000}"/>
    <cellStyle name="Note 14 4 3 2 4" xfId="24197" xr:uid="{00000000-0005-0000-0000-000052600000}"/>
    <cellStyle name="Note 14 4 3 2 5" xfId="36131" xr:uid="{00000000-0005-0000-0000-000053600000}"/>
    <cellStyle name="Note 14 4 3 3" xfId="14026" xr:uid="{00000000-0005-0000-0000-000054600000}"/>
    <cellStyle name="Note 14 4 3 3 2" xfId="24200" xr:uid="{00000000-0005-0000-0000-000055600000}"/>
    <cellStyle name="Note 14 4 3 3 3" xfId="37412" xr:uid="{00000000-0005-0000-0000-000056600000}"/>
    <cellStyle name="Note 14 4 3 4" xfId="14027" xr:uid="{00000000-0005-0000-0000-000057600000}"/>
    <cellStyle name="Note 14 4 3 4 2" xfId="24201" xr:uid="{00000000-0005-0000-0000-000058600000}"/>
    <cellStyle name="Note 14 4 3 4 3" xfId="39954" xr:uid="{00000000-0005-0000-0000-000059600000}"/>
    <cellStyle name="Note 14 4 3 5" xfId="24196" xr:uid="{00000000-0005-0000-0000-00005A600000}"/>
    <cellStyle name="Note 14 4 3 6" xfId="34851" xr:uid="{00000000-0005-0000-0000-00005B600000}"/>
    <cellStyle name="Note 14 4 4" xfId="24188" xr:uid="{00000000-0005-0000-0000-00005C600000}"/>
    <cellStyle name="Note 14 4 5" xfId="32915" xr:uid="{00000000-0005-0000-0000-00005D600000}"/>
    <cellStyle name="Note 14 5" xfId="14028" xr:uid="{00000000-0005-0000-0000-00005E600000}"/>
    <cellStyle name="Note 14 5 2" xfId="14029" xr:uid="{00000000-0005-0000-0000-00005F600000}"/>
    <cellStyle name="Note 14 5 2 2" xfId="14030" xr:uid="{00000000-0005-0000-0000-000060600000}"/>
    <cellStyle name="Note 14 5 2 2 2" xfId="14031" xr:uid="{00000000-0005-0000-0000-000061600000}"/>
    <cellStyle name="Note 14 5 2 2 2 2" xfId="24205" xr:uid="{00000000-0005-0000-0000-000062600000}"/>
    <cellStyle name="Note 14 5 2 2 2 3" xfId="38228" xr:uid="{00000000-0005-0000-0000-000063600000}"/>
    <cellStyle name="Note 14 5 2 2 3" xfId="14032" xr:uid="{00000000-0005-0000-0000-000064600000}"/>
    <cellStyle name="Note 14 5 2 2 3 2" xfId="24206" xr:uid="{00000000-0005-0000-0000-000065600000}"/>
    <cellStyle name="Note 14 5 2 2 3 3" xfId="40768" xr:uid="{00000000-0005-0000-0000-000066600000}"/>
    <cellStyle name="Note 14 5 2 2 4" xfId="24204" xr:uid="{00000000-0005-0000-0000-000067600000}"/>
    <cellStyle name="Note 14 5 2 2 5" xfId="35675" xr:uid="{00000000-0005-0000-0000-000068600000}"/>
    <cellStyle name="Note 14 5 2 3" xfId="14033" xr:uid="{00000000-0005-0000-0000-000069600000}"/>
    <cellStyle name="Note 14 5 2 3 2" xfId="24207" xr:uid="{00000000-0005-0000-0000-00006A600000}"/>
    <cellStyle name="Note 14 5 2 3 3" xfId="36954" xr:uid="{00000000-0005-0000-0000-00006B600000}"/>
    <cellStyle name="Note 14 5 2 4" xfId="14034" xr:uid="{00000000-0005-0000-0000-00006C600000}"/>
    <cellStyle name="Note 14 5 2 4 2" xfId="24208" xr:uid="{00000000-0005-0000-0000-00006D600000}"/>
    <cellStyle name="Note 14 5 2 4 3" xfId="39498" xr:uid="{00000000-0005-0000-0000-00006E600000}"/>
    <cellStyle name="Note 14 5 2 5" xfId="24203" xr:uid="{00000000-0005-0000-0000-00006F600000}"/>
    <cellStyle name="Note 14 5 2 6" xfId="34400" xr:uid="{00000000-0005-0000-0000-000070600000}"/>
    <cellStyle name="Note 14 5 3" xfId="24202" xr:uid="{00000000-0005-0000-0000-000071600000}"/>
    <cellStyle name="Note 14 5 4" xfId="31801" xr:uid="{00000000-0005-0000-0000-000072600000}"/>
    <cellStyle name="Note 14 6" xfId="14035" xr:uid="{00000000-0005-0000-0000-000073600000}"/>
    <cellStyle name="Note 14 6 2" xfId="14036" xr:uid="{00000000-0005-0000-0000-000074600000}"/>
    <cellStyle name="Note 14 6 2 2" xfId="14037" xr:uid="{00000000-0005-0000-0000-000075600000}"/>
    <cellStyle name="Note 14 6 2 2 2" xfId="24211" xr:uid="{00000000-0005-0000-0000-000076600000}"/>
    <cellStyle name="Note 14 6 2 2 3" xfId="38086" xr:uid="{00000000-0005-0000-0000-000077600000}"/>
    <cellStyle name="Note 14 6 2 3" xfId="14038" xr:uid="{00000000-0005-0000-0000-000078600000}"/>
    <cellStyle name="Note 14 6 2 3 2" xfId="24212" xr:uid="{00000000-0005-0000-0000-000079600000}"/>
    <cellStyle name="Note 14 6 2 3 3" xfId="40626" xr:uid="{00000000-0005-0000-0000-00007A600000}"/>
    <cellStyle name="Note 14 6 2 4" xfId="24210" xr:uid="{00000000-0005-0000-0000-00007B600000}"/>
    <cellStyle name="Note 14 6 2 5" xfId="35533" xr:uid="{00000000-0005-0000-0000-00007C600000}"/>
    <cellStyle name="Note 14 6 3" xfId="14039" xr:uid="{00000000-0005-0000-0000-00007D600000}"/>
    <cellStyle name="Note 14 6 3 2" xfId="24213" xr:uid="{00000000-0005-0000-0000-00007E600000}"/>
    <cellStyle name="Note 14 6 3 3" xfId="36812" xr:uid="{00000000-0005-0000-0000-00007F600000}"/>
    <cellStyle name="Note 14 6 4" xfId="14040" xr:uid="{00000000-0005-0000-0000-000080600000}"/>
    <cellStyle name="Note 14 6 4 2" xfId="24214" xr:uid="{00000000-0005-0000-0000-000081600000}"/>
    <cellStyle name="Note 14 6 4 3" xfId="39356" xr:uid="{00000000-0005-0000-0000-000082600000}"/>
    <cellStyle name="Note 14 6 5" xfId="24209" xr:uid="{00000000-0005-0000-0000-000083600000}"/>
    <cellStyle name="Note 14 6 6" xfId="34258" xr:uid="{00000000-0005-0000-0000-000084600000}"/>
    <cellStyle name="Note 14 7" xfId="14041" xr:uid="{00000000-0005-0000-0000-000085600000}"/>
    <cellStyle name="Note 14 7 2" xfId="24215" xr:uid="{00000000-0005-0000-0000-000086600000}"/>
    <cellStyle name="Note 14 8" xfId="13985" xr:uid="{00000000-0005-0000-0000-000087600000}"/>
    <cellStyle name="Note 14 9" xfId="24159" xr:uid="{00000000-0005-0000-0000-000088600000}"/>
    <cellStyle name="Note 15" xfId="2698" xr:uid="{00000000-0005-0000-0000-000089600000}"/>
    <cellStyle name="Note 15 10" xfId="24216" xr:uid="{00000000-0005-0000-0000-00008A600000}"/>
    <cellStyle name="Note 15 11" xfId="31680" xr:uid="{00000000-0005-0000-0000-00008B600000}"/>
    <cellStyle name="Note 15 2" xfId="14043" xr:uid="{00000000-0005-0000-0000-00008C600000}"/>
    <cellStyle name="Note 15 2 2" xfId="14044" xr:uid="{00000000-0005-0000-0000-00008D600000}"/>
    <cellStyle name="Note 15 2 2 2" xfId="14045" xr:uid="{00000000-0005-0000-0000-00008E600000}"/>
    <cellStyle name="Note 15 2 2 2 2" xfId="14046" xr:uid="{00000000-0005-0000-0000-00008F600000}"/>
    <cellStyle name="Note 15 2 2 2 2 2" xfId="14047" xr:uid="{00000000-0005-0000-0000-000090600000}"/>
    <cellStyle name="Note 15 2 2 2 2 2 2" xfId="24221" xr:uid="{00000000-0005-0000-0000-000091600000}"/>
    <cellStyle name="Note 15 2 2 2 2 2 3" xfId="38919" xr:uid="{00000000-0005-0000-0000-000092600000}"/>
    <cellStyle name="Note 15 2 2 2 2 3" xfId="14048" xr:uid="{00000000-0005-0000-0000-000093600000}"/>
    <cellStyle name="Note 15 2 2 2 2 3 2" xfId="24222" xr:uid="{00000000-0005-0000-0000-000094600000}"/>
    <cellStyle name="Note 15 2 2 2 2 3 3" xfId="41459" xr:uid="{00000000-0005-0000-0000-000095600000}"/>
    <cellStyle name="Note 15 2 2 2 2 4" xfId="24220" xr:uid="{00000000-0005-0000-0000-000096600000}"/>
    <cellStyle name="Note 15 2 2 2 2 5" xfId="36366" xr:uid="{00000000-0005-0000-0000-000097600000}"/>
    <cellStyle name="Note 15 2 2 2 3" xfId="14049" xr:uid="{00000000-0005-0000-0000-000098600000}"/>
    <cellStyle name="Note 15 2 2 2 3 2" xfId="24223" xr:uid="{00000000-0005-0000-0000-000099600000}"/>
    <cellStyle name="Note 15 2 2 2 3 3" xfId="37647" xr:uid="{00000000-0005-0000-0000-00009A600000}"/>
    <cellStyle name="Note 15 2 2 2 4" xfId="14050" xr:uid="{00000000-0005-0000-0000-00009B600000}"/>
    <cellStyle name="Note 15 2 2 2 4 2" xfId="24224" xr:uid="{00000000-0005-0000-0000-00009C600000}"/>
    <cellStyle name="Note 15 2 2 2 4 3" xfId="40189" xr:uid="{00000000-0005-0000-0000-00009D600000}"/>
    <cellStyle name="Note 15 2 2 2 5" xfId="24219" xr:uid="{00000000-0005-0000-0000-00009E600000}"/>
    <cellStyle name="Note 15 2 2 2 6" xfId="35087" xr:uid="{00000000-0005-0000-0000-00009F600000}"/>
    <cellStyle name="Note 15 2 2 3" xfId="24218" xr:uid="{00000000-0005-0000-0000-0000A0600000}"/>
    <cellStyle name="Note 15 2 2 4" xfId="33816" xr:uid="{00000000-0005-0000-0000-0000A1600000}"/>
    <cellStyle name="Note 15 2 3" xfId="14051" xr:uid="{00000000-0005-0000-0000-0000A2600000}"/>
    <cellStyle name="Note 15 2 3 2" xfId="14052" xr:uid="{00000000-0005-0000-0000-0000A3600000}"/>
    <cellStyle name="Note 15 2 3 2 2" xfId="14053" xr:uid="{00000000-0005-0000-0000-0000A4600000}"/>
    <cellStyle name="Note 15 2 3 2 2 2" xfId="24227" xr:uid="{00000000-0005-0000-0000-0000A5600000}"/>
    <cellStyle name="Note 15 2 3 2 2 3" xfId="38399" xr:uid="{00000000-0005-0000-0000-0000A6600000}"/>
    <cellStyle name="Note 15 2 3 2 3" xfId="14054" xr:uid="{00000000-0005-0000-0000-0000A7600000}"/>
    <cellStyle name="Note 15 2 3 2 3 2" xfId="24228" xr:uid="{00000000-0005-0000-0000-0000A8600000}"/>
    <cellStyle name="Note 15 2 3 2 3 3" xfId="40939" xr:uid="{00000000-0005-0000-0000-0000A9600000}"/>
    <cellStyle name="Note 15 2 3 2 4" xfId="24226" xr:uid="{00000000-0005-0000-0000-0000AA600000}"/>
    <cellStyle name="Note 15 2 3 2 5" xfId="35846" xr:uid="{00000000-0005-0000-0000-0000AB600000}"/>
    <cellStyle name="Note 15 2 3 3" xfId="14055" xr:uid="{00000000-0005-0000-0000-0000AC600000}"/>
    <cellStyle name="Note 15 2 3 3 2" xfId="24229" xr:uid="{00000000-0005-0000-0000-0000AD600000}"/>
    <cellStyle name="Note 15 2 3 3 3" xfId="37125" xr:uid="{00000000-0005-0000-0000-0000AE600000}"/>
    <cellStyle name="Note 15 2 3 4" xfId="14056" xr:uid="{00000000-0005-0000-0000-0000AF600000}"/>
    <cellStyle name="Note 15 2 3 4 2" xfId="24230" xr:uid="{00000000-0005-0000-0000-0000B0600000}"/>
    <cellStyle name="Note 15 2 3 4 3" xfId="39669" xr:uid="{00000000-0005-0000-0000-0000B1600000}"/>
    <cellStyle name="Note 15 2 3 5" xfId="24225" xr:uid="{00000000-0005-0000-0000-0000B2600000}"/>
    <cellStyle name="Note 15 2 3 6" xfId="34568" xr:uid="{00000000-0005-0000-0000-0000B3600000}"/>
    <cellStyle name="Note 15 2 4" xfId="24217" xr:uid="{00000000-0005-0000-0000-0000B4600000}"/>
    <cellStyle name="Note 15 2 5" xfId="32613" xr:uid="{00000000-0005-0000-0000-0000B5600000}"/>
    <cellStyle name="Note 15 3" xfId="14057" xr:uid="{00000000-0005-0000-0000-0000B6600000}"/>
    <cellStyle name="Note 15 3 2" xfId="14058" xr:uid="{00000000-0005-0000-0000-0000B7600000}"/>
    <cellStyle name="Note 15 3 2 2" xfId="14059" xr:uid="{00000000-0005-0000-0000-0000B8600000}"/>
    <cellStyle name="Note 15 3 2 2 2" xfId="14060" xr:uid="{00000000-0005-0000-0000-0000B9600000}"/>
    <cellStyle name="Note 15 3 2 2 2 2" xfId="14061" xr:uid="{00000000-0005-0000-0000-0000BA600000}"/>
    <cellStyle name="Note 15 3 2 2 2 2 2" xfId="24235" xr:uid="{00000000-0005-0000-0000-0000BB600000}"/>
    <cellStyle name="Note 15 3 2 2 2 2 3" xfId="39071" xr:uid="{00000000-0005-0000-0000-0000BC600000}"/>
    <cellStyle name="Note 15 3 2 2 2 3" xfId="14062" xr:uid="{00000000-0005-0000-0000-0000BD600000}"/>
    <cellStyle name="Note 15 3 2 2 2 3 2" xfId="24236" xr:uid="{00000000-0005-0000-0000-0000BE600000}"/>
    <cellStyle name="Note 15 3 2 2 2 3 3" xfId="41611" xr:uid="{00000000-0005-0000-0000-0000BF600000}"/>
    <cellStyle name="Note 15 3 2 2 2 4" xfId="24234" xr:uid="{00000000-0005-0000-0000-0000C0600000}"/>
    <cellStyle name="Note 15 3 2 2 2 5" xfId="36518" xr:uid="{00000000-0005-0000-0000-0000C1600000}"/>
    <cellStyle name="Note 15 3 2 2 3" xfId="14063" xr:uid="{00000000-0005-0000-0000-0000C2600000}"/>
    <cellStyle name="Note 15 3 2 2 3 2" xfId="24237" xr:uid="{00000000-0005-0000-0000-0000C3600000}"/>
    <cellStyle name="Note 15 3 2 2 3 3" xfId="37799" xr:uid="{00000000-0005-0000-0000-0000C4600000}"/>
    <cellStyle name="Note 15 3 2 2 4" xfId="14064" xr:uid="{00000000-0005-0000-0000-0000C5600000}"/>
    <cellStyle name="Note 15 3 2 2 4 2" xfId="24238" xr:uid="{00000000-0005-0000-0000-0000C6600000}"/>
    <cellStyle name="Note 15 3 2 2 4 3" xfId="40341" xr:uid="{00000000-0005-0000-0000-0000C7600000}"/>
    <cellStyle name="Note 15 3 2 2 5" xfId="24233" xr:uid="{00000000-0005-0000-0000-0000C8600000}"/>
    <cellStyle name="Note 15 3 2 2 6" xfId="35239" xr:uid="{00000000-0005-0000-0000-0000C9600000}"/>
    <cellStyle name="Note 15 3 2 3" xfId="24232" xr:uid="{00000000-0005-0000-0000-0000CA600000}"/>
    <cellStyle name="Note 15 3 2 4" xfId="33967" xr:uid="{00000000-0005-0000-0000-0000CB600000}"/>
    <cellStyle name="Note 15 3 3" xfId="14065" xr:uid="{00000000-0005-0000-0000-0000CC600000}"/>
    <cellStyle name="Note 15 3 3 2" xfId="14066" xr:uid="{00000000-0005-0000-0000-0000CD600000}"/>
    <cellStyle name="Note 15 3 3 2 2" xfId="14067" xr:uid="{00000000-0005-0000-0000-0000CE600000}"/>
    <cellStyle name="Note 15 3 3 2 2 2" xfId="24241" xr:uid="{00000000-0005-0000-0000-0000CF600000}"/>
    <cellStyle name="Note 15 3 3 2 2 3" xfId="38551" xr:uid="{00000000-0005-0000-0000-0000D0600000}"/>
    <cellStyle name="Note 15 3 3 2 3" xfId="14068" xr:uid="{00000000-0005-0000-0000-0000D1600000}"/>
    <cellStyle name="Note 15 3 3 2 3 2" xfId="24242" xr:uid="{00000000-0005-0000-0000-0000D2600000}"/>
    <cellStyle name="Note 15 3 3 2 3 3" xfId="41091" xr:uid="{00000000-0005-0000-0000-0000D3600000}"/>
    <cellStyle name="Note 15 3 3 2 4" xfId="24240" xr:uid="{00000000-0005-0000-0000-0000D4600000}"/>
    <cellStyle name="Note 15 3 3 2 5" xfId="35998" xr:uid="{00000000-0005-0000-0000-0000D5600000}"/>
    <cellStyle name="Note 15 3 3 3" xfId="14069" xr:uid="{00000000-0005-0000-0000-0000D6600000}"/>
    <cellStyle name="Note 15 3 3 3 2" xfId="24243" xr:uid="{00000000-0005-0000-0000-0000D7600000}"/>
    <cellStyle name="Note 15 3 3 3 3" xfId="37277" xr:uid="{00000000-0005-0000-0000-0000D8600000}"/>
    <cellStyle name="Note 15 3 3 4" xfId="14070" xr:uid="{00000000-0005-0000-0000-0000D9600000}"/>
    <cellStyle name="Note 15 3 3 4 2" xfId="24244" xr:uid="{00000000-0005-0000-0000-0000DA600000}"/>
    <cellStyle name="Note 15 3 3 4 3" xfId="39821" xr:uid="{00000000-0005-0000-0000-0000DB600000}"/>
    <cellStyle name="Note 15 3 3 5" xfId="24239" xr:uid="{00000000-0005-0000-0000-0000DC600000}"/>
    <cellStyle name="Note 15 3 3 6" xfId="34716" xr:uid="{00000000-0005-0000-0000-0000DD600000}"/>
    <cellStyle name="Note 15 3 4" xfId="24231" xr:uid="{00000000-0005-0000-0000-0000DE600000}"/>
    <cellStyle name="Note 15 3 5" xfId="32760" xr:uid="{00000000-0005-0000-0000-0000DF600000}"/>
    <cellStyle name="Note 15 4" xfId="14071" xr:uid="{00000000-0005-0000-0000-0000E0600000}"/>
    <cellStyle name="Note 15 4 2" xfId="14072" xr:uid="{00000000-0005-0000-0000-0000E1600000}"/>
    <cellStyle name="Note 15 4 2 2" xfId="14073" xr:uid="{00000000-0005-0000-0000-0000E2600000}"/>
    <cellStyle name="Note 15 4 2 2 2" xfId="14074" xr:uid="{00000000-0005-0000-0000-0000E3600000}"/>
    <cellStyle name="Note 15 4 2 2 2 2" xfId="14075" xr:uid="{00000000-0005-0000-0000-0000E4600000}"/>
    <cellStyle name="Note 15 4 2 2 2 2 2" xfId="24249" xr:uid="{00000000-0005-0000-0000-0000E5600000}"/>
    <cellStyle name="Note 15 4 2 2 2 2 3" xfId="39230" xr:uid="{00000000-0005-0000-0000-0000E6600000}"/>
    <cellStyle name="Note 15 4 2 2 2 3" xfId="14076" xr:uid="{00000000-0005-0000-0000-0000E7600000}"/>
    <cellStyle name="Note 15 4 2 2 2 3 2" xfId="24250" xr:uid="{00000000-0005-0000-0000-0000E8600000}"/>
    <cellStyle name="Note 15 4 2 2 2 3 3" xfId="41770" xr:uid="{00000000-0005-0000-0000-0000E9600000}"/>
    <cellStyle name="Note 15 4 2 2 2 4" xfId="24248" xr:uid="{00000000-0005-0000-0000-0000EA600000}"/>
    <cellStyle name="Note 15 4 2 2 2 5" xfId="36677" xr:uid="{00000000-0005-0000-0000-0000EB600000}"/>
    <cellStyle name="Note 15 4 2 2 3" xfId="14077" xr:uid="{00000000-0005-0000-0000-0000EC600000}"/>
    <cellStyle name="Note 15 4 2 2 3 2" xfId="24251" xr:uid="{00000000-0005-0000-0000-0000ED600000}"/>
    <cellStyle name="Note 15 4 2 2 3 3" xfId="37960" xr:uid="{00000000-0005-0000-0000-0000EE600000}"/>
    <cellStyle name="Note 15 4 2 2 4" xfId="14078" xr:uid="{00000000-0005-0000-0000-0000EF600000}"/>
    <cellStyle name="Note 15 4 2 2 4 2" xfId="24252" xr:uid="{00000000-0005-0000-0000-0000F0600000}"/>
    <cellStyle name="Note 15 4 2 2 4 3" xfId="40500" xr:uid="{00000000-0005-0000-0000-0000F1600000}"/>
    <cellStyle name="Note 15 4 2 2 5" xfId="24247" xr:uid="{00000000-0005-0000-0000-0000F2600000}"/>
    <cellStyle name="Note 15 4 2 2 6" xfId="35400" xr:uid="{00000000-0005-0000-0000-0000F3600000}"/>
    <cellStyle name="Note 15 4 2 3" xfId="24246" xr:uid="{00000000-0005-0000-0000-0000F4600000}"/>
    <cellStyle name="Note 15 4 2 4" xfId="34128" xr:uid="{00000000-0005-0000-0000-0000F5600000}"/>
    <cellStyle name="Note 15 4 3" xfId="14079" xr:uid="{00000000-0005-0000-0000-0000F6600000}"/>
    <cellStyle name="Note 15 4 3 2" xfId="14080" xr:uid="{00000000-0005-0000-0000-0000F7600000}"/>
    <cellStyle name="Note 15 4 3 2 2" xfId="14081" xr:uid="{00000000-0005-0000-0000-0000F8600000}"/>
    <cellStyle name="Note 15 4 3 2 2 2" xfId="24255" xr:uid="{00000000-0005-0000-0000-0000F9600000}"/>
    <cellStyle name="Note 15 4 3 2 2 3" xfId="38710" xr:uid="{00000000-0005-0000-0000-0000FA600000}"/>
    <cellStyle name="Note 15 4 3 2 3" xfId="14082" xr:uid="{00000000-0005-0000-0000-0000FB600000}"/>
    <cellStyle name="Note 15 4 3 2 3 2" xfId="24256" xr:uid="{00000000-0005-0000-0000-0000FC600000}"/>
    <cellStyle name="Note 15 4 3 2 3 3" xfId="41250" xr:uid="{00000000-0005-0000-0000-0000FD600000}"/>
    <cellStyle name="Note 15 4 3 2 4" xfId="24254" xr:uid="{00000000-0005-0000-0000-0000FE600000}"/>
    <cellStyle name="Note 15 4 3 2 5" xfId="36157" xr:uid="{00000000-0005-0000-0000-0000FF600000}"/>
    <cellStyle name="Note 15 4 3 3" xfId="14083" xr:uid="{00000000-0005-0000-0000-000000610000}"/>
    <cellStyle name="Note 15 4 3 3 2" xfId="24257" xr:uid="{00000000-0005-0000-0000-000001610000}"/>
    <cellStyle name="Note 15 4 3 3 3" xfId="37438" xr:uid="{00000000-0005-0000-0000-000002610000}"/>
    <cellStyle name="Note 15 4 3 4" xfId="14084" xr:uid="{00000000-0005-0000-0000-000003610000}"/>
    <cellStyle name="Note 15 4 3 4 2" xfId="24258" xr:uid="{00000000-0005-0000-0000-000004610000}"/>
    <cellStyle name="Note 15 4 3 4 3" xfId="39980" xr:uid="{00000000-0005-0000-0000-000005610000}"/>
    <cellStyle name="Note 15 4 3 5" xfId="24253" xr:uid="{00000000-0005-0000-0000-000006610000}"/>
    <cellStyle name="Note 15 4 3 6" xfId="34878" xr:uid="{00000000-0005-0000-0000-000007610000}"/>
    <cellStyle name="Note 15 4 4" xfId="24245" xr:uid="{00000000-0005-0000-0000-000008610000}"/>
    <cellStyle name="Note 15 4 5" xfId="33581" xr:uid="{00000000-0005-0000-0000-000009610000}"/>
    <cellStyle name="Note 15 5" xfId="14085" xr:uid="{00000000-0005-0000-0000-00000A610000}"/>
    <cellStyle name="Note 15 5 2" xfId="14086" xr:uid="{00000000-0005-0000-0000-00000B610000}"/>
    <cellStyle name="Note 15 5 2 2" xfId="14087" xr:uid="{00000000-0005-0000-0000-00000C610000}"/>
    <cellStyle name="Note 15 5 2 2 2" xfId="14088" xr:uid="{00000000-0005-0000-0000-00000D610000}"/>
    <cellStyle name="Note 15 5 2 2 2 2" xfId="24262" xr:uid="{00000000-0005-0000-0000-00000E610000}"/>
    <cellStyle name="Note 15 5 2 2 2 3" xfId="38254" xr:uid="{00000000-0005-0000-0000-00000F610000}"/>
    <cellStyle name="Note 15 5 2 2 3" xfId="14089" xr:uid="{00000000-0005-0000-0000-000010610000}"/>
    <cellStyle name="Note 15 5 2 2 3 2" xfId="24263" xr:uid="{00000000-0005-0000-0000-000011610000}"/>
    <cellStyle name="Note 15 5 2 2 3 3" xfId="40794" xr:uid="{00000000-0005-0000-0000-000012610000}"/>
    <cellStyle name="Note 15 5 2 2 4" xfId="24261" xr:uid="{00000000-0005-0000-0000-000013610000}"/>
    <cellStyle name="Note 15 5 2 2 5" xfId="35701" xr:uid="{00000000-0005-0000-0000-000014610000}"/>
    <cellStyle name="Note 15 5 2 3" xfId="14090" xr:uid="{00000000-0005-0000-0000-000015610000}"/>
    <cellStyle name="Note 15 5 2 3 2" xfId="24264" xr:uid="{00000000-0005-0000-0000-000016610000}"/>
    <cellStyle name="Note 15 5 2 3 3" xfId="36980" xr:uid="{00000000-0005-0000-0000-000017610000}"/>
    <cellStyle name="Note 15 5 2 4" xfId="14091" xr:uid="{00000000-0005-0000-0000-000018610000}"/>
    <cellStyle name="Note 15 5 2 4 2" xfId="24265" xr:uid="{00000000-0005-0000-0000-000019610000}"/>
    <cellStyle name="Note 15 5 2 4 3" xfId="39524" xr:uid="{00000000-0005-0000-0000-00001A610000}"/>
    <cellStyle name="Note 15 5 2 5" xfId="24260" xr:uid="{00000000-0005-0000-0000-00001B610000}"/>
    <cellStyle name="Note 15 5 2 6" xfId="34426" xr:uid="{00000000-0005-0000-0000-00001C610000}"/>
    <cellStyle name="Note 15 5 3" xfId="24259" xr:uid="{00000000-0005-0000-0000-00001D610000}"/>
    <cellStyle name="Note 15 5 4" xfId="32449" xr:uid="{00000000-0005-0000-0000-00001E610000}"/>
    <cellStyle name="Note 15 6" xfId="14092" xr:uid="{00000000-0005-0000-0000-00001F610000}"/>
    <cellStyle name="Note 15 6 2" xfId="14093" xr:uid="{00000000-0005-0000-0000-000020610000}"/>
    <cellStyle name="Note 15 6 2 2" xfId="14094" xr:uid="{00000000-0005-0000-0000-000021610000}"/>
    <cellStyle name="Note 15 6 2 2 2" xfId="14095" xr:uid="{00000000-0005-0000-0000-000022610000}"/>
    <cellStyle name="Note 15 6 2 2 2 2" xfId="24269" xr:uid="{00000000-0005-0000-0000-000023610000}"/>
    <cellStyle name="Note 15 6 2 2 2 3" xfId="38781" xr:uid="{00000000-0005-0000-0000-000024610000}"/>
    <cellStyle name="Note 15 6 2 2 3" xfId="14096" xr:uid="{00000000-0005-0000-0000-000025610000}"/>
    <cellStyle name="Note 15 6 2 2 3 2" xfId="24270" xr:uid="{00000000-0005-0000-0000-000026610000}"/>
    <cellStyle name="Note 15 6 2 2 3 3" xfId="41321" xr:uid="{00000000-0005-0000-0000-000027610000}"/>
    <cellStyle name="Note 15 6 2 2 4" xfId="24268" xr:uid="{00000000-0005-0000-0000-000028610000}"/>
    <cellStyle name="Note 15 6 2 2 5" xfId="36228" xr:uid="{00000000-0005-0000-0000-000029610000}"/>
    <cellStyle name="Note 15 6 2 3" xfId="14097" xr:uid="{00000000-0005-0000-0000-00002A610000}"/>
    <cellStyle name="Note 15 6 2 3 2" xfId="24271" xr:uid="{00000000-0005-0000-0000-00002B610000}"/>
    <cellStyle name="Note 15 6 2 3 3" xfId="37509" xr:uid="{00000000-0005-0000-0000-00002C610000}"/>
    <cellStyle name="Note 15 6 2 4" xfId="14098" xr:uid="{00000000-0005-0000-0000-00002D610000}"/>
    <cellStyle name="Note 15 6 2 4 2" xfId="24272" xr:uid="{00000000-0005-0000-0000-00002E610000}"/>
    <cellStyle name="Note 15 6 2 4 3" xfId="40051" xr:uid="{00000000-0005-0000-0000-00002F610000}"/>
    <cellStyle name="Note 15 6 2 5" xfId="24267" xr:uid="{00000000-0005-0000-0000-000030610000}"/>
    <cellStyle name="Note 15 6 2 6" xfId="34949" xr:uid="{00000000-0005-0000-0000-000031610000}"/>
    <cellStyle name="Note 15 6 3" xfId="24266" xr:uid="{00000000-0005-0000-0000-000032610000}"/>
    <cellStyle name="Note 15 6 4" xfId="33676" xr:uid="{00000000-0005-0000-0000-000033610000}"/>
    <cellStyle name="Note 15 7" xfId="14099" xr:uid="{00000000-0005-0000-0000-000034610000}"/>
    <cellStyle name="Note 15 7 2" xfId="14100" xr:uid="{00000000-0005-0000-0000-000035610000}"/>
    <cellStyle name="Note 15 7 2 2" xfId="14101" xr:uid="{00000000-0005-0000-0000-000036610000}"/>
    <cellStyle name="Note 15 7 2 2 2" xfId="24275" xr:uid="{00000000-0005-0000-0000-000037610000}"/>
    <cellStyle name="Note 15 7 2 2 3" xfId="38112" xr:uid="{00000000-0005-0000-0000-000038610000}"/>
    <cellStyle name="Note 15 7 2 3" xfId="14102" xr:uid="{00000000-0005-0000-0000-000039610000}"/>
    <cellStyle name="Note 15 7 2 3 2" xfId="24276" xr:uid="{00000000-0005-0000-0000-00003A610000}"/>
    <cellStyle name="Note 15 7 2 3 3" xfId="40652" xr:uid="{00000000-0005-0000-0000-00003B610000}"/>
    <cellStyle name="Note 15 7 2 4" xfId="24274" xr:uid="{00000000-0005-0000-0000-00003C610000}"/>
    <cellStyle name="Note 15 7 2 5" xfId="35559" xr:uid="{00000000-0005-0000-0000-00003D610000}"/>
    <cellStyle name="Note 15 7 3" xfId="14103" xr:uid="{00000000-0005-0000-0000-00003E610000}"/>
    <cellStyle name="Note 15 7 3 2" xfId="24277" xr:uid="{00000000-0005-0000-0000-00003F610000}"/>
    <cellStyle name="Note 15 7 3 3" xfId="36838" xr:uid="{00000000-0005-0000-0000-000040610000}"/>
    <cellStyle name="Note 15 7 4" xfId="14104" xr:uid="{00000000-0005-0000-0000-000041610000}"/>
    <cellStyle name="Note 15 7 4 2" xfId="24278" xr:uid="{00000000-0005-0000-0000-000042610000}"/>
    <cellStyle name="Note 15 7 4 3" xfId="39382" xr:uid="{00000000-0005-0000-0000-000043610000}"/>
    <cellStyle name="Note 15 7 5" xfId="24273" xr:uid="{00000000-0005-0000-0000-000044610000}"/>
    <cellStyle name="Note 15 7 6" xfId="34284" xr:uid="{00000000-0005-0000-0000-000045610000}"/>
    <cellStyle name="Note 15 8" xfId="14105" xr:uid="{00000000-0005-0000-0000-000046610000}"/>
    <cellStyle name="Note 15 8 2" xfId="24279" xr:uid="{00000000-0005-0000-0000-000047610000}"/>
    <cellStyle name="Note 15 9" xfId="14042" xr:uid="{00000000-0005-0000-0000-000048610000}"/>
    <cellStyle name="Note 16" xfId="14106" xr:uid="{00000000-0005-0000-0000-000049610000}"/>
    <cellStyle name="Note 16 2" xfId="14107" xr:uid="{00000000-0005-0000-0000-00004A610000}"/>
    <cellStyle name="Note 16 2 2" xfId="14108" xr:uid="{00000000-0005-0000-0000-00004B610000}"/>
    <cellStyle name="Note 16 2 2 2" xfId="14109" xr:uid="{00000000-0005-0000-0000-00004C610000}"/>
    <cellStyle name="Note 16 2 2 2 2" xfId="14110" xr:uid="{00000000-0005-0000-0000-00004D610000}"/>
    <cellStyle name="Note 16 2 2 2 2 2" xfId="24284" xr:uid="{00000000-0005-0000-0000-00004E610000}"/>
    <cellStyle name="Note 16 2 2 2 2 3" xfId="39127" xr:uid="{00000000-0005-0000-0000-00004F610000}"/>
    <cellStyle name="Note 16 2 2 2 3" xfId="14111" xr:uid="{00000000-0005-0000-0000-000050610000}"/>
    <cellStyle name="Note 16 2 2 2 3 2" xfId="24285" xr:uid="{00000000-0005-0000-0000-000051610000}"/>
    <cellStyle name="Note 16 2 2 2 3 3" xfId="41667" xr:uid="{00000000-0005-0000-0000-000052610000}"/>
    <cellStyle name="Note 16 2 2 2 4" xfId="24283" xr:uid="{00000000-0005-0000-0000-000053610000}"/>
    <cellStyle name="Note 16 2 2 2 5" xfId="36574" xr:uid="{00000000-0005-0000-0000-000054610000}"/>
    <cellStyle name="Note 16 2 2 3" xfId="14112" xr:uid="{00000000-0005-0000-0000-000055610000}"/>
    <cellStyle name="Note 16 2 2 3 2" xfId="24286" xr:uid="{00000000-0005-0000-0000-000056610000}"/>
    <cellStyle name="Note 16 2 2 3 3" xfId="37855" xr:uid="{00000000-0005-0000-0000-000057610000}"/>
    <cellStyle name="Note 16 2 2 4" xfId="14113" xr:uid="{00000000-0005-0000-0000-000058610000}"/>
    <cellStyle name="Note 16 2 2 4 2" xfId="24287" xr:uid="{00000000-0005-0000-0000-000059610000}"/>
    <cellStyle name="Note 16 2 2 4 3" xfId="40397" xr:uid="{00000000-0005-0000-0000-00005A610000}"/>
    <cellStyle name="Note 16 2 2 5" xfId="24282" xr:uid="{00000000-0005-0000-0000-00005B610000}"/>
    <cellStyle name="Note 16 2 2 6" xfId="35295" xr:uid="{00000000-0005-0000-0000-00005C610000}"/>
    <cellStyle name="Note 16 2 3" xfId="24281" xr:uid="{00000000-0005-0000-0000-00005D610000}"/>
    <cellStyle name="Note 16 2 4" xfId="34023" xr:uid="{00000000-0005-0000-0000-00005E610000}"/>
    <cellStyle name="Note 16 3" xfId="14114" xr:uid="{00000000-0005-0000-0000-00005F610000}"/>
    <cellStyle name="Note 16 3 2" xfId="14115" xr:uid="{00000000-0005-0000-0000-000060610000}"/>
    <cellStyle name="Note 16 3 2 2" xfId="14116" xr:uid="{00000000-0005-0000-0000-000061610000}"/>
    <cellStyle name="Note 16 3 2 2 2" xfId="24290" xr:uid="{00000000-0005-0000-0000-000062610000}"/>
    <cellStyle name="Note 16 3 2 2 3" xfId="38607" xr:uid="{00000000-0005-0000-0000-000063610000}"/>
    <cellStyle name="Note 16 3 2 3" xfId="14117" xr:uid="{00000000-0005-0000-0000-000064610000}"/>
    <cellStyle name="Note 16 3 2 3 2" xfId="24291" xr:uid="{00000000-0005-0000-0000-000065610000}"/>
    <cellStyle name="Note 16 3 2 3 3" xfId="41147" xr:uid="{00000000-0005-0000-0000-000066610000}"/>
    <cellStyle name="Note 16 3 2 4" xfId="24289" xr:uid="{00000000-0005-0000-0000-000067610000}"/>
    <cellStyle name="Note 16 3 2 5" xfId="36054" xr:uid="{00000000-0005-0000-0000-000068610000}"/>
    <cellStyle name="Note 16 3 3" xfId="14118" xr:uid="{00000000-0005-0000-0000-000069610000}"/>
    <cellStyle name="Note 16 3 3 2" xfId="24292" xr:uid="{00000000-0005-0000-0000-00006A610000}"/>
    <cellStyle name="Note 16 3 3 3" xfId="37333" xr:uid="{00000000-0005-0000-0000-00006B610000}"/>
    <cellStyle name="Note 16 3 4" xfId="14119" xr:uid="{00000000-0005-0000-0000-00006C610000}"/>
    <cellStyle name="Note 16 3 4 2" xfId="24293" xr:uid="{00000000-0005-0000-0000-00006D610000}"/>
    <cellStyle name="Note 16 3 4 3" xfId="39877" xr:uid="{00000000-0005-0000-0000-00006E610000}"/>
    <cellStyle name="Note 16 3 5" xfId="24288" xr:uid="{00000000-0005-0000-0000-00006F610000}"/>
    <cellStyle name="Note 16 3 6" xfId="34772" xr:uid="{00000000-0005-0000-0000-000070610000}"/>
    <cellStyle name="Note 16 4" xfId="24280" xr:uid="{00000000-0005-0000-0000-000071610000}"/>
    <cellStyle name="Note 16 5" xfId="32832" xr:uid="{00000000-0005-0000-0000-000072610000}"/>
    <cellStyle name="Note 17" xfId="14120" xr:uid="{00000000-0005-0000-0000-000073610000}"/>
    <cellStyle name="Note 17 2" xfId="24294" xr:uid="{00000000-0005-0000-0000-000074610000}"/>
    <cellStyle name="Note 17 3" xfId="41841" xr:uid="{00000000-0005-0000-0000-000075610000}"/>
    <cellStyle name="Note 18" xfId="14121" xr:uid="{00000000-0005-0000-0000-000076610000}"/>
    <cellStyle name="Note 18 2" xfId="24295" xr:uid="{00000000-0005-0000-0000-000077610000}"/>
    <cellStyle name="Note 18 3" xfId="42513" xr:uid="{00000000-0005-0000-0000-000078610000}"/>
    <cellStyle name="Note 2" xfId="2699" xr:uid="{00000000-0005-0000-0000-000079610000}"/>
    <cellStyle name="Note 2 10" xfId="14123" xr:uid="{00000000-0005-0000-0000-00007A610000}"/>
    <cellStyle name="Note 2 10 2" xfId="14124" xr:uid="{00000000-0005-0000-0000-00007B610000}"/>
    <cellStyle name="Note 2 10 2 2" xfId="14125" xr:uid="{00000000-0005-0000-0000-00007C610000}"/>
    <cellStyle name="Note 2 10 2 2 2" xfId="14126" xr:uid="{00000000-0005-0000-0000-00007D610000}"/>
    <cellStyle name="Note 2 10 2 2 2 2" xfId="24300" xr:uid="{00000000-0005-0000-0000-00007E610000}"/>
    <cellStyle name="Note 2 10 2 2 2 3" xfId="38191" xr:uid="{00000000-0005-0000-0000-00007F610000}"/>
    <cellStyle name="Note 2 10 2 2 3" xfId="14127" xr:uid="{00000000-0005-0000-0000-000080610000}"/>
    <cellStyle name="Note 2 10 2 2 3 2" xfId="24301" xr:uid="{00000000-0005-0000-0000-000081610000}"/>
    <cellStyle name="Note 2 10 2 2 3 3" xfId="40731" xr:uid="{00000000-0005-0000-0000-000082610000}"/>
    <cellStyle name="Note 2 10 2 2 4" xfId="24299" xr:uid="{00000000-0005-0000-0000-000083610000}"/>
    <cellStyle name="Note 2 10 2 2 5" xfId="35638" xr:uid="{00000000-0005-0000-0000-000084610000}"/>
    <cellStyle name="Note 2 10 2 3" xfId="14128" xr:uid="{00000000-0005-0000-0000-000085610000}"/>
    <cellStyle name="Note 2 10 2 3 2" xfId="24302" xr:uid="{00000000-0005-0000-0000-000086610000}"/>
    <cellStyle name="Note 2 10 2 3 3" xfId="36917" xr:uid="{00000000-0005-0000-0000-000087610000}"/>
    <cellStyle name="Note 2 10 2 4" xfId="14129" xr:uid="{00000000-0005-0000-0000-000088610000}"/>
    <cellStyle name="Note 2 10 2 4 2" xfId="24303" xr:uid="{00000000-0005-0000-0000-000089610000}"/>
    <cellStyle name="Note 2 10 2 4 3" xfId="39461" xr:uid="{00000000-0005-0000-0000-00008A610000}"/>
    <cellStyle name="Note 2 10 2 5" xfId="24298" xr:uid="{00000000-0005-0000-0000-00008B610000}"/>
    <cellStyle name="Note 2 10 2 6" xfId="34363" xr:uid="{00000000-0005-0000-0000-00008C610000}"/>
    <cellStyle name="Note 2 10 3" xfId="24297" xr:uid="{00000000-0005-0000-0000-00008D610000}"/>
    <cellStyle name="Note 2 10 4" xfId="31764" xr:uid="{00000000-0005-0000-0000-00008E610000}"/>
    <cellStyle name="Note 2 11" xfId="14130" xr:uid="{00000000-0005-0000-0000-00008F610000}"/>
    <cellStyle name="Note 2 11 2" xfId="14131" xr:uid="{00000000-0005-0000-0000-000090610000}"/>
    <cellStyle name="Note 2 11 2 2" xfId="14132" xr:uid="{00000000-0005-0000-0000-000091610000}"/>
    <cellStyle name="Note 2 11 2 2 2" xfId="24306" xr:uid="{00000000-0005-0000-0000-000092610000}"/>
    <cellStyle name="Note 2 11 2 2 3" xfId="38039" xr:uid="{00000000-0005-0000-0000-000093610000}"/>
    <cellStyle name="Note 2 11 2 3" xfId="14133" xr:uid="{00000000-0005-0000-0000-000094610000}"/>
    <cellStyle name="Note 2 11 2 3 2" xfId="24307" xr:uid="{00000000-0005-0000-0000-000095610000}"/>
    <cellStyle name="Note 2 11 2 3 3" xfId="40579" xr:uid="{00000000-0005-0000-0000-000096610000}"/>
    <cellStyle name="Note 2 11 2 4" xfId="24305" xr:uid="{00000000-0005-0000-0000-000097610000}"/>
    <cellStyle name="Note 2 11 2 5" xfId="35486" xr:uid="{00000000-0005-0000-0000-000098610000}"/>
    <cellStyle name="Note 2 11 3" xfId="14134" xr:uid="{00000000-0005-0000-0000-000099610000}"/>
    <cellStyle name="Note 2 11 3 2" xfId="24308" xr:uid="{00000000-0005-0000-0000-00009A610000}"/>
    <cellStyle name="Note 2 11 3 3" xfId="36765" xr:uid="{00000000-0005-0000-0000-00009B610000}"/>
    <cellStyle name="Note 2 11 4" xfId="14135" xr:uid="{00000000-0005-0000-0000-00009C610000}"/>
    <cellStyle name="Note 2 11 4 2" xfId="24309" xr:uid="{00000000-0005-0000-0000-00009D610000}"/>
    <cellStyle name="Note 2 11 4 3" xfId="39309" xr:uid="{00000000-0005-0000-0000-00009E610000}"/>
    <cellStyle name="Note 2 11 5" xfId="24304" xr:uid="{00000000-0005-0000-0000-00009F610000}"/>
    <cellStyle name="Note 2 11 6" xfId="34211" xr:uid="{00000000-0005-0000-0000-0000A0610000}"/>
    <cellStyle name="Note 2 12" xfId="14136" xr:uid="{00000000-0005-0000-0000-0000A1610000}"/>
    <cellStyle name="Note 2 12 2" xfId="24310" xr:uid="{00000000-0005-0000-0000-0000A2610000}"/>
    <cellStyle name="Note 2 12 3" xfId="42451" xr:uid="{00000000-0005-0000-0000-0000A3610000}"/>
    <cellStyle name="Note 2 13" xfId="14137" xr:uid="{00000000-0005-0000-0000-0000A4610000}"/>
    <cellStyle name="Note 2 13 2" xfId="24311" xr:uid="{00000000-0005-0000-0000-0000A5610000}"/>
    <cellStyle name="Note 2 13 3" xfId="42762" xr:uid="{00000000-0005-0000-0000-0000A6610000}"/>
    <cellStyle name="Note 2 14" xfId="14138" xr:uid="{00000000-0005-0000-0000-0000A7610000}"/>
    <cellStyle name="Note 2 14 2" xfId="24312" xr:uid="{00000000-0005-0000-0000-0000A8610000}"/>
    <cellStyle name="Note 2 14 3" xfId="42777" xr:uid="{00000000-0005-0000-0000-0000A9610000}"/>
    <cellStyle name="Note 2 15" xfId="14122" xr:uid="{00000000-0005-0000-0000-0000AA610000}"/>
    <cellStyle name="Note 2 16" xfId="24296" xr:uid="{00000000-0005-0000-0000-0000AB610000}"/>
    <cellStyle name="Note 2 17" xfId="30918" xr:uid="{00000000-0005-0000-0000-0000AC610000}"/>
    <cellStyle name="Note 2 2" xfId="2700" xr:uid="{00000000-0005-0000-0000-0000AD610000}"/>
    <cellStyle name="Note 2 2 10" xfId="14139" xr:uid="{00000000-0005-0000-0000-0000AE610000}"/>
    <cellStyle name="Note 2 2 11" xfId="24313" xr:uid="{00000000-0005-0000-0000-0000AF610000}"/>
    <cellStyle name="Note 2 2 12" xfId="30919" xr:uid="{00000000-0005-0000-0000-0000B0610000}"/>
    <cellStyle name="Note 2 2 2" xfId="2701" xr:uid="{00000000-0005-0000-0000-0000B1610000}"/>
    <cellStyle name="Note 2 2 2 10" xfId="24314" xr:uid="{00000000-0005-0000-0000-0000B2610000}"/>
    <cellStyle name="Note 2 2 2 11" xfId="30920" xr:uid="{00000000-0005-0000-0000-0000B3610000}"/>
    <cellStyle name="Note 2 2 2 2" xfId="14141" xr:uid="{00000000-0005-0000-0000-0000B4610000}"/>
    <cellStyle name="Note 2 2 2 2 2" xfId="14142" xr:uid="{00000000-0005-0000-0000-0000B5610000}"/>
    <cellStyle name="Note 2 2 2 2 2 2" xfId="14143" xr:uid="{00000000-0005-0000-0000-0000B6610000}"/>
    <cellStyle name="Note 2 2 2 2 2 2 2" xfId="14144" xr:uid="{00000000-0005-0000-0000-0000B7610000}"/>
    <cellStyle name="Note 2 2 2 2 2 2 2 2" xfId="14145" xr:uid="{00000000-0005-0000-0000-0000B8610000}"/>
    <cellStyle name="Note 2 2 2 2 2 2 2 2 2" xfId="14146" xr:uid="{00000000-0005-0000-0000-0000B9610000}"/>
    <cellStyle name="Note 2 2 2 2 2 2 2 2 2 2" xfId="24320" xr:uid="{00000000-0005-0000-0000-0000BA610000}"/>
    <cellStyle name="Note 2 2 2 2 2 2 2 2 2 3" xfId="38926" xr:uid="{00000000-0005-0000-0000-0000BB610000}"/>
    <cellStyle name="Note 2 2 2 2 2 2 2 2 3" xfId="14147" xr:uid="{00000000-0005-0000-0000-0000BC610000}"/>
    <cellStyle name="Note 2 2 2 2 2 2 2 2 3 2" xfId="24321" xr:uid="{00000000-0005-0000-0000-0000BD610000}"/>
    <cellStyle name="Note 2 2 2 2 2 2 2 2 3 3" xfId="41466" xr:uid="{00000000-0005-0000-0000-0000BE610000}"/>
    <cellStyle name="Note 2 2 2 2 2 2 2 2 4" xfId="24319" xr:uid="{00000000-0005-0000-0000-0000BF610000}"/>
    <cellStyle name="Note 2 2 2 2 2 2 2 2 5" xfId="36373" xr:uid="{00000000-0005-0000-0000-0000C0610000}"/>
    <cellStyle name="Note 2 2 2 2 2 2 2 3" xfId="14148" xr:uid="{00000000-0005-0000-0000-0000C1610000}"/>
    <cellStyle name="Note 2 2 2 2 2 2 2 3 2" xfId="24322" xr:uid="{00000000-0005-0000-0000-0000C2610000}"/>
    <cellStyle name="Note 2 2 2 2 2 2 2 3 3" xfId="37654" xr:uid="{00000000-0005-0000-0000-0000C3610000}"/>
    <cellStyle name="Note 2 2 2 2 2 2 2 4" xfId="14149" xr:uid="{00000000-0005-0000-0000-0000C4610000}"/>
    <cellStyle name="Note 2 2 2 2 2 2 2 4 2" xfId="24323" xr:uid="{00000000-0005-0000-0000-0000C5610000}"/>
    <cellStyle name="Note 2 2 2 2 2 2 2 4 3" xfId="40196" xr:uid="{00000000-0005-0000-0000-0000C6610000}"/>
    <cellStyle name="Note 2 2 2 2 2 2 2 5" xfId="24318" xr:uid="{00000000-0005-0000-0000-0000C7610000}"/>
    <cellStyle name="Note 2 2 2 2 2 2 2 6" xfId="35094" xr:uid="{00000000-0005-0000-0000-0000C8610000}"/>
    <cellStyle name="Note 2 2 2 2 2 2 3" xfId="24317" xr:uid="{00000000-0005-0000-0000-0000C9610000}"/>
    <cellStyle name="Note 2 2 2 2 2 2 4" xfId="33823" xr:uid="{00000000-0005-0000-0000-0000CA610000}"/>
    <cellStyle name="Note 2 2 2 2 2 3" xfId="14150" xr:uid="{00000000-0005-0000-0000-0000CB610000}"/>
    <cellStyle name="Note 2 2 2 2 2 3 2" xfId="14151" xr:uid="{00000000-0005-0000-0000-0000CC610000}"/>
    <cellStyle name="Note 2 2 2 2 2 3 2 2" xfId="14152" xr:uid="{00000000-0005-0000-0000-0000CD610000}"/>
    <cellStyle name="Note 2 2 2 2 2 3 2 2 2" xfId="24326" xr:uid="{00000000-0005-0000-0000-0000CE610000}"/>
    <cellStyle name="Note 2 2 2 2 2 3 2 2 3" xfId="38406" xr:uid="{00000000-0005-0000-0000-0000CF610000}"/>
    <cellStyle name="Note 2 2 2 2 2 3 2 3" xfId="14153" xr:uid="{00000000-0005-0000-0000-0000D0610000}"/>
    <cellStyle name="Note 2 2 2 2 2 3 2 3 2" xfId="24327" xr:uid="{00000000-0005-0000-0000-0000D1610000}"/>
    <cellStyle name="Note 2 2 2 2 2 3 2 3 3" xfId="40946" xr:uid="{00000000-0005-0000-0000-0000D2610000}"/>
    <cellStyle name="Note 2 2 2 2 2 3 2 4" xfId="24325" xr:uid="{00000000-0005-0000-0000-0000D3610000}"/>
    <cellStyle name="Note 2 2 2 2 2 3 2 5" xfId="35853" xr:uid="{00000000-0005-0000-0000-0000D4610000}"/>
    <cellStyle name="Note 2 2 2 2 2 3 3" xfId="14154" xr:uid="{00000000-0005-0000-0000-0000D5610000}"/>
    <cellStyle name="Note 2 2 2 2 2 3 3 2" xfId="24328" xr:uid="{00000000-0005-0000-0000-0000D6610000}"/>
    <cellStyle name="Note 2 2 2 2 2 3 3 3" xfId="37132" xr:uid="{00000000-0005-0000-0000-0000D7610000}"/>
    <cellStyle name="Note 2 2 2 2 2 3 4" xfId="14155" xr:uid="{00000000-0005-0000-0000-0000D8610000}"/>
    <cellStyle name="Note 2 2 2 2 2 3 4 2" xfId="24329" xr:uid="{00000000-0005-0000-0000-0000D9610000}"/>
    <cellStyle name="Note 2 2 2 2 2 3 4 3" xfId="39676" xr:uid="{00000000-0005-0000-0000-0000DA610000}"/>
    <cellStyle name="Note 2 2 2 2 2 3 5" xfId="24324" xr:uid="{00000000-0005-0000-0000-0000DB610000}"/>
    <cellStyle name="Note 2 2 2 2 2 3 6" xfId="34575" xr:uid="{00000000-0005-0000-0000-0000DC610000}"/>
    <cellStyle name="Note 2 2 2 2 2 4" xfId="24316" xr:uid="{00000000-0005-0000-0000-0000DD610000}"/>
    <cellStyle name="Note 2 2 2 2 2 5" xfId="32620" xr:uid="{00000000-0005-0000-0000-0000DE610000}"/>
    <cellStyle name="Note 2 2 2 2 3" xfId="14156" xr:uid="{00000000-0005-0000-0000-0000DF610000}"/>
    <cellStyle name="Note 2 2 2 2 3 2" xfId="14157" xr:uid="{00000000-0005-0000-0000-0000E0610000}"/>
    <cellStyle name="Note 2 2 2 2 3 2 2" xfId="14158" xr:uid="{00000000-0005-0000-0000-0000E1610000}"/>
    <cellStyle name="Note 2 2 2 2 3 2 2 2" xfId="14159" xr:uid="{00000000-0005-0000-0000-0000E2610000}"/>
    <cellStyle name="Note 2 2 2 2 3 2 2 2 2" xfId="14160" xr:uid="{00000000-0005-0000-0000-0000E3610000}"/>
    <cellStyle name="Note 2 2 2 2 3 2 2 2 2 2" xfId="24334" xr:uid="{00000000-0005-0000-0000-0000E4610000}"/>
    <cellStyle name="Note 2 2 2 2 3 2 2 2 2 3" xfId="39078" xr:uid="{00000000-0005-0000-0000-0000E5610000}"/>
    <cellStyle name="Note 2 2 2 2 3 2 2 2 3" xfId="14161" xr:uid="{00000000-0005-0000-0000-0000E6610000}"/>
    <cellStyle name="Note 2 2 2 2 3 2 2 2 3 2" xfId="24335" xr:uid="{00000000-0005-0000-0000-0000E7610000}"/>
    <cellStyle name="Note 2 2 2 2 3 2 2 2 3 3" xfId="41618" xr:uid="{00000000-0005-0000-0000-0000E8610000}"/>
    <cellStyle name="Note 2 2 2 2 3 2 2 2 4" xfId="24333" xr:uid="{00000000-0005-0000-0000-0000E9610000}"/>
    <cellStyle name="Note 2 2 2 2 3 2 2 2 5" xfId="36525" xr:uid="{00000000-0005-0000-0000-0000EA610000}"/>
    <cellStyle name="Note 2 2 2 2 3 2 2 3" xfId="14162" xr:uid="{00000000-0005-0000-0000-0000EB610000}"/>
    <cellStyle name="Note 2 2 2 2 3 2 2 3 2" xfId="24336" xr:uid="{00000000-0005-0000-0000-0000EC610000}"/>
    <cellStyle name="Note 2 2 2 2 3 2 2 3 3" xfId="37806" xr:uid="{00000000-0005-0000-0000-0000ED610000}"/>
    <cellStyle name="Note 2 2 2 2 3 2 2 4" xfId="14163" xr:uid="{00000000-0005-0000-0000-0000EE610000}"/>
    <cellStyle name="Note 2 2 2 2 3 2 2 4 2" xfId="24337" xr:uid="{00000000-0005-0000-0000-0000EF610000}"/>
    <cellStyle name="Note 2 2 2 2 3 2 2 4 3" xfId="40348" xr:uid="{00000000-0005-0000-0000-0000F0610000}"/>
    <cellStyle name="Note 2 2 2 2 3 2 2 5" xfId="24332" xr:uid="{00000000-0005-0000-0000-0000F1610000}"/>
    <cellStyle name="Note 2 2 2 2 3 2 2 6" xfId="35246" xr:uid="{00000000-0005-0000-0000-0000F2610000}"/>
    <cellStyle name="Note 2 2 2 2 3 2 3" xfId="24331" xr:uid="{00000000-0005-0000-0000-0000F3610000}"/>
    <cellStyle name="Note 2 2 2 2 3 2 4" xfId="33974" xr:uid="{00000000-0005-0000-0000-0000F4610000}"/>
    <cellStyle name="Note 2 2 2 2 3 3" xfId="14164" xr:uid="{00000000-0005-0000-0000-0000F5610000}"/>
    <cellStyle name="Note 2 2 2 2 3 3 2" xfId="14165" xr:uid="{00000000-0005-0000-0000-0000F6610000}"/>
    <cellStyle name="Note 2 2 2 2 3 3 2 2" xfId="14166" xr:uid="{00000000-0005-0000-0000-0000F7610000}"/>
    <cellStyle name="Note 2 2 2 2 3 3 2 2 2" xfId="24340" xr:uid="{00000000-0005-0000-0000-0000F8610000}"/>
    <cellStyle name="Note 2 2 2 2 3 3 2 2 3" xfId="38558" xr:uid="{00000000-0005-0000-0000-0000F9610000}"/>
    <cellStyle name="Note 2 2 2 2 3 3 2 3" xfId="14167" xr:uid="{00000000-0005-0000-0000-0000FA610000}"/>
    <cellStyle name="Note 2 2 2 2 3 3 2 3 2" xfId="24341" xr:uid="{00000000-0005-0000-0000-0000FB610000}"/>
    <cellStyle name="Note 2 2 2 2 3 3 2 3 3" xfId="41098" xr:uid="{00000000-0005-0000-0000-0000FC610000}"/>
    <cellStyle name="Note 2 2 2 2 3 3 2 4" xfId="24339" xr:uid="{00000000-0005-0000-0000-0000FD610000}"/>
    <cellStyle name="Note 2 2 2 2 3 3 2 5" xfId="36005" xr:uid="{00000000-0005-0000-0000-0000FE610000}"/>
    <cellStyle name="Note 2 2 2 2 3 3 3" xfId="14168" xr:uid="{00000000-0005-0000-0000-0000FF610000}"/>
    <cellStyle name="Note 2 2 2 2 3 3 3 2" xfId="24342" xr:uid="{00000000-0005-0000-0000-000000620000}"/>
    <cellStyle name="Note 2 2 2 2 3 3 3 3" xfId="37284" xr:uid="{00000000-0005-0000-0000-000001620000}"/>
    <cellStyle name="Note 2 2 2 2 3 3 4" xfId="14169" xr:uid="{00000000-0005-0000-0000-000002620000}"/>
    <cellStyle name="Note 2 2 2 2 3 3 4 2" xfId="24343" xr:uid="{00000000-0005-0000-0000-000003620000}"/>
    <cellStyle name="Note 2 2 2 2 3 3 4 3" xfId="39828" xr:uid="{00000000-0005-0000-0000-000004620000}"/>
    <cellStyle name="Note 2 2 2 2 3 3 5" xfId="24338" xr:uid="{00000000-0005-0000-0000-000005620000}"/>
    <cellStyle name="Note 2 2 2 2 3 3 6" xfId="34723" xr:uid="{00000000-0005-0000-0000-000006620000}"/>
    <cellStyle name="Note 2 2 2 2 3 4" xfId="24330" xr:uid="{00000000-0005-0000-0000-000007620000}"/>
    <cellStyle name="Note 2 2 2 2 3 5" xfId="32767" xr:uid="{00000000-0005-0000-0000-000008620000}"/>
    <cellStyle name="Note 2 2 2 2 4" xfId="14170" xr:uid="{00000000-0005-0000-0000-000009620000}"/>
    <cellStyle name="Note 2 2 2 2 4 2" xfId="14171" xr:uid="{00000000-0005-0000-0000-00000A620000}"/>
    <cellStyle name="Note 2 2 2 2 4 2 2" xfId="14172" xr:uid="{00000000-0005-0000-0000-00000B620000}"/>
    <cellStyle name="Note 2 2 2 2 4 2 2 2" xfId="14173" xr:uid="{00000000-0005-0000-0000-00000C620000}"/>
    <cellStyle name="Note 2 2 2 2 4 2 2 2 2" xfId="14174" xr:uid="{00000000-0005-0000-0000-00000D620000}"/>
    <cellStyle name="Note 2 2 2 2 4 2 2 2 2 2" xfId="24348" xr:uid="{00000000-0005-0000-0000-00000E620000}"/>
    <cellStyle name="Note 2 2 2 2 4 2 2 2 2 3" xfId="39237" xr:uid="{00000000-0005-0000-0000-00000F620000}"/>
    <cellStyle name="Note 2 2 2 2 4 2 2 2 3" xfId="14175" xr:uid="{00000000-0005-0000-0000-000010620000}"/>
    <cellStyle name="Note 2 2 2 2 4 2 2 2 3 2" xfId="24349" xr:uid="{00000000-0005-0000-0000-000011620000}"/>
    <cellStyle name="Note 2 2 2 2 4 2 2 2 3 3" xfId="41777" xr:uid="{00000000-0005-0000-0000-000012620000}"/>
    <cellStyle name="Note 2 2 2 2 4 2 2 2 4" xfId="24347" xr:uid="{00000000-0005-0000-0000-000013620000}"/>
    <cellStyle name="Note 2 2 2 2 4 2 2 2 5" xfId="36684" xr:uid="{00000000-0005-0000-0000-000014620000}"/>
    <cellStyle name="Note 2 2 2 2 4 2 2 3" xfId="14176" xr:uid="{00000000-0005-0000-0000-000015620000}"/>
    <cellStyle name="Note 2 2 2 2 4 2 2 3 2" xfId="24350" xr:uid="{00000000-0005-0000-0000-000016620000}"/>
    <cellStyle name="Note 2 2 2 2 4 2 2 3 3" xfId="37967" xr:uid="{00000000-0005-0000-0000-000017620000}"/>
    <cellStyle name="Note 2 2 2 2 4 2 2 4" xfId="14177" xr:uid="{00000000-0005-0000-0000-000018620000}"/>
    <cellStyle name="Note 2 2 2 2 4 2 2 4 2" xfId="24351" xr:uid="{00000000-0005-0000-0000-000019620000}"/>
    <cellStyle name="Note 2 2 2 2 4 2 2 4 3" xfId="40507" xr:uid="{00000000-0005-0000-0000-00001A620000}"/>
    <cellStyle name="Note 2 2 2 2 4 2 2 5" xfId="24346" xr:uid="{00000000-0005-0000-0000-00001B620000}"/>
    <cellStyle name="Note 2 2 2 2 4 2 2 6" xfId="35407" xr:uid="{00000000-0005-0000-0000-00001C620000}"/>
    <cellStyle name="Note 2 2 2 2 4 2 3" xfId="24345" xr:uid="{00000000-0005-0000-0000-00001D620000}"/>
    <cellStyle name="Note 2 2 2 2 4 2 4" xfId="34135" xr:uid="{00000000-0005-0000-0000-00001E620000}"/>
    <cellStyle name="Note 2 2 2 2 4 3" xfId="14178" xr:uid="{00000000-0005-0000-0000-00001F620000}"/>
    <cellStyle name="Note 2 2 2 2 4 3 2" xfId="14179" xr:uid="{00000000-0005-0000-0000-000020620000}"/>
    <cellStyle name="Note 2 2 2 2 4 3 2 2" xfId="14180" xr:uid="{00000000-0005-0000-0000-000021620000}"/>
    <cellStyle name="Note 2 2 2 2 4 3 2 2 2" xfId="24354" xr:uid="{00000000-0005-0000-0000-000022620000}"/>
    <cellStyle name="Note 2 2 2 2 4 3 2 2 3" xfId="38717" xr:uid="{00000000-0005-0000-0000-000023620000}"/>
    <cellStyle name="Note 2 2 2 2 4 3 2 3" xfId="14181" xr:uid="{00000000-0005-0000-0000-000024620000}"/>
    <cellStyle name="Note 2 2 2 2 4 3 2 3 2" xfId="24355" xr:uid="{00000000-0005-0000-0000-000025620000}"/>
    <cellStyle name="Note 2 2 2 2 4 3 2 3 3" xfId="41257" xr:uid="{00000000-0005-0000-0000-000026620000}"/>
    <cellStyle name="Note 2 2 2 2 4 3 2 4" xfId="24353" xr:uid="{00000000-0005-0000-0000-000027620000}"/>
    <cellStyle name="Note 2 2 2 2 4 3 2 5" xfId="36164" xr:uid="{00000000-0005-0000-0000-000028620000}"/>
    <cellStyle name="Note 2 2 2 2 4 3 3" xfId="14182" xr:uid="{00000000-0005-0000-0000-000029620000}"/>
    <cellStyle name="Note 2 2 2 2 4 3 3 2" xfId="24356" xr:uid="{00000000-0005-0000-0000-00002A620000}"/>
    <cellStyle name="Note 2 2 2 2 4 3 3 3" xfId="37445" xr:uid="{00000000-0005-0000-0000-00002B620000}"/>
    <cellStyle name="Note 2 2 2 2 4 3 4" xfId="14183" xr:uid="{00000000-0005-0000-0000-00002C620000}"/>
    <cellStyle name="Note 2 2 2 2 4 3 4 2" xfId="24357" xr:uid="{00000000-0005-0000-0000-00002D620000}"/>
    <cellStyle name="Note 2 2 2 2 4 3 4 3" xfId="39987" xr:uid="{00000000-0005-0000-0000-00002E620000}"/>
    <cellStyle name="Note 2 2 2 2 4 3 5" xfId="24352" xr:uid="{00000000-0005-0000-0000-00002F620000}"/>
    <cellStyle name="Note 2 2 2 2 4 3 6" xfId="34885" xr:uid="{00000000-0005-0000-0000-000030620000}"/>
    <cellStyle name="Note 2 2 2 2 4 4" xfId="24344" xr:uid="{00000000-0005-0000-0000-000031620000}"/>
    <cellStyle name="Note 2 2 2 2 4 5" xfId="33588" xr:uid="{00000000-0005-0000-0000-000032620000}"/>
    <cellStyle name="Note 2 2 2 2 5" xfId="14184" xr:uid="{00000000-0005-0000-0000-000033620000}"/>
    <cellStyle name="Note 2 2 2 2 5 2" xfId="14185" xr:uid="{00000000-0005-0000-0000-000034620000}"/>
    <cellStyle name="Note 2 2 2 2 5 2 2" xfId="14186" xr:uid="{00000000-0005-0000-0000-000035620000}"/>
    <cellStyle name="Note 2 2 2 2 5 2 2 2" xfId="14187" xr:uid="{00000000-0005-0000-0000-000036620000}"/>
    <cellStyle name="Note 2 2 2 2 5 2 2 2 2" xfId="24361" xr:uid="{00000000-0005-0000-0000-000037620000}"/>
    <cellStyle name="Note 2 2 2 2 5 2 2 2 3" xfId="38261" xr:uid="{00000000-0005-0000-0000-000038620000}"/>
    <cellStyle name="Note 2 2 2 2 5 2 2 3" xfId="14188" xr:uid="{00000000-0005-0000-0000-000039620000}"/>
    <cellStyle name="Note 2 2 2 2 5 2 2 3 2" xfId="24362" xr:uid="{00000000-0005-0000-0000-00003A620000}"/>
    <cellStyle name="Note 2 2 2 2 5 2 2 3 3" xfId="40801" xr:uid="{00000000-0005-0000-0000-00003B620000}"/>
    <cellStyle name="Note 2 2 2 2 5 2 2 4" xfId="24360" xr:uid="{00000000-0005-0000-0000-00003C620000}"/>
    <cellStyle name="Note 2 2 2 2 5 2 2 5" xfId="35708" xr:uid="{00000000-0005-0000-0000-00003D620000}"/>
    <cellStyle name="Note 2 2 2 2 5 2 3" xfId="14189" xr:uid="{00000000-0005-0000-0000-00003E620000}"/>
    <cellStyle name="Note 2 2 2 2 5 2 3 2" xfId="24363" xr:uid="{00000000-0005-0000-0000-00003F620000}"/>
    <cellStyle name="Note 2 2 2 2 5 2 3 3" xfId="36987" xr:uid="{00000000-0005-0000-0000-000040620000}"/>
    <cellStyle name="Note 2 2 2 2 5 2 4" xfId="14190" xr:uid="{00000000-0005-0000-0000-000041620000}"/>
    <cellStyle name="Note 2 2 2 2 5 2 4 2" xfId="24364" xr:uid="{00000000-0005-0000-0000-000042620000}"/>
    <cellStyle name="Note 2 2 2 2 5 2 4 3" xfId="39531" xr:uid="{00000000-0005-0000-0000-000043620000}"/>
    <cellStyle name="Note 2 2 2 2 5 2 5" xfId="24359" xr:uid="{00000000-0005-0000-0000-000044620000}"/>
    <cellStyle name="Note 2 2 2 2 5 2 6" xfId="34433" xr:uid="{00000000-0005-0000-0000-000045620000}"/>
    <cellStyle name="Note 2 2 2 2 5 3" xfId="24358" xr:uid="{00000000-0005-0000-0000-000046620000}"/>
    <cellStyle name="Note 2 2 2 2 5 4" xfId="32456" xr:uid="{00000000-0005-0000-0000-000047620000}"/>
    <cellStyle name="Note 2 2 2 2 6" xfId="14191" xr:uid="{00000000-0005-0000-0000-000048620000}"/>
    <cellStyle name="Note 2 2 2 2 6 2" xfId="14192" xr:uid="{00000000-0005-0000-0000-000049620000}"/>
    <cellStyle name="Note 2 2 2 2 6 2 2" xfId="14193" xr:uid="{00000000-0005-0000-0000-00004A620000}"/>
    <cellStyle name="Note 2 2 2 2 6 2 2 2" xfId="24367" xr:uid="{00000000-0005-0000-0000-00004B620000}"/>
    <cellStyle name="Note 2 2 2 2 6 2 2 3" xfId="38119" xr:uid="{00000000-0005-0000-0000-00004C620000}"/>
    <cellStyle name="Note 2 2 2 2 6 2 3" xfId="14194" xr:uid="{00000000-0005-0000-0000-00004D620000}"/>
    <cellStyle name="Note 2 2 2 2 6 2 3 2" xfId="24368" xr:uid="{00000000-0005-0000-0000-00004E620000}"/>
    <cellStyle name="Note 2 2 2 2 6 2 3 3" xfId="40659" xr:uid="{00000000-0005-0000-0000-00004F620000}"/>
    <cellStyle name="Note 2 2 2 2 6 2 4" xfId="24366" xr:uid="{00000000-0005-0000-0000-000050620000}"/>
    <cellStyle name="Note 2 2 2 2 6 2 5" xfId="35566" xr:uid="{00000000-0005-0000-0000-000051620000}"/>
    <cellStyle name="Note 2 2 2 2 6 3" xfId="14195" xr:uid="{00000000-0005-0000-0000-000052620000}"/>
    <cellStyle name="Note 2 2 2 2 6 3 2" xfId="24369" xr:uid="{00000000-0005-0000-0000-000053620000}"/>
    <cellStyle name="Note 2 2 2 2 6 3 3" xfId="36845" xr:uid="{00000000-0005-0000-0000-000054620000}"/>
    <cellStyle name="Note 2 2 2 2 6 4" xfId="14196" xr:uid="{00000000-0005-0000-0000-000055620000}"/>
    <cellStyle name="Note 2 2 2 2 6 4 2" xfId="24370" xr:uid="{00000000-0005-0000-0000-000056620000}"/>
    <cellStyle name="Note 2 2 2 2 6 4 3" xfId="39389" xr:uid="{00000000-0005-0000-0000-000057620000}"/>
    <cellStyle name="Note 2 2 2 2 6 5" xfId="24365" xr:uid="{00000000-0005-0000-0000-000058620000}"/>
    <cellStyle name="Note 2 2 2 2 6 6" xfId="34291" xr:uid="{00000000-0005-0000-0000-000059620000}"/>
    <cellStyle name="Note 2 2 2 2 7" xfId="24315" xr:uid="{00000000-0005-0000-0000-00005A620000}"/>
    <cellStyle name="Note 2 2 2 2 8" xfId="31687" xr:uid="{00000000-0005-0000-0000-00005B620000}"/>
    <cellStyle name="Note 2 2 2 3" xfId="14197" xr:uid="{00000000-0005-0000-0000-00005C620000}"/>
    <cellStyle name="Note 2 2 2 3 2" xfId="14198" xr:uid="{00000000-0005-0000-0000-00005D620000}"/>
    <cellStyle name="Note 2 2 2 3 2 2" xfId="14199" xr:uid="{00000000-0005-0000-0000-00005E620000}"/>
    <cellStyle name="Note 2 2 2 3 2 2 2" xfId="14200" xr:uid="{00000000-0005-0000-0000-00005F620000}"/>
    <cellStyle name="Note 2 2 2 3 2 2 2 2" xfId="14201" xr:uid="{00000000-0005-0000-0000-000060620000}"/>
    <cellStyle name="Note 2 2 2 3 2 2 2 2 2" xfId="24375" xr:uid="{00000000-0005-0000-0000-000061620000}"/>
    <cellStyle name="Note 2 2 2 3 2 2 2 2 3" xfId="38849" xr:uid="{00000000-0005-0000-0000-000062620000}"/>
    <cellStyle name="Note 2 2 2 3 2 2 2 3" xfId="14202" xr:uid="{00000000-0005-0000-0000-000063620000}"/>
    <cellStyle name="Note 2 2 2 3 2 2 2 3 2" xfId="24376" xr:uid="{00000000-0005-0000-0000-000064620000}"/>
    <cellStyle name="Note 2 2 2 3 2 2 2 3 3" xfId="41389" xr:uid="{00000000-0005-0000-0000-000065620000}"/>
    <cellStyle name="Note 2 2 2 3 2 2 2 4" xfId="24374" xr:uid="{00000000-0005-0000-0000-000066620000}"/>
    <cellStyle name="Note 2 2 2 3 2 2 2 5" xfId="36296" xr:uid="{00000000-0005-0000-0000-000067620000}"/>
    <cellStyle name="Note 2 2 2 3 2 2 3" xfId="14203" xr:uid="{00000000-0005-0000-0000-000068620000}"/>
    <cellStyle name="Note 2 2 2 3 2 2 3 2" xfId="24377" xr:uid="{00000000-0005-0000-0000-000069620000}"/>
    <cellStyle name="Note 2 2 2 3 2 2 3 3" xfId="37577" xr:uid="{00000000-0005-0000-0000-00006A620000}"/>
    <cellStyle name="Note 2 2 2 3 2 2 4" xfId="14204" xr:uid="{00000000-0005-0000-0000-00006B620000}"/>
    <cellStyle name="Note 2 2 2 3 2 2 4 2" xfId="24378" xr:uid="{00000000-0005-0000-0000-00006C620000}"/>
    <cellStyle name="Note 2 2 2 3 2 2 4 3" xfId="40119" xr:uid="{00000000-0005-0000-0000-00006D620000}"/>
    <cellStyle name="Note 2 2 2 3 2 2 5" xfId="24373" xr:uid="{00000000-0005-0000-0000-00006E620000}"/>
    <cellStyle name="Note 2 2 2 3 2 2 6" xfId="35017" xr:uid="{00000000-0005-0000-0000-00006F620000}"/>
    <cellStyle name="Note 2 2 2 3 2 3" xfId="24372" xr:uid="{00000000-0005-0000-0000-000070620000}"/>
    <cellStyle name="Note 2 2 2 3 2 4" xfId="33746" xr:uid="{00000000-0005-0000-0000-000071620000}"/>
    <cellStyle name="Note 2 2 2 3 3" xfId="14205" xr:uid="{00000000-0005-0000-0000-000072620000}"/>
    <cellStyle name="Note 2 2 2 3 3 2" xfId="14206" xr:uid="{00000000-0005-0000-0000-000073620000}"/>
    <cellStyle name="Note 2 2 2 3 3 2 2" xfId="14207" xr:uid="{00000000-0005-0000-0000-000074620000}"/>
    <cellStyle name="Note 2 2 2 3 3 2 2 2" xfId="24381" xr:uid="{00000000-0005-0000-0000-000075620000}"/>
    <cellStyle name="Note 2 2 2 3 3 2 2 3" xfId="38329" xr:uid="{00000000-0005-0000-0000-000076620000}"/>
    <cellStyle name="Note 2 2 2 3 3 2 3" xfId="14208" xr:uid="{00000000-0005-0000-0000-000077620000}"/>
    <cellStyle name="Note 2 2 2 3 3 2 3 2" xfId="24382" xr:uid="{00000000-0005-0000-0000-000078620000}"/>
    <cellStyle name="Note 2 2 2 3 3 2 3 3" xfId="40869" xr:uid="{00000000-0005-0000-0000-000079620000}"/>
    <cellStyle name="Note 2 2 2 3 3 2 4" xfId="24380" xr:uid="{00000000-0005-0000-0000-00007A620000}"/>
    <cellStyle name="Note 2 2 2 3 3 2 5" xfId="35776" xr:uid="{00000000-0005-0000-0000-00007B620000}"/>
    <cellStyle name="Note 2 2 2 3 3 3" xfId="14209" xr:uid="{00000000-0005-0000-0000-00007C620000}"/>
    <cellStyle name="Note 2 2 2 3 3 3 2" xfId="24383" xr:uid="{00000000-0005-0000-0000-00007D620000}"/>
    <cellStyle name="Note 2 2 2 3 3 3 3" xfId="37055" xr:uid="{00000000-0005-0000-0000-00007E620000}"/>
    <cellStyle name="Note 2 2 2 3 3 4" xfId="14210" xr:uid="{00000000-0005-0000-0000-00007F620000}"/>
    <cellStyle name="Note 2 2 2 3 3 4 2" xfId="24384" xr:uid="{00000000-0005-0000-0000-000080620000}"/>
    <cellStyle name="Note 2 2 2 3 3 4 3" xfId="39599" xr:uid="{00000000-0005-0000-0000-000081620000}"/>
    <cellStyle name="Note 2 2 2 3 3 5" xfId="24379" xr:uid="{00000000-0005-0000-0000-000082620000}"/>
    <cellStyle name="Note 2 2 2 3 3 6" xfId="34500" xr:uid="{00000000-0005-0000-0000-000083620000}"/>
    <cellStyle name="Note 2 2 2 3 4" xfId="24371" xr:uid="{00000000-0005-0000-0000-000084620000}"/>
    <cellStyle name="Note 2 2 2 3 5" xfId="32546" xr:uid="{00000000-0005-0000-0000-000085620000}"/>
    <cellStyle name="Note 2 2 2 4" xfId="14211" xr:uid="{00000000-0005-0000-0000-000086620000}"/>
    <cellStyle name="Note 2 2 2 4 2" xfId="14212" xr:uid="{00000000-0005-0000-0000-000087620000}"/>
    <cellStyle name="Note 2 2 2 4 2 2" xfId="14213" xr:uid="{00000000-0005-0000-0000-000088620000}"/>
    <cellStyle name="Note 2 2 2 4 2 2 2" xfId="14214" xr:uid="{00000000-0005-0000-0000-000089620000}"/>
    <cellStyle name="Note 2 2 2 4 2 2 2 2" xfId="14215" xr:uid="{00000000-0005-0000-0000-00008A620000}"/>
    <cellStyle name="Note 2 2 2 4 2 2 2 2 2" xfId="24389" xr:uid="{00000000-0005-0000-0000-00008B620000}"/>
    <cellStyle name="Note 2 2 2 4 2 2 2 2 3" xfId="39000" xr:uid="{00000000-0005-0000-0000-00008C620000}"/>
    <cellStyle name="Note 2 2 2 4 2 2 2 3" xfId="14216" xr:uid="{00000000-0005-0000-0000-00008D620000}"/>
    <cellStyle name="Note 2 2 2 4 2 2 2 3 2" xfId="24390" xr:uid="{00000000-0005-0000-0000-00008E620000}"/>
    <cellStyle name="Note 2 2 2 4 2 2 2 3 3" xfId="41540" xr:uid="{00000000-0005-0000-0000-00008F620000}"/>
    <cellStyle name="Note 2 2 2 4 2 2 2 4" xfId="24388" xr:uid="{00000000-0005-0000-0000-000090620000}"/>
    <cellStyle name="Note 2 2 2 4 2 2 2 5" xfId="36447" xr:uid="{00000000-0005-0000-0000-000091620000}"/>
    <cellStyle name="Note 2 2 2 4 2 2 3" xfId="14217" xr:uid="{00000000-0005-0000-0000-000092620000}"/>
    <cellStyle name="Note 2 2 2 4 2 2 3 2" xfId="24391" xr:uid="{00000000-0005-0000-0000-000093620000}"/>
    <cellStyle name="Note 2 2 2 4 2 2 3 3" xfId="37728" xr:uid="{00000000-0005-0000-0000-000094620000}"/>
    <cellStyle name="Note 2 2 2 4 2 2 4" xfId="14218" xr:uid="{00000000-0005-0000-0000-000095620000}"/>
    <cellStyle name="Note 2 2 2 4 2 2 4 2" xfId="24392" xr:uid="{00000000-0005-0000-0000-000096620000}"/>
    <cellStyle name="Note 2 2 2 4 2 2 4 3" xfId="40270" xr:uid="{00000000-0005-0000-0000-000097620000}"/>
    <cellStyle name="Note 2 2 2 4 2 2 5" xfId="24387" xr:uid="{00000000-0005-0000-0000-000098620000}"/>
    <cellStyle name="Note 2 2 2 4 2 2 6" xfId="35168" xr:uid="{00000000-0005-0000-0000-000099620000}"/>
    <cellStyle name="Note 2 2 2 4 2 3" xfId="24386" xr:uid="{00000000-0005-0000-0000-00009A620000}"/>
    <cellStyle name="Note 2 2 2 4 2 4" xfId="33897" xr:uid="{00000000-0005-0000-0000-00009B620000}"/>
    <cellStyle name="Note 2 2 2 4 3" xfId="14219" xr:uid="{00000000-0005-0000-0000-00009C620000}"/>
    <cellStyle name="Note 2 2 2 4 3 2" xfId="14220" xr:uid="{00000000-0005-0000-0000-00009D620000}"/>
    <cellStyle name="Note 2 2 2 4 3 2 2" xfId="14221" xr:uid="{00000000-0005-0000-0000-00009E620000}"/>
    <cellStyle name="Note 2 2 2 4 3 2 2 2" xfId="24395" xr:uid="{00000000-0005-0000-0000-00009F620000}"/>
    <cellStyle name="Note 2 2 2 4 3 2 2 3" xfId="38480" xr:uid="{00000000-0005-0000-0000-0000A0620000}"/>
    <cellStyle name="Note 2 2 2 4 3 2 3" xfId="14222" xr:uid="{00000000-0005-0000-0000-0000A1620000}"/>
    <cellStyle name="Note 2 2 2 4 3 2 3 2" xfId="24396" xr:uid="{00000000-0005-0000-0000-0000A2620000}"/>
    <cellStyle name="Note 2 2 2 4 3 2 3 3" xfId="41020" xr:uid="{00000000-0005-0000-0000-0000A3620000}"/>
    <cellStyle name="Note 2 2 2 4 3 2 4" xfId="24394" xr:uid="{00000000-0005-0000-0000-0000A4620000}"/>
    <cellStyle name="Note 2 2 2 4 3 2 5" xfId="35927" xr:uid="{00000000-0005-0000-0000-0000A5620000}"/>
    <cellStyle name="Note 2 2 2 4 3 3" xfId="14223" xr:uid="{00000000-0005-0000-0000-0000A6620000}"/>
    <cellStyle name="Note 2 2 2 4 3 3 2" xfId="24397" xr:uid="{00000000-0005-0000-0000-0000A7620000}"/>
    <cellStyle name="Note 2 2 2 4 3 3 3" xfId="37206" xr:uid="{00000000-0005-0000-0000-0000A8620000}"/>
    <cellStyle name="Note 2 2 2 4 3 4" xfId="14224" xr:uid="{00000000-0005-0000-0000-0000A9620000}"/>
    <cellStyle name="Note 2 2 2 4 3 4 2" xfId="24398" xr:uid="{00000000-0005-0000-0000-0000AA620000}"/>
    <cellStyle name="Note 2 2 2 4 3 4 3" xfId="39750" xr:uid="{00000000-0005-0000-0000-0000AB620000}"/>
    <cellStyle name="Note 2 2 2 4 3 5" xfId="24393" xr:uid="{00000000-0005-0000-0000-0000AC620000}"/>
    <cellStyle name="Note 2 2 2 4 3 6" xfId="34647" xr:uid="{00000000-0005-0000-0000-0000AD620000}"/>
    <cellStyle name="Note 2 2 2 4 4" xfId="24385" xr:uid="{00000000-0005-0000-0000-0000AE620000}"/>
    <cellStyle name="Note 2 2 2 4 5" xfId="32694" xr:uid="{00000000-0005-0000-0000-0000AF620000}"/>
    <cellStyle name="Note 2 2 2 5" xfId="14225" xr:uid="{00000000-0005-0000-0000-0000B0620000}"/>
    <cellStyle name="Note 2 2 2 5 2" xfId="14226" xr:uid="{00000000-0005-0000-0000-0000B1620000}"/>
    <cellStyle name="Note 2 2 2 5 2 2" xfId="14227" xr:uid="{00000000-0005-0000-0000-0000B2620000}"/>
    <cellStyle name="Note 2 2 2 5 2 2 2" xfId="14228" xr:uid="{00000000-0005-0000-0000-0000B3620000}"/>
    <cellStyle name="Note 2 2 2 5 2 2 2 2" xfId="14229" xr:uid="{00000000-0005-0000-0000-0000B4620000}"/>
    <cellStyle name="Note 2 2 2 5 2 2 2 2 2" xfId="24403" xr:uid="{00000000-0005-0000-0000-0000B5620000}"/>
    <cellStyle name="Note 2 2 2 5 2 2 2 2 3" xfId="39159" xr:uid="{00000000-0005-0000-0000-0000B6620000}"/>
    <cellStyle name="Note 2 2 2 5 2 2 2 3" xfId="14230" xr:uid="{00000000-0005-0000-0000-0000B7620000}"/>
    <cellStyle name="Note 2 2 2 5 2 2 2 3 2" xfId="24404" xr:uid="{00000000-0005-0000-0000-0000B8620000}"/>
    <cellStyle name="Note 2 2 2 5 2 2 2 3 3" xfId="41699" xr:uid="{00000000-0005-0000-0000-0000B9620000}"/>
    <cellStyle name="Note 2 2 2 5 2 2 2 4" xfId="24402" xr:uid="{00000000-0005-0000-0000-0000BA620000}"/>
    <cellStyle name="Note 2 2 2 5 2 2 2 5" xfId="36606" xr:uid="{00000000-0005-0000-0000-0000BB620000}"/>
    <cellStyle name="Note 2 2 2 5 2 2 3" xfId="14231" xr:uid="{00000000-0005-0000-0000-0000BC620000}"/>
    <cellStyle name="Note 2 2 2 5 2 2 3 2" xfId="24405" xr:uid="{00000000-0005-0000-0000-0000BD620000}"/>
    <cellStyle name="Note 2 2 2 5 2 2 3 3" xfId="37889" xr:uid="{00000000-0005-0000-0000-0000BE620000}"/>
    <cellStyle name="Note 2 2 2 5 2 2 4" xfId="14232" xr:uid="{00000000-0005-0000-0000-0000BF620000}"/>
    <cellStyle name="Note 2 2 2 5 2 2 4 2" xfId="24406" xr:uid="{00000000-0005-0000-0000-0000C0620000}"/>
    <cellStyle name="Note 2 2 2 5 2 2 4 3" xfId="40429" xr:uid="{00000000-0005-0000-0000-0000C1620000}"/>
    <cellStyle name="Note 2 2 2 5 2 2 5" xfId="24401" xr:uid="{00000000-0005-0000-0000-0000C2620000}"/>
    <cellStyle name="Note 2 2 2 5 2 2 6" xfId="35329" xr:uid="{00000000-0005-0000-0000-0000C3620000}"/>
    <cellStyle name="Note 2 2 2 5 2 3" xfId="24400" xr:uid="{00000000-0005-0000-0000-0000C4620000}"/>
    <cellStyle name="Note 2 2 2 5 2 4" xfId="34057" xr:uid="{00000000-0005-0000-0000-0000C5620000}"/>
    <cellStyle name="Note 2 2 2 5 3" xfId="14233" xr:uid="{00000000-0005-0000-0000-0000C6620000}"/>
    <cellStyle name="Note 2 2 2 5 3 2" xfId="14234" xr:uid="{00000000-0005-0000-0000-0000C7620000}"/>
    <cellStyle name="Note 2 2 2 5 3 2 2" xfId="14235" xr:uid="{00000000-0005-0000-0000-0000C8620000}"/>
    <cellStyle name="Note 2 2 2 5 3 2 2 2" xfId="24409" xr:uid="{00000000-0005-0000-0000-0000C9620000}"/>
    <cellStyle name="Note 2 2 2 5 3 2 2 3" xfId="38639" xr:uid="{00000000-0005-0000-0000-0000CA620000}"/>
    <cellStyle name="Note 2 2 2 5 3 2 3" xfId="14236" xr:uid="{00000000-0005-0000-0000-0000CB620000}"/>
    <cellStyle name="Note 2 2 2 5 3 2 3 2" xfId="24410" xr:uid="{00000000-0005-0000-0000-0000CC620000}"/>
    <cellStyle name="Note 2 2 2 5 3 2 3 3" xfId="41179" xr:uid="{00000000-0005-0000-0000-0000CD620000}"/>
    <cellStyle name="Note 2 2 2 5 3 2 4" xfId="24408" xr:uid="{00000000-0005-0000-0000-0000CE620000}"/>
    <cellStyle name="Note 2 2 2 5 3 2 5" xfId="36086" xr:uid="{00000000-0005-0000-0000-0000CF620000}"/>
    <cellStyle name="Note 2 2 2 5 3 3" xfId="14237" xr:uid="{00000000-0005-0000-0000-0000D0620000}"/>
    <cellStyle name="Note 2 2 2 5 3 3 2" xfId="24411" xr:uid="{00000000-0005-0000-0000-0000D1620000}"/>
    <cellStyle name="Note 2 2 2 5 3 3 3" xfId="37367" xr:uid="{00000000-0005-0000-0000-0000D2620000}"/>
    <cellStyle name="Note 2 2 2 5 3 4" xfId="14238" xr:uid="{00000000-0005-0000-0000-0000D3620000}"/>
    <cellStyle name="Note 2 2 2 5 3 4 2" xfId="24412" xr:uid="{00000000-0005-0000-0000-0000D4620000}"/>
    <cellStyle name="Note 2 2 2 5 3 4 3" xfId="39909" xr:uid="{00000000-0005-0000-0000-0000D5620000}"/>
    <cellStyle name="Note 2 2 2 5 3 5" xfId="24407" xr:uid="{00000000-0005-0000-0000-0000D6620000}"/>
    <cellStyle name="Note 2 2 2 5 3 6" xfId="34806" xr:uid="{00000000-0005-0000-0000-0000D7620000}"/>
    <cellStyle name="Note 2 2 2 5 4" xfId="24399" xr:uid="{00000000-0005-0000-0000-0000D8620000}"/>
    <cellStyle name="Note 2 2 2 5 5" xfId="32870" xr:uid="{00000000-0005-0000-0000-0000D9620000}"/>
    <cellStyle name="Note 2 2 2 6" xfId="14239" xr:uid="{00000000-0005-0000-0000-0000DA620000}"/>
    <cellStyle name="Note 2 2 2 6 2" xfId="14240" xr:uid="{00000000-0005-0000-0000-0000DB620000}"/>
    <cellStyle name="Note 2 2 2 6 2 2" xfId="14241" xr:uid="{00000000-0005-0000-0000-0000DC620000}"/>
    <cellStyle name="Note 2 2 2 6 2 2 2" xfId="14242" xr:uid="{00000000-0005-0000-0000-0000DD620000}"/>
    <cellStyle name="Note 2 2 2 6 2 2 2 2" xfId="24416" xr:uid="{00000000-0005-0000-0000-0000DE620000}"/>
    <cellStyle name="Note 2 2 2 6 2 2 2 3" xfId="38193" xr:uid="{00000000-0005-0000-0000-0000DF620000}"/>
    <cellStyle name="Note 2 2 2 6 2 2 3" xfId="14243" xr:uid="{00000000-0005-0000-0000-0000E0620000}"/>
    <cellStyle name="Note 2 2 2 6 2 2 3 2" xfId="24417" xr:uid="{00000000-0005-0000-0000-0000E1620000}"/>
    <cellStyle name="Note 2 2 2 6 2 2 3 3" xfId="40733" xr:uid="{00000000-0005-0000-0000-0000E2620000}"/>
    <cellStyle name="Note 2 2 2 6 2 2 4" xfId="24415" xr:uid="{00000000-0005-0000-0000-0000E3620000}"/>
    <cellStyle name="Note 2 2 2 6 2 2 5" xfId="35640" xr:uid="{00000000-0005-0000-0000-0000E4620000}"/>
    <cellStyle name="Note 2 2 2 6 2 3" xfId="14244" xr:uid="{00000000-0005-0000-0000-0000E5620000}"/>
    <cellStyle name="Note 2 2 2 6 2 3 2" xfId="24418" xr:uid="{00000000-0005-0000-0000-0000E6620000}"/>
    <cellStyle name="Note 2 2 2 6 2 3 3" xfId="36919" xr:uid="{00000000-0005-0000-0000-0000E7620000}"/>
    <cellStyle name="Note 2 2 2 6 2 4" xfId="14245" xr:uid="{00000000-0005-0000-0000-0000E8620000}"/>
    <cellStyle name="Note 2 2 2 6 2 4 2" xfId="24419" xr:uid="{00000000-0005-0000-0000-0000E9620000}"/>
    <cellStyle name="Note 2 2 2 6 2 4 3" xfId="39463" xr:uid="{00000000-0005-0000-0000-0000EA620000}"/>
    <cellStyle name="Note 2 2 2 6 2 5" xfId="24414" xr:uid="{00000000-0005-0000-0000-0000EB620000}"/>
    <cellStyle name="Note 2 2 2 6 2 6" xfId="34365" xr:uid="{00000000-0005-0000-0000-0000EC620000}"/>
    <cellStyle name="Note 2 2 2 6 3" xfId="24413" xr:uid="{00000000-0005-0000-0000-0000ED620000}"/>
    <cellStyle name="Note 2 2 2 6 4" xfId="31766" xr:uid="{00000000-0005-0000-0000-0000EE620000}"/>
    <cellStyle name="Note 2 2 2 7" xfId="14246" xr:uid="{00000000-0005-0000-0000-0000EF620000}"/>
    <cellStyle name="Note 2 2 2 7 2" xfId="14247" xr:uid="{00000000-0005-0000-0000-0000F0620000}"/>
    <cellStyle name="Note 2 2 2 7 2 2" xfId="14248" xr:uid="{00000000-0005-0000-0000-0000F1620000}"/>
    <cellStyle name="Note 2 2 2 7 2 2 2" xfId="24422" xr:uid="{00000000-0005-0000-0000-0000F2620000}"/>
    <cellStyle name="Note 2 2 2 7 2 2 3" xfId="38041" xr:uid="{00000000-0005-0000-0000-0000F3620000}"/>
    <cellStyle name="Note 2 2 2 7 2 3" xfId="14249" xr:uid="{00000000-0005-0000-0000-0000F4620000}"/>
    <cellStyle name="Note 2 2 2 7 2 3 2" xfId="24423" xr:uid="{00000000-0005-0000-0000-0000F5620000}"/>
    <cellStyle name="Note 2 2 2 7 2 3 3" xfId="40581" xr:uid="{00000000-0005-0000-0000-0000F6620000}"/>
    <cellStyle name="Note 2 2 2 7 2 4" xfId="24421" xr:uid="{00000000-0005-0000-0000-0000F7620000}"/>
    <cellStyle name="Note 2 2 2 7 2 5" xfId="35488" xr:uid="{00000000-0005-0000-0000-0000F8620000}"/>
    <cellStyle name="Note 2 2 2 7 3" xfId="14250" xr:uid="{00000000-0005-0000-0000-0000F9620000}"/>
    <cellStyle name="Note 2 2 2 7 3 2" xfId="24424" xr:uid="{00000000-0005-0000-0000-0000FA620000}"/>
    <cellStyle name="Note 2 2 2 7 3 3" xfId="36767" xr:uid="{00000000-0005-0000-0000-0000FB620000}"/>
    <cellStyle name="Note 2 2 2 7 4" xfId="14251" xr:uid="{00000000-0005-0000-0000-0000FC620000}"/>
    <cellStyle name="Note 2 2 2 7 4 2" xfId="24425" xr:uid="{00000000-0005-0000-0000-0000FD620000}"/>
    <cellStyle name="Note 2 2 2 7 4 3" xfId="39311" xr:uid="{00000000-0005-0000-0000-0000FE620000}"/>
    <cellStyle name="Note 2 2 2 7 5" xfId="24420" xr:uid="{00000000-0005-0000-0000-0000FF620000}"/>
    <cellStyle name="Note 2 2 2 7 6" xfId="34213" xr:uid="{00000000-0005-0000-0000-000000630000}"/>
    <cellStyle name="Note 2 2 2 8" xfId="14252" xr:uid="{00000000-0005-0000-0000-000001630000}"/>
    <cellStyle name="Note 2 2 2 8 2" xfId="24426" xr:uid="{00000000-0005-0000-0000-000002630000}"/>
    <cellStyle name="Note 2 2 2 9" xfId="14140" xr:uid="{00000000-0005-0000-0000-000003630000}"/>
    <cellStyle name="Note 2 2 3" xfId="14253" xr:uid="{00000000-0005-0000-0000-000004630000}"/>
    <cellStyle name="Note 2 2 3 2" xfId="14254" xr:uid="{00000000-0005-0000-0000-000005630000}"/>
    <cellStyle name="Note 2 2 3 2 2" xfId="14255" xr:uid="{00000000-0005-0000-0000-000006630000}"/>
    <cellStyle name="Note 2 2 3 2 2 2" xfId="14256" xr:uid="{00000000-0005-0000-0000-000007630000}"/>
    <cellStyle name="Note 2 2 3 2 2 2 2" xfId="14257" xr:uid="{00000000-0005-0000-0000-000008630000}"/>
    <cellStyle name="Note 2 2 3 2 2 2 2 2" xfId="14258" xr:uid="{00000000-0005-0000-0000-000009630000}"/>
    <cellStyle name="Note 2 2 3 2 2 2 2 2 2" xfId="24432" xr:uid="{00000000-0005-0000-0000-00000A630000}"/>
    <cellStyle name="Note 2 2 3 2 2 2 2 2 3" xfId="38925" xr:uid="{00000000-0005-0000-0000-00000B630000}"/>
    <cellStyle name="Note 2 2 3 2 2 2 2 3" xfId="14259" xr:uid="{00000000-0005-0000-0000-00000C630000}"/>
    <cellStyle name="Note 2 2 3 2 2 2 2 3 2" xfId="24433" xr:uid="{00000000-0005-0000-0000-00000D630000}"/>
    <cellStyle name="Note 2 2 3 2 2 2 2 3 3" xfId="41465" xr:uid="{00000000-0005-0000-0000-00000E630000}"/>
    <cellStyle name="Note 2 2 3 2 2 2 2 4" xfId="24431" xr:uid="{00000000-0005-0000-0000-00000F630000}"/>
    <cellStyle name="Note 2 2 3 2 2 2 2 5" xfId="36372" xr:uid="{00000000-0005-0000-0000-000010630000}"/>
    <cellStyle name="Note 2 2 3 2 2 2 3" xfId="14260" xr:uid="{00000000-0005-0000-0000-000011630000}"/>
    <cellStyle name="Note 2 2 3 2 2 2 3 2" xfId="24434" xr:uid="{00000000-0005-0000-0000-000012630000}"/>
    <cellStyle name="Note 2 2 3 2 2 2 3 3" xfId="37653" xr:uid="{00000000-0005-0000-0000-000013630000}"/>
    <cellStyle name="Note 2 2 3 2 2 2 4" xfId="14261" xr:uid="{00000000-0005-0000-0000-000014630000}"/>
    <cellStyle name="Note 2 2 3 2 2 2 4 2" xfId="24435" xr:uid="{00000000-0005-0000-0000-000015630000}"/>
    <cellStyle name="Note 2 2 3 2 2 2 4 3" xfId="40195" xr:uid="{00000000-0005-0000-0000-000016630000}"/>
    <cellStyle name="Note 2 2 3 2 2 2 5" xfId="24430" xr:uid="{00000000-0005-0000-0000-000017630000}"/>
    <cellStyle name="Note 2 2 3 2 2 2 6" xfId="35093" xr:uid="{00000000-0005-0000-0000-000018630000}"/>
    <cellStyle name="Note 2 2 3 2 2 3" xfId="24429" xr:uid="{00000000-0005-0000-0000-000019630000}"/>
    <cellStyle name="Note 2 2 3 2 2 4" xfId="33822" xr:uid="{00000000-0005-0000-0000-00001A630000}"/>
    <cellStyle name="Note 2 2 3 2 3" xfId="14262" xr:uid="{00000000-0005-0000-0000-00001B630000}"/>
    <cellStyle name="Note 2 2 3 2 3 2" xfId="14263" xr:uid="{00000000-0005-0000-0000-00001C630000}"/>
    <cellStyle name="Note 2 2 3 2 3 2 2" xfId="14264" xr:uid="{00000000-0005-0000-0000-00001D630000}"/>
    <cellStyle name="Note 2 2 3 2 3 2 2 2" xfId="24438" xr:uid="{00000000-0005-0000-0000-00001E630000}"/>
    <cellStyle name="Note 2 2 3 2 3 2 2 3" xfId="38405" xr:uid="{00000000-0005-0000-0000-00001F630000}"/>
    <cellStyle name="Note 2 2 3 2 3 2 3" xfId="14265" xr:uid="{00000000-0005-0000-0000-000020630000}"/>
    <cellStyle name="Note 2 2 3 2 3 2 3 2" xfId="24439" xr:uid="{00000000-0005-0000-0000-000021630000}"/>
    <cellStyle name="Note 2 2 3 2 3 2 3 3" xfId="40945" xr:uid="{00000000-0005-0000-0000-000022630000}"/>
    <cellStyle name="Note 2 2 3 2 3 2 4" xfId="24437" xr:uid="{00000000-0005-0000-0000-000023630000}"/>
    <cellStyle name="Note 2 2 3 2 3 2 5" xfId="35852" xr:uid="{00000000-0005-0000-0000-000024630000}"/>
    <cellStyle name="Note 2 2 3 2 3 3" xfId="14266" xr:uid="{00000000-0005-0000-0000-000025630000}"/>
    <cellStyle name="Note 2 2 3 2 3 3 2" xfId="24440" xr:uid="{00000000-0005-0000-0000-000026630000}"/>
    <cellStyle name="Note 2 2 3 2 3 3 3" xfId="37131" xr:uid="{00000000-0005-0000-0000-000027630000}"/>
    <cellStyle name="Note 2 2 3 2 3 4" xfId="14267" xr:uid="{00000000-0005-0000-0000-000028630000}"/>
    <cellStyle name="Note 2 2 3 2 3 4 2" xfId="24441" xr:uid="{00000000-0005-0000-0000-000029630000}"/>
    <cellStyle name="Note 2 2 3 2 3 4 3" xfId="39675" xr:uid="{00000000-0005-0000-0000-00002A630000}"/>
    <cellStyle name="Note 2 2 3 2 3 5" xfId="24436" xr:uid="{00000000-0005-0000-0000-00002B630000}"/>
    <cellStyle name="Note 2 2 3 2 3 6" xfId="34574" xr:uid="{00000000-0005-0000-0000-00002C630000}"/>
    <cellStyle name="Note 2 2 3 2 4" xfId="24428" xr:uid="{00000000-0005-0000-0000-00002D630000}"/>
    <cellStyle name="Note 2 2 3 2 5" xfId="32619" xr:uid="{00000000-0005-0000-0000-00002E630000}"/>
    <cellStyle name="Note 2 2 3 3" xfId="14268" xr:uid="{00000000-0005-0000-0000-00002F630000}"/>
    <cellStyle name="Note 2 2 3 3 2" xfId="14269" xr:uid="{00000000-0005-0000-0000-000030630000}"/>
    <cellStyle name="Note 2 2 3 3 2 2" xfId="14270" xr:uid="{00000000-0005-0000-0000-000031630000}"/>
    <cellStyle name="Note 2 2 3 3 2 2 2" xfId="14271" xr:uid="{00000000-0005-0000-0000-000032630000}"/>
    <cellStyle name="Note 2 2 3 3 2 2 2 2" xfId="14272" xr:uid="{00000000-0005-0000-0000-000033630000}"/>
    <cellStyle name="Note 2 2 3 3 2 2 2 2 2" xfId="24446" xr:uid="{00000000-0005-0000-0000-000034630000}"/>
    <cellStyle name="Note 2 2 3 3 2 2 2 2 3" xfId="39077" xr:uid="{00000000-0005-0000-0000-000035630000}"/>
    <cellStyle name="Note 2 2 3 3 2 2 2 3" xfId="14273" xr:uid="{00000000-0005-0000-0000-000036630000}"/>
    <cellStyle name="Note 2 2 3 3 2 2 2 3 2" xfId="24447" xr:uid="{00000000-0005-0000-0000-000037630000}"/>
    <cellStyle name="Note 2 2 3 3 2 2 2 3 3" xfId="41617" xr:uid="{00000000-0005-0000-0000-000038630000}"/>
    <cellStyle name="Note 2 2 3 3 2 2 2 4" xfId="24445" xr:uid="{00000000-0005-0000-0000-000039630000}"/>
    <cellStyle name="Note 2 2 3 3 2 2 2 5" xfId="36524" xr:uid="{00000000-0005-0000-0000-00003A630000}"/>
    <cellStyle name="Note 2 2 3 3 2 2 3" xfId="14274" xr:uid="{00000000-0005-0000-0000-00003B630000}"/>
    <cellStyle name="Note 2 2 3 3 2 2 3 2" xfId="24448" xr:uid="{00000000-0005-0000-0000-00003C630000}"/>
    <cellStyle name="Note 2 2 3 3 2 2 3 3" xfId="37805" xr:uid="{00000000-0005-0000-0000-00003D630000}"/>
    <cellStyle name="Note 2 2 3 3 2 2 4" xfId="14275" xr:uid="{00000000-0005-0000-0000-00003E630000}"/>
    <cellStyle name="Note 2 2 3 3 2 2 4 2" xfId="24449" xr:uid="{00000000-0005-0000-0000-00003F630000}"/>
    <cellStyle name="Note 2 2 3 3 2 2 4 3" xfId="40347" xr:uid="{00000000-0005-0000-0000-000040630000}"/>
    <cellStyle name="Note 2 2 3 3 2 2 5" xfId="24444" xr:uid="{00000000-0005-0000-0000-000041630000}"/>
    <cellStyle name="Note 2 2 3 3 2 2 6" xfId="35245" xr:uid="{00000000-0005-0000-0000-000042630000}"/>
    <cellStyle name="Note 2 2 3 3 2 3" xfId="24443" xr:uid="{00000000-0005-0000-0000-000043630000}"/>
    <cellStyle name="Note 2 2 3 3 2 4" xfId="33973" xr:uid="{00000000-0005-0000-0000-000044630000}"/>
    <cellStyle name="Note 2 2 3 3 3" xfId="14276" xr:uid="{00000000-0005-0000-0000-000045630000}"/>
    <cellStyle name="Note 2 2 3 3 3 2" xfId="14277" xr:uid="{00000000-0005-0000-0000-000046630000}"/>
    <cellStyle name="Note 2 2 3 3 3 2 2" xfId="14278" xr:uid="{00000000-0005-0000-0000-000047630000}"/>
    <cellStyle name="Note 2 2 3 3 3 2 2 2" xfId="24452" xr:uid="{00000000-0005-0000-0000-000048630000}"/>
    <cellStyle name="Note 2 2 3 3 3 2 2 3" xfId="38557" xr:uid="{00000000-0005-0000-0000-000049630000}"/>
    <cellStyle name="Note 2 2 3 3 3 2 3" xfId="14279" xr:uid="{00000000-0005-0000-0000-00004A630000}"/>
    <cellStyle name="Note 2 2 3 3 3 2 3 2" xfId="24453" xr:uid="{00000000-0005-0000-0000-00004B630000}"/>
    <cellStyle name="Note 2 2 3 3 3 2 3 3" xfId="41097" xr:uid="{00000000-0005-0000-0000-00004C630000}"/>
    <cellStyle name="Note 2 2 3 3 3 2 4" xfId="24451" xr:uid="{00000000-0005-0000-0000-00004D630000}"/>
    <cellStyle name="Note 2 2 3 3 3 2 5" xfId="36004" xr:uid="{00000000-0005-0000-0000-00004E630000}"/>
    <cellStyle name="Note 2 2 3 3 3 3" xfId="14280" xr:uid="{00000000-0005-0000-0000-00004F630000}"/>
    <cellStyle name="Note 2 2 3 3 3 3 2" xfId="24454" xr:uid="{00000000-0005-0000-0000-000050630000}"/>
    <cellStyle name="Note 2 2 3 3 3 3 3" xfId="37283" xr:uid="{00000000-0005-0000-0000-000051630000}"/>
    <cellStyle name="Note 2 2 3 3 3 4" xfId="14281" xr:uid="{00000000-0005-0000-0000-000052630000}"/>
    <cellStyle name="Note 2 2 3 3 3 4 2" xfId="24455" xr:uid="{00000000-0005-0000-0000-000053630000}"/>
    <cellStyle name="Note 2 2 3 3 3 4 3" xfId="39827" xr:uid="{00000000-0005-0000-0000-000054630000}"/>
    <cellStyle name="Note 2 2 3 3 3 5" xfId="24450" xr:uid="{00000000-0005-0000-0000-000055630000}"/>
    <cellStyle name="Note 2 2 3 3 3 6" xfId="34722" xr:uid="{00000000-0005-0000-0000-000056630000}"/>
    <cellStyle name="Note 2 2 3 3 4" xfId="24442" xr:uid="{00000000-0005-0000-0000-000057630000}"/>
    <cellStyle name="Note 2 2 3 3 5" xfId="32766" xr:uid="{00000000-0005-0000-0000-000058630000}"/>
    <cellStyle name="Note 2 2 3 4" xfId="14282" xr:uid="{00000000-0005-0000-0000-000059630000}"/>
    <cellStyle name="Note 2 2 3 4 2" xfId="14283" xr:uid="{00000000-0005-0000-0000-00005A630000}"/>
    <cellStyle name="Note 2 2 3 4 2 2" xfId="14284" xr:uid="{00000000-0005-0000-0000-00005B630000}"/>
    <cellStyle name="Note 2 2 3 4 2 2 2" xfId="14285" xr:uid="{00000000-0005-0000-0000-00005C630000}"/>
    <cellStyle name="Note 2 2 3 4 2 2 2 2" xfId="14286" xr:uid="{00000000-0005-0000-0000-00005D630000}"/>
    <cellStyle name="Note 2 2 3 4 2 2 2 2 2" xfId="24460" xr:uid="{00000000-0005-0000-0000-00005E630000}"/>
    <cellStyle name="Note 2 2 3 4 2 2 2 2 3" xfId="39236" xr:uid="{00000000-0005-0000-0000-00005F630000}"/>
    <cellStyle name="Note 2 2 3 4 2 2 2 3" xfId="14287" xr:uid="{00000000-0005-0000-0000-000060630000}"/>
    <cellStyle name="Note 2 2 3 4 2 2 2 3 2" xfId="24461" xr:uid="{00000000-0005-0000-0000-000061630000}"/>
    <cellStyle name="Note 2 2 3 4 2 2 2 3 3" xfId="41776" xr:uid="{00000000-0005-0000-0000-000062630000}"/>
    <cellStyle name="Note 2 2 3 4 2 2 2 4" xfId="24459" xr:uid="{00000000-0005-0000-0000-000063630000}"/>
    <cellStyle name="Note 2 2 3 4 2 2 2 5" xfId="36683" xr:uid="{00000000-0005-0000-0000-000064630000}"/>
    <cellStyle name="Note 2 2 3 4 2 2 3" xfId="14288" xr:uid="{00000000-0005-0000-0000-000065630000}"/>
    <cellStyle name="Note 2 2 3 4 2 2 3 2" xfId="24462" xr:uid="{00000000-0005-0000-0000-000066630000}"/>
    <cellStyle name="Note 2 2 3 4 2 2 3 3" xfId="37966" xr:uid="{00000000-0005-0000-0000-000067630000}"/>
    <cellStyle name="Note 2 2 3 4 2 2 4" xfId="14289" xr:uid="{00000000-0005-0000-0000-000068630000}"/>
    <cellStyle name="Note 2 2 3 4 2 2 4 2" xfId="24463" xr:uid="{00000000-0005-0000-0000-000069630000}"/>
    <cellStyle name="Note 2 2 3 4 2 2 4 3" xfId="40506" xr:uid="{00000000-0005-0000-0000-00006A630000}"/>
    <cellStyle name="Note 2 2 3 4 2 2 5" xfId="24458" xr:uid="{00000000-0005-0000-0000-00006B630000}"/>
    <cellStyle name="Note 2 2 3 4 2 2 6" xfId="35406" xr:uid="{00000000-0005-0000-0000-00006C630000}"/>
    <cellStyle name="Note 2 2 3 4 2 3" xfId="24457" xr:uid="{00000000-0005-0000-0000-00006D630000}"/>
    <cellStyle name="Note 2 2 3 4 2 4" xfId="34134" xr:uid="{00000000-0005-0000-0000-00006E630000}"/>
    <cellStyle name="Note 2 2 3 4 3" xfId="14290" xr:uid="{00000000-0005-0000-0000-00006F630000}"/>
    <cellStyle name="Note 2 2 3 4 3 2" xfId="14291" xr:uid="{00000000-0005-0000-0000-000070630000}"/>
    <cellStyle name="Note 2 2 3 4 3 2 2" xfId="14292" xr:uid="{00000000-0005-0000-0000-000071630000}"/>
    <cellStyle name="Note 2 2 3 4 3 2 2 2" xfId="24466" xr:uid="{00000000-0005-0000-0000-000072630000}"/>
    <cellStyle name="Note 2 2 3 4 3 2 2 3" xfId="38716" xr:uid="{00000000-0005-0000-0000-000073630000}"/>
    <cellStyle name="Note 2 2 3 4 3 2 3" xfId="14293" xr:uid="{00000000-0005-0000-0000-000074630000}"/>
    <cellStyle name="Note 2 2 3 4 3 2 3 2" xfId="24467" xr:uid="{00000000-0005-0000-0000-000075630000}"/>
    <cellStyle name="Note 2 2 3 4 3 2 3 3" xfId="41256" xr:uid="{00000000-0005-0000-0000-000076630000}"/>
    <cellStyle name="Note 2 2 3 4 3 2 4" xfId="24465" xr:uid="{00000000-0005-0000-0000-000077630000}"/>
    <cellStyle name="Note 2 2 3 4 3 2 5" xfId="36163" xr:uid="{00000000-0005-0000-0000-000078630000}"/>
    <cellStyle name="Note 2 2 3 4 3 3" xfId="14294" xr:uid="{00000000-0005-0000-0000-000079630000}"/>
    <cellStyle name="Note 2 2 3 4 3 3 2" xfId="24468" xr:uid="{00000000-0005-0000-0000-00007A630000}"/>
    <cellStyle name="Note 2 2 3 4 3 3 3" xfId="37444" xr:uid="{00000000-0005-0000-0000-00007B630000}"/>
    <cellStyle name="Note 2 2 3 4 3 4" xfId="14295" xr:uid="{00000000-0005-0000-0000-00007C630000}"/>
    <cellStyle name="Note 2 2 3 4 3 4 2" xfId="24469" xr:uid="{00000000-0005-0000-0000-00007D630000}"/>
    <cellStyle name="Note 2 2 3 4 3 4 3" xfId="39986" xr:uid="{00000000-0005-0000-0000-00007E630000}"/>
    <cellStyle name="Note 2 2 3 4 3 5" xfId="24464" xr:uid="{00000000-0005-0000-0000-00007F630000}"/>
    <cellStyle name="Note 2 2 3 4 3 6" xfId="34884" xr:uid="{00000000-0005-0000-0000-000080630000}"/>
    <cellStyle name="Note 2 2 3 4 4" xfId="24456" xr:uid="{00000000-0005-0000-0000-000081630000}"/>
    <cellStyle name="Note 2 2 3 4 5" xfId="33587" xr:uid="{00000000-0005-0000-0000-000082630000}"/>
    <cellStyle name="Note 2 2 3 5" xfId="14296" xr:uid="{00000000-0005-0000-0000-000083630000}"/>
    <cellStyle name="Note 2 2 3 5 2" xfId="14297" xr:uid="{00000000-0005-0000-0000-000084630000}"/>
    <cellStyle name="Note 2 2 3 5 2 2" xfId="14298" xr:uid="{00000000-0005-0000-0000-000085630000}"/>
    <cellStyle name="Note 2 2 3 5 2 2 2" xfId="14299" xr:uid="{00000000-0005-0000-0000-000086630000}"/>
    <cellStyle name="Note 2 2 3 5 2 2 2 2" xfId="24473" xr:uid="{00000000-0005-0000-0000-000087630000}"/>
    <cellStyle name="Note 2 2 3 5 2 2 2 3" xfId="38260" xr:uid="{00000000-0005-0000-0000-000088630000}"/>
    <cellStyle name="Note 2 2 3 5 2 2 3" xfId="14300" xr:uid="{00000000-0005-0000-0000-000089630000}"/>
    <cellStyle name="Note 2 2 3 5 2 2 3 2" xfId="24474" xr:uid="{00000000-0005-0000-0000-00008A630000}"/>
    <cellStyle name="Note 2 2 3 5 2 2 3 3" xfId="40800" xr:uid="{00000000-0005-0000-0000-00008B630000}"/>
    <cellStyle name="Note 2 2 3 5 2 2 4" xfId="24472" xr:uid="{00000000-0005-0000-0000-00008C630000}"/>
    <cellStyle name="Note 2 2 3 5 2 2 5" xfId="35707" xr:uid="{00000000-0005-0000-0000-00008D630000}"/>
    <cellStyle name="Note 2 2 3 5 2 3" xfId="14301" xr:uid="{00000000-0005-0000-0000-00008E630000}"/>
    <cellStyle name="Note 2 2 3 5 2 3 2" xfId="24475" xr:uid="{00000000-0005-0000-0000-00008F630000}"/>
    <cellStyle name="Note 2 2 3 5 2 3 3" xfId="36986" xr:uid="{00000000-0005-0000-0000-000090630000}"/>
    <cellStyle name="Note 2 2 3 5 2 4" xfId="14302" xr:uid="{00000000-0005-0000-0000-000091630000}"/>
    <cellStyle name="Note 2 2 3 5 2 4 2" xfId="24476" xr:uid="{00000000-0005-0000-0000-000092630000}"/>
    <cellStyle name="Note 2 2 3 5 2 4 3" xfId="39530" xr:uid="{00000000-0005-0000-0000-000093630000}"/>
    <cellStyle name="Note 2 2 3 5 2 5" xfId="24471" xr:uid="{00000000-0005-0000-0000-000094630000}"/>
    <cellStyle name="Note 2 2 3 5 2 6" xfId="34432" xr:uid="{00000000-0005-0000-0000-000095630000}"/>
    <cellStyle name="Note 2 2 3 5 3" xfId="24470" xr:uid="{00000000-0005-0000-0000-000096630000}"/>
    <cellStyle name="Note 2 2 3 5 4" xfId="32455" xr:uid="{00000000-0005-0000-0000-000097630000}"/>
    <cellStyle name="Note 2 2 3 6" xfId="14303" xr:uid="{00000000-0005-0000-0000-000098630000}"/>
    <cellStyle name="Note 2 2 3 6 2" xfId="14304" xr:uid="{00000000-0005-0000-0000-000099630000}"/>
    <cellStyle name="Note 2 2 3 6 2 2" xfId="14305" xr:uid="{00000000-0005-0000-0000-00009A630000}"/>
    <cellStyle name="Note 2 2 3 6 2 2 2" xfId="24479" xr:uid="{00000000-0005-0000-0000-00009B630000}"/>
    <cellStyle name="Note 2 2 3 6 2 2 3" xfId="38118" xr:uid="{00000000-0005-0000-0000-00009C630000}"/>
    <cellStyle name="Note 2 2 3 6 2 3" xfId="14306" xr:uid="{00000000-0005-0000-0000-00009D630000}"/>
    <cellStyle name="Note 2 2 3 6 2 3 2" xfId="24480" xr:uid="{00000000-0005-0000-0000-00009E630000}"/>
    <cellStyle name="Note 2 2 3 6 2 3 3" xfId="40658" xr:uid="{00000000-0005-0000-0000-00009F630000}"/>
    <cellStyle name="Note 2 2 3 6 2 4" xfId="24478" xr:uid="{00000000-0005-0000-0000-0000A0630000}"/>
    <cellStyle name="Note 2 2 3 6 2 5" xfId="35565" xr:uid="{00000000-0005-0000-0000-0000A1630000}"/>
    <cellStyle name="Note 2 2 3 6 3" xfId="14307" xr:uid="{00000000-0005-0000-0000-0000A2630000}"/>
    <cellStyle name="Note 2 2 3 6 3 2" xfId="24481" xr:uid="{00000000-0005-0000-0000-0000A3630000}"/>
    <cellStyle name="Note 2 2 3 6 3 3" xfId="36844" xr:uid="{00000000-0005-0000-0000-0000A4630000}"/>
    <cellStyle name="Note 2 2 3 6 4" xfId="14308" xr:uid="{00000000-0005-0000-0000-0000A5630000}"/>
    <cellStyle name="Note 2 2 3 6 4 2" xfId="24482" xr:uid="{00000000-0005-0000-0000-0000A6630000}"/>
    <cellStyle name="Note 2 2 3 6 4 3" xfId="39388" xr:uid="{00000000-0005-0000-0000-0000A7630000}"/>
    <cellStyle name="Note 2 2 3 6 5" xfId="24477" xr:uid="{00000000-0005-0000-0000-0000A8630000}"/>
    <cellStyle name="Note 2 2 3 6 6" xfId="34290" xr:uid="{00000000-0005-0000-0000-0000A9630000}"/>
    <cellStyle name="Note 2 2 3 7" xfId="24427" xr:uid="{00000000-0005-0000-0000-0000AA630000}"/>
    <cellStyle name="Note 2 2 3 8" xfId="31686" xr:uid="{00000000-0005-0000-0000-0000AB630000}"/>
    <cellStyle name="Note 2 2 4" xfId="14309" xr:uid="{00000000-0005-0000-0000-0000AC630000}"/>
    <cellStyle name="Note 2 2 4 2" xfId="14310" xr:uid="{00000000-0005-0000-0000-0000AD630000}"/>
    <cellStyle name="Note 2 2 4 2 2" xfId="14311" xr:uid="{00000000-0005-0000-0000-0000AE630000}"/>
    <cellStyle name="Note 2 2 4 2 2 2" xfId="14312" xr:uid="{00000000-0005-0000-0000-0000AF630000}"/>
    <cellStyle name="Note 2 2 4 2 2 2 2" xfId="14313" xr:uid="{00000000-0005-0000-0000-0000B0630000}"/>
    <cellStyle name="Note 2 2 4 2 2 2 2 2" xfId="24487" xr:uid="{00000000-0005-0000-0000-0000B1630000}"/>
    <cellStyle name="Note 2 2 4 2 2 2 2 3" xfId="38848" xr:uid="{00000000-0005-0000-0000-0000B2630000}"/>
    <cellStyle name="Note 2 2 4 2 2 2 3" xfId="14314" xr:uid="{00000000-0005-0000-0000-0000B3630000}"/>
    <cellStyle name="Note 2 2 4 2 2 2 3 2" xfId="24488" xr:uid="{00000000-0005-0000-0000-0000B4630000}"/>
    <cellStyle name="Note 2 2 4 2 2 2 3 3" xfId="41388" xr:uid="{00000000-0005-0000-0000-0000B5630000}"/>
    <cellStyle name="Note 2 2 4 2 2 2 4" xfId="24486" xr:uid="{00000000-0005-0000-0000-0000B6630000}"/>
    <cellStyle name="Note 2 2 4 2 2 2 5" xfId="36295" xr:uid="{00000000-0005-0000-0000-0000B7630000}"/>
    <cellStyle name="Note 2 2 4 2 2 3" xfId="14315" xr:uid="{00000000-0005-0000-0000-0000B8630000}"/>
    <cellStyle name="Note 2 2 4 2 2 3 2" xfId="24489" xr:uid="{00000000-0005-0000-0000-0000B9630000}"/>
    <cellStyle name="Note 2 2 4 2 2 3 3" xfId="37576" xr:uid="{00000000-0005-0000-0000-0000BA630000}"/>
    <cellStyle name="Note 2 2 4 2 2 4" xfId="14316" xr:uid="{00000000-0005-0000-0000-0000BB630000}"/>
    <cellStyle name="Note 2 2 4 2 2 4 2" xfId="24490" xr:uid="{00000000-0005-0000-0000-0000BC630000}"/>
    <cellStyle name="Note 2 2 4 2 2 4 3" xfId="40118" xr:uid="{00000000-0005-0000-0000-0000BD630000}"/>
    <cellStyle name="Note 2 2 4 2 2 5" xfId="24485" xr:uid="{00000000-0005-0000-0000-0000BE630000}"/>
    <cellStyle name="Note 2 2 4 2 2 6" xfId="35016" xr:uid="{00000000-0005-0000-0000-0000BF630000}"/>
    <cellStyle name="Note 2 2 4 2 3" xfId="24484" xr:uid="{00000000-0005-0000-0000-0000C0630000}"/>
    <cellStyle name="Note 2 2 4 2 4" xfId="33745" xr:uid="{00000000-0005-0000-0000-0000C1630000}"/>
    <cellStyle name="Note 2 2 4 3" xfId="14317" xr:uid="{00000000-0005-0000-0000-0000C2630000}"/>
    <cellStyle name="Note 2 2 4 3 2" xfId="14318" xr:uid="{00000000-0005-0000-0000-0000C3630000}"/>
    <cellStyle name="Note 2 2 4 3 2 2" xfId="14319" xr:uid="{00000000-0005-0000-0000-0000C4630000}"/>
    <cellStyle name="Note 2 2 4 3 2 2 2" xfId="24493" xr:uid="{00000000-0005-0000-0000-0000C5630000}"/>
    <cellStyle name="Note 2 2 4 3 2 2 3" xfId="38328" xr:uid="{00000000-0005-0000-0000-0000C6630000}"/>
    <cellStyle name="Note 2 2 4 3 2 3" xfId="14320" xr:uid="{00000000-0005-0000-0000-0000C7630000}"/>
    <cellStyle name="Note 2 2 4 3 2 3 2" xfId="24494" xr:uid="{00000000-0005-0000-0000-0000C8630000}"/>
    <cellStyle name="Note 2 2 4 3 2 3 3" xfId="40868" xr:uid="{00000000-0005-0000-0000-0000C9630000}"/>
    <cellStyle name="Note 2 2 4 3 2 4" xfId="24492" xr:uid="{00000000-0005-0000-0000-0000CA630000}"/>
    <cellStyle name="Note 2 2 4 3 2 5" xfId="35775" xr:uid="{00000000-0005-0000-0000-0000CB630000}"/>
    <cellStyle name="Note 2 2 4 3 3" xfId="14321" xr:uid="{00000000-0005-0000-0000-0000CC630000}"/>
    <cellStyle name="Note 2 2 4 3 3 2" xfId="24495" xr:uid="{00000000-0005-0000-0000-0000CD630000}"/>
    <cellStyle name="Note 2 2 4 3 3 3" xfId="37054" xr:uid="{00000000-0005-0000-0000-0000CE630000}"/>
    <cellStyle name="Note 2 2 4 3 4" xfId="14322" xr:uid="{00000000-0005-0000-0000-0000CF630000}"/>
    <cellStyle name="Note 2 2 4 3 4 2" xfId="24496" xr:uid="{00000000-0005-0000-0000-0000D0630000}"/>
    <cellStyle name="Note 2 2 4 3 4 3" xfId="39598" xr:uid="{00000000-0005-0000-0000-0000D1630000}"/>
    <cellStyle name="Note 2 2 4 3 5" xfId="24491" xr:uid="{00000000-0005-0000-0000-0000D2630000}"/>
    <cellStyle name="Note 2 2 4 3 6" xfId="34499" xr:uid="{00000000-0005-0000-0000-0000D3630000}"/>
    <cellStyle name="Note 2 2 4 4" xfId="24483" xr:uid="{00000000-0005-0000-0000-0000D4630000}"/>
    <cellStyle name="Note 2 2 4 5" xfId="32545" xr:uid="{00000000-0005-0000-0000-0000D5630000}"/>
    <cellStyle name="Note 2 2 5" xfId="14323" xr:uid="{00000000-0005-0000-0000-0000D6630000}"/>
    <cellStyle name="Note 2 2 5 2" xfId="14324" xr:uid="{00000000-0005-0000-0000-0000D7630000}"/>
    <cellStyle name="Note 2 2 5 2 2" xfId="14325" xr:uid="{00000000-0005-0000-0000-0000D8630000}"/>
    <cellStyle name="Note 2 2 5 2 2 2" xfId="14326" xr:uid="{00000000-0005-0000-0000-0000D9630000}"/>
    <cellStyle name="Note 2 2 5 2 2 2 2" xfId="14327" xr:uid="{00000000-0005-0000-0000-0000DA630000}"/>
    <cellStyle name="Note 2 2 5 2 2 2 2 2" xfId="24501" xr:uid="{00000000-0005-0000-0000-0000DB630000}"/>
    <cellStyle name="Note 2 2 5 2 2 2 2 3" xfId="38999" xr:uid="{00000000-0005-0000-0000-0000DC630000}"/>
    <cellStyle name="Note 2 2 5 2 2 2 3" xfId="14328" xr:uid="{00000000-0005-0000-0000-0000DD630000}"/>
    <cellStyle name="Note 2 2 5 2 2 2 3 2" xfId="24502" xr:uid="{00000000-0005-0000-0000-0000DE630000}"/>
    <cellStyle name="Note 2 2 5 2 2 2 3 3" xfId="41539" xr:uid="{00000000-0005-0000-0000-0000DF630000}"/>
    <cellStyle name="Note 2 2 5 2 2 2 4" xfId="24500" xr:uid="{00000000-0005-0000-0000-0000E0630000}"/>
    <cellStyle name="Note 2 2 5 2 2 2 5" xfId="36446" xr:uid="{00000000-0005-0000-0000-0000E1630000}"/>
    <cellStyle name="Note 2 2 5 2 2 3" xfId="14329" xr:uid="{00000000-0005-0000-0000-0000E2630000}"/>
    <cellStyle name="Note 2 2 5 2 2 3 2" xfId="24503" xr:uid="{00000000-0005-0000-0000-0000E3630000}"/>
    <cellStyle name="Note 2 2 5 2 2 3 3" xfId="37727" xr:uid="{00000000-0005-0000-0000-0000E4630000}"/>
    <cellStyle name="Note 2 2 5 2 2 4" xfId="14330" xr:uid="{00000000-0005-0000-0000-0000E5630000}"/>
    <cellStyle name="Note 2 2 5 2 2 4 2" xfId="24504" xr:uid="{00000000-0005-0000-0000-0000E6630000}"/>
    <cellStyle name="Note 2 2 5 2 2 4 3" xfId="40269" xr:uid="{00000000-0005-0000-0000-0000E7630000}"/>
    <cellStyle name="Note 2 2 5 2 2 5" xfId="24499" xr:uid="{00000000-0005-0000-0000-0000E8630000}"/>
    <cellStyle name="Note 2 2 5 2 2 6" xfId="35167" xr:uid="{00000000-0005-0000-0000-0000E9630000}"/>
    <cellStyle name="Note 2 2 5 2 3" xfId="24498" xr:uid="{00000000-0005-0000-0000-0000EA630000}"/>
    <cellStyle name="Note 2 2 5 2 4" xfId="33896" xr:uid="{00000000-0005-0000-0000-0000EB630000}"/>
    <cellStyle name="Note 2 2 5 3" xfId="14331" xr:uid="{00000000-0005-0000-0000-0000EC630000}"/>
    <cellStyle name="Note 2 2 5 3 2" xfId="14332" xr:uid="{00000000-0005-0000-0000-0000ED630000}"/>
    <cellStyle name="Note 2 2 5 3 2 2" xfId="14333" xr:uid="{00000000-0005-0000-0000-0000EE630000}"/>
    <cellStyle name="Note 2 2 5 3 2 2 2" xfId="24507" xr:uid="{00000000-0005-0000-0000-0000EF630000}"/>
    <cellStyle name="Note 2 2 5 3 2 2 3" xfId="38479" xr:uid="{00000000-0005-0000-0000-0000F0630000}"/>
    <cellStyle name="Note 2 2 5 3 2 3" xfId="14334" xr:uid="{00000000-0005-0000-0000-0000F1630000}"/>
    <cellStyle name="Note 2 2 5 3 2 3 2" xfId="24508" xr:uid="{00000000-0005-0000-0000-0000F2630000}"/>
    <cellStyle name="Note 2 2 5 3 2 3 3" xfId="41019" xr:uid="{00000000-0005-0000-0000-0000F3630000}"/>
    <cellStyle name="Note 2 2 5 3 2 4" xfId="24506" xr:uid="{00000000-0005-0000-0000-0000F4630000}"/>
    <cellStyle name="Note 2 2 5 3 2 5" xfId="35926" xr:uid="{00000000-0005-0000-0000-0000F5630000}"/>
    <cellStyle name="Note 2 2 5 3 3" xfId="14335" xr:uid="{00000000-0005-0000-0000-0000F6630000}"/>
    <cellStyle name="Note 2 2 5 3 3 2" xfId="24509" xr:uid="{00000000-0005-0000-0000-0000F7630000}"/>
    <cellStyle name="Note 2 2 5 3 3 3" xfId="37205" xr:uid="{00000000-0005-0000-0000-0000F8630000}"/>
    <cellStyle name="Note 2 2 5 3 4" xfId="14336" xr:uid="{00000000-0005-0000-0000-0000F9630000}"/>
    <cellStyle name="Note 2 2 5 3 4 2" xfId="24510" xr:uid="{00000000-0005-0000-0000-0000FA630000}"/>
    <cellStyle name="Note 2 2 5 3 4 3" xfId="39749" xr:uid="{00000000-0005-0000-0000-0000FB630000}"/>
    <cellStyle name="Note 2 2 5 3 5" xfId="24505" xr:uid="{00000000-0005-0000-0000-0000FC630000}"/>
    <cellStyle name="Note 2 2 5 3 6" xfId="34646" xr:uid="{00000000-0005-0000-0000-0000FD630000}"/>
    <cellStyle name="Note 2 2 5 4" xfId="24497" xr:uid="{00000000-0005-0000-0000-0000FE630000}"/>
    <cellStyle name="Note 2 2 5 5" xfId="32693" xr:uid="{00000000-0005-0000-0000-0000FF630000}"/>
    <cellStyle name="Note 2 2 6" xfId="14337" xr:uid="{00000000-0005-0000-0000-000000640000}"/>
    <cellStyle name="Note 2 2 6 2" xfId="14338" xr:uid="{00000000-0005-0000-0000-000001640000}"/>
    <cellStyle name="Note 2 2 6 2 2" xfId="14339" xr:uid="{00000000-0005-0000-0000-000002640000}"/>
    <cellStyle name="Note 2 2 6 2 2 2" xfId="14340" xr:uid="{00000000-0005-0000-0000-000003640000}"/>
    <cellStyle name="Note 2 2 6 2 2 2 2" xfId="14341" xr:uid="{00000000-0005-0000-0000-000004640000}"/>
    <cellStyle name="Note 2 2 6 2 2 2 2 2" xfId="24515" xr:uid="{00000000-0005-0000-0000-000005640000}"/>
    <cellStyle name="Note 2 2 6 2 2 2 2 3" xfId="39158" xr:uid="{00000000-0005-0000-0000-000006640000}"/>
    <cellStyle name="Note 2 2 6 2 2 2 3" xfId="14342" xr:uid="{00000000-0005-0000-0000-000007640000}"/>
    <cellStyle name="Note 2 2 6 2 2 2 3 2" xfId="24516" xr:uid="{00000000-0005-0000-0000-000008640000}"/>
    <cellStyle name="Note 2 2 6 2 2 2 3 3" xfId="41698" xr:uid="{00000000-0005-0000-0000-000009640000}"/>
    <cellStyle name="Note 2 2 6 2 2 2 4" xfId="24514" xr:uid="{00000000-0005-0000-0000-00000A640000}"/>
    <cellStyle name="Note 2 2 6 2 2 2 5" xfId="36605" xr:uid="{00000000-0005-0000-0000-00000B640000}"/>
    <cellStyle name="Note 2 2 6 2 2 3" xfId="14343" xr:uid="{00000000-0005-0000-0000-00000C640000}"/>
    <cellStyle name="Note 2 2 6 2 2 3 2" xfId="24517" xr:uid="{00000000-0005-0000-0000-00000D640000}"/>
    <cellStyle name="Note 2 2 6 2 2 3 3" xfId="37888" xr:uid="{00000000-0005-0000-0000-00000E640000}"/>
    <cellStyle name="Note 2 2 6 2 2 4" xfId="14344" xr:uid="{00000000-0005-0000-0000-00000F640000}"/>
    <cellStyle name="Note 2 2 6 2 2 4 2" xfId="24518" xr:uid="{00000000-0005-0000-0000-000010640000}"/>
    <cellStyle name="Note 2 2 6 2 2 4 3" xfId="40428" xr:uid="{00000000-0005-0000-0000-000011640000}"/>
    <cellStyle name="Note 2 2 6 2 2 5" xfId="24513" xr:uid="{00000000-0005-0000-0000-000012640000}"/>
    <cellStyle name="Note 2 2 6 2 2 6" xfId="35328" xr:uid="{00000000-0005-0000-0000-000013640000}"/>
    <cellStyle name="Note 2 2 6 2 3" xfId="24512" xr:uid="{00000000-0005-0000-0000-000014640000}"/>
    <cellStyle name="Note 2 2 6 2 4" xfId="34056" xr:uid="{00000000-0005-0000-0000-000015640000}"/>
    <cellStyle name="Note 2 2 6 3" xfId="14345" xr:uid="{00000000-0005-0000-0000-000016640000}"/>
    <cellStyle name="Note 2 2 6 3 2" xfId="14346" xr:uid="{00000000-0005-0000-0000-000017640000}"/>
    <cellStyle name="Note 2 2 6 3 2 2" xfId="14347" xr:uid="{00000000-0005-0000-0000-000018640000}"/>
    <cellStyle name="Note 2 2 6 3 2 2 2" xfId="24521" xr:uid="{00000000-0005-0000-0000-000019640000}"/>
    <cellStyle name="Note 2 2 6 3 2 2 3" xfId="38638" xr:uid="{00000000-0005-0000-0000-00001A640000}"/>
    <cellStyle name="Note 2 2 6 3 2 3" xfId="14348" xr:uid="{00000000-0005-0000-0000-00001B640000}"/>
    <cellStyle name="Note 2 2 6 3 2 3 2" xfId="24522" xr:uid="{00000000-0005-0000-0000-00001C640000}"/>
    <cellStyle name="Note 2 2 6 3 2 3 3" xfId="41178" xr:uid="{00000000-0005-0000-0000-00001D640000}"/>
    <cellStyle name="Note 2 2 6 3 2 4" xfId="24520" xr:uid="{00000000-0005-0000-0000-00001E640000}"/>
    <cellStyle name="Note 2 2 6 3 2 5" xfId="36085" xr:uid="{00000000-0005-0000-0000-00001F640000}"/>
    <cellStyle name="Note 2 2 6 3 3" xfId="14349" xr:uid="{00000000-0005-0000-0000-000020640000}"/>
    <cellStyle name="Note 2 2 6 3 3 2" xfId="24523" xr:uid="{00000000-0005-0000-0000-000021640000}"/>
    <cellStyle name="Note 2 2 6 3 3 3" xfId="37366" xr:uid="{00000000-0005-0000-0000-000022640000}"/>
    <cellStyle name="Note 2 2 6 3 4" xfId="14350" xr:uid="{00000000-0005-0000-0000-000023640000}"/>
    <cellStyle name="Note 2 2 6 3 4 2" xfId="24524" xr:uid="{00000000-0005-0000-0000-000024640000}"/>
    <cellStyle name="Note 2 2 6 3 4 3" xfId="39908" xr:uid="{00000000-0005-0000-0000-000025640000}"/>
    <cellStyle name="Note 2 2 6 3 5" xfId="24519" xr:uid="{00000000-0005-0000-0000-000026640000}"/>
    <cellStyle name="Note 2 2 6 3 6" xfId="34805" xr:uid="{00000000-0005-0000-0000-000027640000}"/>
    <cellStyle name="Note 2 2 6 4" xfId="24511" xr:uid="{00000000-0005-0000-0000-000028640000}"/>
    <cellStyle name="Note 2 2 6 5" xfId="32869" xr:uid="{00000000-0005-0000-0000-000029640000}"/>
    <cellStyle name="Note 2 2 7" xfId="14351" xr:uid="{00000000-0005-0000-0000-00002A640000}"/>
    <cellStyle name="Note 2 2 7 2" xfId="14352" xr:uid="{00000000-0005-0000-0000-00002B640000}"/>
    <cellStyle name="Note 2 2 7 2 2" xfId="14353" xr:uid="{00000000-0005-0000-0000-00002C640000}"/>
    <cellStyle name="Note 2 2 7 2 2 2" xfId="14354" xr:uid="{00000000-0005-0000-0000-00002D640000}"/>
    <cellStyle name="Note 2 2 7 2 2 2 2" xfId="24528" xr:uid="{00000000-0005-0000-0000-00002E640000}"/>
    <cellStyle name="Note 2 2 7 2 2 2 3" xfId="38192" xr:uid="{00000000-0005-0000-0000-00002F640000}"/>
    <cellStyle name="Note 2 2 7 2 2 3" xfId="14355" xr:uid="{00000000-0005-0000-0000-000030640000}"/>
    <cellStyle name="Note 2 2 7 2 2 3 2" xfId="24529" xr:uid="{00000000-0005-0000-0000-000031640000}"/>
    <cellStyle name="Note 2 2 7 2 2 3 3" xfId="40732" xr:uid="{00000000-0005-0000-0000-000032640000}"/>
    <cellStyle name="Note 2 2 7 2 2 4" xfId="24527" xr:uid="{00000000-0005-0000-0000-000033640000}"/>
    <cellStyle name="Note 2 2 7 2 2 5" xfId="35639" xr:uid="{00000000-0005-0000-0000-000034640000}"/>
    <cellStyle name="Note 2 2 7 2 3" xfId="14356" xr:uid="{00000000-0005-0000-0000-000035640000}"/>
    <cellStyle name="Note 2 2 7 2 3 2" xfId="24530" xr:uid="{00000000-0005-0000-0000-000036640000}"/>
    <cellStyle name="Note 2 2 7 2 3 3" xfId="36918" xr:uid="{00000000-0005-0000-0000-000037640000}"/>
    <cellStyle name="Note 2 2 7 2 4" xfId="14357" xr:uid="{00000000-0005-0000-0000-000038640000}"/>
    <cellStyle name="Note 2 2 7 2 4 2" xfId="24531" xr:uid="{00000000-0005-0000-0000-000039640000}"/>
    <cellStyle name="Note 2 2 7 2 4 3" xfId="39462" xr:uid="{00000000-0005-0000-0000-00003A640000}"/>
    <cellStyle name="Note 2 2 7 2 5" xfId="24526" xr:uid="{00000000-0005-0000-0000-00003B640000}"/>
    <cellStyle name="Note 2 2 7 2 6" xfId="34364" xr:uid="{00000000-0005-0000-0000-00003C640000}"/>
    <cellStyle name="Note 2 2 7 3" xfId="24525" xr:uid="{00000000-0005-0000-0000-00003D640000}"/>
    <cellStyle name="Note 2 2 7 4" xfId="31765" xr:uid="{00000000-0005-0000-0000-00003E640000}"/>
    <cellStyle name="Note 2 2 8" xfId="14358" xr:uid="{00000000-0005-0000-0000-00003F640000}"/>
    <cellStyle name="Note 2 2 8 2" xfId="14359" xr:uid="{00000000-0005-0000-0000-000040640000}"/>
    <cellStyle name="Note 2 2 8 2 2" xfId="14360" xr:uid="{00000000-0005-0000-0000-000041640000}"/>
    <cellStyle name="Note 2 2 8 2 2 2" xfId="24534" xr:uid="{00000000-0005-0000-0000-000042640000}"/>
    <cellStyle name="Note 2 2 8 2 2 3" xfId="38040" xr:uid="{00000000-0005-0000-0000-000043640000}"/>
    <cellStyle name="Note 2 2 8 2 3" xfId="14361" xr:uid="{00000000-0005-0000-0000-000044640000}"/>
    <cellStyle name="Note 2 2 8 2 3 2" xfId="24535" xr:uid="{00000000-0005-0000-0000-000045640000}"/>
    <cellStyle name="Note 2 2 8 2 3 3" xfId="40580" xr:uid="{00000000-0005-0000-0000-000046640000}"/>
    <cellStyle name="Note 2 2 8 2 4" xfId="24533" xr:uid="{00000000-0005-0000-0000-000047640000}"/>
    <cellStyle name="Note 2 2 8 2 5" xfId="35487" xr:uid="{00000000-0005-0000-0000-000048640000}"/>
    <cellStyle name="Note 2 2 8 3" xfId="14362" xr:uid="{00000000-0005-0000-0000-000049640000}"/>
    <cellStyle name="Note 2 2 8 3 2" xfId="24536" xr:uid="{00000000-0005-0000-0000-00004A640000}"/>
    <cellStyle name="Note 2 2 8 3 3" xfId="36766" xr:uid="{00000000-0005-0000-0000-00004B640000}"/>
    <cellStyle name="Note 2 2 8 4" xfId="14363" xr:uid="{00000000-0005-0000-0000-00004C640000}"/>
    <cellStyle name="Note 2 2 8 4 2" xfId="24537" xr:uid="{00000000-0005-0000-0000-00004D640000}"/>
    <cellStyle name="Note 2 2 8 4 3" xfId="39310" xr:uid="{00000000-0005-0000-0000-00004E640000}"/>
    <cellStyle name="Note 2 2 8 5" xfId="24532" xr:uid="{00000000-0005-0000-0000-00004F640000}"/>
    <cellStyle name="Note 2 2 8 6" xfId="34212" xr:uid="{00000000-0005-0000-0000-000050640000}"/>
    <cellStyle name="Note 2 2 9" xfId="14364" xr:uid="{00000000-0005-0000-0000-000051640000}"/>
    <cellStyle name="Note 2 2 9 2" xfId="24538" xr:uid="{00000000-0005-0000-0000-000052640000}"/>
    <cellStyle name="Note 2 3" xfId="2702" xr:uid="{00000000-0005-0000-0000-000053640000}"/>
    <cellStyle name="Note 2 3 10" xfId="24539" xr:uid="{00000000-0005-0000-0000-000054640000}"/>
    <cellStyle name="Note 2 3 11" xfId="30921" xr:uid="{00000000-0005-0000-0000-000055640000}"/>
    <cellStyle name="Note 2 3 2" xfId="2703" xr:uid="{00000000-0005-0000-0000-000056640000}"/>
    <cellStyle name="Note 2 3 2 10" xfId="31688" xr:uid="{00000000-0005-0000-0000-000057640000}"/>
    <cellStyle name="Note 2 3 2 2" xfId="2704" xr:uid="{00000000-0005-0000-0000-000058640000}"/>
    <cellStyle name="Note 2 3 2 2 2" xfId="14368" xr:uid="{00000000-0005-0000-0000-000059640000}"/>
    <cellStyle name="Note 2 3 2 2 2 2" xfId="14369" xr:uid="{00000000-0005-0000-0000-00005A640000}"/>
    <cellStyle name="Note 2 3 2 2 2 2 2" xfId="14370" xr:uid="{00000000-0005-0000-0000-00005B640000}"/>
    <cellStyle name="Note 2 3 2 2 2 2 2 2" xfId="14371" xr:uid="{00000000-0005-0000-0000-00005C640000}"/>
    <cellStyle name="Note 2 3 2 2 2 2 2 2 2" xfId="24545" xr:uid="{00000000-0005-0000-0000-00005D640000}"/>
    <cellStyle name="Note 2 3 2 2 2 2 2 2 3" xfId="38927" xr:uid="{00000000-0005-0000-0000-00005E640000}"/>
    <cellStyle name="Note 2 3 2 2 2 2 2 3" xfId="14372" xr:uid="{00000000-0005-0000-0000-00005F640000}"/>
    <cellStyle name="Note 2 3 2 2 2 2 2 3 2" xfId="24546" xr:uid="{00000000-0005-0000-0000-000060640000}"/>
    <cellStyle name="Note 2 3 2 2 2 2 2 3 3" xfId="41467" xr:uid="{00000000-0005-0000-0000-000061640000}"/>
    <cellStyle name="Note 2 3 2 2 2 2 2 4" xfId="24544" xr:uid="{00000000-0005-0000-0000-000062640000}"/>
    <cellStyle name="Note 2 3 2 2 2 2 2 5" xfId="36374" xr:uid="{00000000-0005-0000-0000-000063640000}"/>
    <cellStyle name="Note 2 3 2 2 2 2 3" xfId="14373" xr:uid="{00000000-0005-0000-0000-000064640000}"/>
    <cellStyle name="Note 2 3 2 2 2 2 3 2" xfId="24547" xr:uid="{00000000-0005-0000-0000-000065640000}"/>
    <cellStyle name="Note 2 3 2 2 2 2 3 3" xfId="37655" xr:uid="{00000000-0005-0000-0000-000066640000}"/>
    <cellStyle name="Note 2 3 2 2 2 2 4" xfId="14374" xr:uid="{00000000-0005-0000-0000-000067640000}"/>
    <cellStyle name="Note 2 3 2 2 2 2 4 2" xfId="24548" xr:uid="{00000000-0005-0000-0000-000068640000}"/>
    <cellStyle name="Note 2 3 2 2 2 2 4 3" xfId="40197" xr:uid="{00000000-0005-0000-0000-000069640000}"/>
    <cellStyle name="Note 2 3 2 2 2 2 5" xfId="24543" xr:uid="{00000000-0005-0000-0000-00006A640000}"/>
    <cellStyle name="Note 2 3 2 2 2 2 6" xfId="35095" xr:uid="{00000000-0005-0000-0000-00006B640000}"/>
    <cellStyle name="Note 2 3 2 2 2 3" xfId="24542" xr:uid="{00000000-0005-0000-0000-00006C640000}"/>
    <cellStyle name="Note 2 3 2 2 2 4" xfId="33824" xr:uid="{00000000-0005-0000-0000-00006D640000}"/>
    <cellStyle name="Note 2 3 2 2 3" xfId="14375" xr:uid="{00000000-0005-0000-0000-00006E640000}"/>
    <cellStyle name="Note 2 3 2 2 3 2" xfId="14376" xr:uid="{00000000-0005-0000-0000-00006F640000}"/>
    <cellStyle name="Note 2 3 2 2 3 2 2" xfId="14377" xr:uid="{00000000-0005-0000-0000-000070640000}"/>
    <cellStyle name="Note 2 3 2 2 3 2 2 2" xfId="24551" xr:uid="{00000000-0005-0000-0000-000071640000}"/>
    <cellStyle name="Note 2 3 2 2 3 2 2 3" xfId="38407" xr:uid="{00000000-0005-0000-0000-000072640000}"/>
    <cellStyle name="Note 2 3 2 2 3 2 3" xfId="14378" xr:uid="{00000000-0005-0000-0000-000073640000}"/>
    <cellStyle name="Note 2 3 2 2 3 2 3 2" xfId="24552" xr:uid="{00000000-0005-0000-0000-000074640000}"/>
    <cellStyle name="Note 2 3 2 2 3 2 3 3" xfId="40947" xr:uid="{00000000-0005-0000-0000-000075640000}"/>
    <cellStyle name="Note 2 3 2 2 3 2 4" xfId="24550" xr:uid="{00000000-0005-0000-0000-000076640000}"/>
    <cellStyle name="Note 2 3 2 2 3 2 5" xfId="35854" xr:uid="{00000000-0005-0000-0000-000077640000}"/>
    <cellStyle name="Note 2 3 2 2 3 3" xfId="14379" xr:uid="{00000000-0005-0000-0000-000078640000}"/>
    <cellStyle name="Note 2 3 2 2 3 3 2" xfId="24553" xr:uid="{00000000-0005-0000-0000-000079640000}"/>
    <cellStyle name="Note 2 3 2 2 3 3 3" xfId="37133" xr:uid="{00000000-0005-0000-0000-00007A640000}"/>
    <cellStyle name="Note 2 3 2 2 3 4" xfId="14380" xr:uid="{00000000-0005-0000-0000-00007B640000}"/>
    <cellStyle name="Note 2 3 2 2 3 4 2" xfId="24554" xr:uid="{00000000-0005-0000-0000-00007C640000}"/>
    <cellStyle name="Note 2 3 2 2 3 4 3" xfId="39677" xr:uid="{00000000-0005-0000-0000-00007D640000}"/>
    <cellStyle name="Note 2 3 2 2 3 5" xfId="24549" xr:uid="{00000000-0005-0000-0000-00007E640000}"/>
    <cellStyle name="Note 2 3 2 2 3 6" xfId="34576" xr:uid="{00000000-0005-0000-0000-00007F640000}"/>
    <cellStyle name="Note 2 3 2 2 4" xfId="14381" xr:uid="{00000000-0005-0000-0000-000080640000}"/>
    <cellStyle name="Note 2 3 2 2 4 2" xfId="24555" xr:uid="{00000000-0005-0000-0000-000081640000}"/>
    <cellStyle name="Note 2 3 2 2 5" xfId="14367" xr:uid="{00000000-0005-0000-0000-000082640000}"/>
    <cellStyle name="Note 2 3 2 2 6" xfId="24541" xr:uid="{00000000-0005-0000-0000-000083640000}"/>
    <cellStyle name="Note 2 3 2 2 7" xfId="32621" xr:uid="{00000000-0005-0000-0000-000084640000}"/>
    <cellStyle name="Note 2 3 2 3" xfId="14382" xr:uid="{00000000-0005-0000-0000-000085640000}"/>
    <cellStyle name="Note 2 3 2 3 2" xfId="14383" xr:uid="{00000000-0005-0000-0000-000086640000}"/>
    <cellStyle name="Note 2 3 2 3 2 2" xfId="14384" xr:uid="{00000000-0005-0000-0000-000087640000}"/>
    <cellStyle name="Note 2 3 2 3 2 2 2" xfId="14385" xr:uid="{00000000-0005-0000-0000-000088640000}"/>
    <cellStyle name="Note 2 3 2 3 2 2 2 2" xfId="14386" xr:uid="{00000000-0005-0000-0000-000089640000}"/>
    <cellStyle name="Note 2 3 2 3 2 2 2 2 2" xfId="24560" xr:uid="{00000000-0005-0000-0000-00008A640000}"/>
    <cellStyle name="Note 2 3 2 3 2 2 2 2 3" xfId="39079" xr:uid="{00000000-0005-0000-0000-00008B640000}"/>
    <cellStyle name="Note 2 3 2 3 2 2 2 3" xfId="14387" xr:uid="{00000000-0005-0000-0000-00008C640000}"/>
    <cellStyle name="Note 2 3 2 3 2 2 2 3 2" xfId="24561" xr:uid="{00000000-0005-0000-0000-00008D640000}"/>
    <cellStyle name="Note 2 3 2 3 2 2 2 3 3" xfId="41619" xr:uid="{00000000-0005-0000-0000-00008E640000}"/>
    <cellStyle name="Note 2 3 2 3 2 2 2 4" xfId="24559" xr:uid="{00000000-0005-0000-0000-00008F640000}"/>
    <cellStyle name="Note 2 3 2 3 2 2 2 5" xfId="36526" xr:uid="{00000000-0005-0000-0000-000090640000}"/>
    <cellStyle name="Note 2 3 2 3 2 2 3" xfId="14388" xr:uid="{00000000-0005-0000-0000-000091640000}"/>
    <cellStyle name="Note 2 3 2 3 2 2 3 2" xfId="24562" xr:uid="{00000000-0005-0000-0000-000092640000}"/>
    <cellStyle name="Note 2 3 2 3 2 2 3 3" xfId="37807" xr:uid="{00000000-0005-0000-0000-000093640000}"/>
    <cellStyle name="Note 2 3 2 3 2 2 4" xfId="14389" xr:uid="{00000000-0005-0000-0000-000094640000}"/>
    <cellStyle name="Note 2 3 2 3 2 2 4 2" xfId="24563" xr:uid="{00000000-0005-0000-0000-000095640000}"/>
    <cellStyle name="Note 2 3 2 3 2 2 4 3" xfId="40349" xr:uid="{00000000-0005-0000-0000-000096640000}"/>
    <cellStyle name="Note 2 3 2 3 2 2 5" xfId="24558" xr:uid="{00000000-0005-0000-0000-000097640000}"/>
    <cellStyle name="Note 2 3 2 3 2 2 6" xfId="35247" xr:uid="{00000000-0005-0000-0000-000098640000}"/>
    <cellStyle name="Note 2 3 2 3 2 3" xfId="24557" xr:uid="{00000000-0005-0000-0000-000099640000}"/>
    <cellStyle name="Note 2 3 2 3 2 4" xfId="33975" xr:uid="{00000000-0005-0000-0000-00009A640000}"/>
    <cellStyle name="Note 2 3 2 3 3" xfId="14390" xr:uid="{00000000-0005-0000-0000-00009B640000}"/>
    <cellStyle name="Note 2 3 2 3 3 2" xfId="14391" xr:uid="{00000000-0005-0000-0000-00009C640000}"/>
    <cellStyle name="Note 2 3 2 3 3 2 2" xfId="14392" xr:uid="{00000000-0005-0000-0000-00009D640000}"/>
    <cellStyle name="Note 2 3 2 3 3 2 2 2" xfId="24566" xr:uid="{00000000-0005-0000-0000-00009E640000}"/>
    <cellStyle name="Note 2 3 2 3 3 2 2 3" xfId="38559" xr:uid="{00000000-0005-0000-0000-00009F640000}"/>
    <cellStyle name="Note 2 3 2 3 3 2 3" xfId="14393" xr:uid="{00000000-0005-0000-0000-0000A0640000}"/>
    <cellStyle name="Note 2 3 2 3 3 2 3 2" xfId="24567" xr:uid="{00000000-0005-0000-0000-0000A1640000}"/>
    <cellStyle name="Note 2 3 2 3 3 2 3 3" xfId="41099" xr:uid="{00000000-0005-0000-0000-0000A2640000}"/>
    <cellStyle name="Note 2 3 2 3 3 2 4" xfId="24565" xr:uid="{00000000-0005-0000-0000-0000A3640000}"/>
    <cellStyle name="Note 2 3 2 3 3 2 5" xfId="36006" xr:uid="{00000000-0005-0000-0000-0000A4640000}"/>
    <cellStyle name="Note 2 3 2 3 3 3" xfId="14394" xr:uid="{00000000-0005-0000-0000-0000A5640000}"/>
    <cellStyle name="Note 2 3 2 3 3 3 2" xfId="24568" xr:uid="{00000000-0005-0000-0000-0000A6640000}"/>
    <cellStyle name="Note 2 3 2 3 3 3 3" xfId="37285" xr:uid="{00000000-0005-0000-0000-0000A7640000}"/>
    <cellStyle name="Note 2 3 2 3 3 4" xfId="14395" xr:uid="{00000000-0005-0000-0000-0000A8640000}"/>
    <cellStyle name="Note 2 3 2 3 3 4 2" xfId="24569" xr:uid="{00000000-0005-0000-0000-0000A9640000}"/>
    <cellStyle name="Note 2 3 2 3 3 4 3" xfId="39829" xr:uid="{00000000-0005-0000-0000-0000AA640000}"/>
    <cellStyle name="Note 2 3 2 3 3 5" xfId="24564" xr:uid="{00000000-0005-0000-0000-0000AB640000}"/>
    <cellStyle name="Note 2 3 2 3 3 6" xfId="34724" xr:uid="{00000000-0005-0000-0000-0000AC640000}"/>
    <cellStyle name="Note 2 3 2 3 4" xfId="24556" xr:uid="{00000000-0005-0000-0000-0000AD640000}"/>
    <cellStyle name="Note 2 3 2 3 5" xfId="32768" xr:uid="{00000000-0005-0000-0000-0000AE640000}"/>
    <cellStyle name="Note 2 3 2 4" xfId="14396" xr:uid="{00000000-0005-0000-0000-0000AF640000}"/>
    <cellStyle name="Note 2 3 2 4 2" xfId="14397" xr:uid="{00000000-0005-0000-0000-0000B0640000}"/>
    <cellStyle name="Note 2 3 2 4 2 2" xfId="14398" xr:uid="{00000000-0005-0000-0000-0000B1640000}"/>
    <cellStyle name="Note 2 3 2 4 2 2 2" xfId="14399" xr:uid="{00000000-0005-0000-0000-0000B2640000}"/>
    <cellStyle name="Note 2 3 2 4 2 2 2 2" xfId="14400" xr:uid="{00000000-0005-0000-0000-0000B3640000}"/>
    <cellStyle name="Note 2 3 2 4 2 2 2 2 2" xfId="24574" xr:uid="{00000000-0005-0000-0000-0000B4640000}"/>
    <cellStyle name="Note 2 3 2 4 2 2 2 2 3" xfId="39238" xr:uid="{00000000-0005-0000-0000-0000B5640000}"/>
    <cellStyle name="Note 2 3 2 4 2 2 2 3" xfId="14401" xr:uid="{00000000-0005-0000-0000-0000B6640000}"/>
    <cellStyle name="Note 2 3 2 4 2 2 2 3 2" xfId="24575" xr:uid="{00000000-0005-0000-0000-0000B7640000}"/>
    <cellStyle name="Note 2 3 2 4 2 2 2 3 3" xfId="41778" xr:uid="{00000000-0005-0000-0000-0000B8640000}"/>
    <cellStyle name="Note 2 3 2 4 2 2 2 4" xfId="24573" xr:uid="{00000000-0005-0000-0000-0000B9640000}"/>
    <cellStyle name="Note 2 3 2 4 2 2 2 5" xfId="36685" xr:uid="{00000000-0005-0000-0000-0000BA640000}"/>
    <cellStyle name="Note 2 3 2 4 2 2 3" xfId="14402" xr:uid="{00000000-0005-0000-0000-0000BB640000}"/>
    <cellStyle name="Note 2 3 2 4 2 2 3 2" xfId="24576" xr:uid="{00000000-0005-0000-0000-0000BC640000}"/>
    <cellStyle name="Note 2 3 2 4 2 2 3 3" xfId="37968" xr:uid="{00000000-0005-0000-0000-0000BD640000}"/>
    <cellStyle name="Note 2 3 2 4 2 2 4" xfId="14403" xr:uid="{00000000-0005-0000-0000-0000BE640000}"/>
    <cellStyle name="Note 2 3 2 4 2 2 4 2" xfId="24577" xr:uid="{00000000-0005-0000-0000-0000BF640000}"/>
    <cellStyle name="Note 2 3 2 4 2 2 4 3" xfId="40508" xr:uid="{00000000-0005-0000-0000-0000C0640000}"/>
    <cellStyle name="Note 2 3 2 4 2 2 5" xfId="24572" xr:uid="{00000000-0005-0000-0000-0000C1640000}"/>
    <cellStyle name="Note 2 3 2 4 2 2 6" xfId="35408" xr:uid="{00000000-0005-0000-0000-0000C2640000}"/>
    <cellStyle name="Note 2 3 2 4 2 3" xfId="24571" xr:uid="{00000000-0005-0000-0000-0000C3640000}"/>
    <cellStyle name="Note 2 3 2 4 2 4" xfId="34136" xr:uid="{00000000-0005-0000-0000-0000C4640000}"/>
    <cellStyle name="Note 2 3 2 4 3" xfId="14404" xr:uid="{00000000-0005-0000-0000-0000C5640000}"/>
    <cellStyle name="Note 2 3 2 4 3 2" xfId="14405" xr:uid="{00000000-0005-0000-0000-0000C6640000}"/>
    <cellStyle name="Note 2 3 2 4 3 2 2" xfId="14406" xr:uid="{00000000-0005-0000-0000-0000C7640000}"/>
    <cellStyle name="Note 2 3 2 4 3 2 2 2" xfId="24580" xr:uid="{00000000-0005-0000-0000-0000C8640000}"/>
    <cellStyle name="Note 2 3 2 4 3 2 2 3" xfId="38718" xr:uid="{00000000-0005-0000-0000-0000C9640000}"/>
    <cellStyle name="Note 2 3 2 4 3 2 3" xfId="14407" xr:uid="{00000000-0005-0000-0000-0000CA640000}"/>
    <cellStyle name="Note 2 3 2 4 3 2 3 2" xfId="24581" xr:uid="{00000000-0005-0000-0000-0000CB640000}"/>
    <cellStyle name="Note 2 3 2 4 3 2 3 3" xfId="41258" xr:uid="{00000000-0005-0000-0000-0000CC640000}"/>
    <cellStyle name="Note 2 3 2 4 3 2 4" xfId="24579" xr:uid="{00000000-0005-0000-0000-0000CD640000}"/>
    <cellStyle name="Note 2 3 2 4 3 2 5" xfId="36165" xr:uid="{00000000-0005-0000-0000-0000CE640000}"/>
    <cellStyle name="Note 2 3 2 4 3 3" xfId="14408" xr:uid="{00000000-0005-0000-0000-0000CF640000}"/>
    <cellStyle name="Note 2 3 2 4 3 3 2" xfId="24582" xr:uid="{00000000-0005-0000-0000-0000D0640000}"/>
    <cellStyle name="Note 2 3 2 4 3 3 3" xfId="37446" xr:uid="{00000000-0005-0000-0000-0000D1640000}"/>
    <cellStyle name="Note 2 3 2 4 3 4" xfId="14409" xr:uid="{00000000-0005-0000-0000-0000D2640000}"/>
    <cellStyle name="Note 2 3 2 4 3 4 2" xfId="24583" xr:uid="{00000000-0005-0000-0000-0000D3640000}"/>
    <cellStyle name="Note 2 3 2 4 3 4 3" xfId="39988" xr:uid="{00000000-0005-0000-0000-0000D4640000}"/>
    <cellStyle name="Note 2 3 2 4 3 5" xfId="24578" xr:uid="{00000000-0005-0000-0000-0000D5640000}"/>
    <cellStyle name="Note 2 3 2 4 3 6" xfId="34886" xr:uid="{00000000-0005-0000-0000-0000D6640000}"/>
    <cellStyle name="Note 2 3 2 4 4" xfId="24570" xr:uid="{00000000-0005-0000-0000-0000D7640000}"/>
    <cellStyle name="Note 2 3 2 4 5" xfId="33589" xr:uid="{00000000-0005-0000-0000-0000D8640000}"/>
    <cellStyle name="Note 2 3 2 5" xfId="14410" xr:uid="{00000000-0005-0000-0000-0000D9640000}"/>
    <cellStyle name="Note 2 3 2 5 2" xfId="14411" xr:uid="{00000000-0005-0000-0000-0000DA640000}"/>
    <cellStyle name="Note 2 3 2 5 2 2" xfId="14412" xr:uid="{00000000-0005-0000-0000-0000DB640000}"/>
    <cellStyle name="Note 2 3 2 5 2 2 2" xfId="14413" xr:uid="{00000000-0005-0000-0000-0000DC640000}"/>
    <cellStyle name="Note 2 3 2 5 2 2 2 2" xfId="24587" xr:uid="{00000000-0005-0000-0000-0000DD640000}"/>
    <cellStyle name="Note 2 3 2 5 2 2 2 3" xfId="38262" xr:uid="{00000000-0005-0000-0000-0000DE640000}"/>
    <cellStyle name="Note 2 3 2 5 2 2 3" xfId="14414" xr:uid="{00000000-0005-0000-0000-0000DF640000}"/>
    <cellStyle name="Note 2 3 2 5 2 2 3 2" xfId="24588" xr:uid="{00000000-0005-0000-0000-0000E0640000}"/>
    <cellStyle name="Note 2 3 2 5 2 2 3 3" xfId="40802" xr:uid="{00000000-0005-0000-0000-0000E1640000}"/>
    <cellStyle name="Note 2 3 2 5 2 2 4" xfId="24586" xr:uid="{00000000-0005-0000-0000-0000E2640000}"/>
    <cellStyle name="Note 2 3 2 5 2 2 5" xfId="35709" xr:uid="{00000000-0005-0000-0000-0000E3640000}"/>
    <cellStyle name="Note 2 3 2 5 2 3" xfId="14415" xr:uid="{00000000-0005-0000-0000-0000E4640000}"/>
    <cellStyle name="Note 2 3 2 5 2 3 2" xfId="24589" xr:uid="{00000000-0005-0000-0000-0000E5640000}"/>
    <cellStyle name="Note 2 3 2 5 2 3 3" xfId="36988" xr:uid="{00000000-0005-0000-0000-0000E6640000}"/>
    <cellStyle name="Note 2 3 2 5 2 4" xfId="14416" xr:uid="{00000000-0005-0000-0000-0000E7640000}"/>
    <cellStyle name="Note 2 3 2 5 2 4 2" xfId="24590" xr:uid="{00000000-0005-0000-0000-0000E8640000}"/>
    <cellStyle name="Note 2 3 2 5 2 4 3" xfId="39532" xr:uid="{00000000-0005-0000-0000-0000E9640000}"/>
    <cellStyle name="Note 2 3 2 5 2 5" xfId="24585" xr:uid="{00000000-0005-0000-0000-0000EA640000}"/>
    <cellStyle name="Note 2 3 2 5 2 6" xfId="34434" xr:uid="{00000000-0005-0000-0000-0000EB640000}"/>
    <cellStyle name="Note 2 3 2 5 3" xfId="24584" xr:uid="{00000000-0005-0000-0000-0000EC640000}"/>
    <cellStyle name="Note 2 3 2 5 4" xfId="32457" xr:uid="{00000000-0005-0000-0000-0000ED640000}"/>
    <cellStyle name="Note 2 3 2 6" xfId="14417" xr:uid="{00000000-0005-0000-0000-0000EE640000}"/>
    <cellStyle name="Note 2 3 2 6 2" xfId="14418" xr:uid="{00000000-0005-0000-0000-0000EF640000}"/>
    <cellStyle name="Note 2 3 2 6 2 2" xfId="14419" xr:uid="{00000000-0005-0000-0000-0000F0640000}"/>
    <cellStyle name="Note 2 3 2 6 2 2 2" xfId="24593" xr:uid="{00000000-0005-0000-0000-0000F1640000}"/>
    <cellStyle name="Note 2 3 2 6 2 2 3" xfId="38120" xr:uid="{00000000-0005-0000-0000-0000F2640000}"/>
    <cellStyle name="Note 2 3 2 6 2 3" xfId="14420" xr:uid="{00000000-0005-0000-0000-0000F3640000}"/>
    <cellStyle name="Note 2 3 2 6 2 3 2" xfId="24594" xr:uid="{00000000-0005-0000-0000-0000F4640000}"/>
    <cellStyle name="Note 2 3 2 6 2 3 3" xfId="40660" xr:uid="{00000000-0005-0000-0000-0000F5640000}"/>
    <cellStyle name="Note 2 3 2 6 2 4" xfId="24592" xr:uid="{00000000-0005-0000-0000-0000F6640000}"/>
    <cellStyle name="Note 2 3 2 6 2 5" xfId="35567" xr:uid="{00000000-0005-0000-0000-0000F7640000}"/>
    <cellStyle name="Note 2 3 2 6 3" xfId="14421" xr:uid="{00000000-0005-0000-0000-0000F8640000}"/>
    <cellStyle name="Note 2 3 2 6 3 2" xfId="24595" xr:uid="{00000000-0005-0000-0000-0000F9640000}"/>
    <cellStyle name="Note 2 3 2 6 3 3" xfId="36846" xr:uid="{00000000-0005-0000-0000-0000FA640000}"/>
    <cellStyle name="Note 2 3 2 6 4" xfId="14422" xr:uid="{00000000-0005-0000-0000-0000FB640000}"/>
    <cellStyle name="Note 2 3 2 6 4 2" xfId="24596" xr:uid="{00000000-0005-0000-0000-0000FC640000}"/>
    <cellStyle name="Note 2 3 2 6 4 3" xfId="39390" xr:uid="{00000000-0005-0000-0000-0000FD640000}"/>
    <cellStyle name="Note 2 3 2 6 5" xfId="24591" xr:uid="{00000000-0005-0000-0000-0000FE640000}"/>
    <cellStyle name="Note 2 3 2 6 6" xfId="34292" xr:uid="{00000000-0005-0000-0000-0000FF640000}"/>
    <cellStyle name="Note 2 3 2 7" xfId="14423" xr:uid="{00000000-0005-0000-0000-000000650000}"/>
    <cellStyle name="Note 2 3 2 7 2" xfId="24597" xr:uid="{00000000-0005-0000-0000-000001650000}"/>
    <cellStyle name="Note 2 3 2 8" xfId="14366" xr:uid="{00000000-0005-0000-0000-000002650000}"/>
    <cellStyle name="Note 2 3 2 9" xfId="24540" xr:uid="{00000000-0005-0000-0000-000003650000}"/>
    <cellStyle name="Note 2 3 3" xfId="2705" xr:uid="{00000000-0005-0000-0000-000004650000}"/>
    <cellStyle name="Note 2 3 3 2" xfId="14425" xr:uid="{00000000-0005-0000-0000-000005650000}"/>
    <cellStyle name="Note 2 3 3 2 2" xfId="14426" xr:uid="{00000000-0005-0000-0000-000006650000}"/>
    <cellStyle name="Note 2 3 3 2 2 2" xfId="14427" xr:uid="{00000000-0005-0000-0000-000007650000}"/>
    <cellStyle name="Note 2 3 3 2 2 2 2" xfId="14428" xr:uid="{00000000-0005-0000-0000-000008650000}"/>
    <cellStyle name="Note 2 3 3 2 2 2 2 2" xfId="24602" xr:uid="{00000000-0005-0000-0000-000009650000}"/>
    <cellStyle name="Note 2 3 3 2 2 2 2 3" xfId="38850" xr:uid="{00000000-0005-0000-0000-00000A650000}"/>
    <cellStyle name="Note 2 3 3 2 2 2 3" xfId="14429" xr:uid="{00000000-0005-0000-0000-00000B650000}"/>
    <cellStyle name="Note 2 3 3 2 2 2 3 2" xfId="24603" xr:uid="{00000000-0005-0000-0000-00000C650000}"/>
    <cellStyle name="Note 2 3 3 2 2 2 3 3" xfId="41390" xr:uid="{00000000-0005-0000-0000-00000D650000}"/>
    <cellStyle name="Note 2 3 3 2 2 2 4" xfId="24601" xr:uid="{00000000-0005-0000-0000-00000E650000}"/>
    <cellStyle name="Note 2 3 3 2 2 2 5" xfId="36297" xr:uid="{00000000-0005-0000-0000-00000F650000}"/>
    <cellStyle name="Note 2 3 3 2 2 3" xfId="14430" xr:uid="{00000000-0005-0000-0000-000010650000}"/>
    <cellStyle name="Note 2 3 3 2 2 3 2" xfId="24604" xr:uid="{00000000-0005-0000-0000-000011650000}"/>
    <cellStyle name="Note 2 3 3 2 2 3 3" xfId="37578" xr:uid="{00000000-0005-0000-0000-000012650000}"/>
    <cellStyle name="Note 2 3 3 2 2 4" xfId="14431" xr:uid="{00000000-0005-0000-0000-000013650000}"/>
    <cellStyle name="Note 2 3 3 2 2 4 2" xfId="24605" xr:uid="{00000000-0005-0000-0000-000014650000}"/>
    <cellStyle name="Note 2 3 3 2 2 4 3" xfId="40120" xr:uid="{00000000-0005-0000-0000-000015650000}"/>
    <cellStyle name="Note 2 3 3 2 2 5" xfId="24600" xr:uid="{00000000-0005-0000-0000-000016650000}"/>
    <cellStyle name="Note 2 3 3 2 2 6" xfId="35018" xr:uid="{00000000-0005-0000-0000-000017650000}"/>
    <cellStyle name="Note 2 3 3 2 3" xfId="24599" xr:uid="{00000000-0005-0000-0000-000018650000}"/>
    <cellStyle name="Note 2 3 3 2 4" xfId="33747" xr:uid="{00000000-0005-0000-0000-000019650000}"/>
    <cellStyle name="Note 2 3 3 3" xfId="14432" xr:uid="{00000000-0005-0000-0000-00001A650000}"/>
    <cellStyle name="Note 2 3 3 3 2" xfId="14433" xr:uid="{00000000-0005-0000-0000-00001B650000}"/>
    <cellStyle name="Note 2 3 3 3 2 2" xfId="14434" xr:uid="{00000000-0005-0000-0000-00001C650000}"/>
    <cellStyle name="Note 2 3 3 3 2 2 2" xfId="24608" xr:uid="{00000000-0005-0000-0000-00001D650000}"/>
    <cellStyle name="Note 2 3 3 3 2 2 3" xfId="38330" xr:uid="{00000000-0005-0000-0000-00001E650000}"/>
    <cellStyle name="Note 2 3 3 3 2 3" xfId="14435" xr:uid="{00000000-0005-0000-0000-00001F650000}"/>
    <cellStyle name="Note 2 3 3 3 2 3 2" xfId="24609" xr:uid="{00000000-0005-0000-0000-000020650000}"/>
    <cellStyle name="Note 2 3 3 3 2 3 3" xfId="40870" xr:uid="{00000000-0005-0000-0000-000021650000}"/>
    <cellStyle name="Note 2 3 3 3 2 4" xfId="24607" xr:uid="{00000000-0005-0000-0000-000022650000}"/>
    <cellStyle name="Note 2 3 3 3 2 5" xfId="35777" xr:uid="{00000000-0005-0000-0000-000023650000}"/>
    <cellStyle name="Note 2 3 3 3 3" xfId="14436" xr:uid="{00000000-0005-0000-0000-000024650000}"/>
    <cellStyle name="Note 2 3 3 3 3 2" xfId="24610" xr:uid="{00000000-0005-0000-0000-000025650000}"/>
    <cellStyle name="Note 2 3 3 3 3 3" xfId="37056" xr:uid="{00000000-0005-0000-0000-000026650000}"/>
    <cellStyle name="Note 2 3 3 3 4" xfId="14437" xr:uid="{00000000-0005-0000-0000-000027650000}"/>
    <cellStyle name="Note 2 3 3 3 4 2" xfId="24611" xr:uid="{00000000-0005-0000-0000-000028650000}"/>
    <cellStyle name="Note 2 3 3 3 4 3" xfId="39600" xr:uid="{00000000-0005-0000-0000-000029650000}"/>
    <cellStyle name="Note 2 3 3 3 5" xfId="24606" xr:uid="{00000000-0005-0000-0000-00002A650000}"/>
    <cellStyle name="Note 2 3 3 3 6" xfId="34501" xr:uid="{00000000-0005-0000-0000-00002B650000}"/>
    <cellStyle name="Note 2 3 3 4" xfId="14438" xr:uid="{00000000-0005-0000-0000-00002C650000}"/>
    <cellStyle name="Note 2 3 3 4 2" xfId="24612" xr:uid="{00000000-0005-0000-0000-00002D650000}"/>
    <cellStyle name="Note 2 3 3 5" xfId="14424" xr:uid="{00000000-0005-0000-0000-00002E650000}"/>
    <cellStyle name="Note 2 3 3 6" xfId="24598" xr:uid="{00000000-0005-0000-0000-00002F650000}"/>
    <cellStyle name="Note 2 3 3 7" xfId="32547" xr:uid="{00000000-0005-0000-0000-000030650000}"/>
    <cellStyle name="Note 2 3 4" xfId="2706" xr:uid="{00000000-0005-0000-0000-000031650000}"/>
    <cellStyle name="Note 2 3 4 2" xfId="14440" xr:uid="{00000000-0005-0000-0000-000032650000}"/>
    <cellStyle name="Note 2 3 4 2 2" xfId="14441" xr:uid="{00000000-0005-0000-0000-000033650000}"/>
    <cellStyle name="Note 2 3 4 2 2 2" xfId="14442" xr:uid="{00000000-0005-0000-0000-000034650000}"/>
    <cellStyle name="Note 2 3 4 2 2 2 2" xfId="14443" xr:uid="{00000000-0005-0000-0000-000035650000}"/>
    <cellStyle name="Note 2 3 4 2 2 2 2 2" xfId="24617" xr:uid="{00000000-0005-0000-0000-000036650000}"/>
    <cellStyle name="Note 2 3 4 2 2 2 2 3" xfId="39001" xr:uid="{00000000-0005-0000-0000-000037650000}"/>
    <cellStyle name="Note 2 3 4 2 2 2 3" xfId="14444" xr:uid="{00000000-0005-0000-0000-000038650000}"/>
    <cellStyle name="Note 2 3 4 2 2 2 3 2" xfId="24618" xr:uid="{00000000-0005-0000-0000-000039650000}"/>
    <cellStyle name="Note 2 3 4 2 2 2 3 3" xfId="41541" xr:uid="{00000000-0005-0000-0000-00003A650000}"/>
    <cellStyle name="Note 2 3 4 2 2 2 4" xfId="24616" xr:uid="{00000000-0005-0000-0000-00003B650000}"/>
    <cellStyle name="Note 2 3 4 2 2 2 5" xfId="36448" xr:uid="{00000000-0005-0000-0000-00003C650000}"/>
    <cellStyle name="Note 2 3 4 2 2 3" xfId="14445" xr:uid="{00000000-0005-0000-0000-00003D650000}"/>
    <cellStyle name="Note 2 3 4 2 2 3 2" xfId="24619" xr:uid="{00000000-0005-0000-0000-00003E650000}"/>
    <cellStyle name="Note 2 3 4 2 2 3 3" xfId="37729" xr:uid="{00000000-0005-0000-0000-00003F650000}"/>
    <cellStyle name="Note 2 3 4 2 2 4" xfId="14446" xr:uid="{00000000-0005-0000-0000-000040650000}"/>
    <cellStyle name="Note 2 3 4 2 2 4 2" xfId="24620" xr:uid="{00000000-0005-0000-0000-000041650000}"/>
    <cellStyle name="Note 2 3 4 2 2 4 3" xfId="40271" xr:uid="{00000000-0005-0000-0000-000042650000}"/>
    <cellStyle name="Note 2 3 4 2 2 5" xfId="24615" xr:uid="{00000000-0005-0000-0000-000043650000}"/>
    <cellStyle name="Note 2 3 4 2 2 6" xfId="35169" xr:uid="{00000000-0005-0000-0000-000044650000}"/>
    <cellStyle name="Note 2 3 4 2 3" xfId="24614" xr:uid="{00000000-0005-0000-0000-000045650000}"/>
    <cellStyle name="Note 2 3 4 2 4" xfId="33898" xr:uid="{00000000-0005-0000-0000-000046650000}"/>
    <cellStyle name="Note 2 3 4 3" xfId="14447" xr:uid="{00000000-0005-0000-0000-000047650000}"/>
    <cellStyle name="Note 2 3 4 3 2" xfId="14448" xr:uid="{00000000-0005-0000-0000-000048650000}"/>
    <cellStyle name="Note 2 3 4 3 2 2" xfId="14449" xr:uid="{00000000-0005-0000-0000-000049650000}"/>
    <cellStyle name="Note 2 3 4 3 2 2 2" xfId="24623" xr:uid="{00000000-0005-0000-0000-00004A650000}"/>
    <cellStyle name="Note 2 3 4 3 2 2 3" xfId="38481" xr:uid="{00000000-0005-0000-0000-00004B650000}"/>
    <cellStyle name="Note 2 3 4 3 2 3" xfId="14450" xr:uid="{00000000-0005-0000-0000-00004C650000}"/>
    <cellStyle name="Note 2 3 4 3 2 3 2" xfId="24624" xr:uid="{00000000-0005-0000-0000-00004D650000}"/>
    <cellStyle name="Note 2 3 4 3 2 3 3" xfId="41021" xr:uid="{00000000-0005-0000-0000-00004E650000}"/>
    <cellStyle name="Note 2 3 4 3 2 4" xfId="24622" xr:uid="{00000000-0005-0000-0000-00004F650000}"/>
    <cellStyle name="Note 2 3 4 3 2 5" xfId="35928" xr:uid="{00000000-0005-0000-0000-000050650000}"/>
    <cellStyle name="Note 2 3 4 3 3" xfId="14451" xr:uid="{00000000-0005-0000-0000-000051650000}"/>
    <cellStyle name="Note 2 3 4 3 3 2" xfId="24625" xr:uid="{00000000-0005-0000-0000-000052650000}"/>
    <cellStyle name="Note 2 3 4 3 3 3" xfId="37207" xr:uid="{00000000-0005-0000-0000-000053650000}"/>
    <cellStyle name="Note 2 3 4 3 4" xfId="14452" xr:uid="{00000000-0005-0000-0000-000054650000}"/>
    <cellStyle name="Note 2 3 4 3 4 2" xfId="24626" xr:uid="{00000000-0005-0000-0000-000055650000}"/>
    <cellStyle name="Note 2 3 4 3 4 3" xfId="39751" xr:uid="{00000000-0005-0000-0000-000056650000}"/>
    <cellStyle name="Note 2 3 4 3 5" xfId="24621" xr:uid="{00000000-0005-0000-0000-000057650000}"/>
    <cellStyle name="Note 2 3 4 3 6" xfId="34648" xr:uid="{00000000-0005-0000-0000-000058650000}"/>
    <cellStyle name="Note 2 3 4 4" xfId="14453" xr:uid="{00000000-0005-0000-0000-000059650000}"/>
    <cellStyle name="Note 2 3 4 4 2" xfId="24627" xr:uid="{00000000-0005-0000-0000-00005A650000}"/>
    <cellStyle name="Note 2 3 4 5" xfId="14439" xr:uid="{00000000-0005-0000-0000-00005B650000}"/>
    <cellStyle name="Note 2 3 4 6" xfId="24613" xr:uid="{00000000-0005-0000-0000-00005C650000}"/>
    <cellStyle name="Note 2 3 4 7" xfId="32695" xr:uid="{00000000-0005-0000-0000-00005D650000}"/>
    <cellStyle name="Note 2 3 5" xfId="2707" xr:uid="{00000000-0005-0000-0000-00005E650000}"/>
    <cellStyle name="Note 2 3 5 2" xfId="14455" xr:uid="{00000000-0005-0000-0000-00005F650000}"/>
    <cellStyle name="Note 2 3 5 2 2" xfId="14456" xr:uid="{00000000-0005-0000-0000-000060650000}"/>
    <cellStyle name="Note 2 3 5 2 2 2" xfId="14457" xr:uid="{00000000-0005-0000-0000-000061650000}"/>
    <cellStyle name="Note 2 3 5 2 2 2 2" xfId="14458" xr:uid="{00000000-0005-0000-0000-000062650000}"/>
    <cellStyle name="Note 2 3 5 2 2 2 2 2" xfId="24632" xr:uid="{00000000-0005-0000-0000-000063650000}"/>
    <cellStyle name="Note 2 3 5 2 2 2 2 3" xfId="39160" xr:uid="{00000000-0005-0000-0000-000064650000}"/>
    <cellStyle name="Note 2 3 5 2 2 2 3" xfId="14459" xr:uid="{00000000-0005-0000-0000-000065650000}"/>
    <cellStyle name="Note 2 3 5 2 2 2 3 2" xfId="24633" xr:uid="{00000000-0005-0000-0000-000066650000}"/>
    <cellStyle name="Note 2 3 5 2 2 2 3 3" xfId="41700" xr:uid="{00000000-0005-0000-0000-000067650000}"/>
    <cellStyle name="Note 2 3 5 2 2 2 4" xfId="24631" xr:uid="{00000000-0005-0000-0000-000068650000}"/>
    <cellStyle name="Note 2 3 5 2 2 2 5" xfId="36607" xr:uid="{00000000-0005-0000-0000-000069650000}"/>
    <cellStyle name="Note 2 3 5 2 2 3" xfId="14460" xr:uid="{00000000-0005-0000-0000-00006A650000}"/>
    <cellStyle name="Note 2 3 5 2 2 3 2" xfId="24634" xr:uid="{00000000-0005-0000-0000-00006B650000}"/>
    <cellStyle name="Note 2 3 5 2 2 3 3" xfId="37890" xr:uid="{00000000-0005-0000-0000-00006C650000}"/>
    <cellStyle name="Note 2 3 5 2 2 4" xfId="14461" xr:uid="{00000000-0005-0000-0000-00006D650000}"/>
    <cellStyle name="Note 2 3 5 2 2 4 2" xfId="24635" xr:uid="{00000000-0005-0000-0000-00006E650000}"/>
    <cellStyle name="Note 2 3 5 2 2 4 3" xfId="40430" xr:uid="{00000000-0005-0000-0000-00006F650000}"/>
    <cellStyle name="Note 2 3 5 2 2 5" xfId="24630" xr:uid="{00000000-0005-0000-0000-000070650000}"/>
    <cellStyle name="Note 2 3 5 2 2 6" xfId="35330" xr:uid="{00000000-0005-0000-0000-000071650000}"/>
    <cellStyle name="Note 2 3 5 2 3" xfId="24629" xr:uid="{00000000-0005-0000-0000-000072650000}"/>
    <cellStyle name="Note 2 3 5 2 4" xfId="34058" xr:uid="{00000000-0005-0000-0000-000073650000}"/>
    <cellStyle name="Note 2 3 5 3" xfId="14462" xr:uid="{00000000-0005-0000-0000-000074650000}"/>
    <cellStyle name="Note 2 3 5 3 2" xfId="14463" xr:uid="{00000000-0005-0000-0000-000075650000}"/>
    <cellStyle name="Note 2 3 5 3 2 2" xfId="14464" xr:uid="{00000000-0005-0000-0000-000076650000}"/>
    <cellStyle name="Note 2 3 5 3 2 2 2" xfId="24638" xr:uid="{00000000-0005-0000-0000-000077650000}"/>
    <cellStyle name="Note 2 3 5 3 2 2 3" xfId="38640" xr:uid="{00000000-0005-0000-0000-000078650000}"/>
    <cellStyle name="Note 2 3 5 3 2 3" xfId="14465" xr:uid="{00000000-0005-0000-0000-000079650000}"/>
    <cellStyle name="Note 2 3 5 3 2 3 2" xfId="24639" xr:uid="{00000000-0005-0000-0000-00007A650000}"/>
    <cellStyle name="Note 2 3 5 3 2 3 3" xfId="41180" xr:uid="{00000000-0005-0000-0000-00007B650000}"/>
    <cellStyle name="Note 2 3 5 3 2 4" xfId="24637" xr:uid="{00000000-0005-0000-0000-00007C650000}"/>
    <cellStyle name="Note 2 3 5 3 2 5" xfId="36087" xr:uid="{00000000-0005-0000-0000-00007D650000}"/>
    <cellStyle name="Note 2 3 5 3 3" xfId="14466" xr:uid="{00000000-0005-0000-0000-00007E650000}"/>
    <cellStyle name="Note 2 3 5 3 3 2" xfId="24640" xr:uid="{00000000-0005-0000-0000-00007F650000}"/>
    <cellStyle name="Note 2 3 5 3 3 3" xfId="37368" xr:uid="{00000000-0005-0000-0000-000080650000}"/>
    <cellStyle name="Note 2 3 5 3 4" xfId="14467" xr:uid="{00000000-0005-0000-0000-000081650000}"/>
    <cellStyle name="Note 2 3 5 3 4 2" xfId="24641" xr:uid="{00000000-0005-0000-0000-000082650000}"/>
    <cellStyle name="Note 2 3 5 3 4 3" xfId="39910" xr:uid="{00000000-0005-0000-0000-000083650000}"/>
    <cellStyle name="Note 2 3 5 3 5" xfId="24636" xr:uid="{00000000-0005-0000-0000-000084650000}"/>
    <cellStyle name="Note 2 3 5 3 6" xfId="34807" xr:uid="{00000000-0005-0000-0000-000085650000}"/>
    <cellStyle name="Note 2 3 5 4" xfId="14468" xr:uid="{00000000-0005-0000-0000-000086650000}"/>
    <cellStyle name="Note 2 3 5 4 2" xfId="24642" xr:uid="{00000000-0005-0000-0000-000087650000}"/>
    <cellStyle name="Note 2 3 5 5" xfId="14454" xr:uid="{00000000-0005-0000-0000-000088650000}"/>
    <cellStyle name="Note 2 3 5 6" xfId="24628" xr:uid="{00000000-0005-0000-0000-000089650000}"/>
    <cellStyle name="Note 2 3 5 7" xfId="32871" xr:uid="{00000000-0005-0000-0000-00008A650000}"/>
    <cellStyle name="Note 2 3 6" xfId="2708" xr:uid="{00000000-0005-0000-0000-00008B650000}"/>
    <cellStyle name="Note 2 3 6 2" xfId="14470" xr:uid="{00000000-0005-0000-0000-00008C650000}"/>
    <cellStyle name="Note 2 3 6 2 2" xfId="14471" xr:uid="{00000000-0005-0000-0000-00008D650000}"/>
    <cellStyle name="Note 2 3 6 2 2 2" xfId="14472" xr:uid="{00000000-0005-0000-0000-00008E650000}"/>
    <cellStyle name="Note 2 3 6 2 2 2 2" xfId="24646" xr:uid="{00000000-0005-0000-0000-00008F650000}"/>
    <cellStyle name="Note 2 3 6 2 2 2 3" xfId="38194" xr:uid="{00000000-0005-0000-0000-000090650000}"/>
    <cellStyle name="Note 2 3 6 2 2 3" xfId="14473" xr:uid="{00000000-0005-0000-0000-000091650000}"/>
    <cellStyle name="Note 2 3 6 2 2 3 2" xfId="24647" xr:uid="{00000000-0005-0000-0000-000092650000}"/>
    <cellStyle name="Note 2 3 6 2 2 3 3" xfId="40734" xr:uid="{00000000-0005-0000-0000-000093650000}"/>
    <cellStyle name="Note 2 3 6 2 2 4" xfId="24645" xr:uid="{00000000-0005-0000-0000-000094650000}"/>
    <cellStyle name="Note 2 3 6 2 2 5" xfId="35641" xr:uid="{00000000-0005-0000-0000-000095650000}"/>
    <cellStyle name="Note 2 3 6 2 3" xfId="14474" xr:uid="{00000000-0005-0000-0000-000096650000}"/>
    <cellStyle name="Note 2 3 6 2 3 2" xfId="24648" xr:uid="{00000000-0005-0000-0000-000097650000}"/>
    <cellStyle name="Note 2 3 6 2 3 3" xfId="36920" xr:uid="{00000000-0005-0000-0000-000098650000}"/>
    <cellStyle name="Note 2 3 6 2 4" xfId="14475" xr:uid="{00000000-0005-0000-0000-000099650000}"/>
    <cellStyle name="Note 2 3 6 2 4 2" xfId="24649" xr:uid="{00000000-0005-0000-0000-00009A650000}"/>
    <cellStyle name="Note 2 3 6 2 4 3" xfId="39464" xr:uid="{00000000-0005-0000-0000-00009B650000}"/>
    <cellStyle name="Note 2 3 6 2 5" xfId="24644" xr:uid="{00000000-0005-0000-0000-00009C650000}"/>
    <cellStyle name="Note 2 3 6 2 6" xfId="34366" xr:uid="{00000000-0005-0000-0000-00009D650000}"/>
    <cellStyle name="Note 2 3 6 3" xfId="14476" xr:uid="{00000000-0005-0000-0000-00009E650000}"/>
    <cellStyle name="Note 2 3 6 3 2" xfId="24650" xr:uid="{00000000-0005-0000-0000-00009F650000}"/>
    <cellStyle name="Note 2 3 6 4" xfId="14469" xr:uid="{00000000-0005-0000-0000-0000A0650000}"/>
    <cellStyle name="Note 2 3 6 5" xfId="24643" xr:uid="{00000000-0005-0000-0000-0000A1650000}"/>
    <cellStyle name="Note 2 3 6 6" xfId="31767" xr:uid="{00000000-0005-0000-0000-0000A2650000}"/>
    <cellStyle name="Note 2 3 7" xfId="14477" xr:uid="{00000000-0005-0000-0000-0000A3650000}"/>
    <cellStyle name="Note 2 3 7 2" xfId="14478" xr:uid="{00000000-0005-0000-0000-0000A4650000}"/>
    <cellStyle name="Note 2 3 7 2 2" xfId="14479" xr:uid="{00000000-0005-0000-0000-0000A5650000}"/>
    <cellStyle name="Note 2 3 7 2 2 2" xfId="24653" xr:uid="{00000000-0005-0000-0000-0000A6650000}"/>
    <cellStyle name="Note 2 3 7 2 2 3" xfId="38042" xr:uid="{00000000-0005-0000-0000-0000A7650000}"/>
    <cellStyle name="Note 2 3 7 2 3" xfId="14480" xr:uid="{00000000-0005-0000-0000-0000A8650000}"/>
    <cellStyle name="Note 2 3 7 2 3 2" xfId="24654" xr:uid="{00000000-0005-0000-0000-0000A9650000}"/>
    <cellStyle name="Note 2 3 7 2 3 3" xfId="40582" xr:uid="{00000000-0005-0000-0000-0000AA650000}"/>
    <cellStyle name="Note 2 3 7 2 4" xfId="24652" xr:uid="{00000000-0005-0000-0000-0000AB650000}"/>
    <cellStyle name="Note 2 3 7 2 5" xfId="35489" xr:uid="{00000000-0005-0000-0000-0000AC650000}"/>
    <cellStyle name="Note 2 3 7 3" xfId="14481" xr:uid="{00000000-0005-0000-0000-0000AD650000}"/>
    <cellStyle name="Note 2 3 7 3 2" xfId="24655" xr:uid="{00000000-0005-0000-0000-0000AE650000}"/>
    <cellStyle name="Note 2 3 7 3 3" xfId="36768" xr:uid="{00000000-0005-0000-0000-0000AF650000}"/>
    <cellStyle name="Note 2 3 7 4" xfId="14482" xr:uid="{00000000-0005-0000-0000-0000B0650000}"/>
    <cellStyle name="Note 2 3 7 4 2" xfId="24656" xr:uid="{00000000-0005-0000-0000-0000B1650000}"/>
    <cellStyle name="Note 2 3 7 4 3" xfId="39312" xr:uid="{00000000-0005-0000-0000-0000B2650000}"/>
    <cellStyle name="Note 2 3 7 5" xfId="24651" xr:uid="{00000000-0005-0000-0000-0000B3650000}"/>
    <cellStyle name="Note 2 3 7 6" xfId="34214" xr:uid="{00000000-0005-0000-0000-0000B4650000}"/>
    <cellStyle name="Note 2 3 8" xfId="14483" xr:uid="{00000000-0005-0000-0000-0000B5650000}"/>
    <cellStyle name="Note 2 3 8 2" xfId="24657" xr:uid="{00000000-0005-0000-0000-0000B6650000}"/>
    <cellStyle name="Note 2 3 9" xfId="14365" xr:uid="{00000000-0005-0000-0000-0000B7650000}"/>
    <cellStyle name="Note 2 4" xfId="2709" xr:uid="{00000000-0005-0000-0000-0000B8650000}"/>
    <cellStyle name="Note 2 4 10" xfId="14484" xr:uid="{00000000-0005-0000-0000-0000B9650000}"/>
    <cellStyle name="Note 2 4 11" xfId="24658" xr:uid="{00000000-0005-0000-0000-0000BA650000}"/>
    <cellStyle name="Note 2 4 12" xfId="30922" xr:uid="{00000000-0005-0000-0000-0000BB650000}"/>
    <cellStyle name="Note 2 4 2" xfId="2710" xr:uid="{00000000-0005-0000-0000-0000BC650000}"/>
    <cellStyle name="Note 2 4 2 10" xfId="24659" xr:uid="{00000000-0005-0000-0000-0000BD650000}"/>
    <cellStyle name="Note 2 4 2 11" xfId="31689" xr:uid="{00000000-0005-0000-0000-0000BE650000}"/>
    <cellStyle name="Note 2 4 2 2" xfId="14486" xr:uid="{00000000-0005-0000-0000-0000BF650000}"/>
    <cellStyle name="Note 2 4 2 2 2" xfId="14487" xr:uid="{00000000-0005-0000-0000-0000C0650000}"/>
    <cellStyle name="Note 2 4 2 2 2 2" xfId="14488" xr:uid="{00000000-0005-0000-0000-0000C1650000}"/>
    <cellStyle name="Note 2 4 2 2 2 2 2" xfId="14489" xr:uid="{00000000-0005-0000-0000-0000C2650000}"/>
    <cellStyle name="Note 2 4 2 2 2 2 2 2" xfId="14490" xr:uid="{00000000-0005-0000-0000-0000C3650000}"/>
    <cellStyle name="Note 2 4 2 2 2 2 2 2 2" xfId="24664" xr:uid="{00000000-0005-0000-0000-0000C4650000}"/>
    <cellStyle name="Note 2 4 2 2 2 2 2 2 3" xfId="38928" xr:uid="{00000000-0005-0000-0000-0000C5650000}"/>
    <cellStyle name="Note 2 4 2 2 2 2 2 3" xfId="14491" xr:uid="{00000000-0005-0000-0000-0000C6650000}"/>
    <cellStyle name="Note 2 4 2 2 2 2 2 3 2" xfId="24665" xr:uid="{00000000-0005-0000-0000-0000C7650000}"/>
    <cellStyle name="Note 2 4 2 2 2 2 2 3 3" xfId="41468" xr:uid="{00000000-0005-0000-0000-0000C8650000}"/>
    <cellStyle name="Note 2 4 2 2 2 2 2 4" xfId="24663" xr:uid="{00000000-0005-0000-0000-0000C9650000}"/>
    <cellStyle name="Note 2 4 2 2 2 2 2 5" xfId="36375" xr:uid="{00000000-0005-0000-0000-0000CA650000}"/>
    <cellStyle name="Note 2 4 2 2 2 2 3" xfId="14492" xr:uid="{00000000-0005-0000-0000-0000CB650000}"/>
    <cellStyle name="Note 2 4 2 2 2 2 3 2" xfId="24666" xr:uid="{00000000-0005-0000-0000-0000CC650000}"/>
    <cellStyle name="Note 2 4 2 2 2 2 3 3" xfId="37656" xr:uid="{00000000-0005-0000-0000-0000CD650000}"/>
    <cellStyle name="Note 2 4 2 2 2 2 4" xfId="14493" xr:uid="{00000000-0005-0000-0000-0000CE650000}"/>
    <cellStyle name="Note 2 4 2 2 2 2 4 2" xfId="24667" xr:uid="{00000000-0005-0000-0000-0000CF650000}"/>
    <cellStyle name="Note 2 4 2 2 2 2 4 3" xfId="40198" xr:uid="{00000000-0005-0000-0000-0000D0650000}"/>
    <cellStyle name="Note 2 4 2 2 2 2 5" xfId="24662" xr:uid="{00000000-0005-0000-0000-0000D1650000}"/>
    <cellStyle name="Note 2 4 2 2 2 2 6" xfId="35096" xr:uid="{00000000-0005-0000-0000-0000D2650000}"/>
    <cellStyle name="Note 2 4 2 2 2 3" xfId="24661" xr:uid="{00000000-0005-0000-0000-0000D3650000}"/>
    <cellStyle name="Note 2 4 2 2 2 4" xfId="33825" xr:uid="{00000000-0005-0000-0000-0000D4650000}"/>
    <cellStyle name="Note 2 4 2 2 3" xfId="14494" xr:uid="{00000000-0005-0000-0000-0000D5650000}"/>
    <cellStyle name="Note 2 4 2 2 3 2" xfId="14495" xr:uid="{00000000-0005-0000-0000-0000D6650000}"/>
    <cellStyle name="Note 2 4 2 2 3 2 2" xfId="14496" xr:uid="{00000000-0005-0000-0000-0000D7650000}"/>
    <cellStyle name="Note 2 4 2 2 3 2 2 2" xfId="24670" xr:uid="{00000000-0005-0000-0000-0000D8650000}"/>
    <cellStyle name="Note 2 4 2 2 3 2 2 3" xfId="38408" xr:uid="{00000000-0005-0000-0000-0000D9650000}"/>
    <cellStyle name="Note 2 4 2 2 3 2 3" xfId="14497" xr:uid="{00000000-0005-0000-0000-0000DA650000}"/>
    <cellStyle name="Note 2 4 2 2 3 2 3 2" xfId="24671" xr:uid="{00000000-0005-0000-0000-0000DB650000}"/>
    <cellStyle name="Note 2 4 2 2 3 2 3 3" xfId="40948" xr:uid="{00000000-0005-0000-0000-0000DC650000}"/>
    <cellStyle name="Note 2 4 2 2 3 2 4" xfId="24669" xr:uid="{00000000-0005-0000-0000-0000DD650000}"/>
    <cellStyle name="Note 2 4 2 2 3 2 5" xfId="35855" xr:uid="{00000000-0005-0000-0000-0000DE650000}"/>
    <cellStyle name="Note 2 4 2 2 3 3" xfId="14498" xr:uid="{00000000-0005-0000-0000-0000DF650000}"/>
    <cellStyle name="Note 2 4 2 2 3 3 2" xfId="24672" xr:uid="{00000000-0005-0000-0000-0000E0650000}"/>
    <cellStyle name="Note 2 4 2 2 3 3 3" xfId="37134" xr:uid="{00000000-0005-0000-0000-0000E1650000}"/>
    <cellStyle name="Note 2 4 2 2 3 4" xfId="14499" xr:uid="{00000000-0005-0000-0000-0000E2650000}"/>
    <cellStyle name="Note 2 4 2 2 3 4 2" xfId="24673" xr:uid="{00000000-0005-0000-0000-0000E3650000}"/>
    <cellStyle name="Note 2 4 2 2 3 4 3" xfId="39678" xr:uid="{00000000-0005-0000-0000-0000E4650000}"/>
    <cellStyle name="Note 2 4 2 2 3 5" xfId="24668" xr:uid="{00000000-0005-0000-0000-0000E5650000}"/>
    <cellStyle name="Note 2 4 2 2 3 6" xfId="34577" xr:uid="{00000000-0005-0000-0000-0000E6650000}"/>
    <cellStyle name="Note 2 4 2 2 4" xfId="24660" xr:uid="{00000000-0005-0000-0000-0000E7650000}"/>
    <cellStyle name="Note 2 4 2 2 5" xfId="32622" xr:uid="{00000000-0005-0000-0000-0000E8650000}"/>
    <cellStyle name="Note 2 4 2 3" xfId="14500" xr:uid="{00000000-0005-0000-0000-0000E9650000}"/>
    <cellStyle name="Note 2 4 2 3 2" xfId="14501" xr:uid="{00000000-0005-0000-0000-0000EA650000}"/>
    <cellStyle name="Note 2 4 2 3 2 2" xfId="14502" xr:uid="{00000000-0005-0000-0000-0000EB650000}"/>
    <cellStyle name="Note 2 4 2 3 2 2 2" xfId="14503" xr:uid="{00000000-0005-0000-0000-0000EC650000}"/>
    <cellStyle name="Note 2 4 2 3 2 2 2 2" xfId="14504" xr:uid="{00000000-0005-0000-0000-0000ED650000}"/>
    <cellStyle name="Note 2 4 2 3 2 2 2 2 2" xfId="24678" xr:uid="{00000000-0005-0000-0000-0000EE650000}"/>
    <cellStyle name="Note 2 4 2 3 2 2 2 2 3" xfId="39080" xr:uid="{00000000-0005-0000-0000-0000EF650000}"/>
    <cellStyle name="Note 2 4 2 3 2 2 2 3" xfId="14505" xr:uid="{00000000-0005-0000-0000-0000F0650000}"/>
    <cellStyle name="Note 2 4 2 3 2 2 2 3 2" xfId="24679" xr:uid="{00000000-0005-0000-0000-0000F1650000}"/>
    <cellStyle name="Note 2 4 2 3 2 2 2 3 3" xfId="41620" xr:uid="{00000000-0005-0000-0000-0000F2650000}"/>
    <cellStyle name="Note 2 4 2 3 2 2 2 4" xfId="24677" xr:uid="{00000000-0005-0000-0000-0000F3650000}"/>
    <cellStyle name="Note 2 4 2 3 2 2 2 5" xfId="36527" xr:uid="{00000000-0005-0000-0000-0000F4650000}"/>
    <cellStyle name="Note 2 4 2 3 2 2 3" xfId="14506" xr:uid="{00000000-0005-0000-0000-0000F5650000}"/>
    <cellStyle name="Note 2 4 2 3 2 2 3 2" xfId="24680" xr:uid="{00000000-0005-0000-0000-0000F6650000}"/>
    <cellStyle name="Note 2 4 2 3 2 2 3 3" xfId="37808" xr:uid="{00000000-0005-0000-0000-0000F7650000}"/>
    <cellStyle name="Note 2 4 2 3 2 2 4" xfId="14507" xr:uid="{00000000-0005-0000-0000-0000F8650000}"/>
    <cellStyle name="Note 2 4 2 3 2 2 4 2" xfId="24681" xr:uid="{00000000-0005-0000-0000-0000F9650000}"/>
    <cellStyle name="Note 2 4 2 3 2 2 4 3" xfId="40350" xr:uid="{00000000-0005-0000-0000-0000FA650000}"/>
    <cellStyle name="Note 2 4 2 3 2 2 5" xfId="24676" xr:uid="{00000000-0005-0000-0000-0000FB650000}"/>
    <cellStyle name="Note 2 4 2 3 2 2 6" xfId="35248" xr:uid="{00000000-0005-0000-0000-0000FC650000}"/>
    <cellStyle name="Note 2 4 2 3 2 3" xfId="24675" xr:uid="{00000000-0005-0000-0000-0000FD650000}"/>
    <cellStyle name="Note 2 4 2 3 2 4" xfId="33976" xr:uid="{00000000-0005-0000-0000-0000FE650000}"/>
    <cellStyle name="Note 2 4 2 3 3" xfId="14508" xr:uid="{00000000-0005-0000-0000-0000FF650000}"/>
    <cellStyle name="Note 2 4 2 3 3 2" xfId="14509" xr:uid="{00000000-0005-0000-0000-000000660000}"/>
    <cellStyle name="Note 2 4 2 3 3 2 2" xfId="14510" xr:uid="{00000000-0005-0000-0000-000001660000}"/>
    <cellStyle name="Note 2 4 2 3 3 2 2 2" xfId="24684" xr:uid="{00000000-0005-0000-0000-000002660000}"/>
    <cellStyle name="Note 2 4 2 3 3 2 2 3" xfId="38560" xr:uid="{00000000-0005-0000-0000-000003660000}"/>
    <cellStyle name="Note 2 4 2 3 3 2 3" xfId="14511" xr:uid="{00000000-0005-0000-0000-000004660000}"/>
    <cellStyle name="Note 2 4 2 3 3 2 3 2" xfId="24685" xr:uid="{00000000-0005-0000-0000-000005660000}"/>
    <cellStyle name="Note 2 4 2 3 3 2 3 3" xfId="41100" xr:uid="{00000000-0005-0000-0000-000006660000}"/>
    <cellStyle name="Note 2 4 2 3 3 2 4" xfId="24683" xr:uid="{00000000-0005-0000-0000-000007660000}"/>
    <cellStyle name="Note 2 4 2 3 3 2 5" xfId="36007" xr:uid="{00000000-0005-0000-0000-000008660000}"/>
    <cellStyle name="Note 2 4 2 3 3 3" xfId="14512" xr:uid="{00000000-0005-0000-0000-000009660000}"/>
    <cellStyle name="Note 2 4 2 3 3 3 2" xfId="24686" xr:uid="{00000000-0005-0000-0000-00000A660000}"/>
    <cellStyle name="Note 2 4 2 3 3 3 3" xfId="37286" xr:uid="{00000000-0005-0000-0000-00000B660000}"/>
    <cellStyle name="Note 2 4 2 3 3 4" xfId="14513" xr:uid="{00000000-0005-0000-0000-00000C660000}"/>
    <cellStyle name="Note 2 4 2 3 3 4 2" xfId="24687" xr:uid="{00000000-0005-0000-0000-00000D660000}"/>
    <cellStyle name="Note 2 4 2 3 3 4 3" xfId="39830" xr:uid="{00000000-0005-0000-0000-00000E660000}"/>
    <cellStyle name="Note 2 4 2 3 3 5" xfId="24682" xr:uid="{00000000-0005-0000-0000-00000F660000}"/>
    <cellStyle name="Note 2 4 2 3 3 6" xfId="34725" xr:uid="{00000000-0005-0000-0000-000010660000}"/>
    <cellStyle name="Note 2 4 2 3 4" xfId="24674" xr:uid="{00000000-0005-0000-0000-000011660000}"/>
    <cellStyle name="Note 2 4 2 3 5" xfId="32769" xr:uid="{00000000-0005-0000-0000-000012660000}"/>
    <cellStyle name="Note 2 4 2 4" xfId="14514" xr:uid="{00000000-0005-0000-0000-000013660000}"/>
    <cellStyle name="Note 2 4 2 4 2" xfId="14515" xr:uid="{00000000-0005-0000-0000-000014660000}"/>
    <cellStyle name="Note 2 4 2 4 2 2" xfId="14516" xr:uid="{00000000-0005-0000-0000-000015660000}"/>
    <cellStyle name="Note 2 4 2 4 2 2 2" xfId="14517" xr:uid="{00000000-0005-0000-0000-000016660000}"/>
    <cellStyle name="Note 2 4 2 4 2 2 2 2" xfId="14518" xr:uid="{00000000-0005-0000-0000-000017660000}"/>
    <cellStyle name="Note 2 4 2 4 2 2 2 2 2" xfId="24692" xr:uid="{00000000-0005-0000-0000-000018660000}"/>
    <cellStyle name="Note 2 4 2 4 2 2 2 2 3" xfId="39239" xr:uid="{00000000-0005-0000-0000-000019660000}"/>
    <cellStyle name="Note 2 4 2 4 2 2 2 3" xfId="14519" xr:uid="{00000000-0005-0000-0000-00001A660000}"/>
    <cellStyle name="Note 2 4 2 4 2 2 2 3 2" xfId="24693" xr:uid="{00000000-0005-0000-0000-00001B660000}"/>
    <cellStyle name="Note 2 4 2 4 2 2 2 3 3" xfId="41779" xr:uid="{00000000-0005-0000-0000-00001C660000}"/>
    <cellStyle name="Note 2 4 2 4 2 2 2 4" xfId="24691" xr:uid="{00000000-0005-0000-0000-00001D660000}"/>
    <cellStyle name="Note 2 4 2 4 2 2 2 5" xfId="36686" xr:uid="{00000000-0005-0000-0000-00001E660000}"/>
    <cellStyle name="Note 2 4 2 4 2 2 3" xfId="14520" xr:uid="{00000000-0005-0000-0000-00001F660000}"/>
    <cellStyle name="Note 2 4 2 4 2 2 3 2" xfId="24694" xr:uid="{00000000-0005-0000-0000-000020660000}"/>
    <cellStyle name="Note 2 4 2 4 2 2 3 3" xfId="37969" xr:uid="{00000000-0005-0000-0000-000021660000}"/>
    <cellStyle name="Note 2 4 2 4 2 2 4" xfId="14521" xr:uid="{00000000-0005-0000-0000-000022660000}"/>
    <cellStyle name="Note 2 4 2 4 2 2 4 2" xfId="24695" xr:uid="{00000000-0005-0000-0000-000023660000}"/>
    <cellStyle name="Note 2 4 2 4 2 2 4 3" xfId="40509" xr:uid="{00000000-0005-0000-0000-000024660000}"/>
    <cellStyle name="Note 2 4 2 4 2 2 5" xfId="24690" xr:uid="{00000000-0005-0000-0000-000025660000}"/>
    <cellStyle name="Note 2 4 2 4 2 2 6" xfId="35409" xr:uid="{00000000-0005-0000-0000-000026660000}"/>
    <cellStyle name="Note 2 4 2 4 2 3" xfId="24689" xr:uid="{00000000-0005-0000-0000-000027660000}"/>
    <cellStyle name="Note 2 4 2 4 2 4" xfId="34137" xr:uid="{00000000-0005-0000-0000-000028660000}"/>
    <cellStyle name="Note 2 4 2 4 3" xfId="14522" xr:uid="{00000000-0005-0000-0000-000029660000}"/>
    <cellStyle name="Note 2 4 2 4 3 2" xfId="14523" xr:uid="{00000000-0005-0000-0000-00002A660000}"/>
    <cellStyle name="Note 2 4 2 4 3 2 2" xfId="14524" xr:uid="{00000000-0005-0000-0000-00002B660000}"/>
    <cellStyle name="Note 2 4 2 4 3 2 2 2" xfId="24698" xr:uid="{00000000-0005-0000-0000-00002C660000}"/>
    <cellStyle name="Note 2 4 2 4 3 2 2 3" xfId="38719" xr:uid="{00000000-0005-0000-0000-00002D660000}"/>
    <cellStyle name="Note 2 4 2 4 3 2 3" xfId="14525" xr:uid="{00000000-0005-0000-0000-00002E660000}"/>
    <cellStyle name="Note 2 4 2 4 3 2 3 2" xfId="24699" xr:uid="{00000000-0005-0000-0000-00002F660000}"/>
    <cellStyle name="Note 2 4 2 4 3 2 3 3" xfId="41259" xr:uid="{00000000-0005-0000-0000-000030660000}"/>
    <cellStyle name="Note 2 4 2 4 3 2 4" xfId="24697" xr:uid="{00000000-0005-0000-0000-000031660000}"/>
    <cellStyle name="Note 2 4 2 4 3 2 5" xfId="36166" xr:uid="{00000000-0005-0000-0000-000032660000}"/>
    <cellStyle name="Note 2 4 2 4 3 3" xfId="14526" xr:uid="{00000000-0005-0000-0000-000033660000}"/>
    <cellStyle name="Note 2 4 2 4 3 3 2" xfId="24700" xr:uid="{00000000-0005-0000-0000-000034660000}"/>
    <cellStyle name="Note 2 4 2 4 3 3 3" xfId="37447" xr:uid="{00000000-0005-0000-0000-000035660000}"/>
    <cellStyle name="Note 2 4 2 4 3 4" xfId="14527" xr:uid="{00000000-0005-0000-0000-000036660000}"/>
    <cellStyle name="Note 2 4 2 4 3 4 2" xfId="24701" xr:uid="{00000000-0005-0000-0000-000037660000}"/>
    <cellStyle name="Note 2 4 2 4 3 4 3" xfId="39989" xr:uid="{00000000-0005-0000-0000-000038660000}"/>
    <cellStyle name="Note 2 4 2 4 3 5" xfId="24696" xr:uid="{00000000-0005-0000-0000-000039660000}"/>
    <cellStyle name="Note 2 4 2 4 3 6" xfId="34887" xr:uid="{00000000-0005-0000-0000-00003A660000}"/>
    <cellStyle name="Note 2 4 2 4 4" xfId="24688" xr:uid="{00000000-0005-0000-0000-00003B660000}"/>
    <cellStyle name="Note 2 4 2 4 5" xfId="33590" xr:uid="{00000000-0005-0000-0000-00003C660000}"/>
    <cellStyle name="Note 2 4 2 5" xfId="14528" xr:uid="{00000000-0005-0000-0000-00003D660000}"/>
    <cellStyle name="Note 2 4 2 5 2" xfId="14529" xr:uid="{00000000-0005-0000-0000-00003E660000}"/>
    <cellStyle name="Note 2 4 2 5 2 2" xfId="14530" xr:uid="{00000000-0005-0000-0000-00003F660000}"/>
    <cellStyle name="Note 2 4 2 5 2 2 2" xfId="14531" xr:uid="{00000000-0005-0000-0000-000040660000}"/>
    <cellStyle name="Note 2 4 2 5 2 2 2 2" xfId="24705" xr:uid="{00000000-0005-0000-0000-000041660000}"/>
    <cellStyle name="Note 2 4 2 5 2 2 2 3" xfId="38263" xr:uid="{00000000-0005-0000-0000-000042660000}"/>
    <cellStyle name="Note 2 4 2 5 2 2 3" xfId="14532" xr:uid="{00000000-0005-0000-0000-000043660000}"/>
    <cellStyle name="Note 2 4 2 5 2 2 3 2" xfId="24706" xr:uid="{00000000-0005-0000-0000-000044660000}"/>
    <cellStyle name="Note 2 4 2 5 2 2 3 3" xfId="40803" xr:uid="{00000000-0005-0000-0000-000045660000}"/>
    <cellStyle name="Note 2 4 2 5 2 2 4" xfId="24704" xr:uid="{00000000-0005-0000-0000-000046660000}"/>
    <cellStyle name="Note 2 4 2 5 2 2 5" xfId="35710" xr:uid="{00000000-0005-0000-0000-000047660000}"/>
    <cellStyle name="Note 2 4 2 5 2 3" xfId="14533" xr:uid="{00000000-0005-0000-0000-000048660000}"/>
    <cellStyle name="Note 2 4 2 5 2 3 2" xfId="24707" xr:uid="{00000000-0005-0000-0000-000049660000}"/>
    <cellStyle name="Note 2 4 2 5 2 3 3" xfId="36989" xr:uid="{00000000-0005-0000-0000-00004A660000}"/>
    <cellStyle name="Note 2 4 2 5 2 4" xfId="14534" xr:uid="{00000000-0005-0000-0000-00004B660000}"/>
    <cellStyle name="Note 2 4 2 5 2 4 2" xfId="24708" xr:uid="{00000000-0005-0000-0000-00004C660000}"/>
    <cellStyle name="Note 2 4 2 5 2 4 3" xfId="39533" xr:uid="{00000000-0005-0000-0000-00004D660000}"/>
    <cellStyle name="Note 2 4 2 5 2 5" xfId="24703" xr:uid="{00000000-0005-0000-0000-00004E660000}"/>
    <cellStyle name="Note 2 4 2 5 2 6" xfId="34435" xr:uid="{00000000-0005-0000-0000-00004F660000}"/>
    <cellStyle name="Note 2 4 2 5 3" xfId="24702" xr:uid="{00000000-0005-0000-0000-000050660000}"/>
    <cellStyle name="Note 2 4 2 5 4" xfId="32458" xr:uid="{00000000-0005-0000-0000-000051660000}"/>
    <cellStyle name="Note 2 4 2 6" xfId="14535" xr:uid="{00000000-0005-0000-0000-000052660000}"/>
    <cellStyle name="Note 2 4 2 6 2" xfId="14536" xr:uid="{00000000-0005-0000-0000-000053660000}"/>
    <cellStyle name="Note 2 4 2 6 2 2" xfId="14537" xr:uid="{00000000-0005-0000-0000-000054660000}"/>
    <cellStyle name="Note 2 4 2 6 2 2 2" xfId="14538" xr:uid="{00000000-0005-0000-0000-000055660000}"/>
    <cellStyle name="Note 2 4 2 6 2 2 2 2" xfId="24712" xr:uid="{00000000-0005-0000-0000-000056660000}"/>
    <cellStyle name="Note 2 4 2 6 2 2 2 3" xfId="38786" xr:uid="{00000000-0005-0000-0000-000057660000}"/>
    <cellStyle name="Note 2 4 2 6 2 2 3" xfId="14539" xr:uid="{00000000-0005-0000-0000-000058660000}"/>
    <cellStyle name="Note 2 4 2 6 2 2 3 2" xfId="24713" xr:uid="{00000000-0005-0000-0000-000059660000}"/>
    <cellStyle name="Note 2 4 2 6 2 2 3 3" xfId="41326" xr:uid="{00000000-0005-0000-0000-00005A660000}"/>
    <cellStyle name="Note 2 4 2 6 2 2 4" xfId="24711" xr:uid="{00000000-0005-0000-0000-00005B660000}"/>
    <cellStyle name="Note 2 4 2 6 2 2 5" xfId="36233" xr:uid="{00000000-0005-0000-0000-00005C660000}"/>
    <cellStyle name="Note 2 4 2 6 2 3" xfId="14540" xr:uid="{00000000-0005-0000-0000-00005D660000}"/>
    <cellStyle name="Note 2 4 2 6 2 3 2" xfId="24714" xr:uid="{00000000-0005-0000-0000-00005E660000}"/>
    <cellStyle name="Note 2 4 2 6 2 3 3" xfId="37514" xr:uid="{00000000-0005-0000-0000-00005F660000}"/>
    <cellStyle name="Note 2 4 2 6 2 4" xfId="14541" xr:uid="{00000000-0005-0000-0000-000060660000}"/>
    <cellStyle name="Note 2 4 2 6 2 4 2" xfId="24715" xr:uid="{00000000-0005-0000-0000-000061660000}"/>
    <cellStyle name="Note 2 4 2 6 2 4 3" xfId="40056" xr:uid="{00000000-0005-0000-0000-000062660000}"/>
    <cellStyle name="Note 2 4 2 6 2 5" xfId="24710" xr:uid="{00000000-0005-0000-0000-000063660000}"/>
    <cellStyle name="Note 2 4 2 6 2 6" xfId="34954" xr:uid="{00000000-0005-0000-0000-000064660000}"/>
    <cellStyle name="Note 2 4 2 6 3" xfId="24709" xr:uid="{00000000-0005-0000-0000-000065660000}"/>
    <cellStyle name="Note 2 4 2 6 4" xfId="33681" xr:uid="{00000000-0005-0000-0000-000066660000}"/>
    <cellStyle name="Note 2 4 2 7" xfId="14542" xr:uid="{00000000-0005-0000-0000-000067660000}"/>
    <cellStyle name="Note 2 4 2 7 2" xfId="14543" xr:uid="{00000000-0005-0000-0000-000068660000}"/>
    <cellStyle name="Note 2 4 2 7 2 2" xfId="14544" xr:uid="{00000000-0005-0000-0000-000069660000}"/>
    <cellStyle name="Note 2 4 2 7 2 2 2" xfId="24718" xr:uid="{00000000-0005-0000-0000-00006A660000}"/>
    <cellStyle name="Note 2 4 2 7 2 2 3" xfId="38121" xr:uid="{00000000-0005-0000-0000-00006B660000}"/>
    <cellStyle name="Note 2 4 2 7 2 3" xfId="14545" xr:uid="{00000000-0005-0000-0000-00006C660000}"/>
    <cellStyle name="Note 2 4 2 7 2 3 2" xfId="24719" xr:uid="{00000000-0005-0000-0000-00006D660000}"/>
    <cellStyle name="Note 2 4 2 7 2 3 3" xfId="40661" xr:uid="{00000000-0005-0000-0000-00006E660000}"/>
    <cellStyle name="Note 2 4 2 7 2 4" xfId="24717" xr:uid="{00000000-0005-0000-0000-00006F660000}"/>
    <cellStyle name="Note 2 4 2 7 2 5" xfId="35568" xr:uid="{00000000-0005-0000-0000-000070660000}"/>
    <cellStyle name="Note 2 4 2 7 3" xfId="14546" xr:uid="{00000000-0005-0000-0000-000071660000}"/>
    <cellStyle name="Note 2 4 2 7 3 2" xfId="24720" xr:uid="{00000000-0005-0000-0000-000072660000}"/>
    <cellStyle name="Note 2 4 2 7 3 3" xfId="36847" xr:uid="{00000000-0005-0000-0000-000073660000}"/>
    <cellStyle name="Note 2 4 2 7 4" xfId="14547" xr:uid="{00000000-0005-0000-0000-000074660000}"/>
    <cellStyle name="Note 2 4 2 7 4 2" xfId="24721" xr:uid="{00000000-0005-0000-0000-000075660000}"/>
    <cellStyle name="Note 2 4 2 7 4 3" xfId="39391" xr:uid="{00000000-0005-0000-0000-000076660000}"/>
    <cellStyle name="Note 2 4 2 7 5" xfId="24716" xr:uid="{00000000-0005-0000-0000-000077660000}"/>
    <cellStyle name="Note 2 4 2 7 6" xfId="34293" xr:uid="{00000000-0005-0000-0000-000078660000}"/>
    <cellStyle name="Note 2 4 2 8" xfId="14548" xr:uid="{00000000-0005-0000-0000-000079660000}"/>
    <cellStyle name="Note 2 4 2 8 2" xfId="24722" xr:uid="{00000000-0005-0000-0000-00007A660000}"/>
    <cellStyle name="Note 2 4 2 9" xfId="14485" xr:uid="{00000000-0005-0000-0000-00007B660000}"/>
    <cellStyle name="Note 2 4 3" xfId="2711" xr:uid="{00000000-0005-0000-0000-00007C660000}"/>
    <cellStyle name="Note 2 4 3 2" xfId="14550" xr:uid="{00000000-0005-0000-0000-00007D660000}"/>
    <cellStyle name="Note 2 4 3 2 2" xfId="14551" xr:uid="{00000000-0005-0000-0000-00007E660000}"/>
    <cellStyle name="Note 2 4 3 2 2 2" xfId="14552" xr:uid="{00000000-0005-0000-0000-00007F660000}"/>
    <cellStyle name="Note 2 4 3 2 2 2 2" xfId="14553" xr:uid="{00000000-0005-0000-0000-000080660000}"/>
    <cellStyle name="Note 2 4 3 2 2 2 2 2" xfId="24727" xr:uid="{00000000-0005-0000-0000-000081660000}"/>
    <cellStyle name="Note 2 4 3 2 2 2 2 3" xfId="38851" xr:uid="{00000000-0005-0000-0000-000082660000}"/>
    <cellStyle name="Note 2 4 3 2 2 2 3" xfId="14554" xr:uid="{00000000-0005-0000-0000-000083660000}"/>
    <cellStyle name="Note 2 4 3 2 2 2 3 2" xfId="24728" xr:uid="{00000000-0005-0000-0000-000084660000}"/>
    <cellStyle name="Note 2 4 3 2 2 2 3 3" xfId="41391" xr:uid="{00000000-0005-0000-0000-000085660000}"/>
    <cellStyle name="Note 2 4 3 2 2 2 4" xfId="24726" xr:uid="{00000000-0005-0000-0000-000086660000}"/>
    <cellStyle name="Note 2 4 3 2 2 2 5" xfId="36298" xr:uid="{00000000-0005-0000-0000-000087660000}"/>
    <cellStyle name="Note 2 4 3 2 2 3" xfId="14555" xr:uid="{00000000-0005-0000-0000-000088660000}"/>
    <cellStyle name="Note 2 4 3 2 2 3 2" xfId="24729" xr:uid="{00000000-0005-0000-0000-000089660000}"/>
    <cellStyle name="Note 2 4 3 2 2 3 3" xfId="37579" xr:uid="{00000000-0005-0000-0000-00008A660000}"/>
    <cellStyle name="Note 2 4 3 2 2 4" xfId="14556" xr:uid="{00000000-0005-0000-0000-00008B660000}"/>
    <cellStyle name="Note 2 4 3 2 2 4 2" xfId="24730" xr:uid="{00000000-0005-0000-0000-00008C660000}"/>
    <cellStyle name="Note 2 4 3 2 2 4 3" xfId="40121" xr:uid="{00000000-0005-0000-0000-00008D660000}"/>
    <cellStyle name="Note 2 4 3 2 2 5" xfId="24725" xr:uid="{00000000-0005-0000-0000-00008E660000}"/>
    <cellStyle name="Note 2 4 3 2 2 6" xfId="35019" xr:uid="{00000000-0005-0000-0000-00008F660000}"/>
    <cellStyle name="Note 2 4 3 2 3" xfId="24724" xr:uid="{00000000-0005-0000-0000-000090660000}"/>
    <cellStyle name="Note 2 4 3 2 4" xfId="33748" xr:uid="{00000000-0005-0000-0000-000091660000}"/>
    <cellStyle name="Note 2 4 3 3" xfId="14557" xr:uid="{00000000-0005-0000-0000-000092660000}"/>
    <cellStyle name="Note 2 4 3 3 2" xfId="14558" xr:uid="{00000000-0005-0000-0000-000093660000}"/>
    <cellStyle name="Note 2 4 3 3 2 2" xfId="14559" xr:uid="{00000000-0005-0000-0000-000094660000}"/>
    <cellStyle name="Note 2 4 3 3 2 2 2" xfId="24733" xr:uid="{00000000-0005-0000-0000-000095660000}"/>
    <cellStyle name="Note 2 4 3 3 2 2 3" xfId="38331" xr:uid="{00000000-0005-0000-0000-000096660000}"/>
    <cellStyle name="Note 2 4 3 3 2 3" xfId="14560" xr:uid="{00000000-0005-0000-0000-000097660000}"/>
    <cellStyle name="Note 2 4 3 3 2 3 2" xfId="24734" xr:uid="{00000000-0005-0000-0000-000098660000}"/>
    <cellStyle name="Note 2 4 3 3 2 3 3" xfId="40871" xr:uid="{00000000-0005-0000-0000-000099660000}"/>
    <cellStyle name="Note 2 4 3 3 2 4" xfId="24732" xr:uid="{00000000-0005-0000-0000-00009A660000}"/>
    <cellStyle name="Note 2 4 3 3 2 5" xfId="35778" xr:uid="{00000000-0005-0000-0000-00009B660000}"/>
    <cellStyle name="Note 2 4 3 3 3" xfId="14561" xr:uid="{00000000-0005-0000-0000-00009C660000}"/>
    <cellStyle name="Note 2 4 3 3 3 2" xfId="24735" xr:uid="{00000000-0005-0000-0000-00009D660000}"/>
    <cellStyle name="Note 2 4 3 3 3 3" xfId="37057" xr:uid="{00000000-0005-0000-0000-00009E660000}"/>
    <cellStyle name="Note 2 4 3 3 4" xfId="14562" xr:uid="{00000000-0005-0000-0000-00009F660000}"/>
    <cellStyle name="Note 2 4 3 3 4 2" xfId="24736" xr:uid="{00000000-0005-0000-0000-0000A0660000}"/>
    <cellStyle name="Note 2 4 3 3 4 3" xfId="39601" xr:uid="{00000000-0005-0000-0000-0000A1660000}"/>
    <cellStyle name="Note 2 4 3 3 5" xfId="24731" xr:uid="{00000000-0005-0000-0000-0000A2660000}"/>
    <cellStyle name="Note 2 4 3 3 6" xfId="34502" xr:uid="{00000000-0005-0000-0000-0000A3660000}"/>
    <cellStyle name="Note 2 4 3 4" xfId="14563" xr:uid="{00000000-0005-0000-0000-0000A4660000}"/>
    <cellStyle name="Note 2 4 3 4 2" xfId="24737" xr:uid="{00000000-0005-0000-0000-0000A5660000}"/>
    <cellStyle name="Note 2 4 3 5" xfId="14549" xr:uid="{00000000-0005-0000-0000-0000A6660000}"/>
    <cellStyle name="Note 2 4 3 6" xfId="24723" xr:uid="{00000000-0005-0000-0000-0000A7660000}"/>
    <cellStyle name="Note 2 4 3 7" xfId="32548" xr:uid="{00000000-0005-0000-0000-0000A8660000}"/>
    <cellStyle name="Note 2 4 4" xfId="2712" xr:uid="{00000000-0005-0000-0000-0000A9660000}"/>
    <cellStyle name="Note 2 4 4 2" xfId="14565" xr:uid="{00000000-0005-0000-0000-0000AA660000}"/>
    <cellStyle name="Note 2 4 4 2 2" xfId="14566" xr:uid="{00000000-0005-0000-0000-0000AB660000}"/>
    <cellStyle name="Note 2 4 4 2 2 2" xfId="14567" xr:uid="{00000000-0005-0000-0000-0000AC660000}"/>
    <cellStyle name="Note 2 4 4 2 2 2 2" xfId="14568" xr:uid="{00000000-0005-0000-0000-0000AD660000}"/>
    <cellStyle name="Note 2 4 4 2 2 2 2 2" xfId="24742" xr:uid="{00000000-0005-0000-0000-0000AE660000}"/>
    <cellStyle name="Note 2 4 4 2 2 2 2 3" xfId="39002" xr:uid="{00000000-0005-0000-0000-0000AF660000}"/>
    <cellStyle name="Note 2 4 4 2 2 2 3" xfId="14569" xr:uid="{00000000-0005-0000-0000-0000B0660000}"/>
    <cellStyle name="Note 2 4 4 2 2 2 3 2" xfId="24743" xr:uid="{00000000-0005-0000-0000-0000B1660000}"/>
    <cellStyle name="Note 2 4 4 2 2 2 3 3" xfId="41542" xr:uid="{00000000-0005-0000-0000-0000B2660000}"/>
    <cellStyle name="Note 2 4 4 2 2 2 4" xfId="24741" xr:uid="{00000000-0005-0000-0000-0000B3660000}"/>
    <cellStyle name="Note 2 4 4 2 2 2 5" xfId="36449" xr:uid="{00000000-0005-0000-0000-0000B4660000}"/>
    <cellStyle name="Note 2 4 4 2 2 3" xfId="14570" xr:uid="{00000000-0005-0000-0000-0000B5660000}"/>
    <cellStyle name="Note 2 4 4 2 2 3 2" xfId="24744" xr:uid="{00000000-0005-0000-0000-0000B6660000}"/>
    <cellStyle name="Note 2 4 4 2 2 3 3" xfId="37730" xr:uid="{00000000-0005-0000-0000-0000B7660000}"/>
    <cellStyle name="Note 2 4 4 2 2 4" xfId="14571" xr:uid="{00000000-0005-0000-0000-0000B8660000}"/>
    <cellStyle name="Note 2 4 4 2 2 4 2" xfId="24745" xr:uid="{00000000-0005-0000-0000-0000B9660000}"/>
    <cellStyle name="Note 2 4 4 2 2 4 3" xfId="40272" xr:uid="{00000000-0005-0000-0000-0000BA660000}"/>
    <cellStyle name="Note 2 4 4 2 2 5" xfId="24740" xr:uid="{00000000-0005-0000-0000-0000BB660000}"/>
    <cellStyle name="Note 2 4 4 2 2 6" xfId="35170" xr:uid="{00000000-0005-0000-0000-0000BC660000}"/>
    <cellStyle name="Note 2 4 4 2 3" xfId="24739" xr:uid="{00000000-0005-0000-0000-0000BD660000}"/>
    <cellStyle name="Note 2 4 4 2 4" xfId="33899" xr:uid="{00000000-0005-0000-0000-0000BE660000}"/>
    <cellStyle name="Note 2 4 4 3" xfId="14572" xr:uid="{00000000-0005-0000-0000-0000BF660000}"/>
    <cellStyle name="Note 2 4 4 3 2" xfId="14573" xr:uid="{00000000-0005-0000-0000-0000C0660000}"/>
    <cellStyle name="Note 2 4 4 3 2 2" xfId="14574" xr:uid="{00000000-0005-0000-0000-0000C1660000}"/>
    <cellStyle name="Note 2 4 4 3 2 2 2" xfId="24748" xr:uid="{00000000-0005-0000-0000-0000C2660000}"/>
    <cellStyle name="Note 2 4 4 3 2 2 3" xfId="38482" xr:uid="{00000000-0005-0000-0000-0000C3660000}"/>
    <cellStyle name="Note 2 4 4 3 2 3" xfId="14575" xr:uid="{00000000-0005-0000-0000-0000C4660000}"/>
    <cellStyle name="Note 2 4 4 3 2 3 2" xfId="24749" xr:uid="{00000000-0005-0000-0000-0000C5660000}"/>
    <cellStyle name="Note 2 4 4 3 2 3 3" xfId="41022" xr:uid="{00000000-0005-0000-0000-0000C6660000}"/>
    <cellStyle name="Note 2 4 4 3 2 4" xfId="24747" xr:uid="{00000000-0005-0000-0000-0000C7660000}"/>
    <cellStyle name="Note 2 4 4 3 2 5" xfId="35929" xr:uid="{00000000-0005-0000-0000-0000C8660000}"/>
    <cellStyle name="Note 2 4 4 3 3" xfId="14576" xr:uid="{00000000-0005-0000-0000-0000C9660000}"/>
    <cellStyle name="Note 2 4 4 3 3 2" xfId="24750" xr:uid="{00000000-0005-0000-0000-0000CA660000}"/>
    <cellStyle name="Note 2 4 4 3 3 3" xfId="37208" xr:uid="{00000000-0005-0000-0000-0000CB660000}"/>
    <cellStyle name="Note 2 4 4 3 4" xfId="14577" xr:uid="{00000000-0005-0000-0000-0000CC660000}"/>
    <cellStyle name="Note 2 4 4 3 4 2" xfId="24751" xr:uid="{00000000-0005-0000-0000-0000CD660000}"/>
    <cellStyle name="Note 2 4 4 3 4 3" xfId="39752" xr:uid="{00000000-0005-0000-0000-0000CE660000}"/>
    <cellStyle name="Note 2 4 4 3 5" xfId="24746" xr:uid="{00000000-0005-0000-0000-0000CF660000}"/>
    <cellStyle name="Note 2 4 4 3 6" xfId="34649" xr:uid="{00000000-0005-0000-0000-0000D0660000}"/>
    <cellStyle name="Note 2 4 4 4" xfId="14578" xr:uid="{00000000-0005-0000-0000-0000D1660000}"/>
    <cellStyle name="Note 2 4 4 4 2" xfId="24752" xr:uid="{00000000-0005-0000-0000-0000D2660000}"/>
    <cellStyle name="Note 2 4 4 5" xfId="14564" xr:uid="{00000000-0005-0000-0000-0000D3660000}"/>
    <cellStyle name="Note 2 4 4 6" xfId="24738" xr:uid="{00000000-0005-0000-0000-0000D4660000}"/>
    <cellStyle name="Note 2 4 4 7" xfId="32696" xr:uid="{00000000-0005-0000-0000-0000D5660000}"/>
    <cellStyle name="Note 2 4 5" xfId="2713" xr:uid="{00000000-0005-0000-0000-0000D6660000}"/>
    <cellStyle name="Note 2 4 5 2" xfId="14580" xr:uid="{00000000-0005-0000-0000-0000D7660000}"/>
    <cellStyle name="Note 2 4 5 2 2" xfId="14581" xr:uid="{00000000-0005-0000-0000-0000D8660000}"/>
    <cellStyle name="Note 2 4 5 2 2 2" xfId="14582" xr:uid="{00000000-0005-0000-0000-0000D9660000}"/>
    <cellStyle name="Note 2 4 5 2 2 2 2" xfId="14583" xr:uid="{00000000-0005-0000-0000-0000DA660000}"/>
    <cellStyle name="Note 2 4 5 2 2 2 2 2" xfId="24757" xr:uid="{00000000-0005-0000-0000-0000DB660000}"/>
    <cellStyle name="Note 2 4 5 2 2 2 2 3" xfId="39161" xr:uid="{00000000-0005-0000-0000-0000DC660000}"/>
    <cellStyle name="Note 2 4 5 2 2 2 3" xfId="14584" xr:uid="{00000000-0005-0000-0000-0000DD660000}"/>
    <cellStyle name="Note 2 4 5 2 2 2 3 2" xfId="24758" xr:uid="{00000000-0005-0000-0000-0000DE660000}"/>
    <cellStyle name="Note 2 4 5 2 2 2 3 3" xfId="41701" xr:uid="{00000000-0005-0000-0000-0000DF660000}"/>
    <cellStyle name="Note 2 4 5 2 2 2 4" xfId="24756" xr:uid="{00000000-0005-0000-0000-0000E0660000}"/>
    <cellStyle name="Note 2 4 5 2 2 2 5" xfId="36608" xr:uid="{00000000-0005-0000-0000-0000E1660000}"/>
    <cellStyle name="Note 2 4 5 2 2 3" xfId="14585" xr:uid="{00000000-0005-0000-0000-0000E2660000}"/>
    <cellStyle name="Note 2 4 5 2 2 3 2" xfId="24759" xr:uid="{00000000-0005-0000-0000-0000E3660000}"/>
    <cellStyle name="Note 2 4 5 2 2 3 3" xfId="37891" xr:uid="{00000000-0005-0000-0000-0000E4660000}"/>
    <cellStyle name="Note 2 4 5 2 2 4" xfId="14586" xr:uid="{00000000-0005-0000-0000-0000E5660000}"/>
    <cellStyle name="Note 2 4 5 2 2 4 2" xfId="24760" xr:uid="{00000000-0005-0000-0000-0000E6660000}"/>
    <cellStyle name="Note 2 4 5 2 2 4 3" xfId="40431" xr:uid="{00000000-0005-0000-0000-0000E7660000}"/>
    <cellStyle name="Note 2 4 5 2 2 5" xfId="24755" xr:uid="{00000000-0005-0000-0000-0000E8660000}"/>
    <cellStyle name="Note 2 4 5 2 2 6" xfId="35331" xr:uid="{00000000-0005-0000-0000-0000E9660000}"/>
    <cellStyle name="Note 2 4 5 2 3" xfId="24754" xr:uid="{00000000-0005-0000-0000-0000EA660000}"/>
    <cellStyle name="Note 2 4 5 2 4" xfId="34059" xr:uid="{00000000-0005-0000-0000-0000EB660000}"/>
    <cellStyle name="Note 2 4 5 3" xfId="14587" xr:uid="{00000000-0005-0000-0000-0000EC660000}"/>
    <cellStyle name="Note 2 4 5 3 2" xfId="14588" xr:uid="{00000000-0005-0000-0000-0000ED660000}"/>
    <cellStyle name="Note 2 4 5 3 2 2" xfId="14589" xr:uid="{00000000-0005-0000-0000-0000EE660000}"/>
    <cellStyle name="Note 2 4 5 3 2 2 2" xfId="24763" xr:uid="{00000000-0005-0000-0000-0000EF660000}"/>
    <cellStyle name="Note 2 4 5 3 2 2 3" xfId="38641" xr:uid="{00000000-0005-0000-0000-0000F0660000}"/>
    <cellStyle name="Note 2 4 5 3 2 3" xfId="14590" xr:uid="{00000000-0005-0000-0000-0000F1660000}"/>
    <cellStyle name="Note 2 4 5 3 2 3 2" xfId="24764" xr:uid="{00000000-0005-0000-0000-0000F2660000}"/>
    <cellStyle name="Note 2 4 5 3 2 3 3" xfId="41181" xr:uid="{00000000-0005-0000-0000-0000F3660000}"/>
    <cellStyle name="Note 2 4 5 3 2 4" xfId="24762" xr:uid="{00000000-0005-0000-0000-0000F4660000}"/>
    <cellStyle name="Note 2 4 5 3 2 5" xfId="36088" xr:uid="{00000000-0005-0000-0000-0000F5660000}"/>
    <cellStyle name="Note 2 4 5 3 3" xfId="14591" xr:uid="{00000000-0005-0000-0000-0000F6660000}"/>
    <cellStyle name="Note 2 4 5 3 3 2" xfId="24765" xr:uid="{00000000-0005-0000-0000-0000F7660000}"/>
    <cellStyle name="Note 2 4 5 3 3 3" xfId="37369" xr:uid="{00000000-0005-0000-0000-0000F8660000}"/>
    <cellStyle name="Note 2 4 5 3 4" xfId="14592" xr:uid="{00000000-0005-0000-0000-0000F9660000}"/>
    <cellStyle name="Note 2 4 5 3 4 2" xfId="24766" xr:uid="{00000000-0005-0000-0000-0000FA660000}"/>
    <cellStyle name="Note 2 4 5 3 4 3" xfId="39911" xr:uid="{00000000-0005-0000-0000-0000FB660000}"/>
    <cellStyle name="Note 2 4 5 3 5" xfId="24761" xr:uid="{00000000-0005-0000-0000-0000FC660000}"/>
    <cellStyle name="Note 2 4 5 3 6" xfId="34808" xr:uid="{00000000-0005-0000-0000-0000FD660000}"/>
    <cellStyle name="Note 2 4 5 4" xfId="14593" xr:uid="{00000000-0005-0000-0000-0000FE660000}"/>
    <cellStyle name="Note 2 4 5 4 2" xfId="24767" xr:uid="{00000000-0005-0000-0000-0000FF660000}"/>
    <cellStyle name="Note 2 4 5 5" xfId="14579" xr:uid="{00000000-0005-0000-0000-000000670000}"/>
    <cellStyle name="Note 2 4 5 6" xfId="24753" xr:uid="{00000000-0005-0000-0000-000001670000}"/>
    <cellStyle name="Note 2 4 5 7" xfId="32872" xr:uid="{00000000-0005-0000-0000-000002670000}"/>
    <cellStyle name="Note 2 4 6" xfId="14594" xr:uid="{00000000-0005-0000-0000-000003670000}"/>
    <cellStyle name="Note 2 4 6 2" xfId="14595" xr:uid="{00000000-0005-0000-0000-000004670000}"/>
    <cellStyle name="Note 2 4 6 2 2" xfId="14596" xr:uid="{00000000-0005-0000-0000-000005670000}"/>
    <cellStyle name="Note 2 4 6 2 2 2" xfId="14597" xr:uid="{00000000-0005-0000-0000-000006670000}"/>
    <cellStyle name="Note 2 4 6 2 2 2 2" xfId="24771" xr:uid="{00000000-0005-0000-0000-000007670000}"/>
    <cellStyle name="Note 2 4 6 2 2 2 3" xfId="38195" xr:uid="{00000000-0005-0000-0000-000008670000}"/>
    <cellStyle name="Note 2 4 6 2 2 3" xfId="14598" xr:uid="{00000000-0005-0000-0000-000009670000}"/>
    <cellStyle name="Note 2 4 6 2 2 3 2" xfId="24772" xr:uid="{00000000-0005-0000-0000-00000A670000}"/>
    <cellStyle name="Note 2 4 6 2 2 3 3" xfId="40735" xr:uid="{00000000-0005-0000-0000-00000B670000}"/>
    <cellStyle name="Note 2 4 6 2 2 4" xfId="24770" xr:uid="{00000000-0005-0000-0000-00000C670000}"/>
    <cellStyle name="Note 2 4 6 2 2 5" xfId="35642" xr:uid="{00000000-0005-0000-0000-00000D670000}"/>
    <cellStyle name="Note 2 4 6 2 3" xfId="14599" xr:uid="{00000000-0005-0000-0000-00000E670000}"/>
    <cellStyle name="Note 2 4 6 2 3 2" xfId="24773" xr:uid="{00000000-0005-0000-0000-00000F670000}"/>
    <cellStyle name="Note 2 4 6 2 3 3" xfId="36921" xr:uid="{00000000-0005-0000-0000-000010670000}"/>
    <cellStyle name="Note 2 4 6 2 4" xfId="14600" xr:uid="{00000000-0005-0000-0000-000011670000}"/>
    <cellStyle name="Note 2 4 6 2 4 2" xfId="24774" xr:uid="{00000000-0005-0000-0000-000012670000}"/>
    <cellStyle name="Note 2 4 6 2 4 3" xfId="39465" xr:uid="{00000000-0005-0000-0000-000013670000}"/>
    <cellStyle name="Note 2 4 6 2 5" xfId="24769" xr:uid="{00000000-0005-0000-0000-000014670000}"/>
    <cellStyle name="Note 2 4 6 2 6" xfId="34367" xr:uid="{00000000-0005-0000-0000-000015670000}"/>
    <cellStyle name="Note 2 4 6 3" xfId="24768" xr:uid="{00000000-0005-0000-0000-000016670000}"/>
    <cellStyle name="Note 2 4 6 4" xfId="31768" xr:uid="{00000000-0005-0000-0000-000017670000}"/>
    <cellStyle name="Note 2 4 7" xfId="14601" xr:uid="{00000000-0005-0000-0000-000018670000}"/>
    <cellStyle name="Note 2 4 7 2" xfId="14602" xr:uid="{00000000-0005-0000-0000-000019670000}"/>
    <cellStyle name="Note 2 4 7 2 2" xfId="14603" xr:uid="{00000000-0005-0000-0000-00001A670000}"/>
    <cellStyle name="Note 2 4 7 2 2 2" xfId="24777" xr:uid="{00000000-0005-0000-0000-00001B670000}"/>
    <cellStyle name="Note 2 4 7 2 2 3" xfId="38043" xr:uid="{00000000-0005-0000-0000-00001C670000}"/>
    <cellStyle name="Note 2 4 7 2 3" xfId="14604" xr:uid="{00000000-0005-0000-0000-00001D670000}"/>
    <cellStyle name="Note 2 4 7 2 3 2" xfId="24778" xr:uid="{00000000-0005-0000-0000-00001E670000}"/>
    <cellStyle name="Note 2 4 7 2 3 3" xfId="40583" xr:uid="{00000000-0005-0000-0000-00001F670000}"/>
    <cellStyle name="Note 2 4 7 2 4" xfId="24776" xr:uid="{00000000-0005-0000-0000-000020670000}"/>
    <cellStyle name="Note 2 4 7 2 5" xfId="35490" xr:uid="{00000000-0005-0000-0000-000021670000}"/>
    <cellStyle name="Note 2 4 7 3" xfId="14605" xr:uid="{00000000-0005-0000-0000-000022670000}"/>
    <cellStyle name="Note 2 4 7 3 2" xfId="24779" xr:uid="{00000000-0005-0000-0000-000023670000}"/>
    <cellStyle name="Note 2 4 7 3 3" xfId="36769" xr:uid="{00000000-0005-0000-0000-000024670000}"/>
    <cellStyle name="Note 2 4 7 4" xfId="14606" xr:uid="{00000000-0005-0000-0000-000025670000}"/>
    <cellStyle name="Note 2 4 7 4 2" xfId="24780" xr:uid="{00000000-0005-0000-0000-000026670000}"/>
    <cellStyle name="Note 2 4 7 4 3" xfId="39313" xr:uid="{00000000-0005-0000-0000-000027670000}"/>
    <cellStyle name="Note 2 4 7 5" xfId="24775" xr:uid="{00000000-0005-0000-0000-000028670000}"/>
    <cellStyle name="Note 2 4 7 6" xfId="34215" xr:uid="{00000000-0005-0000-0000-000029670000}"/>
    <cellStyle name="Note 2 4 8" xfId="14607" xr:uid="{00000000-0005-0000-0000-00002A670000}"/>
    <cellStyle name="Note 2 4 8 2" xfId="24781" xr:uid="{00000000-0005-0000-0000-00002B670000}"/>
    <cellStyle name="Note 2 4 8 3" xfId="42452" xr:uid="{00000000-0005-0000-0000-00002C670000}"/>
    <cellStyle name="Note 2 4 9" xfId="14608" xr:uid="{00000000-0005-0000-0000-00002D670000}"/>
    <cellStyle name="Note 2 4 9 2" xfId="24782" xr:uid="{00000000-0005-0000-0000-00002E670000}"/>
    <cellStyle name="Note 2 5" xfId="2714" xr:uid="{00000000-0005-0000-0000-00002F670000}"/>
    <cellStyle name="Note 2 5 10" xfId="14609" xr:uid="{00000000-0005-0000-0000-000030670000}"/>
    <cellStyle name="Note 2 5 11" xfId="24783" xr:uid="{00000000-0005-0000-0000-000031670000}"/>
    <cellStyle name="Note 2 5 12" xfId="31685" xr:uid="{00000000-0005-0000-0000-000032670000}"/>
    <cellStyle name="Note 2 5 2" xfId="2715" xr:uid="{00000000-0005-0000-0000-000033670000}"/>
    <cellStyle name="Note 2 5 2 2" xfId="14611" xr:uid="{00000000-0005-0000-0000-000034670000}"/>
    <cellStyle name="Note 2 5 2 2 2" xfId="14612" xr:uid="{00000000-0005-0000-0000-000035670000}"/>
    <cellStyle name="Note 2 5 2 2 2 2" xfId="14613" xr:uid="{00000000-0005-0000-0000-000036670000}"/>
    <cellStyle name="Note 2 5 2 2 2 2 2" xfId="14614" xr:uid="{00000000-0005-0000-0000-000037670000}"/>
    <cellStyle name="Note 2 5 2 2 2 2 2 2" xfId="24788" xr:uid="{00000000-0005-0000-0000-000038670000}"/>
    <cellStyle name="Note 2 5 2 2 2 2 2 3" xfId="38924" xr:uid="{00000000-0005-0000-0000-000039670000}"/>
    <cellStyle name="Note 2 5 2 2 2 2 3" xfId="14615" xr:uid="{00000000-0005-0000-0000-00003A670000}"/>
    <cellStyle name="Note 2 5 2 2 2 2 3 2" xfId="24789" xr:uid="{00000000-0005-0000-0000-00003B670000}"/>
    <cellStyle name="Note 2 5 2 2 2 2 3 3" xfId="41464" xr:uid="{00000000-0005-0000-0000-00003C670000}"/>
    <cellStyle name="Note 2 5 2 2 2 2 4" xfId="24787" xr:uid="{00000000-0005-0000-0000-00003D670000}"/>
    <cellStyle name="Note 2 5 2 2 2 2 5" xfId="36371" xr:uid="{00000000-0005-0000-0000-00003E670000}"/>
    <cellStyle name="Note 2 5 2 2 2 3" xfId="14616" xr:uid="{00000000-0005-0000-0000-00003F670000}"/>
    <cellStyle name="Note 2 5 2 2 2 3 2" xfId="24790" xr:uid="{00000000-0005-0000-0000-000040670000}"/>
    <cellStyle name="Note 2 5 2 2 2 3 3" xfId="37652" xr:uid="{00000000-0005-0000-0000-000041670000}"/>
    <cellStyle name="Note 2 5 2 2 2 4" xfId="14617" xr:uid="{00000000-0005-0000-0000-000042670000}"/>
    <cellStyle name="Note 2 5 2 2 2 4 2" xfId="24791" xr:uid="{00000000-0005-0000-0000-000043670000}"/>
    <cellStyle name="Note 2 5 2 2 2 4 3" xfId="40194" xr:uid="{00000000-0005-0000-0000-000044670000}"/>
    <cellStyle name="Note 2 5 2 2 2 5" xfId="24786" xr:uid="{00000000-0005-0000-0000-000045670000}"/>
    <cellStyle name="Note 2 5 2 2 2 6" xfId="35092" xr:uid="{00000000-0005-0000-0000-000046670000}"/>
    <cellStyle name="Note 2 5 2 2 3" xfId="24785" xr:uid="{00000000-0005-0000-0000-000047670000}"/>
    <cellStyle name="Note 2 5 2 2 4" xfId="33821" xr:uid="{00000000-0005-0000-0000-000048670000}"/>
    <cellStyle name="Note 2 5 2 3" xfId="14618" xr:uid="{00000000-0005-0000-0000-000049670000}"/>
    <cellStyle name="Note 2 5 2 3 2" xfId="14619" xr:uid="{00000000-0005-0000-0000-00004A670000}"/>
    <cellStyle name="Note 2 5 2 3 2 2" xfId="14620" xr:uid="{00000000-0005-0000-0000-00004B670000}"/>
    <cellStyle name="Note 2 5 2 3 2 2 2" xfId="24794" xr:uid="{00000000-0005-0000-0000-00004C670000}"/>
    <cellStyle name="Note 2 5 2 3 2 2 3" xfId="38404" xr:uid="{00000000-0005-0000-0000-00004D670000}"/>
    <cellStyle name="Note 2 5 2 3 2 3" xfId="14621" xr:uid="{00000000-0005-0000-0000-00004E670000}"/>
    <cellStyle name="Note 2 5 2 3 2 3 2" xfId="24795" xr:uid="{00000000-0005-0000-0000-00004F670000}"/>
    <cellStyle name="Note 2 5 2 3 2 3 3" xfId="40944" xr:uid="{00000000-0005-0000-0000-000050670000}"/>
    <cellStyle name="Note 2 5 2 3 2 4" xfId="24793" xr:uid="{00000000-0005-0000-0000-000051670000}"/>
    <cellStyle name="Note 2 5 2 3 2 5" xfId="35851" xr:uid="{00000000-0005-0000-0000-000052670000}"/>
    <cellStyle name="Note 2 5 2 3 3" xfId="14622" xr:uid="{00000000-0005-0000-0000-000053670000}"/>
    <cellStyle name="Note 2 5 2 3 3 2" xfId="24796" xr:uid="{00000000-0005-0000-0000-000054670000}"/>
    <cellStyle name="Note 2 5 2 3 3 3" xfId="37130" xr:uid="{00000000-0005-0000-0000-000055670000}"/>
    <cellStyle name="Note 2 5 2 3 4" xfId="14623" xr:uid="{00000000-0005-0000-0000-000056670000}"/>
    <cellStyle name="Note 2 5 2 3 4 2" xfId="24797" xr:uid="{00000000-0005-0000-0000-000057670000}"/>
    <cellStyle name="Note 2 5 2 3 4 3" xfId="39674" xr:uid="{00000000-0005-0000-0000-000058670000}"/>
    <cellStyle name="Note 2 5 2 3 5" xfId="24792" xr:uid="{00000000-0005-0000-0000-000059670000}"/>
    <cellStyle name="Note 2 5 2 3 6" xfId="34573" xr:uid="{00000000-0005-0000-0000-00005A670000}"/>
    <cellStyle name="Note 2 5 2 4" xfId="14624" xr:uid="{00000000-0005-0000-0000-00005B670000}"/>
    <cellStyle name="Note 2 5 2 4 2" xfId="24798" xr:uid="{00000000-0005-0000-0000-00005C670000}"/>
    <cellStyle name="Note 2 5 2 4 3" xfId="42589" xr:uid="{00000000-0005-0000-0000-00005D670000}"/>
    <cellStyle name="Note 2 5 2 5" xfId="14625" xr:uid="{00000000-0005-0000-0000-00005E670000}"/>
    <cellStyle name="Note 2 5 2 5 2" xfId="24799" xr:uid="{00000000-0005-0000-0000-00005F670000}"/>
    <cellStyle name="Note 2 5 2 6" xfId="14610" xr:uid="{00000000-0005-0000-0000-000060670000}"/>
    <cellStyle name="Note 2 5 2 7" xfId="24784" xr:uid="{00000000-0005-0000-0000-000061670000}"/>
    <cellStyle name="Note 2 5 2 8" xfId="32618" xr:uid="{00000000-0005-0000-0000-000062670000}"/>
    <cellStyle name="Note 2 5 3" xfId="2716" xr:uid="{00000000-0005-0000-0000-000063670000}"/>
    <cellStyle name="Note 2 5 3 2" xfId="14627" xr:uid="{00000000-0005-0000-0000-000064670000}"/>
    <cellStyle name="Note 2 5 3 2 2" xfId="14628" xr:uid="{00000000-0005-0000-0000-000065670000}"/>
    <cellStyle name="Note 2 5 3 2 2 2" xfId="14629" xr:uid="{00000000-0005-0000-0000-000066670000}"/>
    <cellStyle name="Note 2 5 3 2 2 2 2" xfId="14630" xr:uid="{00000000-0005-0000-0000-000067670000}"/>
    <cellStyle name="Note 2 5 3 2 2 2 2 2" xfId="24804" xr:uid="{00000000-0005-0000-0000-000068670000}"/>
    <cellStyle name="Note 2 5 3 2 2 2 2 3" xfId="39076" xr:uid="{00000000-0005-0000-0000-000069670000}"/>
    <cellStyle name="Note 2 5 3 2 2 2 3" xfId="14631" xr:uid="{00000000-0005-0000-0000-00006A670000}"/>
    <cellStyle name="Note 2 5 3 2 2 2 3 2" xfId="24805" xr:uid="{00000000-0005-0000-0000-00006B670000}"/>
    <cellStyle name="Note 2 5 3 2 2 2 3 3" xfId="41616" xr:uid="{00000000-0005-0000-0000-00006C670000}"/>
    <cellStyle name="Note 2 5 3 2 2 2 4" xfId="24803" xr:uid="{00000000-0005-0000-0000-00006D670000}"/>
    <cellStyle name="Note 2 5 3 2 2 2 5" xfId="36523" xr:uid="{00000000-0005-0000-0000-00006E670000}"/>
    <cellStyle name="Note 2 5 3 2 2 3" xfId="14632" xr:uid="{00000000-0005-0000-0000-00006F670000}"/>
    <cellStyle name="Note 2 5 3 2 2 3 2" xfId="24806" xr:uid="{00000000-0005-0000-0000-000070670000}"/>
    <cellStyle name="Note 2 5 3 2 2 3 3" xfId="37804" xr:uid="{00000000-0005-0000-0000-000071670000}"/>
    <cellStyle name="Note 2 5 3 2 2 4" xfId="14633" xr:uid="{00000000-0005-0000-0000-000072670000}"/>
    <cellStyle name="Note 2 5 3 2 2 4 2" xfId="24807" xr:uid="{00000000-0005-0000-0000-000073670000}"/>
    <cellStyle name="Note 2 5 3 2 2 4 3" xfId="40346" xr:uid="{00000000-0005-0000-0000-000074670000}"/>
    <cellStyle name="Note 2 5 3 2 2 5" xfId="24802" xr:uid="{00000000-0005-0000-0000-000075670000}"/>
    <cellStyle name="Note 2 5 3 2 2 6" xfId="35244" xr:uid="{00000000-0005-0000-0000-000076670000}"/>
    <cellStyle name="Note 2 5 3 2 3" xfId="24801" xr:uid="{00000000-0005-0000-0000-000077670000}"/>
    <cellStyle name="Note 2 5 3 2 4" xfId="33972" xr:uid="{00000000-0005-0000-0000-000078670000}"/>
    <cellStyle name="Note 2 5 3 3" xfId="14634" xr:uid="{00000000-0005-0000-0000-000079670000}"/>
    <cellStyle name="Note 2 5 3 3 2" xfId="14635" xr:uid="{00000000-0005-0000-0000-00007A670000}"/>
    <cellStyle name="Note 2 5 3 3 2 2" xfId="14636" xr:uid="{00000000-0005-0000-0000-00007B670000}"/>
    <cellStyle name="Note 2 5 3 3 2 2 2" xfId="24810" xr:uid="{00000000-0005-0000-0000-00007C670000}"/>
    <cellStyle name="Note 2 5 3 3 2 2 3" xfId="38556" xr:uid="{00000000-0005-0000-0000-00007D670000}"/>
    <cellStyle name="Note 2 5 3 3 2 3" xfId="14637" xr:uid="{00000000-0005-0000-0000-00007E670000}"/>
    <cellStyle name="Note 2 5 3 3 2 3 2" xfId="24811" xr:uid="{00000000-0005-0000-0000-00007F670000}"/>
    <cellStyle name="Note 2 5 3 3 2 3 3" xfId="41096" xr:uid="{00000000-0005-0000-0000-000080670000}"/>
    <cellStyle name="Note 2 5 3 3 2 4" xfId="24809" xr:uid="{00000000-0005-0000-0000-000081670000}"/>
    <cellStyle name="Note 2 5 3 3 2 5" xfId="36003" xr:uid="{00000000-0005-0000-0000-000082670000}"/>
    <cellStyle name="Note 2 5 3 3 3" xfId="14638" xr:uid="{00000000-0005-0000-0000-000083670000}"/>
    <cellStyle name="Note 2 5 3 3 3 2" xfId="24812" xr:uid="{00000000-0005-0000-0000-000084670000}"/>
    <cellStyle name="Note 2 5 3 3 3 3" xfId="37282" xr:uid="{00000000-0005-0000-0000-000085670000}"/>
    <cellStyle name="Note 2 5 3 3 4" xfId="14639" xr:uid="{00000000-0005-0000-0000-000086670000}"/>
    <cellStyle name="Note 2 5 3 3 4 2" xfId="24813" xr:uid="{00000000-0005-0000-0000-000087670000}"/>
    <cellStyle name="Note 2 5 3 3 4 3" xfId="39826" xr:uid="{00000000-0005-0000-0000-000088670000}"/>
    <cellStyle name="Note 2 5 3 3 5" xfId="24808" xr:uid="{00000000-0005-0000-0000-000089670000}"/>
    <cellStyle name="Note 2 5 3 3 6" xfId="34721" xr:uid="{00000000-0005-0000-0000-00008A670000}"/>
    <cellStyle name="Note 2 5 3 4" xfId="14640" xr:uid="{00000000-0005-0000-0000-00008B670000}"/>
    <cellStyle name="Note 2 5 3 4 2" xfId="24814" xr:uid="{00000000-0005-0000-0000-00008C670000}"/>
    <cellStyle name="Note 2 5 3 5" xfId="14626" xr:uid="{00000000-0005-0000-0000-00008D670000}"/>
    <cellStyle name="Note 2 5 3 6" xfId="24800" xr:uid="{00000000-0005-0000-0000-00008E670000}"/>
    <cellStyle name="Note 2 5 3 7" xfId="32765" xr:uid="{00000000-0005-0000-0000-00008F670000}"/>
    <cellStyle name="Note 2 5 4" xfId="14641" xr:uid="{00000000-0005-0000-0000-000090670000}"/>
    <cellStyle name="Note 2 5 4 2" xfId="14642" xr:uid="{00000000-0005-0000-0000-000091670000}"/>
    <cellStyle name="Note 2 5 4 2 2" xfId="14643" xr:uid="{00000000-0005-0000-0000-000092670000}"/>
    <cellStyle name="Note 2 5 4 2 2 2" xfId="14644" xr:uid="{00000000-0005-0000-0000-000093670000}"/>
    <cellStyle name="Note 2 5 4 2 2 2 2" xfId="14645" xr:uid="{00000000-0005-0000-0000-000094670000}"/>
    <cellStyle name="Note 2 5 4 2 2 2 2 2" xfId="24819" xr:uid="{00000000-0005-0000-0000-000095670000}"/>
    <cellStyle name="Note 2 5 4 2 2 2 2 3" xfId="39235" xr:uid="{00000000-0005-0000-0000-000096670000}"/>
    <cellStyle name="Note 2 5 4 2 2 2 3" xfId="14646" xr:uid="{00000000-0005-0000-0000-000097670000}"/>
    <cellStyle name="Note 2 5 4 2 2 2 3 2" xfId="24820" xr:uid="{00000000-0005-0000-0000-000098670000}"/>
    <cellStyle name="Note 2 5 4 2 2 2 3 3" xfId="41775" xr:uid="{00000000-0005-0000-0000-000099670000}"/>
    <cellStyle name="Note 2 5 4 2 2 2 4" xfId="24818" xr:uid="{00000000-0005-0000-0000-00009A670000}"/>
    <cellStyle name="Note 2 5 4 2 2 2 5" xfId="36682" xr:uid="{00000000-0005-0000-0000-00009B670000}"/>
    <cellStyle name="Note 2 5 4 2 2 3" xfId="14647" xr:uid="{00000000-0005-0000-0000-00009C670000}"/>
    <cellStyle name="Note 2 5 4 2 2 3 2" xfId="24821" xr:uid="{00000000-0005-0000-0000-00009D670000}"/>
    <cellStyle name="Note 2 5 4 2 2 3 3" xfId="37965" xr:uid="{00000000-0005-0000-0000-00009E670000}"/>
    <cellStyle name="Note 2 5 4 2 2 4" xfId="14648" xr:uid="{00000000-0005-0000-0000-00009F670000}"/>
    <cellStyle name="Note 2 5 4 2 2 4 2" xfId="24822" xr:uid="{00000000-0005-0000-0000-0000A0670000}"/>
    <cellStyle name="Note 2 5 4 2 2 4 3" xfId="40505" xr:uid="{00000000-0005-0000-0000-0000A1670000}"/>
    <cellStyle name="Note 2 5 4 2 2 5" xfId="24817" xr:uid="{00000000-0005-0000-0000-0000A2670000}"/>
    <cellStyle name="Note 2 5 4 2 2 6" xfId="35405" xr:uid="{00000000-0005-0000-0000-0000A3670000}"/>
    <cellStyle name="Note 2 5 4 2 3" xfId="24816" xr:uid="{00000000-0005-0000-0000-0000A4670000}"/>
    <cellStyle name="Note 2 5 4 2 4" xfId="34133" xr:uid="{00000000-0005-0000-0000-0000A5670000}"/>
    <cellStyle name="Note 2 5 4 3" xfId="14649" xr:uid="{00000000-0005-0000-0000-0000A6670000}"/>
    <cellStyle name="Note 2 5 4 3 2" xfId="14650" xr:uid="{00000000-0005-0000-0000-0000A7670000}"/>
    <cellStyle name="Note 2 5 4 3 2 2" xfId="14651" xr:uid="{00000000-0005-0000-0000-0000A8670000}"/>
    <cellStyle name="Note 2 5 4 3 2 2 2" xfId="24825" xr:uid="{00000000-0005-0000-0000-0000A9670000}"/>
    <cellStyle name="Note 2 5 4 3 2 2 3" xfId="38715" xr:uid="{00000000-0005-0000-0000-0000AA670000}"/>
    <cellStyle name="Note 2 5 4 3 2 3" xfId="14652" xr:uid="{00000000-0005-0000-0000-0000AB670000}"/>
    <cellStyle name="Note 2 5 4 3 2 3 2" xfId="24826" xr:uid="{00000000-0005-0000-0000-0000AC670000}"/>
    <cellStyle name="Note 2 5 4 3 2 3 3" xfId="41255" xr:uid="{00000000-0005-0000-0000-0000AD670000}"/>
    <cellStyle name="Note 2 5 4 3 2 4" xfId="24824" xr:uid="{00000000-0005-0000-0000-0000AE670000}"/>
    <cellStyle name="Note 2 5 4 3 2 5" xfId="36162" xr:uid="{00000000-0005-0000-0000-0000AF670000}"/>
    <cellStyle name="Note 2 5 4 3 3" xfId="14653" xr:uid="{00000000-0005-0000-0000-0000B0670000}"/>
    <cellStyle name="Note 2 5 4 3 3 2" xfId="24827" xr:uid="{00000000-0005-0000-0000-0000B1670000}"/>
    <cellStyle name="Note 2 5 4 3 3 3" xfId="37443" xr:uid="{00000000-0005-0000-0000-0000B2670000}"/>
    <cellStyle name="Note 2 5 4 3 4" xfId="14654" xr:uid="{00000000-0005-0000-0000-0000B3670000}"/>
    <cellStyle name="Note 2 5 4 3 4 2" xfId="24828" xr:uid="{00000000-0005-0000-0000-0000B4670000}"/>
    <cellStyle name="Note 2 5 4 3 4 3" xfId="39985" xr:uid="{00000000-0005-0000-0000-0000B5670000}"/>
    <cellStyle name="Note 2 5 4 3 5" xfId="24823" xr:uid="{00000000-0005-0000-0000-0000B6670000}"/>
    <cellStyle name="Note 2 5 4 3 6" xfId="34883" xr:uid="{00000000-0005-0000-0000-0000B7670000}"/>
    <cellStyle name="Note 2 5 4 4" xfId="24815" xr:uid="{00000000-0005-0000-0000-0000B8670000}"/>
    <cellStyle name="Note 2 5 4 5" xfId="33586" xr:uid="{00000000-0005-0000-0000-0000B9670000}"/>
    <cellStyle name="Note 2 5 5" xfId="14655" xr:uid="{00000000-0005-0000-0000-0000BA670000}"/>
    <cellStyle name="Note 2 5 5 2" xfId="14656" xr:uid="{00000000-0005-0000-0000-0000BB670000}"/>
    <cellStyle name="Note 2 5 5 2 2" xfId="14657" xr:uid="{00000000-0005-0000-0000-0000BC670000}"/>
    <cellStyle name="Note 2 5 5 2 2 2" xfId="14658" xr:uid="{00000000-0005-0000-0000-0000BD670000}"/>
    <cellStyle name="Note 2 5 5 2 2 2 2" xfId="24832" xr:uid="{00000000-0005-0000-0000-0000BE670000}"/>
    <cellStyle name="Note 2 5 5 2 2 2 3" xfId="38259" xr:uid="{00000000-0005-0000-0000-0000BF670000}"/>
    <cellStyle name="Note 2 5 5 2 2 3" xfId="14659" xr:uid="{00000000-0005-0000-0000-0000C0670000}"/>
    <cellStyle name="Note 2 5 5 2 2 3 2" xfId="24833" xr:uid="{00000000-0005-0000-0000-0000C1670000}"/>
    <cellStyle name="Note 2 5 5 2 2 3 3" xfId="40799" xr:uid="{00000000-0005-0000-0000-0000C2670000}"/>
    <cellStyle name="Note 2 5 5 2 2 4" xfId="24831" xr:uid="{00000000-0005-0000-0000-0000C3670000}"/>
    <cellStyle name="Note 2 5 5 2 2 5" xfId="35706" xr:uid="{00000000-0005-0000-0000-0000C4670000}"/>
    <cellStyle name="Note 2 5 5 2 3" xfId="14660" xr:uid="{00000000-0005-0000-0000-0000C5670000}"/>
    <cellStyle name="Note 2 5 5 2 3 2" xfId="24834" xr:uid="{00000000-0005-0000-0000-0000C6670000}"/>
    <cellStyle name="Note 2 5 5 2 3 3" xfId="36985" xr:uid="{00000000-0005-0000-0000-0000C7670000}"/>
    <cellStyle name="Note 2 5 5 2 4" xfId="14661" xr:uid="{00000000-0005-0000-0000-0000C8670000}"/>
    <cellStyle name="Note 2 5 5 2 4 2" xfId="24835" xr:uid="{00000000-0005-0000-0000-0000C9670000}"/>
    <cellStyle name="Note 2 5 5 2 4 3" xfId="39529" xr:uid="{00000000-0005-0000-0000-0000CA670000}"/>
    <cellStyle name="Note 2 5 5 2 5" xfId="24830" xr:uid="{00000000-0005-0000-0000-0000CB670000}"/>
    <cellStyle name="Note 2 5 5 2 6" xfId="34431" xr:uid="{00000000-0005-0000-0000-0000CC670000}"/>
    <cellStyle name="Note 2 5 5 3" xfId="24829" xr:uid="{00000000-0005-0000-0000-0000CD670000}"/>
    <cellStyle name="Note 2 5 5 4" xfId="32454" xr:uid="{00000000-0005-0000-0000-0000CE670000}"/>
    <cellStyle name="Note 2 5 6" xfId="14662" xr:uid="{00000000-0005-0000-0000-0000CF670000}"/>
    <cellStyle name="Note 2 5 6 2" xfId="14663" xr:uid="{00000000-0005-0000-0000-0000D0670000}"/>
    <cellStyle name="Note 2 5 6 2 2" xfId="14664" xr:uid="{00000000-0005-0000-0000-0000D1670000}"/>
    <cellStyle name="Note 2 5 6 2 2 2" xfId="14665" xr:uid="{00000000-0005-0000-0000-0000D2670000}"/>
    <cellStyle name="Note 2 5 6 2 2 2 2" xfId="24839" xr:uid="{00000000-0005-0000-0000-0000D3670000}"/>
    <cellStyle name="Note 2 5 6 2 2 2 3" xfId="38785" xr:uid="{00000000-0005-0000-0000-0000D4670000}"/>
    <cellStyle name="Note 2 5 6 2 2 3" xfId="14666" xr:uid="{00000000-0005-0000-0000-0000D5670000}"/>
    <cellStyle name="Note 2 5 6 2 2 3 2" xfId="24840" xr:uid="{00000000-0005-0000-0000-0000D6670000}"/>
    <cellStyle name="Note 2 5 6 2 2 3 3" xfId="41325" xr:uid="{00000000-0005-0000-0000-0000D7670000}"/>
    <cellStyle name="Note 2 5 6 2 2 4" xfId="24838" xr:uid="{00000000-0005-0000-0000-0000D8670000}"/>
    <cellStyle name="Note 2 5 6 2 2 5" xfId="36232" xr:uid="{00000000-0005-0000-0000-0000D9670000}"/>
    <cellStyle name="Note 2 5 6 2 3" xfId="14667" xr:uid="{00000000-0005-0000-0000-0000DA670000}"/>
    <cellStyle name="Note 2 5 6 2 3 2" xfId="24841" xr:uid="{00000000-0005-0000-0000-0000DB670000}"/>
    <cellStyle name="Note 2 5 6 2 3 3" xfId="37513" xr:uid="{00000000-0005-0000-0000-0000DC670000}"/>
    <cellStyle name="Note 2 5 6 2 4" xfId="14668" xr:uid="{00000000-0005-0000-0000-0000DD670000}"/>
    <cellStyle name="Note 2 5 6 2 4 2" xfId="24842" xr:uid="{00000000-0005-0000-0000-0000DE670000}"/>
    <cellStyle name="Note 2 5 6 2 4 3" xfId="40055" xr:uid="{00000000-0005-0000-0000-0000DF670000}"/>
    <cellStyle name="Note 2 5 6 2 5" xfId="24837" xr:uid="{00000000-0005-0000-0000-0000E0670000}"/>
    <cellStyle name="Note 2 5 6 2 6" xfId="34953" xr:uid="{00000000-0005-0000-0000-0000E1670000}"/>
    <cellStyle name="Note 2 5 6 3" xfId="24836" xr:uid="{00000000-0005-0000-0000-0000E2670000}"/>
    <cellStyle name="Note 2 5 6 4" xfId="33680" xr:uid="{00000000-0005-0000-0000-0000E3670000}"/>
    <cellStyle name="Note 2 5 7" xfId="14669" xr:uid="{00000000-0005-0000-0000-0000E4670000}"/>
    <cellStyle name="Note 2 5 7 2" xfId="14670" xr:uid="{00000000-0005-0000-0000-0000E5670000}"/>
    <cellStyle name="Note 2 5 7 2 2" xfId="14671" xr:uid="{00000000-0005-0000-0000-0000E6670000}"/>
    <cellStyle name="Note 2 5 7 2 2 2" xfId="24845" xr:uid="{00000000-0005-0000-0000-0000E7670000}"/>
    <cellStyle name="Note 2 5 7 2 2 3" xfId="38117" xr:uid="{00000000-0005-0000-0000-0000E8670000}"/>
    <cellStyle name="Note 2 5 7 2 3" xfId="14672" xr:uid="{00000000-0005-0000-0000-0000E9670000}"/>
    <cellStyle name="Note 2 5 7 2 3 2" xfId="24846" xr:uid="{00000000-0005-0000-0000-0000EA670000}"/>
    <cellStyle name="Note 2 5 7 2 3 3" xfId="40657" xr:uid="{00000000-0005-0000-0000-0000EB670000}"/>
    <cellStyle name="Note 2 5 7 2 4" xfId="24844" xr:uid="{00000000-0005-0000-0000-0000EC670000}"/>
    <cellStyle name="Note 2 5 7 2 5" xfId="35564" xr:uid="{00000000-0005-0000-0000-0000ED670000}"/>
    <cellStyle name="Note 2 5 7 3" xfId="14673" xr:uid="{00000000-0005-0000-0000-0000EE670000}"/>
    <cellStyle name="Note 2 5 7 3 2" xfId="24847" xr:uid="{00000000-0005-0000-0000-0000EF670000}"/>
    <cellStyle name="Note 2 5 7 3 3" xfId="36843" xr:uid="{00000000-0005-0000-0000-0000F0670000}"/>
    <cellStyle name="Note 2 5 7 4" xfId="14674" xr:uid="{00000000-0005-0000-0000-0000F1670000}"/>
    <cellStyle name="Note 2 5 7 4 2" xfId="24848" xr:uid="{00000000-0005-0000-0000-0000F2670000}"/>
    <cellStyle name="Note 2 5 7 4 3" xfId="39387" xr:uid="{00000000-0005-0000-0000-0000F3670000}"/>
    <cellStyle name="Note 2 5 7 5" xfId="24843" xr:uid="{00000000-0005-0000-0000-0000F4670000}"/>
    <cellStyle name="Note 2 5 7 6" xfId="34289" xr:uid="{00000000-0005-0000-0000-0000F5670000}"/>
    <cellStyle name="Note 2 5 8" xfId="14675" xr:uid="{00000000-0005-0000-0000-0000F6670000}"/>
    <cellStyle name="Note 2 5 8 2" xfId="24849" xr:uid="{00000000-0005-0000-0000-0000F7670000}"/>
    <cellStyle name="Note 2 5 8 3" xfId="42588" xr:uid="{00000000-0005-0000-0000-0000F8670000}"/>
    <cellStyle name="Note 2 5 9" xfId="14676" xr:uid="{00000000-0005-0000-0000-0000F9670000}"/>
    <cellStyle name="Note 2 5 9 2" xfId="24850" xr:uid="{00000000-0005-0000-0000-0000FA670000}"/>
    <cellStyle name="Note 2 6" xfId="2717" xr:uid="{00000000-0005-0000-0000-0000FB670000}"/>
    <cellStyle name="Note 2 6 2" xfId="14678" xr:uid="{00000000-0005-0000-0000-0000FC670000}"/>
    <cellStyle name="Note 2 6 2 2" xfId="14679" xr:uid="{00000000-0005-0000-0000-0000FD670000}"/>
    <cellStyle name="Note 2 6 2 2 2" xfId="14680" xr:uid="{00000000-0005-0000-0000-0000FE670000}"/>
    <cellStyle name="Note 2 6 2 2 2 2" xfId="14681" xr:uid="{00000000-0005-0000-0000-0000FF670000}"/>
    <cellStyle name="Note 2 6 2 2 2 2 2" xfId="24855" xr:uid="{00000000-0005-0000-0000-000000680000}"/>
    <cellStyle name="Note 2 6 2 2 2 2 3" xfId="38847" xr:uid="{00000000-0005-0000-0000-000001680000}"/>
    <cellStyle name="Note 2 6 2 2 2 3" xfId="14682" xr:uid="{00000000-0005-0000-0000-000002680000}"/>
    <cellStyle name="Note 2 6 2 2 2 3 2" xfId="24856" xr:uid="{00000000-0005-0000-0000-000003680000}"/>
    <cellStyle name="Note 2 6 2 2 2 3 3" xfId="41387" xr:uid="{00000000-0005-0000-0000-000004680000}"/>
    <cellStyle name="Note 2 6 2 2 2 4" xfId="24854" xr:uid="{00000000-0005-0000-0000-000005680000}"/>
    <cellStyle name="Note 2 6 2 2 2 5" xfId="36294" xr:uid="{00000000-0005-0000-0000-000006680000}"/>
    <cellStyle name="Note 2 6 2 2 3" xfId="14683" xr:uid="{00000000-0005-0000-0000-000007680000}"/>
    <cellStyle name="Note 2 6 2 2 3 2" xfId="24857" xr:uid="{00000000-0005-0000-0000-000008680000}"/>
    <cellStyle name="Note 2 6 2 2 3 3" xfId="37575" xr:uid="{00000000-0005-0000-0000-000009680000}"/>
    <cellStyle name="Note 2 6 2 2 4" xfId="14684" xr:uid="{00000000-0005-0000-0000-00000A680000}"/>
    <cellStyle name="Note 2 6 2 2 4 2" xfId="24858" xr:uid="{00000000-0005-0000-0000-00000B680000}"/>
    <cellStyle name="Note 2 6 2 2 4 3" xfId="40117" xr:uid="{00000000-0005-0000-0000-00000C680000}"/>
    <cellStyle name="Note 2 6 2 2 5" xfId="24853" xr:uid="{00000000-0005-0000-0000-00000D680000}"/>
    <cellStyle name="Note 2 6 2 2 6" xfId="35015" xr:uid="{00000000-0005-0000-0000-00000E680000}"/>
    <cellStyle name="Note 2 6 2 3" xfId="24852" xr:uid="{00000000-0005-0000-0000-00000F680000}"/>
    <cellStyle name="Note 2 6 2 4" xfId="33744" xr:uid="{00000000-0005-0000-0000-000010680000}"/>
    <cellStyle name="Note 2 6 3" xfId="14685" xr:uid="{00000000-0005-0000-0000-000011680000}"/>
    <cellStyle name="Note 2 6 3 2" xfId="14686" xr:uid="{00000000-0005-0000-0000-000012680000}"/>
    <cellStyle name="Note 2 6 3 2 2" xfId="14687" xr:uid="{00000000-0005-0000-0000-000013680000}"/>
    <cellStyle name="Note 2 6 3 2 2 2" xfId="24861" xr:uid="{00000000-0005-0000-0000-000014680000}"/>
    <cellStyle name="Note 2 6 3 2 2 3" xfId="38327" xr:uid="{00000000-0005-0000-0000-000015680000}"/>
    <cellStyle name="Note 2 6 3 2 3" xfId="14688" xr:uid="{00000000-0005-0000-0000-000016680000}"/>
    <cellStyle name="Note 2 6 3 2 3 2" xfId="24862" xr:uid="{00000000-0005-0000-0000-000017680000}"/>
    <cellStyle name="Note 2 6 3 2 3 3" xfId="40867" xr:uid="{00000000-0005-0000-0000-000018680000}"/>
    <cellStyle name="Note 2 6 3 2 4" xfId="24860" xr:uid="{00000000-0005-0000-0000-000019680000}"/>
    <cellStyle name="Note 2 6 3 2 5" xfId="35774" xr:uid="{00000000-0005-0000-0000-00001A680000}"/>
    <cellStyle name="Note 2 6 3 3" xfId="14689" xr:uid="{00000000-0005-0000-0000-00001B680000}"/>
    <cellStyle name="Note 2 6 3 3 2" xfId="24863" xr:uid="{00000000-0005-0000-0000-00001C680000}"/>
    <cellStyle name="Note 2 6 3 3 3" xfId="37053" xr:uid="{00000000-0005-0000-0000-00001D680000}"/>
    <cellStyle name="Note 2 6 3 4" xfId="14690" xr:uid="{00000000-0005-0000-0000-00001E680000}"/>
    <cellStyle name="Note 2 6 3 4 2" xfId="24864" xr:uid="{00000000-0005-0000-0000-00001F680000}"/>
    <cellStyle name="Note 2 6 3 4 3" xfId="39597" xr:uid="{00000000-0005-0000-0000-000020680000}"/>
    <cellStyle name="Note 2 6 3 5" xfId="24859" xr:uid="{00000000-0005-0000-0000-000021680000}"/>
    <cellStyle name="Note 2 6 3 6" xfId="34498" xr:uid="{00000000-0005-0000-0000-000022680000}"/>
    <cellStyle name="Note 2 6 4" xfId="14691" xr:uid="{00000000-0005-0000-0000-000023680000}"/>
    <cellStyle name="Note 2 6 4 2" xfId="24865" xr:uid="{00000000-0005-0000-0000-000024680000}"/>
    <cellStyle name="Note 2 6 4 3" xfId="42590" xr:uid="{00000000-0005-0000-0000-000025680000}"/>
    <cellStyle name="Note 2 6 5" xfId="14692" xr:uid="{00000000-0005-0000-0000-000026680000}"/>
    <cellStyle name="Note 2 6 5 2" xfId="24866" xr:uid="{00000000-0005-0000-0000-000027680000}"/>
    <cellStyle name="Note 2 6 6" xfId="14677" xr:uid="{00000000-0005-0000-0000-000028680000}"/>
    <cellStyle name="Note 2 6 7" xfId="24851" xr:uid="{00000000-0005-0000-0000-000029680000}"/>
    <cellStyle name="Note 2 6 8" xfId="32544" xr:uid="{00000000-0005-0000-0000-00002A680000}"/>
    <cellStyle name="Note 2 7" xfId="14693" xr:uid="{00000000-0005-0000-0000-00002B680000}"/>
    <cellStyle name="Note 2 7 2" xfId="14694" xr:uid="{00000000-0005-0000-0000-00002C680000}"/>
    <cellStyle name="Note 2 7 2 2" xfId="14695" xr:uid="{00000000-0005-0000-0000-00002D680000}"/>
    <cellStyle name="Note 2 7 2 2 2" xfId="14696" xr:uid="{00000000-0005-0000-0000-00002E680000}"/>
    <cellStyle name="Note 2 7 2 2 2 2" xfId="14697" xr:uid="{00000000-0005-0000-0000-00002F680000}"/>
    <cellStyle name="Note 2 7 2 2 2 2 2" xfId="24871" xr:uid="{00000000-0005-0000-0000-000030680000}"/>
    <cellStyle name="Note 2 7 2 2 2 2 3" xfId="38998" xr:uid="{00000000-0005-0000-0000-000031680000}"/>
    <cellStyle name="Note 2 7 2 2 2 3" xfId="14698" xr:uid="{00000000-0005-0000-0000-000032680000}"/>
    <cellStyle name="Note 2 7 2 2 2 3 2" xfId="24872" xr:uid="{00000000-0005-0000-0000-000033680000}"/>
    <cellStyle name="Note 2 7 2 2 2 3 3" xfId="41538" xr:uid="{00000000-0005-0000-0000-000034680000}"/>
    <cellStyle name="Note 2 7 2 2 2 4" xfId="24870" xr:uid="{00000000-0005-0000-0000-000035680000}"/>
    <cellStyle name="Note 2 7 2 2 2 5" xfId="36445" xr:uid="{00000000-0005-0000-0000-000036680000}"/>
    <cellStyle name="Note 2 7 2 2 3" xfId="14699" xr:uid="{00000000-0005-0000-0000-000037680000}"/>
    <cellStyle name="Note 2 7 2 2 3 2" xfId="24873" xr:uid="{00000000-0005-0000-0000-000038680000}"/>
    <cellStyle name="Note 2 7 2 2 3 3" xfId="37726" xr:uid="{00000000-0005-0000-0000-000039680000}"/>
    <cellStyle name="Note 2 7 2 2 4" xfId="14700" xr:uid="{00000000-0005-0000-0000-00003A680000}"/>
    <cellStyle name="Note 2 7 2 2 4 2" xfId="24874" xr:uid="{00000000-0005-0000-0000-00003B680000}"/>
    <cellStyle name="Note 2 7 2 2 4 3" xfId="40268" xr:uid="{00000000-0005-0000-0000-00003C680000}"/>
    <cellStyle name="Note 2 7 2 2 5" xfId="24869" xr:uid="{00000000-0005-0000-0000-00003D680000}"/>
    <cellStyle name="Note 2 7 2 2 6" xfId="35166" xr:uid="{00000000-0005-0000-0000-00003E680000}"/>
    <cellStyle name="Note 2 7 2 3" xfId="24868" xr:uid="{00000000-0005-0000-0000-00003F680000}"/>
    <cellStyle name="Note 2 7 2 4" xfId="33895" xr:uid="{00000000-0005-0000-0000-000040680000}"/>
    <cellStyle name="Note 2 7 3" xfId="14701" xr:uid="{00000000-0005-0000-0000-000041680000}"/>
    <cellStyle name="Note 2 7 3 2" xfId="14702" xr:uid="{00000000-0005-0000-0000-000042680000}"/>
    <cellStyle name="Note 2 7 3 2 2" xfId="14703" xr:uid="{00000000-0005-0000-0000-000043680000}"/>
    <cellStyle name="Note 2 7 3 2 2 2" xfId="24877" xr:uid="{00000000-0005-0000-0000-000044680000}"/>
    <cellStyle name="Note 2 7 3 2 2 3" xfId="38478" xr:uid="{00000000-0005-0000-0000-000045680000}"/>
    <cellStyle name="Note 2 7 3 2 3" xfId="14704" xr:uid="{00000000-0005-0000-0000-000046680000}"/>
    <cellStyle name="Note 2 7 3 2 3 2" xfId="24878" xr:uid="{00000000-0005-0000-0000-000047680000}"/>
    <cellStyle name="Note 2 7 3 2 3 3" xfId="41018" xr:uid="{00000000-0005-0000-0000-000048680000}"/>
    <cellStyle name="Note 2 7 3 2 4" xfId="24876" xr:uid="{00000000-0005-0000-0000-000049680000}"/>
    <cellStyle name="Note 2 7 3 2 5" xfId="35925" xr:uid="{00000000-0005-0000-0000-00004A680000}"/>
    <cellStyle name="Note 2 7 3 3" xfId="14705" xr:uid="{00000000-0005-0000-0000-00004B680000}"/>
    <cellStyle name="Note 2 7 3 3 2" xfId="24879" xr:uid="{00000000-0005-0000-0000-00004C680000}"/>
    <cellStyle name="Note 2 7 3 3 3" xfId="37204" xr:uid="{00000000-0005-0000-0000-00004D680000}"/>
    <cellStyle name="Note 2 7 3 4" xfId="14706" xr:uid="{00000000-0005-0000-0000-00004E680000}"/>
    <cellStyle name="Note 2 7 3 4 2" xfId="24880" xr:uid="{00000000-0005-0000-0000-00004F680000}"/>
    <cellStyle name="Note 2 7 3 4 3" xfId="39748" xr:uid="{00000000-0005-0000-0000-000050680000}"/>
    <cellStyle name="Note 2 7 3 5" xfId="24875" xr:uid="{00000000-0005-0000-0000-000051680000}"/>
    <cellStyle name="Note 2 7 3 6" xfId="34645" xr:uid="{00000000-0005-0000-0000-000052680000}"/>
    <cellStyle name="Note 2 7 4" xfId="14707" xr:uid="{00000000-0005-0000-0000-000053680000}"/>
    <cellStyle name="Note 2 7 4 2" xfId="24881" xr:uid="{00000000-0005-0000-0000-000054680000}"/>
    <cellStyle name="Note 2 7 5" xfId="24867" xr:uid="{00000000-0005-0000-0000-000055680000}"/>
    <cellStyle name="Note 2 7 6" xfId="32692" xr:uid="{00000000-0005-0000-0000-000056680000}"/>
    <cellStyle name="Note 2 8" xfId="14708" xr:uid="{00000000-0005-0000-0000-000057680000}"/>
    <cellStyle name="Note 2 8 2" xfId="14709" xr:uid="{00000000-0005-0000-0000-000058680000}"/>
    <cellStyle name="Note 2 8 2 2" xfId="14710" xr:uid="{00000000-0005-0000-0000-000059680000}"/>
    <cellStyle name="Note 2 8 2 2 2" xfId="14711" xr:uid="{00000000-0005-0000-0000-00005A680000}"/>
    <cellStyle name="Note 2 8 2 2 2 2" xfId="14712" xr:uid="{00000000-0005-0000-0000-00005B680000}"/>
    <cellStyle name="Note 2 8 2 2 2 2 2" xfId="24886" xr:uid="{00000000-0005-0000-0000-00005C680000}"/>
    <cellStyle name="Note 2 8 2 2 2 2 3" xfId="39128" xr:uid="{00000000-0005-0000-0000-00005D680000}"/>
    <cellStyle name="Note 2 8 2 2 2 3" xfId="14713" xr:uid="{00000000-0005-0000-0000-00005E680000}"/>
    <cellStyle name="Note 2 8 2 2 2 3 2" xfId="24887" xr:uid="{00000000-0005-0000-0000-00005F680000}"/>
    <cellStyle name="Note 2 8 2 2 2 3 3" xfId="41668" xr:uid="{00000000-0005-0000-0000-000060680000}"/>
    <cellStyle name="Note 2 8 2 2 2 4" xfId="24885" xr:uid="{00000000-0005-0000-0000-000061680000}"/>
    <cellStyle name="Note 2 8 2 2 2 5" xfId="36575" xr:uid="{00000000-0005-0000-0000-000062680000}"/>
    <cellStyle name="Note 2 8 2 2 3" xfId="14714" xr:uid="{00000000-0005-0000-0000-000063680000}"/>
    <cellStyle name="Note 2 8 2 2 3 2" xfId="24888" xr:uid="{00000000-0005-0000-0000-000064680000}"/>
    <cellStyle name="Note 2 8 2 2 3 3" xfId="37856" xr:uid="{00000000-0005-0000-0000-000065680000}"/>
    <cellStyle name="Note 2 8 2 2 4" xfId="14715" xr:uid="{00000000-0005-0000-0000-000066680000}"/>
    <cellStyle name="Note 2 8 2 2 4 2" xfId="24889" xr:uid="{00000000-0005-0000-0000-000067680000}"/>
    <cellStyle name="Note 2 8 2 2 4 3" xfId="40398" xr:uid="{00000000-0005-0000-0000-000068680000}"/>
    <cellStyle name="Note 2 8 2 2 5" xfId="24884" xr:uid="{00000000-0005-0000-0000-000069680000}"/>
    <cellStyle name="Note 2 8 2 2 6" xfId="35296" xr:uid="{00000000-0005-0000-0000-00006A680000}"/>
    <cellStyle name="Note 2 8 2 3" xfId="24883" xr:uid="{00000000-0005-0000-0000-00006B680000}"/>
    <cellStyle name="Note 2 8 2 4" xfId="34024" xr:uid="{00000000-0005-0000-0000-00006C680000}"/>
    <cellStyle name="Note 2 8 3" xfId="14716" xr:uid="{00000000-0005-0000-0000-00006D680000}"/>
    <cellStyle name="Note 2 8 3 2" xfId="14717" xr:uid="{00000000-0005-0000-0000-00006E680000}"/>
    <cellStyle name="Note 2 8 3 2 2" xfId="14718" xr:uid="{00000000-0005-0000-0000-00006F680000}"/>
    <cellStyle name="Note 2 8 3 2 2 2" xfId="24892" xr:uid="{00000000-0005-0000-0000-000070680000}"/>
    <cellStyle name="Note 2 8 3 2 2 3" xfId="38608" xr:uid="{00000000-0005-0000-0000-000071680000}"/>
    <cellStyle name="Note 2 8 3 2 3" xfId="14719" xr:uid="{00000000-0005-0000-0000-000072680000}"/>
    <cellStyle name="Note 2 8 3 2 3 2" xfId="24893" xr:uid="{00000000-0005-0000-0000-000073680000}"/>
    <cellStyle name="Note 2 8 3 2 3 3" xfId="41148" xr:uid="{00000000-0005-0000-0000-000074680000}"/>
    <cellStyle name="Note 2 8 3 2 4" xfId="24891" xr:uid="{00000000-0005-0000-0000-000075680000}"/>
    <cellStyle name="Note 2 8 3 2 5" xfId="36055" xr:uid="{00000000-0005-0000-0000-000076680000}"/>
    <cellStyle name="Note 2 8 3 3" xfId="14720" xr:uid="{00000000-0005-0000-0000-000077680000}"/>
    <cellStyle name="Note 2 8 3 3 2" xfId="24894" xr:uid="{00000000-0005-0000-0000-000078680000}"/>
    <cellStyle name="Note 2 8 3 3 3" xfId="37334" xr:uid="{00000000-0005-0000-0000-000079680000}"/>
    <cellStyle name="Note 2 8 3 4" xfId="14721" xr:uid="{00000000-0005-0000-0000-00007A680000}"/>
    <cellStyle name="Note 2 8 3 4 2" xfId="24895" xr:uid="{00000000-0005-0000-0000-00007B680000}"/>
    <cellStyle name="Note 2 8 3 4 3" xfId="39878" xr:uid="{00000000-0005-0000-0000-00007C680000}"/>
    <cellStyle name="Note 2 8 3 5" xfId="24890" xr:uid="{00000000-0005-0000-0000-00007D680000}"/>
    <cellStyle name="Note 2 8 3 6" xfId="34773" xr:uid="{00000000-0005-0000-0000-00007E680000}"/>
    <cellStyle name="Note 2 8 4" xfId="14722" xr:uid="{00000000-0005-0000-0000-00007F680000}"/>
    <cellStyle name="Note 2 8 4 2" xfId="24896" xr:uid="{00000000-0005-0000-0000-000080680000}"/>
    <cellStyle name="Note 2 8 5" xfId="24882" xr:uid="{00000000-0005-0000-0000-000081680000}"/>
    <cellStyle name="Note 2 8 6" xfId="32833" xr:uid="{00000000-0005-0000-0000-000082680000}"/>
    <cellStyle name="Note 2 9" xfId="14723" xr:uid="{00000000-0005-0000-0000-000083680000}"/>
    <cellStyle name="Note 2 9 2" xfId="14724" xr:uid="{00000000-0005-0000-0000-000084680000}"/>
    <cellStyle name="Note 2 9 2 2" xfId="14725" xr:uid="{00000000-0005-0000-0000-000085680000}"/>
    <cellStyle name="Note 2 9 2 2 2" xfId="14726" xr:uid="{00000000-0005-0000-0000-000086680000}"/>
    <cellStyle name="Note 2 9 2 2 2 2" xfId="14727" xr:uid="{00000000-0005-0000-0000-000087680000}"/>
    <cellStyle name="Note 2 9 2 2 2 2 2" xfId="24901" xr:uid="{00000000-0005-0000-0000-000088680000}"/>
    <cellStyle name="Note 2 9 2 2 2 2 3" xfId="39157" xr:uid="{00000000-0005-0000-0000-000089680000}"/>
    <cellStyle name="Note 2 9 2 2 2 3" xfId="14728" xr:uid="{00000000-0005-0000-0000-00008A680000}"/>
    <cellStyle name="Note 2 9 2 2 2 3 2" xfId="24902" xr:uid="{00000000-0005-0000-0000-00008B680000}"/>
    <cellStyle name="Note 2 9 2 2 2 3 3" xfId="41697" xr:uid="{00000000-0005-0000-0000-00008C680000}"/>
    <cellStyle name="Note 2 9 2 2 2 4" xfId="24900" xr:uid="{00000000-0005-0000-0000-00008D680000}"/>
    <cellStyle name="Note 2 9 2 2 2 5" xfId="36604" xr:uid="{00000000-0005-0000-0000-00008E680000}"/>
    <cellStyle name="Note 2 9 2 2 3" xfId="14729" xr:uid="{00000000-0005-0000-0000-00008F680000}"/>
    <cellStyle name="Note 2 9 2 2 3 2" xfId="24903" xr:uid="{00000000-0005-0000-0000-000090680000}"/>
    <cellStyle name="Note 2 9 2 2 3 3" xfId="37887" xr:uid="{00000000-0005-0000-0000-000091680000}"/>
    <cellStyle name="Note 2 9 2 2 4" xfId="14730" xr:uid="{00000000-0005-0000-0000-000092680000}"/>
    <cellStyle name="Note 2 9 2 2 4 2" xfId="24904" xr:uid="{00000000-0005-0000-0000-000093680000}"/>
    <cellStyle name="Note 2 9 2 2 4 3" xfId="40427" xr:uid="{00000000-0005-0000-0000-000094680000}"/>
    <cellStyle name="Note 2 9 2 2 5" xfId="24899" xr:uid="{00000000-0005-0000-0000-000095680000}"/>
    <cellStyle name="Note 2 9 2 2 6" xfId="35327" xr:uid="{00000000-0005-0000-0000-000096680000}"/>
    <cellStyle name="Note 2 9 2 3" xfId="24898" xr:uid="{00000000-0005-0000-0000-000097680000}"/>
    <cellStyle name="Note 2 9 2 4" xfId="34055" xr:uid="{00000000-0005-0000-0000-000098680000}"/>
    <cellStyle name="Note 2 9 3" xfId="14731" xr:uid="{00000000-0005-0000-0000-000099680000}"/>
    <cellStyle name="Note 2 9 3 2" xfId="14732" xr:uid="{00000000-0005-0000-0000-00009A680000}"/>
    <cellStyle name="Note 2 9 3 2 2" xfId="14733" xr:uid="{00000000-0005-0000-0000-00009B680000}"/>
    <cellStyle name="Note 2 9 3 2 2 2" xfId="24907" xr:uid="{00000000-0005-0000-0000-00009C680000}"/>
    <cellStyle name="Note 2 9 3 2 2 3" xfId="38637" xr:uid="{00000000-0005-0000-0000-00009D680000}"/>
    <cellStyle name="Note 2 9 3 2 3" xfId="14734" xr:uid="{00000000-0005-0000-0000-00009E680000}"/>
    <cellStyle name="Note 2 9 3 2 3 2" xfId="24908" xr:uid="{00000000-0005-0000-0000-00009F680000}"/>
    <cellStyle name="Note 2 9 3 2 3 3" xfId="41177" xr:uid="{00000000-0005-0000-0000-0000A0680000}"/>
    <cellStyle name="Note 2 9 3 2 4" xfId="24906" xr:uid="{00000000-0005-0000-0000-0000A1680000}"/>
    <cellStyle name="Note 2 9 3 2 5" xfId="36084" xr:uid="{00000000-0005-0000-0000-0000A2680000}"/>
    <cellStyle name="Note 2 9 3 3" xfId="14735" xr:uid="{00000000-0005-0000-0000-0000A3680000}"/>
    <cellStyle name="Note 2 9 3 3 2" xfId="24909" xr:uid="{00000000-0005-0000-0000-0000A4680000}"/>
    <cellStyle name="Note 2 9 3 3 3" xfId="37365" xr:uid="{00000000-0005-0000-0000-0000A5680000}"/>
    <cellStyle name="Note 2 9 3 4" xfId="14736" xr:uid="{00000000-0005-0000-0000-0000A6680000}"/>
    <cellStyle name="Note 2 9 3 4 2" xfId="24910" xr:uid="{00000000-0005-0000-0000-0000A7680000}"/>
    <cellStyle name="Note 2 9 3 4 3" xfId="39907" xr:uid="{00000000-0005-0000-0000-0000A8680000}"/>
    <cellStyle name="Note 2 9 3 5" xfId="24905" xr:uid="{00000000-0005-0000-0000-0000A9680000}"/>
    <cellStyle name="Note 2 9 3 6" xfId="34804" xr:uid="{00000000-0005-0000-0000-0000AA680000}"/>
    <cellStyle name="Note 2 9 4" xfId="24897" xr:uid="{00000000-0005-0000-0000-0000AB680000}"/>
    <cellStyle name="Note 2 9 5" xfId="32868" xr:uid="{00000000-0005-0000-0000-0000AC680000}"/>
    <cellStyle name="Note 3" xfId="2718" xr:uid="{00000000-0005-0000-0000-0000AD680000}"/>
    <cellStyle name="Note 3 10" xfId="14738" xr:uid="{00000000-0005-0000-0000-0000AE680000}"/>
    <cellStyle name="Note 3 10 2" xfId="24912" xr:uid="{00000000-0005-0000-0000-0000AF680000}"/>
    <cellStyle name="Note 3 10 3" xfId="42453" xr:uid="{00000000-0005-0000-0000-0000B0680000}"/>
    <cellStyle name="Note 3 11" xfId="14739" xr:uid="{00000000-0005-0000-0000-0000B1680000}"/>
    <cellStyle name="Note 3 11 2" xfId="24913" xr:uid="{00000000-0005-0000-0000-0000B2680000}"/>
    <cellStyle name="Note 3 12" xfId="14737" xr:uid="{00000000-0005-0000-0000-0000B3680000}"/>
    <cellStyle name="Note 3 13" xfId="24911" xr:uid="{00000000-0005-0000-0000-0000B4680000}"/>
    <cellStyle name="Note 3 14" xfId="30923" xr:uid="{00000000-0005-0000-0000-0000B5680000}"/>
    <cellStyle name="Note 3 2" xfId="2719" xr:uid="{00000000-0005-0000-0000-0000B6680000}"/>
    <cellStyle name="Note 3 2 10" xfId="24914" xr:uid="{00000000-0005-0000-0000-0000B7680000}"/>
    <cellStyle name="Note 3 2 11" xfId="30924" xr:uid="{00000000-0005-0000-0000-0000B8680000}"/>
    <cellStyle name="Note 3 2 2" xfId="14741" xr:uid="{00000000-0005-0000-0000-0000B9680000}"/>
    <cellStyle name="Note 3 2 2 2" xfId="14742" xr:uid="{00000000-0005-0000-0000-0000BA680000}"/>
    <cellStyle name="Note 3 2 2 2 2" xfId="14743" xr:uid="{00000000-0005-0000-0000-0000BB680000}"/>
    <cellStyle name="Note 3 2 2 2 2 2" xfId="14744" xr:uid="{00000000-0005-0000-0000-0000BC680000}"/>
    <cellStyle name="Note 3 2 2 2 2 2 2" xfId="14745" xr:uid="{00000000-0005-0000-0000-0000BD680000}"/>
    <cellStyle name="Note 3 2 2 2 2 2 2 2" xfId="14746" xr:uid="{00000000-0005-0000-0000-0000BE680000}"/>
    <cellStyle name="Note 3 2 2 2 2 2 2 2 2" xfId="24920" xr:uid="{00000000-0005-0000-0000-0000BF680000}"/>
    <cellStyle name="Note 3 2 2 2 2 2 2 2 3" xfId="38930" xr:uid="{00000000-0005-0000-0000-0000C0680000}"/>
    <cellStyle name="Note 3 2 2 2 2 2 2 3" xfId="14747" xr:uid="{00000000-0005-0000-0000-0000C1680000}"/>
    <cellStyle name="Note 3 2 2 2 2 2 2 3 2" xfId="24921" xr:uid="{00000000-0005-0000-0000-0000C2680000}"/>
    <cellStyle name="Note 3 2 2 2 2 2 2 3 3" xfId="41470" xr:uid="{00000000-0005-0000-0000-0000C3680000}"/>
    <cellStyle name="Note 3 2 2 2 2 2 2 4" xfId="24919" xr:uid="{00000000-0005-0000-0000-0000C4680000}"/>
    <cellStyle name="Note 3 2 2 2 2 2 2 5" xfId="36377" xr:uid="{00000000-0005-0000-0000-0000C5680000}"/>
    <cellStyle name="Note 3 2 2 2 2 2 3" xfId="14748" xr:uid="{00000000-0005-0000-0000-0000C6680000}"/>
    <cellStyle name="Note 3 2 2 2 2 2 3 2" xfId="24922" xr:uid="{00000000-0005-0000-0000-0000C7680000}"/>
    <cellStyle name="Note 3 2 2 2 2 2 3 3" xfId="37658" xr:uid="{00000000-0005-0000-0000-0000C8680000}"/>
    <cellStyle name="Note 3 2 2 2 2 2 4" xfId="14749" xr:uid="{00000000-0005-0000-0000-0000C9680000}"/>
    <cellStyle name="Note 3 2 2 2 2 2 4 2" xfId="24923" xr:uid="{00000000-0005-0000-0000-0000CA680000}"/>
    <cellStyle name="Note 3 2 2 2 2 2 4 3" xfId="40200" xr:uid="{00000000-0005-0000-0000-0000CB680000}"/>
    <cellStyle name="Note 3 2 2 2 2 2 5" xfId="24918" xr:uid="{00000000-0005-0000-0000-0000CC680000}"/>
    <cellStyle name="Note 3 2 2 2 2 2 6" xfId="35098" xr:uid="{00000000-0005-0000-0000-0000CD680000}"/>
    <cellStyle name="Note 3 2 2 2 2 3" xfId="24917" xr:uid="{00000000-0005-0000-0000-0000CE680000}"/>
    <cellStyle name="Note 3 2 2 2 2 4" xfId="33827" xr:uid="{00000000-0005-0000-0000-0000CF680000}"/>
    <cellStyle name="Note 3 2 2 2 3" xfId="14750" xr:uid="{00000000-0005-0000-0000-0000D0680000}"/>
    <cellStyle name="Note 3 2 2 2 3 2" xfId="14751" xr:uid="{00000000-0005-0000-0000-0000D1680000}"/>
    <cellStyle name="Note 3 2 2 2 3 2 2" xfId="14752" xr:uid="{00000000-0005-0000-0000-0000D2680000}"/>
    <cellStyle name="Note 3 2 2 2 3 2 2 2" xfId="24926" xr:uid="{00000000-0005-0000-0000-0000D3680000}"/>
    <cellStyle name="Note 3 2 2 2 3 2 2 3" xfId="38410" xr:uid="{00000000-0005-0000-0000-0000D4680000}"/>
    <cellStyle name="Note 3 2 2 2 3 2 3" xfId="14753" xr:uid="{00000000-0005-0000-0000-0000D5680000}"/>
    <cellStyle name="Note 3 2 2 2 3 2 3 2" xfId="24927" xr:uid="{00000000-0005-0000-0000-0000D6680000}"/>
    <cellStyle name="Note 3 2 2 2 3 2 3 3" xfId="40950" xr:uid="{00000000-0005-0000-0000-0000D7680000}"/>
    <cellStyle name="Note 3 2 2 2 3 2 4" xfId="24925" xr:uid="{00000000-0005-0000-0000-0000D8680000}"/>
    <cellStyle name="Note 3 2 2 2 3 2 5" xfId="35857" xr:uid="{00000000-0005-0000-0000-0000D9680000}"/>
    <cellStyle name="Note 3 2 2 2 3 3" xfId="14754" xr:uid="{00000000-0005-0000-0000-0000DA680000}"/>
    <cellStyle name="Note 3 2 2 2 3 3 2" xfId="24928" xr:uid="{00000000-0005-0000-0000-0000DB680000}"/>
    <cellStyle name="Note 3 2 2 2 3 3 3" xfId="37136" xr:uid="{00000000-0005-0000-0000-0000DC680000}"/>
    <cellStyle name="Note 3 2 2 2 3 4" xfId="14755" xr:uid="{00000000-0005-0000-0000-0000DD680000}"/>
    <cellStyle name="Note 3 2 2 2 3 4 2" xfId="24929" xr:uid="{00000000-0005-0000-0000-0000DE680000}"/>
    <cellStyle name="Note 3 2 2 2 3 4 3" xfId="39680" xr:uid="{00000000-0005-0000-0000-0000DF680000}"/>
    <cellStyle name="Note 3 2 2 2 3 5" xfId="24924" xr:uid="{00000000-0005-0000-0000-0000E0680000}"/>
    <cellStyle name="Note 3 2 2 2 3 6" xfId="34579" xr:uid="{00000000-0005-0000-0000-0000E1680000}"/>
    <cellStyle name="Note 3 2 2 2 4" xfId="24916" xr:uid="{00000000-0005-0000-0000-0000E2680000}"/>
    <cellStyle name="Note 3 2 2 2 5" xfId="32624" xr:uid="{00000000-0005-0000-0000-0000E3680000}"/>
    <cellStyle name="Note 3 2 2 3" xfId="14756" xr:uid="{00000000-0005-0000-0000-0000E4680000}"/>
    <cellStyle name="Note 3 2 2 3 2" xfId="14757" xr:uid="{00000000-0005-0000-0000-0000E5680000}"/>
    <cellStyle name="Note 3 2 2 3 2 2" xfId="14758" xr:uid="{00000000-0005-0000-0000-0000E6680000}"/>
    <cellStyle name="Note 3 2 2 3 2 2 2" xfId="14759" xr:uid="{00000000-0005-0000-0000-0000E7680000}"/>
    <cellStyle name="Note 3 2 2 3 2 2 2 2" xfId="14760" xr:uid="{00000000-0005-0000-0000-0000E8680000}"/>
    <cellStyle name="Note 3 2 2 3 2 2 2 2 2" xfId="24934" xr:uid="{00000000-0005-0000-0000-0000E9680000}"/>
    <cellStyle name="Note 3 2 2 3 2 2 2 2 3" xfId="39082" xr:uid="{00000000-0005-0000-0000-0000EA680000}"/>
    <cellStyle name="Note 3 2 2 3 2 2 2 3" xfId="14761" xr:uid="{00000000-0005-0000-0000-0000EB680000}"/>
    <cellStyle name="Note 3 2 2 3 2 2 2 3 2" xfId="24935" xr:uid="{00000000-0005-0000-0000-0000EC680000}"/>
    <cellStyle name="Note 3 2 2 3 2 2 2 3 3" xfId="41622" xr:uid="{00000000-0005-0000-0000-0000ED680000}"/>
    <cellStyle name="Note 3 2 2 3 2 2 2 4" xfId="24933" xr:uid="{00000000-0005-0000-0000-0000EE680000}"/>
    <cellStyle name="Note 3 2 2 3 2 2 2 5" xfId="36529" xr:uid="{00000000-0005-0000-0000-0000EF680000}"/>
    <cellStyle name="Note 3 2 2 3 2 2 3" xfId="14762" xr:uid="{00000000-0005-0000-0000-0000F0680000}"/>
    <cellStyle name="Note 3 2 2 3 2 2 3 2" xfId="24936" xr:uid="{00000000-0005-0000-0000-0000F1680000}"/>
    <cellStyle name="Note 3 2 2 3 2 2 3 3" xfId="37810" xr:uid="{00000000-0005-0000-0000-0000F2680000}"/>
    <cellStyle name="Note 3 2 2 3 2 2 4" xfId="14763" xr:uid="{00000000-0005-0000-0000-0000F3680000}"/>
    <cellStyle name="Note 3 2 2 3 2 2 4 2" xfId="24937" xr:uid="{00000000-0005-0000-0000-0000F4680000}"/>
    <cellStyle name="Note 3 2 2 3 2 2 4 3" xfId="40352" xr:uid="{00000000-0005-0000-0000-0000F5680000}"/>
    <cellStyle name="Note 3 2 2 3 2 2 5" xfId="24932" xr:uid="{00000000-0005-0000-0000-0000F6680000}"/>
    <cellStyle name="Note 3 2 2 3 2 2 6" xfId="35250" xr:uid="{00000000-0005-0000-0000-0000F7680000}"/>
    <cellStyle name="Note 3 2 2 3 2 3" xfId="24931" xr:uid="{00000000-0005-0000-0000-0000F8680000}"/>
    <cellStyle name="Note 3 2 2 3 2 4" xfId="33978" xr:uid="{00000000-0005-0000-0000-0000F9680000}"/>
    <cellStyle name="Note 3 2 2 3 3" xfId="14764" xr:uid="{00000000-0005-0000-0000-0000FA680000}"/>
    <cellStyle name="Note 3 2 2 3 3 2" xfId="14765" xr:uid="{00000000-0005-0000-0000-0000FB680000}"/>
    <cellStyle name="Note 3 2 2 3 3 2 2" xfId="14766" xr:uid="{00000000-0005-0000-0000-0000FC680000}"/>
    <cellStyle name="Note 3 2 2 3 3 2 2 2" xfId="24940" xr:uid="{00000000-0005-0000-0000-0000FD680000}"/>
    <cellStyle name="Note 3 2 2 3 3 2 2 3" xfId="38562" xr:uid="{00000000-0005-0000-0000-0000FE680000}"/>
    <cellStyle name="Note 3 2 2 3 3 2 3" xfId="14767" xr:uid="{00000000-0005-0000-0000-0000FF680000}"/>
    <cellStyle name="Note 3 2 2 3 3 2 3 2" xfId="24941" xr:uid="{00000000-0005-0000-0000-000000690000}"/>
    <cellStyle name="Note 3 2 2 3 3 2 3 3" xfId="41102" xr:uid="{00000000-0005-0000-0000-000001690000}"/>
    <cellStyle name="Note 3 2 2 3 3 2 4" xfId="24939" xr:uid="{00000000-0005-0000-0000-000002690000}"/>
    <cellStyle name="Note 3 2 2 3 3 2 5" xfId="36009" xr:uid="{00000000-0005-0000-0000-000003690000}"/>
    <cellStyle name="Note 3 2 2 3 3 3" xfId="14768" xr:uid="{00000000-0005-0000-0000-000004690000}"/>
    <cellStyle name="Note 3 2 2 3 3 3 2" xfId="24942" xr:uid="{00000000-0005-0000-0000-000005690000}"/>
    <cellStyle name="Note 3 2 2 3 3 3 3" xfId="37288" xr:uid="{00000000-0005-0000-0000-000006690000}"/>
    <cellStyle name="Note 3 2 2 3 3 4" xfId="14769" xr:uid="{00000000-0005-0000-0000-000007690000}"/>
    <cellStyle name="Note 3 2 2 3 3 4 2" xfId="24943" xr:uid="{00000000-0005-0000-0000-000008690000}"/>
    <cellStyle name="Note 3 2 2 3 3 4 3" xfId="39832" xr:uid="{00000000-0005-0000-0000-000009690000}"/>
    <cellStyle name="Note 3 2 2 3 3 5" xfId="24938" xr:uid="{00000000-0005-0000-0000-00000A690000}"/>
    <cellStyle name="Note 3 2 2 3 3 6" xfId="34727" xr:uid="{00000000-0005-0000-0000-00000B690000}"/>
    <cellStyle name="Note 3 2 2 3 4" xfId="24930" xr:uid="{00000000-0005-0000-0000-00000C690000}"/>
    <cellStyle name="Note 3 2 2 3 5" xfId="32771" xr:uid="{00000000-0005-0000-0000-00000D690000}"/>
    <cellStyle name="Note 3 2 2 4" xfId="14770" xr:uid="{00000000-0005-0000-0000-00000E690000}"/>
    <cellStyle name="Note 3 2 2 4 2" xfId="14771" xr:uid="{00000000-0005-0000-0000-00000F690000}"/>
    <cellStyle name="Note 3 2 2 4 2 2" xfId="14772" xr:uid="{00000000-0005-0000-0000-000010690000}"/>
    <cellStyle name="Note 3 2 2 4 2 2 2" xfId="14773" xr:uid="{00000000-0005-0000-0000-000011690000}"/>
    <cellStyle name="Note 3 2 2 4 2 2 2 2" xfId="14774" xr:uid="{00000000-0005-0000-0000-000012690000}"/>
    <cellStyle name="Note 3 2 2 4 2 2 2 2 2" xfId="24948" xr:uid="{00000000-0005-0000-0000-000013690000}"/>
    <cellStyle name="Note 3 2 2 4 2 2 2 2 3" xfId="39241" xr:uid="{00000000-0005-0000-0000-000014690000}"/>
    <cellStyle name="Note 3 2 2 4 2 2 2 3" xfId="14775" xr:uid="{00000000-0005-0000-0000-000015690000}"/>
    <cellStyle name="Note 3 2 2 4 2 2 2 3 2" xfId="24949" xr:uid="{00000000-0005-0000-0000-000016690000}"/>
    <cellStyle name="Note 3 2 2 4 2 2 2 3 3" xfId="41781" xr:uid="{00000000-0005-0000-0000-000017690000}"/>
    <cellStyle name="Note 3 2 2 4 2 2 2 4" xfId="24947" xr:uid="{00000000-0005-0000-0000-000018690000}"/>
    <cellStyle name="Note 3 2 2 4 2 2 2 5" xfId="36688" xr:uid="{00000000-0005-0000-0000-000019690000}"/>
    <cellStyle name="Note 3 2 2 4 2 2 3" xfId="14776" xr:uid="{00000000-0005-0000-0000-00001A690000}"/>
    <cellStyle name="Note 3 2 2 4 2 2 3 2" xfId="24950" xr:uid="{00000000-0005-0000-0000-00001B690000}"/>
    <cellStyle name="Note 3 2 2 4 2 2 3 3" xfId="37971" xr:uid="{00000000-0005-0000-0000-00001C690000}"/>
    <cellStyle name="Note 3 2 2 4 2 2 4" xfId="14777" xr:uid="{00000000-0005-0000-0000-00001D690000}"/>
    <cellStyle name="Note 3 2 2 4 2 2 4 2" xfId="24951" xr:uid="{00000000-0005-0000-0000-00001E690000}"/>
    <cellStyle name="Note 3 2 2 4 2 2 4 3" xfId="40511" xr:uid="{00000000-0005-0000-0000-00001F690000}"/>
    <cellStyle name="Note 3 2 2 4 2 2 5" xfId="24946" xr:uid="{00000000-0005-0000-0000-000020690000}"/>
    <cellStyle name="Note 3 2 2 4 2 2 6" xfId="35411" xr:uid="{00000000-0005-0000-0000-000021690000}"/>
    <cellStyle name="Note 3 2 2 4 2 3" xfId="24945" xr:uid="{00000000-0005-0000-0000-000022690000}"/>
    <cellStyle name="Note 3 2 2 4 2 4" xfId="34139" xr:uid="{00000000-0005-0000-0000-000023690000}"/>
    <cellStyle name="Note 3 2 2 4 3" xfId="14778" xr:uid="{00000000-0005-0000-0000-000024690000}"/>
    <cellStyle name="Note 3 2 2 4 3 2" xfId="14779" xr:uid="{00000000-0005-0000-0000-000025690000}"/>
    <cellStyle name="Note 3 2 2 4 3 2 2" xfId="14780" xr:uid="{00000000-0005-0000-0000-000026690000}"/>
    <cellStyle name="Note 3 2 2 4 3 2 2 2" xfId="24954" xr:uid="{00000000-0005-0000-0000-000027690000}"/>
    <cellStyle name="Note 3 2 2 4 3 2 2 3" xfId="38721" xr:uid="{00000000-0005-0000-0000-000028690000}"/>
    <cellStyle name="Note 3 2 2 4 3 2 3" xfId="14781" xr:uid="{00000000-0005-0000-0000-000029690000}"/>
    <cellStyle name="Note 3 2 2 4 3 2 3 2" xfId="24955" xr:uid="{00000000-0005-0000-0000-00002A690000}"/>
    <cellStyle name="Note 3 2 2 4 3 2 3 3" xfId="41261" xr:uid="{00000000-0005-0000-0000-00002B690000}"/>
    <cellStyle name="Note 3 2 2 4 3 2 4" xfId="24953" xr:uid="{00000000-0005-0000-0000-00002C690000}"/>
    <cellStyle name="Note 3 2 2 4 3 2 5" xfId="36168" xr:uid="{00000000-0005-0000-0000-00002D690000}"/>
    <cellStyle name="Note 3 2 2 4 3 3" xfId="14782" xr:uid="{00000000-0005-0000-0000-00002E690000}"/>
    <cellStyle name="Note 3 2 2 4 3 3 2" xfId="24956" xr:uid="{00000000-0005-0000-0000-00002F690000}"/>
    <cellStyle name="Note 3 2 2 4 3 3 3" xfId="37449" xr:uid="{00000000-0005-0000-0000-000030690000}"/>
    <cellStyle name="Note 3 2 2 4 3 4" xfId="14783" xr:uid="{00000000-0005-0000-0000-000031690000}"/>
    <cellStyle name="Note 3 2 2 4 3 4 2" xfId="24957" xr:uid="{00000000-0005-0000-0000-000032690000}"/>
    <cellStyle name="Note 3 2 2 4 3 4 3" xfId="39991" xr:uid="{00000000-0005-0000-0000-000033690000}"/>
    <cellStyle name="Note 3 2 2 4 3 5" xfId="24952" xr:uid="{00000000-0005-0000-0000-000034690000}"/>
    <cellStyle name="Note 3 2 2 4 3 6" xfId="34889" xr:uid="{00000000-0005-0000-0000-000035690000}"/>
    <cellStyle name="Note 3 2 2 4 4" xfId="24944" xr:uid="{00000000-0005-0000-0000-000036690000}"/>
    <cellStyle name="Note 3 2 2 4 5" xfId="33592" xr:uid="{00000000-0005-0000-0000-000037690000}"/>
    <cellStyle name="Note 3 2 2 5" xfId="14784" xr:uid="{00000000-0005-0000-0000-000038690000}"/>
    <cellStyle name="Note 3 2 2 5 2" xfId="14785" xr:uid="{00000000-0005-0000-0000-000039690000}"/>
    <cellStyle name="Note 3 2 2 5 2 2" xfId="14786" xr:uid="{00000000-0005-0000-0000-00003A690000}"/>
    <cellStyle name="Note 3 2 2 5 2 2 2" xfId="14787" xr:uid="{00000000-0005-0000-0000-00003B690000}"/>
    <cellStyle name="Note 3 2 2 5 2 2 2 2" xfId="24961" xr:uid="{00000000-0005-0000-0000-00003C690000}"/>
    <cellStyle name="Note 3 2 2 5 2 2 2 3" xfId="38265" xr:uid="{00000000-0005-0000-0000-00003D690000}"/>
    <cellStyle name="Note 3 2 2 5 2 2 3" xfId="14788" xr:uid="{00000000-0005-0000-0000-00003E690000}"/>
    <cellStyle name="Note 3 2 2 5 2 2 3 2" xfId="24962" xr:uid="{00000000-0005-0000-0000-00003F690000}"/>
    <cellStyle name="Note 3 2 2 5 2 2 3 3" xfId="40805" xr:uid="{00000000-0005-0000-0000-000040690000}"/>
    <cellStyle name="Note 3 2 2 5 2 2 4" xfId="24960" xr:uid="{00000000-0005-0000-0000-000041690000}"/>
    <cellStyle name="Note 3 2 2 5 2 2 5" xfId="35712" xr:uid="{00000000-0005-0000-0000-000042690000}"/>
    <cellStyle name="Note 3 2 2 5 2 3" xfId="14789" xr:uid="{00000000-0005-0000-0000-000043690000}"/>
    <cellStyle name="Note 3 2 2 5 2 3 2" xfId="24963" xr:uid="{00000000-0005-0000-0000-000044690000}"/>
    <cellStyle name="Note 3 2 2 5 2 3 3" xfId="36991" xr:uid="{00000000-0005-0000-0000-000045690000}"/>
    <cellStyle name="Note 3 2 2 5 2 4" xfId="14790" xr:uid="{00000000-0005-0000-0000-000046690000}"/>
    <cellStyle name="Note 3 2 2 5 2 4 2" xfId="24964" xr:uid="{00000000-0005-0000-0000-000047690000}"/>
    <cellStyle name="Note 3 2 2 5 2 4 3" xfId="39535" xr:uid="{00000000-0005-0000-0000-000048690000}"/>
    <cellStyle name="Note 3 2 2 5 2 5" xfId="24959" xr:uid="{00000000-0005-0000-0000-000049690000}"/>
    <cellStyle name="Note 3 2 2 5 2 6" xfId="34437" xr:uid="{00000000-0005-0000-0000-00004A690000}"/>
    <cellStyle name="Note 3 2 2 5 3" xfId="24958" xr:uid="{00000000-0005-0000-0000-00004B690000}"/>
    <cellStyle name="Note 3 2 2 5 4" xfId="32460" xr:uid="{00000000-0005-0000-0000-00004C690000}"/>
    <cellStyle name="Note 3 2 2 6" xfId="14791" xr:uid="{00000000-0005-0000-0000-00004D690000}"/>
    <cellStyle name="Note 3 2 2 6 2" xfId="14792" xr:uid="{00000000-0005-0000-0000-00004E690000}"/>
    <cellStyle name="Note 3 2 2 6 2 2" xfId="14793" xr:uid="{00000000-0005-0000-0000-00004F690000}"/>
    <cellStyle name="Note 3 2 2 6 2 2 2" xfId="24967" xr:uid="{00000000-0005-0000-0000-000050690000}"/>
    <cellStyle name="Note 3 2 2 6 2 2 3" xfId="38123" xr:uid="{00000000-0005-0000-0000-000051690000}"/>
    <cellStyle name="Note 3 2 2 6 2 3" xfId="14794" xr:uid="{00000000-0005-0000-0000-000052690000}"/>
    <cellStyle name="Note 3 2 2 6 2 3 2" xfId="24968" xr:uid="{00000000-0005-0000-0000-000053690000}"/>
    <cellStyle name="Note 3 2 2 6 2 3 3" xfId="40663" xr:uid="{00000000-0005-0000-0000-000054690000}"/>
    <cellStyle name="Note 3 2 2 6 2 4" xfId="24966" xr:uid="{00000000-0005-0000-0000-000055690000}"/>
    <cellStyle name="Note 3 2 2 6 2 5" xfId="35570" xr:uid="{00000000-0005-0000-0000-000056690000}"/>
    <cellStyle name="Note 3 2 2 6 3" xfId="14795" xr:uid="{00000000-0005-0000-0000-000057690000}"/>
    <cellStyle name="Note 3 2 2 6 3 2" xfId="24969" xr:uid="{00000000-0005-0000-0000-000058690000}"/>
    <cellStyle name="Note 3 2 2 6 3 3" xfId="36849" xr:uid="{00000000-0005-0000-0000-000059690000}"/>
    <cellStyle name="Note 3 2 2 6 4" xfId="14796" xr:uid="{00000000-0005-0000-0000-00005A690000}"/>
    <cellStyle name="Note 3 2 2 6 4 2" xfId="24970" xr:uid="{00000000-0005-0000-0000-00005B690000}"/>
    <cellStyle name="Note 3 2 2 6 4 3" xfId="39393" xr:uid="{00000000-0005-0000-0000-00005C690000}"/>
    <cellStyle name="Note 3 2 2 6 5" xfId="24965" xr:uid="{00000000-0005-0000-0000-00005D690000}"/>
    <cellStyle name="Note 3 2 2 6 6" xfId="34295" xr:uid="{00000000-0005-0000-0000-00005E690000}"/>
    <cellStyle name="Note 3 2 2 7" xfId="24915" xr:uid="{00000000-0005-0000-0000-00005F690000}"/>
    <cellStyle name="Note 3 2 2 8" xfId="31691" xr:uid="{00000000-0005-0000-0000-000060690000}"/>
    <cellStyle name="Note 3 2 3" xfId="14797" xr:uid="{00000000-0005-0000-0000-000061690000}"/>
    <cellStyle name="Note 3 2 3 2" xfId="14798" xr:uid="{00000000-0005-0000-0000-000062690000}"/>
    <cellStyle name="Note 3 2 3 2 2" xfId="14799" xr:uid="{00000000-0005-0000-0000-000063690000}"/>
    <cellStyle name="Note 3 2 3 2 2 2" xfId="14800" xr:uid="{00000000-0005-0000-0000-000064690000}"/>
    <cellStyle name="Note 3 2 3 2 2 2 2" xfId="14801" xr:uid="{00000000-0005-0000-0000-000065690000}"/>
    <cellStyle name="Note 3 2 3 2 2 2 2 2" xfId="24975" xr:uid="{00000000-0005-0000-0000-000066690000}"/>
    <cellStyle name="Note 3 2 3 2 2 2 2 3" xfId="38853" xr:uid="{00000000-0005-0000-0000-000067690000}"/>
    <cellStyle name="Note 3 2 3 2 2 2 3" xfId="14802" xr:uid="{00000000-0005-0000-0000-000068690000}"/>
    <cellStyle name="Note 3 2 3 2 2 2 3 2" xfId="24976" xr:uid="{00000000-0005-0000-0000-000069690000}"/>
    <cellStyle name="Note 3 2 3 2 2 2 3 3" xfId="41393" xr:uid="{00000000-0005-0000-0000-00006A690000}"/>
    <cellStyle name="Note 3 2 3 2 2 2 4" xfId="24974" xr:uid="{00000000-0005-0000-0000-00006B690000}"/>
    <cellStyle name="Note 3 2 3 2 2 2 5" xfId="36300" xr:uid="{00000000-0005-0000-0000-00006C690000}"/>
    <cellStyle name="Note 3 2 3 2 2 3" xfId="14803" xr:uid="{00000000-0005-0000-0000-00006D690000}"/>
    <cellStyle name="Note 3 2 3 2 2 3 2" xfId="24977" xr:uid="{00000000-0005-0000-0000-00006E690000}"/>
    <cellStyle name="Note 3 2 3 2 2 3 3" xfId="37581" xr:uid="{00000000-0005-0000-0000-00006F690000}"/>
    <cellStyle name="Note 3 2 3 2 2 4" xfId="14804" xr:uid="{00000000-0005-0000-0000-000070690000}"/>
    <cellStyle name="Note 3 2 3 2 2 4 2" xfId="24978" xr:uid="{00000000-0005-0000-0000-000071690000}"/>
    <cellStyle name="Note 3 2 3 2 2 4 3" xfId="40123" xr:uid="{00000000-0005-0000-0000-000072690000}"/>
    <cellStyle name="Note 3 2 3 2 2 5" xfId="24973" xr:uid="{00000000-0005-0000-0000-000073690000}"/>
    <cellStyle name="Note 3 2 3 2 2 6" xfId="35021" xr:uid="{00000000-0005-0000-0000-000074690000}"/>
    <cellStyle name="Note 3 2 3 2 3" xfId="24972" xr:uid="{00000000-0005-0000-0000-000075690000}"/>
    <cellStyle name="Note 3 2 3 2 4" xfId="33750" xr:uid="{00000000-0005-0000-0000-000076690000}"/>
    <cellStyle name="Note 3 2 3 3" xfId="14805" xr:uid="{00000000-0005-0000-0000-000077690000}"/>
    <cellStyle name="Note 3 2 3 3 2" xfId="14806" xr:uid="{00000000-0005-0000-0000-000078690000}"/>
    <cellStyle name="Note 3 2 3 3 2 2" xfId="14807" xr:uid="{00000000-0005-0000-0000-000079690000}"/>
    <cellStyle name="Note 3 2 3 3 2 2 2" xfId="24981" xr:uid="{00000000-0005-0000-0000-00007A690000}"/>
    <cellStyle name="Note 3 2 3 3 2 2 3" xfId="38333" xr:uid="{00000000-0005-0000-0000-00007B690000}"/>
    <cellStyle name="Note 3 2 3 3 2 3" xfId="14808" xr:uid="{00000000-0005-0000-0000-00007C690000}"/>
    <cellStyle name="Note 3 2 3 3 2 3 2" xfId="24982" xr:uid="{00000000-0005-0000-0000-00007D690000}"/>
    <cellStyle name="Note 3 2 3 3 2 3 3" xfId="40873" xr:uid="{00000000-0005-0000-0000-00007E690000}"/>
    <cellStyle name="Note 3 2 3 3 2 4" xfId="24980" xr:uid="{00000000-0005-0000-0000-00007F690000}"/>
    <cellStyle name="Note 3 2 3 3 2 5" xfId="35780" xr:uid="{00000000-0005-0000-0000-000080690000}"/>
    <cellStyle name="Note 3 2 3 3 3" xfId="14809" xr:uid="{00000000-0005-0000-0000-000081690000}"/>
    <cellStyle name="Note 3 2 3 3 3 2" xfId="24983" xr:uid="{00000000-0005-0000-0000-000082690000}"/>
    <cellStyle name="Note 3 2 3 3 3 3" xfId="37059" xr:uid="{00000000-0005-0000-0000-000083690000}"/>
    <cellStyle name="Note 3 2 3 3 4" xfId="14810" xr:uid="{00000000-0005-0000-0000-000084690000}"/>
    <cellStyle name="Note 3 2 3 3 4 2" xfId="24984" xr:uid="{00000000-0005-0000-0000-000085690000}"/>
    <cellStyle name="Note 3 2 3 3 4 3" xfId="39603" xr:uid="{00000000-0005-0000-0000-000086690000}"/>
    <cellStyle name="Note 3 2 3 3 5" xfId="24979" xr:uid="{00000000-0005-0000-0000-000087690000}"/>
    <cellStyle name="Note 3 2 3 3 6" xfId="34504" xr:uid="{00000000-0005-0000-0000-000088690000}"/>
    <cellStyle name="Note 3 2 3 4" xfId="24971" xr:uid="{00000000-0005-0000-0000-000089690000}"/>
    <cellStyle name="Note 3 2 3 5" xfId="32550" xr:uid="{00000000-0005-0000-0000-00008A690000}"/>
    <cellStyle name="Note 3 2 4" xfId="14811" xr:uid="{00000000-0005-0000-0000-00008B690000}"/>
    <cellStyle name="Note 3 2 4 2" xfId="14812" xr:uid="{00000000-0005-0000-0000-00008C690000}"/>
    <cellStyle name="Note 3 2 4 2 2" xfId="14813" xr:uid="{00000000-0005-0000-0000-00008D690000}"/>
    <cellStyle name="Note 3 2 4 2 2 2" xfId="14814" xr:uid="{00000000-0005-0000-0000-00008E690000}"/>
    <cellStyle name="Note 3 2 4 2 2 2 2" xfId="14815" xr:uid="{00000000-0005-0000-0000-00008F690000}"/>
    <cellStyle name="Note 3 2 4 2 2 2 2 2" xfId="24989" xr:uid="{00000000-0005-0000-0000-000090690000}"/>
    <cellStyle name="Note 3 2 4 2 2 2 2 3" xfId="39004" xr:uid="{00000000-0005-0000-0000-000091690000}"/>
    <cellStyle name="Note 3 2 4 2 2 2 3" xfId="14816" xr:uid="{00000000-0005-0000-0000-000092690000}"/>
    <cellStyle name="Note 3 2 4 2 2 2 3 2" xfId="24990" xr:uid="{00000000-0005-0000-0000-000093690000}"/>
    <cellStyle name="Note 3 2 4 2 2 2 3 3" xfId="41544" xr:uid="{00000000-0005-0000-0000-000094690000}"/>
    <cellStyle name="Note 3 2 4 2 2 2 4" xfId="24988" xr:uid="{00000000-0005-0000-0000-000095690000}"/>
    <cellStyle name="Note 3 2 4 2 2 2 5" xfId="36451" xr:uid="{00000000-0005-0000-0000-000096690000}"/>
    <cellStyle name="Note 3 2 4 2 2 3" xfId="14817" xr:uid="{00000000-0005-0000-0000-000097690000}"/>
    <cellStyle name="Note 3 2 4 2 2 3 2" xfId="24991" xr:uid="{00000000-0005-0000-0000-000098690000}"/>
    <cellStyle name="Note 3 2 4 2 2 3 3" xfId="37732" xr:uid="{00000000-0005-0000-0000-000099690000}"/>
    <cellStyle name="Note 3 2 4 2 2 4" xfId="14818" xr:uid="{00000000-0005-0000-0000-00009A690000}"/>
    <cellStyle name="Note 3 2 4 2 2 4 2" xfId="24992" xr:uid="{00000000-0005-0000-0000-00009B690000}"/>
    <cellStyle name="Note 3 2 4 2 2 4 3" xfId="40274" xr:uid="{00000000-0005-0000-0000-00009C690000}"/>
    <cellStyle name="Note 3 2 4 2 2 5" xfId="24987" xr:uid="{00000000-0005-0000-0000-00009D690000}"/>
    <cellStyle name="Note 3 2 4 2 2 6" xfId="35172" xr:uid="{00000000-0005-0000-0000-00009E690000}"/>
    <cellStyle name="Note 3 2 4 2 3" xfId="24986" xr:uid="{00000000-0005-0000-0000-00009F690000}"/>
    <cellStyle name="Note 3 2 4 2 4" xfId="33901" xr:uid="{00000000-0005-0000-0000-0000A0690000}"/>
    <cellStyle name="Note 3 2 4 3" xfId="14819" xr:uid="{00000000-0005-0000-0000-0000A1690000}"/>
    <cellStyle name="Note 3 2 4 3 2" xfId="14820" xr:uid="{00000000-0005-0000-0000-0000A2690000}"/>
    <cellStyle name="Note 3 2 4 3 2 2" xfId="14821" xr:uid="{00000000-0005-0000-0000-0000A3690000}"/>
    <cellStyle name="Note 3 2 4 3 2 2 2" xfId="24995" xr:uid="{00000000-0005-0000-0000-0000A4690000}"/>
    <cellStyle name="Note 3 2 4 3 2 2 3" xfId="38484" xr:uid="{00000000-0005-0000-0000-0000A5690000}"/>
    <cellStyle name="Note 3 2 4 3 2 3" xfId="14822" xr:uid="{00000000-0005-0000-0000-0000A6690000}"/>
    <cellStyle name="Note 3 2 4 3 2 3 2" xfId="24996" xr:uid="{00000000-0005-0000-0000-0000A7690000}"/>
    <cellStyle name="Note 3 2 4 3 2 3 3" xfId="41024" xr:uid="{00000000-0005-0000-0000-0000A8690000}"/>
    <cellStyle name="Note 3 2 4 3 2 4" xfId="24994" xr:uid="{00000000-0005-0000-0000-0000A9690000}"/>
    <cellStyle name="Note 3 2 4 3 2 5" xfId="35931" xr:uid="{00000000-0005-0000-0000-0000AA690000}"/>
    <cellStyle name="Note 3 2 4 3 3" xfId="14823" xr:uid="{00000000-0005-0000-0000-0000AB690000}"/>
    <cellStyle name="Note 3 2 4 3 3 2" xfId="24997" xr:uid="{00000000-0005-0000-0000-0000AC690000}"/>
    <cellStyle name="Note 3 2 4 3 3 3" xfId="37210" xr:uid="{00000000-0005-0000-0000-0000AD690000}"/>
    <cellStyle name="Note 3 2 4 3 4" xfId="14824" xr:uid="{00000000-0005-0000-0000-0000AE690000}"/>
    <cellStyle name="Note 3 2 4 3 4 2" xfId="24998" xr:uid="{00000000-0005-0000-0000-0000AF690000}"/>
    <cellStyle name="Note 3 2 4 3 4 3" xfId="39754" xr:uid="{00000000-0005-0000-0000-0000B0690000}"/>
    <cellStyle name="Note 3 2 4 3 5" xfId="24993" xr:uid="{00000000-0005-0000-0000-0000B1690000}"/>
    <cellStyle name="Note 3 2 4 3 6" xfId="34651" xr:uid="{00000000-0005-0000-0000-0000B2690000}"/>
    <cellStyle name="Note 3 2 4 4" xfId="24985" xr:uid="{00000000-0005-0000-0000-0000B3690000}"/>
    <cellStyle name="Note 3 2 4 5" xfId="32698" xr:uid="{00000000-0005-0000-0000-0000B4690000}"/>
    <cellStyle name="Note 3 2 5" xfId="14825" xr:uid="{00000000-0005-0000-0000-0000B5690000}"/>
    <cellStyle name="Note 3 2 5 2" xfId="14826" xr:uid="{00000000-0005-0000-0000-0000B6690000}"/>
    <cellStyle name="Note 3 2 5 2 2" xfId="14827" xr:uid="{00000000-0005-0000-0000-0000B7690000}"/>
    <cellStyle name="Note 3 2 5 2 2 2" xfId="14828" xr:uid="{00000000-0005-0000-0000-0000B8690000}"/>
    <cellStyle name="Note 3 2 5 2 2 2 2" xfId="14829" xr:uid="{00000000-0005-0000-0000-0000B9690000}"/>
    <cellStyle name="Note 3 2 5 2 2 2 2 2" xfId="25003" xr:uid="{00000000-0005-0000-0000-0000BA690000}"/>
    <cellStyle name="Note 3 2 5 2 2 2 2 3" xfId="39163" xr:uid="{00000000-0005-0000-0000-0000BB690000}"/>
    <cellStyle name="Note 3 2 5 2 2 2 3" xfId="14830" xr:uid="{00000000-0005-0000-0000-0000BC690000}"/>
    <cellStyle name="Note 3 2 5 2 2 2 3 2" xfId="25004" xr:uid="{00000000-0005-0000-0000-0000BD690000}"/>
    <cellStyle name="Note 3 2 5 2 2 2 3 3" xfId="41703" xr:uid="{00000000-0005-0000-0000-0000BE690000}"/>
    <cellStyle name="Note 3 2 5 2 2 2 4" xfId="25002" xr:uid="{00000000-0005-0000-0000-0000BF690000}"/>
    <cellStyle name="Note 3 2 5 2 2 2 5" xfId="36610" xr:uid="{00000000-0005-0000-0000-0000C0690000}"/>
    <cellStyle name="Note 3 2 5 2 2 3" xfId="14831" xr:uid="{00000000-0005-0000-0000-0000C1690000}"/>
    <cellStyle name="Note 3 2 5 2 2 3 2" xfId="25005" xr:uid="{00000000-0005-0000-0000-0000C2690000}"/>
    <cellStyle name="Note 3 2 5 2 2 3 3" xfId="37893" xr:uid="{00000000-0005-0000-0000-0000C3690000}"/>
    <cellStyle name="Note 3 2 5 2 2 4" xfId="14832" xr:uid="{00000000-0005-0000-0000-0000C4690000}"/>
    <cellStyle name="Note 3 2 5 2 2 4 2" xfId="25006" xr:uid="{00000000-0005-0000-0000-0000C5690000}"/>
    <cellStyle name="Note 3 2 5 2 2 4 3" xfId="40433" xr:uid="{00000000-0005-0000-0000-0000C6690000}"/>
    <cellStyle name="Note 3 2 5 2 2 5" xfId="25001" xr:uid="{00000000-0005-0000-0000-0000C7690000}"/>
    <cellStyle name="Note 3 2 5 2 2 6" xfId="35333" xr:uid="{00000000-0005-0000-0000-0000C8690000}"/>
    <cellStyle name="Note 3 2 5 2 3" xfId="25000" xr:uid="{00000000-0005-0000-0000-0000C9690000}"/>
    <cellStyle name="Note 3 2 5 2 4" xfId="34061" xr:uid="{00000000-0005-0000-0000-0000CA690000}"/>
    <cellStyle name="Note 3 2 5 3" xfId="14833" xr:uid="{00000000-0005-0000-0000-0000CB690000}"/>
    <cellStyle name="Note 3 2 5 3 2" xfId="14834" xr:uid="{00000000-0005-0000-0000-0000CC690000}"/>
    <cellStyle name="Note 3 2 5 3 2 2" xfId="14835" xr:uid="{00000000-0005-0000-0000-0000CD690000}"/>
    <cellStyle name="Note 3 2 5 3 2 2 2" xfId="25009" xr:uid="{00000000-0005-0000-0000-0000CE690000}"/>
    <cellStyle name="Note 3 2 5 3 2 2 3" xfId="38643" xr:uid="{00000000-0005-0000-0000-0000CF690000}"/>
    <cellStyle name="Note 3 2 5 3 2 3" xfId="14836" xr:uid="{00000000-0005-0000-0000-0000D0690000}"/>
    <cellStyle name="Note 3 2 5 3 2 3 2" xfId="25010" xr:uid="{00000000-0005-0000-0000-0000D1690000}"/>
    <cellStyle name="Note 3 2 5 3 2 3 3" xfId="41183" xr:uid="{00000000-0005-0000-0000-0000D2690000}"/>
    <cellStyle name="Note 3 2 5 3 2 4" xfId="25008" xr:uid="{00000000-0005-0000-0000-0000D3690000}"/>
    <cellStyle name="Note 3 2 5 3 2 5" xfId="36090" xr:uid="{00000000-0005-0000-0000-0000D4690000}"/>
    <cellStyle name="Note 3 2 5 3 3" xfId="14837" xr:uid="{00000000-0005-0000-0000-0000D5690000}"/>
    <cellStyle name="Note 3 2 5 3 3 2" xfId="25011" xr:uid="{00000000-0005-0000-0000-0000D6690000}"/>
    <cellStyle name="Note 3 2 5 3 3 3" xfId="37371" xr:uid="{00000000-0005-0000-0000-0000D7690000}"/>
    <cellStyle name="Note 3 2 5 3 4" xfId="14838" xr:uid="{00000000-0005-0000-0000-0000D8690000}"/>
    <cellStyle name="Note 3 2 5 3 4 2" xfId="25012" xr:uid="{00000000-0005-0000-0000-0000D9690000}"/>
    <cellStyle name="Note 3 2 5 3 4 3" xfId="39913" xr:uid="{00000000-0005-0000-0000-0000DA690000}"/>
    <cellStyle name="Note 3 2 5 3 5" xfId="25007" xr:uid="{00000000-0005-0000-0000-0000DB690000}"/>
    <cellStyle name="Note 3 2 5 3 6" xfId="34810" xr:uid="{00000000-0005-0000-0000-0000DC690000}"/>
    <cellStyle name="Note 3 2 5 4" xfId="24999" xr:uid="{00000000-0005-0000-0000-0000DD690000}"/>
    <cellStyle name="Note 3 2 5 5" xfId="32874" xr:uid="{00000000-0005-0000-0000-0000DE690000}"/>
    <cellStyle name="Note 3 2 6" xfId="14839" xr:uid="{00000000-0005-0000-0000-0000DF690000}"/>
    <cellStyle name="Note 3 2 6 2" xfId="14840" xr:uid="{00000000-0005-0000-0000-0000E0690000}"/>
    <cellStyle name="Note 3 2 6 2 2" xfId="14841" xr:uid="{00000000-0005-0000-0000-0000E1690000}"/>
    <cellStyle name="Note 3 2 6 2 2 2" xfId="14842" xr:uid="{00000000-0005-0000-0000-0000E2690000}"/>
    <cellStyle name="Note 3 2 6 2 2 2 2" xfId="25016" xr:uid="{00000000-0005-0000-0000-0000E3690000}"/>
    <cellStyle name="Note 3 2 6 2 2 2 3" xfId="38197" xr:uid="{00000000-0005-0000-0000-0000E4690000}"/>
    <cellStyle name="Note 3 2 6 2 2 3" xfId="14843" xr:uid="{00000000-0005-0000-0000-0000E5690000}"/>
    <cellStyle name="Note 3 2 6 2 2 3 2" xfId="25017" xr:uid="{00000000-0005-0000-0000-0000E6690000}"/>
    <cellStyle name="Note 3 2 6 2 2 3 3" xfId="40737" xr:uid="{00000000-0005-0000-0000-0000E7690000}"/>
    <cellStyle name="Note 3 2 6 2 2 4" xfId="25015" xr:uid="{00000000-0005-0000-0000-0000E8690000}"/>
    <cellStyle name="Note 3 2 6 2 2 5" xfId="35644" xr:uid="{00000000-0005-0000-0000-0000E9690000}"/>
    <cellStyle name="Note 3 2 6 2 3" xfId="14844" xr:uid="{00000000-0005-0000-0000-0000EA690000}"/>
    <cellStyle name="Note 3 2 6 2 3 2" xfId="25018" xr:uid="{00000000-0005-0000-0000-0000EB690000}"/>
    <cellStyle name="Note 3 2 6 2 3 3" xfId="36923" xr:uid="{00000000-0005-0000-0000-0000EC690000}"/>
    <cellStyle name="Note 3 2 6 2 4" xfId="14845" xr:uid="{00000000-0005-0000-0000-0000ED690000}"/>
    <cellStyle name="Note 3 2 6 2 4 2" xfId="25019" xr:uid="{00000000-0005-0000-0000-0000EE690000}"/>
    <cellStyle name="Note 3 2 6 2 4 3" xfId="39467" xr:uid="{00000000-0005-0000-0000-0000EF690000}"/>
    <cellStyle name="Note 3 2 6 2 5" xfId="25014" xr:uid="{00000000-0005-0000-0000-0000F0690000}"/>
    <cellStyle name="Note 3 2 6 2 6" xfId="34369" xr:uid="{00000000-0005-0000-0000-0000F1690000}"/>
    <cellStyle name="Note 3 2 6 3" xfId="25013" xr:uid="{00000000-0005-0000-0000-0000F2690000}"/>
    <cellStyle name="Note 3 2 6 4" xfId="31770" xr:uid="{00000000-0005-0000-0000-0000F3690000}"/>
    <cellStyle name="Note 3 2 7" xfId="14846" xr:uid="{00000000-0005-0000-0000-0000F4690000}"/>
    <cellStyle name="Note 3 2 7 2" xfId="14847" xr:uid="{00000000-0005-0000-0000-0000F5690000}"/>
    <cellStyle name="Note 3 2 7 2 2" xfId="14848" xr:uid="{00000000-0005-0000-0000-0000F6690000}"/>
    <cellStyle name="Note 3 2 7 2 2 2" xfId="25022" xr:uid="{00000000-0005-0000-0000-0000F7690000}"/>
    <cellStyle name="Note 3 2 7 2 2 3" xfId="38045" xr:uid="{00000000-0005-0000-0000-0000F8690000}"/>
    <cellStyle name="Note 3 2 7 2 3" xfId="14849" xr:uid="{00000000-0005-0000-0000-0000F9690000}"/>
    <cellStyle name="Note 3 2 7 2 3 2" xfId="25023" xr:uid="{00000000-0005-0000-0000-0000FA690000}"/>
    <cellStyle name="Note 3 2 7 2 3 3" xfId="40585" xr:uid="{00000000-0005-0000-0000-0000FB690000}"/>
    <cellStyle name="Note 3 2 7 2 4" xfId="25021" xr:uid="{00000000-0005-0000-0000-0000FC690000}"/>
    <cellStyle name="Note 3 2 7 2 5" xfId="35492" xr:uid="{00000000-0005-0000-0000-0000FD690000}"/>
    <cellStyle name="Note 3 2 7 3" xfId="14850" xr:uid="{00000000-0005-0000-0000-0000FE690000}"/>
    <cellStyle name="Note 3 2 7 3 2" xfId="25024" xr:uid="{00000000-0005-0000-0000-0000FF690000}"/>
    <cellStyle name="Note 3 2 7 3 3" xfId="36771" xr:uid="{00000000-0005-0000-0000-0000006A0000}"/>
    <cellStyle name="Note 3 2 7 4" xfId="14851" xr:uid="{00000000-0005-0000-0000-0000016A0000}"/>
    <cellStyle name="Note 3 2 7 4 2" xfId="25025" xr:uid="{00000000-0005-0000-0000-0000026A0000}"/>
    <cellStyle name="Note 3 2 7 4 3" xfId="39315" xr:uid="{00000000-0005-0000-0000-0000036A0000}"/>
    <cellStyle name="Note 3 2 7 5" xfId="25020" xr:uid="{00000000-0005-0000-0000-0000046A0000}"/>
    <cellStyle name="Note 3 2 7 6" xfId="34217" xr:uid="{00000000-0005-0000-0000-0000056A0000}"/>
    <cellStyle name="Note 3 2 8" xfId="14852" xr:uid="{00000000-0005-0000-0000-0000066A0000}"/>
    <cellStyle name="Note 3 2 8 2" xfId="25026" xr:uid="{00000000-0005-0000-0000-0000076A0000}"/>
    <cellStyle name="Note 3 2 9" xfId="14740" xr:uid="{00000000-0005-0000-0000-0000086A0000}"/>
    <cellStyle name="Note 3 3" xfId="2720" xr:uid="{00000000-0005-0000-0000-0000096A0000}"/>
    <cellStyle name="Note 3 3 10" xfId="14853" xr:uid="{00000000-0005-0000-0000-00000A6A0000}"/>
    <cellStyle name="Note 3 3 11" xfId="25027" xr:uid="{00000000-0005-0000-0000-00000B6A0000}"/>
    <cellStyle name="Note 3 3 12" xfId="30925" xr:uid="{00000000-0005-0000-0000-00000C6A0000}"/>
    <cellStyle name="Note 3 3 2" xfId="14854" xr:uid="{00000000-0005-0000-0000-00000D6A0000}"/>
    <cellStyle name="Note 3 3 2 2" xfId="14855" xr:uid="{00000000-0005-0000-0000-00000E6A0000}"/>
    <cellStyle name="Note 3 3 2 2 2" xfId="14856" xr:uid="{00000000-0005-0000-0000-00000F6A0000}"/>
    <cellStyle name="Note 3 3 2 2 2 2" xfId="14857" xr:uid="{00000000-0005-0000-0000-0000106A0000}"/>
    <cellStyle name="Note 3 3 2 2 2 2 2" xfId="14858" xr:uid="{00000000-0005-0000-0000-0000116A0000}"/>
    <cellStyle name="Note 3 3 2 2 2 2 2 2" xfId="14859" xr:uid="{00000000-0005-0000-0000-0000126A0000}"/>
    <cellStyle name="Note 3 3 2 2 2 2 2 2 2" xfId="25033" xr:uid="{00000000-0005-0000-0000-0000136A0000}"/>
    <cellStyle name="Note 3 3 2 2 2 2 2 2 3" xfId="38931" xr:uid="{00000000-0005-0000-0000-0000146A0000}"/>
    <cellStyle name="Note 3 3 2 2 2 2 2 3" xfId="14860" xr:uid="{00000000-0005-0000-0000-0000156A0000}"/>
    <cellStyle name="Note 3 3 2 2 2 2 2 3 2" xfId="25034" xr:uid="{00000000-0005-0000-0000-0000166A0000}"/>
    <cellStyle name="Note 3 3 2 2 2 2 2 3 3" xfId="41471" xr:uid="{00000000-0005-0000-0000-0000176A0000}"/>
    <cellStyle name="Note 3 3 2 2 2 2 2 4" xfId="25032" xr:uid="{00000000-0005-0000-0000-0000186A0000}"/>
    <cellStyle name="Note 3 3 2 2 2 2 2 5" xfId="36378" xr:uid="{00000000-0005-0000-0000-0000196A0000}"/>
    <cellStyle name="Note 3 3 2 2 2 2 3" xfId="14861" xr:uid="{00000000-0005-0000-0000-00001A6A0000}"/>
    <cellStyle name="Note 3 3 2 2 2 2 3 2" xfId="25035" xr:uid="{00000000-0005-0000-0000-00001B6A0000}"/>
    <cellStyle name="Note 3 3 2 2 2 2 3 3" xfId="37659" xr:uid="{00000000-0005-0000-0000-00001C6A0000}"/>
    <cellStyle name="Note 3 3 2 2 2 2 4" xfId="14862" xr:uid="{00000000-0005-0000-0000-00001D6A0000}"/>
    <cellStyle name="Note 3 3 2 2 2 2 4 2" xfId="25036" xr:uid="{00000000-0005-0000-0000-00001E6A0000}"/>
    <cellStyle name="Note 3 3 2 2 2 2 4 3" xfId="40201" xr:uid="{00000000-0005-0000-0000-00001F6A0000}"/>
    <cellStyle name="Note 3 3 2 2 2 2 5" xfId="25031" xr:uid="{00000000-0005-0000-0000-0000206A0000}"/>
    <cellStyle name="Note 3 3 2 2 2 2 6" xfId="35099" xr:uid="{00000000-0005-0000-0000-0000216A0000}"/>
    <cellStyle name="Note 3 3 2 2 2 3" xfId="25030" xr:uid="{00000000-0005-0000-0000-0000226A0000}"/>
    <cellStyle name="Note 3 3 2 2 2 4" xfId="33828" xr:uid="{00000000-0005-0000-0000-0000236A0000}"/>
    <cellStyle name="Note 3 3 2 2 3" xfId="14863" xr:uid="{00000000-0005-0000-0000-0000246A0000}"/>
    <cellStyle name="Note 3 3 2 2 3 2" xfId="14864" xr:uid="{00000000-0005-0000-0000-0000256A0000}"/>
    <cellStyle name="Note 3 3 2 2 3 2 2" xfId="14865" xr:uid="{00000000-0005-0000-0000-0000266A0000}"/>
    <cellStyle name="Note 3 3 2 2 3 2 2 2" xfId="25039" xr:uid="{00000000-0005-0000-0000-0000276A0000}"/>
    <cellStyle name="Note 3 3 2 2 3 2 2 3" xfId="38411" xr:uid="{00000000-0005-0000-0000-0000286A0000}"/>
    <cellStyle name="Note 3 3 2 2 3 2 3" xfId="14866" xr:uid="{00000000-0005-0000-0000-0000296A0000}"/>
    <cellStyle name="Note 3 3 2 2 3 2 3 2" xfId="25040" xr:uid="{00000000-0005-0000-0000-00002A6A0000}"/>
    <cellStyle name="Note 3 3 2 2 3 2 3 3" xfId="40951" xr:uid="{00000000-0005-0000-0000-00002B6A0000}"/>
    <cellStyle name="Note 3 3 2 2 3 2 4" xfId="25038" xr:uid="{00000000-0005-0000-0000-00002C6A0000}"/>
    <cellStyle name="Note 3 3 2 2 3 2 5" xfId="35858" xr:uid="{00000000-0005-0000-0000-00002D6A0000}"/>
    <cellStyle name="Note 3 3 2 2 3 3" xfId="14867" xr:uid="{00000000-0005-0000-0000-00002E6A0000}"/>
    <cellStyle name="Note 3 3 2 2 3 3 2" xfId="25041" xr:uid="{00000000-0005-0000-0000-00002F6A0000}"/>
    <cellStyle name="Note 3 3 2 2 3 3 3" xfId="37137" xr:uid="{00000000-0005-0000-0000-0000306A0000}"/>
    <cellStyle name="Note 3 3 2 2 3 4" xfId="14868" xr:uid="{00000000-0005-0000-0000-0000316A0000}"/>
    <cellStyle name="Note 3 3 2 2 3 4 2" xfId="25042" xr:uid="{00000000-0005-0000-0000-0000326A0000}"/>
    <cellStyle name="Note 3 3 2 2 3 4 3" xfId="39681" xr:uid="{00000000-0005-0000-0000-0000336A0000}"/>
    <cellStyle name="Note 3 3 2 2 3 5" xfId="25037" xr:uid="{00000000-0005-0000-0000-0000346A0000}"/>
    <cellStyle name="Note 3 3 2 2 3 6" xfId="34580" xr:uid="{00000000-0005-0000-0000-0000356A0000}"/>
    <cellStyle name="Note 3 3 2 2 4" xfId="25029" xr:uid="{00000000-0005-0000-0000-0000366A0000}"/>
    <cellStyle name="Note 3 3 2 2 5" xfId="32625" xr:uid="{00000000-0005-0000-0000-0000376A0000}"/>
    <cellStyle name="Note 3 3 2 3" xfId="14869" xr:uid="{00000000-0005-0000-0000-0000386A0000}"/>
    <cellStyle name="Note 3 3 2 3 2" xfId="14870" xr:uid="{00000000-0005-0000-0000-0000396A0000}"/>
    <cellStyle name="Note 3 3 2 3 2 2" xfId="14871" xr:uid="{00000000-0005-0000-0000-00003A6A0000}"/>
    <cellStyle name="Note 3 3 2 3 2 2 2" xfId="14872" xr:uid="{00000000-0005-0000-0000-00003B6A0000}"/>
    <cellStyle name="Note 3 3 2 3 2 2 2 2" xfId="14873" xr:uid="{00000000-0005-0000-0000-00003C6A0000}"/>
    <cellStyle name="Note 3 3 2 3 2 2 2 2 2" xfId="25047" xr:uid="{00000000-0005-0000-0000-00003D6A0000}"/>
    <cellStyle name="Note 3 3 2 3 2 2 2 2 3" xfId="39083" xr:uid="{00000000-0005-0000-0000-00003E6A0000}"/>
    <cellStyle name="Note 3 3 2 3 2 2 2 3" xfId="14874" xr:uid="{00000000-0005-0000-0000-00003F6A0000}"/>
    <cellStyle name="Note 3 3 2 3 2 2 2 3 2" xfId="25048" xr:uid="{00000000-0005-0000-0000-0000406A0000}"/>
    <cellStyle name="Note 3 3 2 3 2 2 2 3 3" xfId="41623" xr:uid="{00000000-0005-0000-0000-0000416A0000}"/>
    <cellStyle name="Note 3 3 2 3 2 2 2 4" xfId="25046" xr:uid="{00000000-0005-0000-0000-0000426A0000}"/>
    <cellStyle name="Note 3 3 2 3 2 2 2 5" xfId="36530" xr:uid="{00000000-0005-0000-0000-0000436A0000}"/>
    <cellStyle name="Note 3 3 2 3 2 2 3" xfId="14875" xr:uid="{00000000-0005-0000-0000-0000446A0000}"/>
    <cellStyle name="Note 3 3 2 3 2 2 3 2" xfId="25049" xr:uid="{00000000-0005-0000-0000-0000456A0000}"/>
    <cellStyle name="Note 3 3 2 3 2 2 3 3" xfId="37811" xr:uid="{00000000-0005-0000-0000-0000466A0000}"/>
    <cellStyle name="Note 3 3 2 3 2 2 4" xfId="14876" xr:uid="{00000000-0005-0000-0000-0000476A0000}"/>
    <cellStyle name="Note 3 3 2 3 2 2 4 2" xfId="25050" xr:uid="{00000000-0005-0000-0000-0000486A0000}"/>
    <cellStyle name="Note 3 3 2 3 2 2 4 3" xfId="40353" xr:uid="{00000000-0005-0000-0000-0000496A0000}"/>
    <cellStyle name="Note 3 3 2 3 2 2 5" xfId="25045" xr:uid="{00000000-0005-0000-0000-00004A6A0000}"/>
    <cellStyle name="Note 3 3 2 3 2 2 6" xfId="35251" xr:uid="{00000000-0005-0000-0000-00004B6A0000}"/>
    <cellStyle name="Note 3 3 2 3 2 3" xfId="25044" xr:uid="{00000000-0005-0000-0000-00004C6A0000}"/>
    <cellStyle name="Note 3 3 2 3 2 4" xfId="33979" xr:uid="{00000000-0005-0000-0000-00004D6A0000}"/>
    <cellStyle name="Note 3 3 2 3 3" xfId="14877" xr:uid="{00000000-0005-0000-0000-00004E6A0000}"/>
    <cellStyle name="Note 3 3 2 3 3 2" xfId="14878" xr:uid="{00000000-0005-0000-0000-00004F6A0000}"/>
    <cellStyle name="Note 3 3 2 3 3 2 2" xfId="14879" xr:uid="{00000000-0005-0000-0000-0000506A0000}"/>
    <cellStyle name="Note 3 3 2 3 3 2 2 2" xfId="25053" xr:uid="{00000000-0005-0000-0000-0000516A0000}"/>
    <cellStyle name="Note 3 3 2 3 3 2 2 3" xfId="38563" xr:uid="{00000000-0005-0000-0000-0000526A0000}"/>
    <cellStyle name="Note 3 3 2 3 3 2 3" xfId="14880" xr:uid="{00000000-0005-0000-0000-0000536A0000}"/>
    <cellStyle name="Note 3 3 2 3 3 2 3 2" xfId="25054" xr:uid="{00000000-0005-0000-0000-0000546A0000}"/>
    <cellStyle name="Note 3 3 2 3 3 2 3 3" xfId="41103" xr:uid="{00000000-0005-0000-0000-0000556A0000}"/>
    <cellStyle name="Note 3 3 2 3 3 2 4" xfId="25052" xr:uid="{00000000-0005-0000-0000-0000566A0000}"/>
    <cellStyle name="Note 3 3 2 3 3 2 5" xfId="36010" xr:uid="{00000000-0005-0000-0000-0000576A0000}"/>
    <cellStyle name="Note 3 3 2 3 3 3" xfId="14881" xr:uid="{00000000-0005-0000-0000-0000586A0000}"/>
    <cellStyle name="Note 3 3 2 3 3 3 2" xfId="25055" xr:uid="{00000000-0005-0000-0000-0000596A0000}"/>
    <cellStyle name="Note 3 3 2 3 3 3 3" xfId="37289" xr:uid="{00000000-0005-0000-0000-00005A6A0000}"/>
    <cellStyle name="Note 3 3 2 3 3 4" xfId="14882" xr:uid="{00000000-0005-0000-0000-00005B6A0000}"/>
    <cellStyle name="Note 3 3 2 3 3 4 2" xfId="25056" xr:uid="{00000000-0005-0000-0000-00005C6A0000}"/>
    <cellStyle name="Note 3 3 2 3 3 4 3" xfId="39833" xr:uid="{00000000-0005-0000-0000-00005D6A0000}"/>
    <cellStyle name="Note 3 3 2 3 3 5" xfId="25051" xr:uid="{00000000-0005-0000-0000-00005E6A0000}"/>
    <cellStyle name="Note 3 3 2 3 3 6" xfId="34728" xr:uid="{00000000-0005-0000-0000-00005F6A0000}"/>
    <cellStyle name="Note 3 3 2 3 4" xfId="25043" xr:uid="{00000000-0005-0000-0000-0000606A0000}"/>
    <cellStyle name="Note 3 3 2 3 5" xfId="32772" xr:uid="{00000000-0005-0000-0000-0000616A0000}"/>
    <cellStyle name="Note 3 3 2 4" xfId="14883" xr:uid="{00000000-0005-0000-0000-0000626A0000}"/>
    <cellStyle name="Note 3 3 2 4 2" xfId="14884" xr:uid="{00000000-0005-0000-0000-0000636A0000}"/>
    <cellStyle name="Note 3 3 2 4 2 2" xfId="14885" xr:uid="{00000000-0005-0000-0000-0000646A0000}"/>
    <cellStyle name="Note 3 3 2 4 2 2 2" xfId="14886" xr:uid="{00000000-0005-0000-0000-0000656A0000}"/>
    <cellStyle name="Note 3 3 2 4 2 2 2 2" xfId="14887" xr:uid="{00000000-0005-0000-0000-0000666A0000}"/>
    <cellStyle name="Note 3 3 2 4 2 2 2 2 2" xfId="25061" xr:uid="{00000000-0005-0000-0000-0000676A0000}"/>
    <cellStyle name="Note 3 3 2 4 2 2 2 2 3" xfId="39242" xr:uid="{00000000-0005-0000-0000-0000686A0000}"/>
    <cellStyle name="Note 3 3 2 4 2 2 2 3" xfId="14888" xr:uid="{00000000-0005-0000-0000-0000696A0000}"/>
    <cellStyle name="Note 3 3 2 4 2 2 2 3 2" xfId="25062" xr:uid="{00000000-0005-0000-0000-00006A6A0000}"/>
    <cellStyle name="Note 3 3 2 4 2 2 2 3 3" xfId="41782" xr:uid="{00000000-0005-0000-0000-00006B6A0000}"/>
    <cellStyle name="Note 3 3 2 4 2 2 2 4" xfId="25060" xr:uid="{00000000-0005-0000-0000-00006C6A0000}"/>
    <cellStyle name="Note 3 3 2 4 2 2 2 5" xfId="36689" xr:uid="{00000000-0005-0000-0000-00006D6A0000}"/>
    <cellStyle name="Note 3 3 2 4 2 2 3" xfId="14889" xr:uid="{00000000-0005-0000-0000-00006E6A0000}"/>
    <cellStyle name="Note 3 3 2 4 2 2 3 2" xfId="25063" xr:uid="{00000000-0005-0000-0000-00006F6A0000}"/>
    <cellStyle name="Note 3 3 2 4 2 2 3 3" xfId="37972" xr:uid="{00000000-0005-0000-0000-0000706A0000}"/>
    <cellStyle name="Note 3 3 2 4 2 2 4" xfId="14890" xr:uid="{00000000-0005-0000-0000-0000716A0000}"/>
    <cellStyle name="Note 3 3 2 4 2 2 4 2" xfId="25064" xr:uid="{00000000-0005-0000-0000-0000726A0000}"/>
    <cellStyle name="Note 3 3 2 4 2 2 4 3" xfId="40512" xr:uid="{00000000-0005-0000-0000-0000736A0000}"/>
    <cellStyle name="Note 3 3 2 4 2 2 5" xfId="25059" xr:uid="{00000000-0005-0000-0000-0000746A0000}"/>
    <cellStyle name="Note 3 3 2 4 2 2 6" xfId="35412" xr:uid="{00000000-0005-0000-0000-0000756A0000}"/>
    <cellStyle name="Note 3 3 2 4 2 3" xfId="25058" xr:uid="{00000000-0005-0000-0000-0000766A0000}"/>
    <cellStyle name="Note 3 3 2 4 2 4" xfId="34140" xr:uid="{00000000-0005-0000-0000-0000776A0000}"/>
    <cellStyle name="Note 3 3 2 4 3" xfId="14891" xr:uid="{00000000-0005-0000-0000-0000786A0000}"/>
    <cellStyle name="Note 3 3 2 4 3 2" xfId="14892" xr:uid="{00000000-0005-0000-0000-0000796A0000}"/>
    <cellStyle name="Note 3 3 2 4 3 2 2" xfId="14893" xr:uid="{00000000-0005-0000-0000-00007A6A0000}"/>
    <cellStyle name="Note 3 3 2 4 3 2 2 2" xfId="25067" xr:uid="{00000000-0005-0000-0000-00007B6A0000}"/>
    <cellStyle name="Note 3 3 2 4 3 2 2 3" xfId="38722" xr:uid="{00000000-0005-0000-0000-00007C6A0000}"/>
    <cellStyle name="Note 3 3 2 4 3 2 3" xfId="14894" xr:uid="{00000000-0005-0000-0000-00007D6A0000}"/>
    <cellStyle name="Note 3 3 2 4 3 2 3 2" xfId="25068" xr:uid="{00000000-0005-0000-0000-00007E6A0000}"/>
    <cellStyle name="Note 3 3 2 4 3 2 3 3" xfId="41262" xr:uid="{00000000-0005-0000-0000-00007F6A0000}"/>
    <cellStyle name="Note 3 3 2 4 3 2 4" xfId="25066" xr:uid="{00000000-0005-0000-0000-0000806A0000}"/>
    <cellStyle name="Note 3 3 2 4 3 2 5" xfId="36169" xr:uid="{00000000-0005-0000-0000-0000816A0000}"/>
    <cellStyle name="Note 3 3 2 4 3 3" xfId="14895" xr:uid="{00000000-0005-0000-0000-0000826A0000}"/>
    <cellStyle name="Note 3 3 2 4 3 3 2" xfId="25069" xr:uid="{00000000-0005-0000-0000-0000836A0000}"/>
    <cellStyle name="Note 3 3 2 4 3 3 3" xfId="37450" xr:uid="{00000000-0005-0000-0000-0000846A0000}"/>
    <cellStyle name="Note 3 3 2 4 3 4" xfId="14896" xr:uid="{00000000-0005-0000-0000-0000856A0000}"/>
    <cellStyle name="Note 3 3 2 4 3 4 2" xfId="25070" xr:uid="{00000000-0005-0000-0000-0000866A0000}"/>
    <cellStyle name="Note 3 3 2 4 3 4 3" xfId="39992" xr:uid="{00000000-0005-0000-0000-0000876A0000}"/>
    <cellStyle name="Note 3 3 2 4 3 5" xfId="25065" xr:uid="{00000000-0005-0000-0000-0000886A0000}"/>
    <cellStyle name="Note 3 3 2 4 3 6" xfId="34890" xr:uid="{00000000-0005-0000-0000-0000896A0000}"/>
    <cellStyle name="Note 3 3 2 4 4" xfId="25057" xr:uid="{00000000-0005-0000-0000-00008A6A0000}"/>
    <cellStyle name="Note 3 3 2 4 5" xfId="33593" xr:uid="{00000000-0005-0000-0000-00008B6A0000}"/>
    <cellStyle name="Note 3 3 2 5" xfId="14897" xr:uid="{00000000-0005-0000-0000-00008C6A0000}"/>
    <cellStyle name="Note 3 3 2 5 2" xfId="14898" xr:uid="{00000000-0005-0000-0000-00008D6A0000}"/>
    <cellStyle name="Note 3 3 2 5 2 2" xfId="14899" xr:uid="{00000000-0005-0000-0000-00008E6A0000}"/>
    <cellStyle name="Note 3 3 2 5 2 2 2" xfId="14900" xr:uid="{00000000-0005-0000-0000-00008F6A0000}"/>
    <cellStyle name="Note 3 3 2 5 2 2 2 2" xfId="25074" xr:uid="{00000000-0005-0000-0000-0000906A0000}"/>
    <cellStyle name="Note 3 3 2 5 2 2 2 3" xfId="38266" xr:uid="{00000000-0005-0000-0000-0000916A0000}"/>
    <cellStyle name="Note 3 3 2 5 2 2 3" xfId="14901" xr:uid="{00000000-0005-0000-0000-0000926A0000}"/>
    <cellStyle name="Note 3 3 2 5 2 2 3 2" xfId="25075" xr:uid="{00000000-0005-0000-0000-0000936A0000}"/>
    <cellStyle name="Note 3 3 2 5 2 2 3 3" xfId="40806" xr:uid="{00000000-0005-0000-0000-0000946A0000}"/>
    <cellStyle name="Note 3 3 2 5 2 2 4" xfId="25073" xr:uid="{00000000-0005-0000-0000-0000956A0000}"/>
    <cellStyle name="Note 3 3 2 5 2 2 5" xfId="35713" xr:uid="{00000000-0005-0000-0000-0000966A0000}"/>
    <cellStyle name="Note 3 3 2 5 2 3" xfId="14902" xr:uid="{00000000-0005-0000-0000-0000976A0000}"/>
    <cellStyle name="Note 3 3 2 5 2 3 2" xfId="25076" xr:uid="{00000000-0005-0000-0000-0000986A0000}"/>
    <cellStyle name="Note 3 3 2 5 2 3 3" xfId="36992" xr:uid="{00000000-0005-0000-0000-0000996A0000}"/>
    <cellStyle name="Note 3 3 2 5 2 4" xfId="14903" xr:uid="{00000000-0005-0000-0000-00009A6A0000}"/>
    <cellStyle name="Note 3 3 2 5 2 4 2" xfId="25077" xr:uid="{00000000-0005-0000-0000-00009B6A0000}"/>
    <cellStyle name="Note 3 3 2 5 2 4 3" xfId="39536" xr:uid="{00000000-0005-0000-0000-00009C6A0000}"/>
    <cellStyle name="Note 3 3 2 5 2 5" xfId="25072" xr:uid="{00000000-0005-0000-0000-00009D6A0000}"/>
    <cellStyle name="Note 3 3 2 5 2 6" xfId="34438" xr:uid="{00000000-0005-0000-0000-00009E6A0000}"/>
    <cellStyle name="Note 3 3 2 5 3" xfId="25071" xr:uid="{00000000-0005-0000-0000-00009F6A0000}"/>
    <cellStyle name="Note 3 3 2 5 4" xfId="32461" xr:uid="{00000000-0005-0000-0000-0000A06A0000}"/>
    <cellStyle name="Note 3 3 2 6" xfId="14904" xr:uid="{00000000-0005-0000-0000-0000A16A0000}"/>
    <cellStyle name="Note 3 3 2 6 2" xfId="14905" xr:uid="{00000000-0005-0000-0000-0000A26A0000}"/>
    <cellStyle name="Note 3 3 2 6 2 2" xfId="14906" xr:uid="{00000000-0005-0000-0000-0000A36A0000}"/>
    <cellStyle name="Note 3 3 2 6 2 2 2" xfId="14907" xr:uid="{00000000-0005-0000-0000-0000A46A0000}"/>
    <cellStyle name="Note 3 3 2 6 2 2 2 2" xfId="25081" xr:uid="{00000000-0005-0000-0000-0000A56A0000}"/>
    <cellStyle name="Note 3 3 2 6 2 2 2 3" xfId="38788" xr:uid="{00000000-0005-0000-0000-0000A66A0000}"/>
    <cellStyle name="Note 3 3 2 6 2 2 3" xfId="14908" xr:uid="{00000000-0005-0000-0000-0000A76A0000}"/>
    <cellStyle name="Note 3 3 2 6 2 2 3 2" xfId="25082" xr:uid="{00000000-0005-0000-0000-0000A86A0000}"/>
    <cellStyle name="Note 3 3 2 6 2 2 3 3" xfId="41328" xr:uid="{00000000-0005-0000-0000-0000A96A0000}"/>
    <cellStyle name="Note 3 3 2 6 2 2 4" xfId="25080" xr:uid="{00000000-0005-0000-0000-0000AA6A0000}"/>
    <cellStyle name="Note 3 3 2 6 2 2 5" xfId="36235" xr:uid="{00000000-0005-0000-0000-0000AB6A0000}"/>
    <cellStyle name="Note 3 3 2 6 2 3" xfId="14909" xr:uid="{00000000-0005-0000-0000-0000AC6A0000}"/>
    <cellStyle name="Note 3 3 2 6 2 3 2" xfId="25083" xr:uid="{00000000-0005-0000-0000-0000AD6A0000}"/>
    <cellStyle name="Note 3 3 2 6 2 3 3" xfId="37516" xr:uid="{00000000-0005-0000-0000-0000AE6A0000}"/>
    <cellStyle name="Note 3 3 2 6 2 4" xfId="14910" xr:uid="{00000000-0005-0000-0000-0000AF6A0000}"/>
    <cellStyle name="Note 3 3 2 6 2 4 2" xfId="25084" xr:uid="{00000000-0005-0000-0000-0000B06A0000}"/>
    <cellStyle name="Note 3 3 2 6 2 4 3" xfId="40058" xr:uid="{00000000-0005-0000-0000-0000B16A0000}"/>
    <cellStyle name="Note 3 3 2 6 2 5" xfId="25079" xr:uid="{00000000-0005-0000-0000-0000B26A0000}"/>
    <cellStyle name="Note 3 3 2 6 2 6" xfId="34956" xr:uid="{00000000-0005-0000-0000-0000B36A0000}"/>
    <cellStyle name="Note 3 3 2 6 3" xfId="25078" xr:uid="{00000000-0005-0000-0000-0000B46A0000}"/>
    <cellStyle name="Note 3 3 2 6 4" xfId="33683" xr:uid="{00000000-0005-0000-0000-0000B56A0000}"/>
    <cellStyle name="Note 3 3 2 7" xfId="14911" xr:uid="{00000000-0005-0000-0000-0000B66A0000}"/>
    <cellStyle name="Note 3 3 2 7 2" xfId="14912" xr:uid="{00000000-0005-0000-0000-0000B76A0000}"/>
    <cellStyle name="Note 3 3 2 7 2 2" xfId="14913" xr:uid="{00000000-0005-0000-0000-0000B86A0000}"/>
    <cellStyle name="Note 3 3 2 7 2 2 2" xfId="25087" xr:uid="{00000000-0005-0000-0000-0000B96A0000}"/>
    <cellStyle name="Note 3 3 2 7 2 2 3" xfId="38124" xr:uid="{00000000-0005-0000-0000-0000BA6A0000}"/>
    <cellStyle name="Note 3 3 2 7 2 3" xfId="14914" xr:uid="{00000000-0005-0000-0000-0000BB6A0000}"/>
    <cellStyle name="Note 3 3 2 7 2 3 2" xfId="25088" xr:uid="{00000000-0005-0000-0000-0000BC6A0000}"/>
    <cellStyle name="Note 3 3 2 7 2 3 3" xfId="40664" xr:uid="{00000000-0005-0000-0000-0000BD6A0000}"/>
    <cellStyle name="Note 3 3 2 7 2 4" xfId="25086" xr:uid="{00000000-0005-0000-0000-0000BE6A0000}"/>
    <cellStyle name="Note 3 3 2 7 2 5" xfId="35571" xr:uid="{00000000-0005-0000-0000-0000BF6A0000}"/>
    <cellStyle name="Note 3 3 2 7 3" xfId="14915" xr:uid="{00000000-0005-0000-0000-0000C06A0000}"/>
    <cellStyle name="Note 3 3 2 7 3 2" xfId="25089" xr:uid="{00000000-0005-0000-0000-0000C16A0000}"/>
    <cellStyle name="Note 3 3 2 7 3 3" xfId="36850" xr:uid="{00000000-0005-0000-0000-0000C26A0000}"/>
    <cellStyle name="Note 3 3 2 7 4" xfId="14916" xr:uid="{00000000-0005-0000-0000-0000C36A0000}"/>
    <cellStyle name="Note 3 3 2 7 4 2" xfId="25090" xr:uid="{00000000-0005-0000-0000-0000C46A0000}"/>
    <cellStyle name="Note 3 3 2 7 4 3" xfId="39394" xr:uid="{00000000-0005-0000-0000-0000C56A0000}"/>
    <cellStyle name="Note 3 3 2 7 5" xfId="25085" xr:uid="{00000000-0005-0000-0000-0000C66A0000}"/>
    <cellStyle name="Note 3 3 2 7 6" xfId="34296" xr:uid="{00000000-0005-0000-0000-0000C76A0000}"/>
    <cellStyle name="Note 3 3 2 8" xfId="25028" xr:uid="{00000000-0005-0000-0000-0000C86A0000}"/>
    <cellStyle name="Note 3 3 2 9" xfId="31692" xr:uid="{00000000-0005-0000-0000-0000C96A0000}"/>
    <cellStyle name="Note 3 3 3" xfId="14917" xr:uid="{00000000-0005-0000-0000-0000CA6A0000}"/>
    <cellStyle name="Note 3 3 3 2" xfId="14918" xr:uid="{00000000-0005-0000-0000-0000CB6A0000}"/>
    <cellStyle name="Note 3 3 3 2 2" xfId="14919" xr:uid="{00000000-0005-0000-0000-0000CC6A0000}"/>
    <cellStyle name="Note 3 3 3 2 2 2" xfId="14920" xr:uid="{00000000-0005-0000-0000-0000CD6A0000}"/>
    <cellStyle name="Note 3 3 3 2 2 2 2" xfId="14921" xr:uid="{00000000-0005-0000-0000-0000CE6A0000}"/>
    <cellStyle name="Note 3 3 3 2 2 2 2 2" xfId="25095" xr:uid="{00000000-0005-0000-0000-0000CF6A0000}"/>
    <cellStyle name="Note 3 3 3 2 2 2 2 3" xfId="38854" xr:uid="{00000000-0005-0000-0000-0000D06A0000}"/>
    <cellStyle name="Note 3 3 3 2 2 2 3" xfId="14922" xr:uid="{00000000-0005-0000-0000-0000D16A0000}"/>
    <cellStyle name="Note 3 3 3 2 2 2 3 2" xfId="25096" xr:uid="{00000000-0005-0000-0000-0000D26A0000}"/>
    <cellStyle name="Note 3 3 3 2 2 2 3 3" xfId="41394" xr:uid="{00000000-0005-0000-0000-0000D36A0000}"/>
    <cellStyle name="Note 3 3 3 2 2 2 4" xfId="25094" xr:uid="{00000000-0005-0000-0000-0000D46A0000}"/>
    <cellStyle name="Note 3 3 3 2 2 2 5" xfId="36301" xr:uid="{00000000-0005-0000-0000-0000D56A0000}"/>
    <cellStyle name="Note 3 3 3 2 2 3" xfId="14923" xr:uid="{00000000-0005-0000-0000-0000D66A0000}"/>
    <cellStyle name="Note 3 3 3 2 2 3 2" xfId="25097" xr:uid="{00000000-0005-0000-0000-0000D76A0000}"/>
    <cellStyle name="Note 3 3 3 2 2 3 3" xfId="37582" xr:uid="{00000000-0005-0000-0000-0000D86A0000}"/>
    <cellStyle name="Note 3 3 3 2 2 4" xfId="14924" xr:uid="{00000000-0005-0000-0000-0000D96A0000}"/>
    <cellStyle name="Note 3 3 3 2 2 4 2" xfId="25098" xr:uid="{00000000-0005-0000-0000-0000DA6A0000}"/>
    <cellStyle name="Note 3 3 3 2 2 4 3" xfId="40124" xr:uid="{00000000-0005-0000-0000-0000DB6A0000}"/>
    <cellStyle name="Note 3 3 3 2 2 5" xfId="25093" xr:uid="{00000000-0005-0000-0000-0000DC6A0000}"/>
    <cellStyle name="Note 3 3 3 2 2 6" xfId="35022" xr:uid="{00000000-0005-0000-0000-0000DD6A0000}"/>
    <cellStyle name="Note 3 3 3 2 3" xfId="25092" xr:uid="{00000000-0005-0000-0000-0000DE6A0000}"/>
    <cellStyle name="Note 3 3 3 2 4" xfId="33751" xr:uid="{00000000-0005-0000-0000-0000DF6A0000}"/>
    <cellStyle name="Note 3 3 3 3" xfId="14925" xr:uid="{00000000-0005-0000-0000-0000E06A0000}"/>
    <cellStyle name="Note 3 3 3 3 2" xfId="14926" xr:uid="{00000000-0005-0000-0000-0000E16A0000}"/>
    <cellStyle name="Note 3 3 3 3 2 2" xfId="14927" xr:uid="{00000000-0005-0000-0000-0000E26A0000}"/>
    <cellStyle name="Note 3 3 3 3 2 2 2" xfId="25101" xr:uid="{00000000-0005-0000-0000-0000E36A0000}"/>
    <cellStyle name="Note 3 3 3 3 2 2 3" xfId="38334" xr:uid="{00000000-0005-0000-0000-0000E46A0000}"/>
    <cellStyle name="Note 3 3 3 3 2 3" xfId="14928" xr:uid="{00000000-0005-0000-0000-0000E56A0000}"/>
    <cellStyle name="Note 3 3 3 3 2 3 2" xfId="25102" xr:uid="{00000000-0005-0000-0000-0000E66A0000}"/>
    <cellStyle name="Note 3 3 3 3 2 3 3" xfId="40874" xr:uid="{00000000-0005-0000-0000-0000E76A0000}"/>
    <cellStyle name="Note 3 3 3 3 2 4" xfId="25100" xr:uid="{00000000-0005-0000-0000-0000E86A0000}"/>
    <cellStyle name="Note 3 3 3 3 2 5" xfId="35781" xr:uid="{00000000-0005-0000-0000-0000E96A0000}"/>
    <cellStyle name="Note 3 3 3 3 3" xfId="14929" xr:uid="{00000000-0005-0000-0000-0000EA6A0000}"/>
    <cellStyle name="Note 3 3 3 3 3 2" xfId="25103" xr:uid="{00000000-0005-0000-0000-0000EB6A0000}"/>
    <cellStyle name="Note 3 3 3 3 3 3" xfId="37060" xr:uid="{00000000-0005-0000-0000-0000EC6A0000}"/>
    <cellStyle name="Note 3 3 3 3 4" xfId="14930" xr:uid="{00000000-0005-0000-0000-0000ED6A0000}"/>
    <cellStyle name="Note 3 3 3 3 4 2" xfId="25104" xr:uid="{00000000-0005-0000-0000-0000EE6A0000}"/>
    <cellStyle name="Note 3 3 3 3 4 3" xfId="39604" xr:uid="{00000000-0005-0000-0000-0000EF6A0000}"/>
    <cellStyle name="Note 3 3 3 3 5" xfId="25099" xr:uid="{00000000-0005-0000-0000-0000F06A0000}"/>
    <cellStyle name="Note 3 3 3 3 6" xfId="34505" xr:uid="{00000000-0005-0000-0000-0000F16A0000}"/>
    <cellStyle name="Note 3 3 3 4" xfId="25091" xr:uid="{00000000-0005-0000-0000-0000F26A0000}"/>
    <cellStyle name="Note 3 3 3 5" xfId="32551" xr:uid="{00000000-0005-0000-0000-0000F36A0000}"/>
    <cellStyle name="Note 3 3 4" xfId="14931" xr:uid="{00000000-0005-0000-0000-0000F46A0000}"/>
    <cellStyle name="Note 3 3 4 2" xfId="14932" xr:uid="{00000000-0005-0000-0000-0000F56A0000}"/>
    <cellStyle name="Note 3 3 4 2 2" xfId="14933" xr:uid="{00000000-0005-0000-0000-0000F66A0000}"/>
    <cellStyle name="Note 3 3 4 2 2 2" xfId="14934" xr:uid="{00000000-0005-0000-0000-0000F76A0000}"/>
    <cellStyle name="Note 3 3 4 2 2 2 2" xfId="14935" xr:uid="{00000000-0005-0000-0000-0000F86A0000}"/>
    <cellStyle name="Note 3 3 4 2 2 2 2 2" xfId="25109" xr:uid="{00000000-0005-0000-0000-0000F96A0000}"/>
    <cellStyle name="Note 3 3 4 2 2 2 2 3" xfId="39005" xr:uid="{00000000-0005-0000-0000-0000FA6A0000}"/>
    <cellStyle name="Note 3 3 4 2 2 2 3" xfId="14936" xr:uid="{00000000-0005-0000-0000-0000FB6A0000}"/>
    <cellStyle name="Note 3 3 4 2 2 2 3 2" xfId="25110" xr:uid="{00000000-0005-0000-0000-0000FC6A0000}"/>
    <cellStyle name="Note 3 3 4 2 2 2 3 3" xfId="41545" xr:uid="{00000000-0005-0000-0000-0000FD6A0000}"/>
    <cellStyle name="Note 3 3 4 2 2 2 4" xfId="25108" xr:uid="{00000000-0005-0000-0000-0000FE6A0000}"/>
    <cellStyle name="Note 3 3 4 2 2 2 5" xfId="36452" xr:uid="{00000000-0005-0000-0000-0000FF6A0000}"/>
    <cellStyle name="Note 3 3 4 2 2 3" xfId="14937" xr:uid="{00000000-0005-0000-0000-0000006B0000}"/>
    <cellStyle name="Note 3 3 4 2 2 3 2" xfId="25111" xr:uid="{00000000-0005-0000-0000-0000016B0000}"/>
    <cellStyle name="Note 3 3 4 2 2 3 3" xfId="37733" xr:uid="{00000000-0005-0000-0000-0000026B0000}"/>
    <cellStyle name="Note 3 3 4 2 2 4" xfId="14938" xr:uid="{00000000-0005-0000-0000-0000036B0000}"/>
    <cellStyle name="Note 3 3 4 2 2 4 2" xfId="25112" xr:uid="{00000000-0005-0000-0000-0000046B0000}"/>
    <cellStyle name="Note 3 3 4 2 2 4 3" xfId="40275" xr:uid="{00000000-0005-0000-0000-0000056B0000}"/>
    <cellStyle name="Note 3 3 4 2 2 5" xfId="25107" xr:uid="{00000000-0005-0000-0000-0000066B0000}"/>
    <cellStyle name="Note 3 3 4 2 2 6" xfId="35173" xr:uid="{00000000-0005-0000-0000-0000076B0000}"/>
    <cellStyle name="Note 3 3 4 2 3" xfId="25106" xr:uid="{00000000-0005-0000-0000-0000086B0000}"/>
    <cellStyle name="Note 3 3 4 2 4" xfId="33902" xr:uid="{00000000-0005-0000-0000-0000096B0000}"/>
    <cellStyle name="Note 3 3 4 3" xfId="14939" xr:uid="{00000000-0005-0000-0000-00000A6B0000}"/>
    <cellStyle name="Note 3 3 4 3 2" xfId="14940" xr:uid="{00000000-0005-0000-0000-00000B6B0000}"/>
    <cellStyle name="Note 3 3 4 3 2 2" xfId="14941" xr:uid="{00000000-0005-0000-0000-00000C6B0000}"/>
    <cellStyle name="Note 3 3 4 3 2 2 2" xfId="25115" xr:uid="{00000000-0005-0000-0000-00000D6B0000}"/>
    <cellStyle name="Note 3 3 4 3 2 2 3" xfId="38485" xr:uid="{00000000-0005-0000-0000-00000E6B0000}"/>
    <cellStyle name="Note 3 3 4 3 2 3" xfId="14942" xr:uid="{00000000-0005-0000-0000-00000F6B0000}"/>
    <cellStyle name="Note 3 3 4 3 2 3 2" xfId="25116" xr:uid="{00000000-0005-0000-0000-0000106B0000}"/>
    <cellStyle name="Note 3 3 4 3 2 3 3" xfId="41025" xr:uid="{00000000-0005-0000-0000-0000116B0000}"/>
    <cellStyle name="Note 3 3 4 3 2 4" xfId="25114" xr:uid="{00000000-0005-0000-0000-0000126B0000}"/>
    <cellStyle name="Note 3 3 4 3 2 5" xfId="35932" xr:uid="{00000000-0005-0000-0000-0000136B0000}"/>
    <cellStyle name="Note 3 3 4 3 3" xfId="14943" xr:uid="{00000000-0005-0000-0000-0000146B0000}"/>
    <cellStyle name="Note 3 3 4 3 3 2" xfId="25117" xr:uid="{00000000-0005-0000-0000-0000156B0000}"/>
    <cellStyle name="Note 3 3 4 3 3 3" xfId="37211" xr:uid="{00000000-0005-0000-0000-0000166B0000}"/>
    <cellStyle name="Note 3 3 4 3 4" xfId="14944" xr:uid="{00000000-0005-0000-0000-0000176B0000}"/>
    <cellStyle name="Note 3 3 4 3 4 2" xfId="25118" xr:uid="{00000000-0005-0000-0000-0000186B0000}"/>
    <cellStyle name="Note 3 3 4 3 4 3" xfId="39755" xr:uid="{00000000-0005-0000-0000-0000196B0000}"/>
    <cellStyle name="Note 3 3 4 3 5" xfId="25113" xr:uid="{00000000-0005-0000-0000-00001A6B0000}"/>
    <cellStyle name="Note 3 3 4 3 6" xfId="34652" xr:uid="{00000000-0005-0000-0000-00001B6B0000}"/>
    <cellStyle name="Note 3 3 4 4" xfId="25105" xr:uid="{00000000-0005-0000-0000-00001C6B0000}"/>
    <cellStyle name="Note 3 3 4 5" xfId="32699" xr:uid="{00000000-0005-0000-0000-00001D6B0000}"/>
    <cellStyle name="Note 3 3 5" xfId="14945" xr:uid="{00000000-0005-0000-0000-00001E6B0000}"/>
    <cellStyle name="Note 3 3 5 2" xfId="14946" xr:uid="{00000000-0005-0000-0000-00001F6B0000}"/>
    <cellStyle name="Note 3 3 5 2 2" xfId="14947" xr:uid="{00000000-0005-0000-0000-0000206B0000}"/>
    <cellStyle name="Note 3 3 5 2 2 2" xfId="14948" xr:uid="{00000000-0005-0000-0000-0000216B0000}"/>
    <cellStyle name="Note 3 3 5 2 2 2 2" xfId="14949" xr:uid="{00000000-0005-0000-0000-0000226B0000}"/>
    <cellStyle name="Note 3 3 5 2 2 2 2 2" xfId="25123" xr:uid="{00000000-0005-0000-0000-0000236B0000}"/>
    <cellStyle name="Note 3 3 5 2 2 2 2 3" xfId="39164" xr:uid="{00000000-0005-0000-0000-0000246B0000}"/>
    <cellStyle name="Note 3 3 5 2 2 2 3" xfId="14950" xr:uid="{00000000-0005-0000-0000-0000256B0000}"/>
    <cellStyle name="Note 3 3 5 2 2 2 3 2" xfId="25124" xr:uid="{00000000-0005-0000-0000-0000266B0000}"/>
    <cellStyle name="Note 3 3 5 2 2 2 3 3" xfId="41704" xr:uid="{00000000-0005-0000-0000-0000276B0000}"/>
    <cellStyle name="Note 3 3 5 2 2 2 4" xfId="25122" xr:uid="{00000000-0005-0000-0000-0000286B0000}"/>
    <cellStyle name="Note 3 3 5 2 2 2 5" xfId="36611" xr:uid="{00000000-0005-0000-0000-0000296B0000}"/>
    <cellStyle name="Note 3 3 5 2 2 3" xfId="14951" xr:uid="{00000000-0005-0000-0000-00002A6B0000}"/>
    <cellStyle name="Note 3 3 5 2 2 3 2" xfId="25125" xr:uid="{00000000-0005-0000-0000-00002B6B0000}"/>
    <cellStyle name="Note 3 3 5 2 2 3 3" xfId="37894" xr:uid="{00000000-0005-0000-0000-00002C6B0000}"/>
    <cellStyle name="Note 3 3 5 2 2 4" xfId="14952" xr:uid="{00000000-0005-0000-0000-00002D6B0000}"/>
    <cellStyle name="Note 3 3 5 2 2 4 2" xfId="25126" xr:uid="{00000000-0005-0000-0000-00002E6B0000}"/>
    <cellStyle name="Note 3 3 5 2 2 4 3" xfId="40434" xr:uid="{00000000-0005-0000-0000-00002F6B0000}"/>
    <cellStyle name="Note 3 3 5 2 2 5" xfId="25121" xr:uid="{00000000-0005-0000-0000-0000306B0000}"/>
    <cellStyle name="Note 3 3 5 2 2 6" xfId="35334" xr:uid="{00000000-0005-0000-0000-0000316B0000}"/>
    <cellStyle name="Note 3 3 5 2 3" xfId="25120" xr:uid="{00000000-0005-0000-0000-0000326B0000}"/>
    <cellStyle name="Note 3 3 5 2 4" xfId="34062" xr:uid="{00000000-0005-0000-0000-0000336B0000}"/>
    <cellStyle name="Note 3 3 5 3" xfId="14953" xr:uid="{00000000-0005-0000-0000-0000346B0000}"/>
    <cellStyle name="Note 3 3 5 3 2" xfId="14954" xr:uid="{00000000-0005-0000-0000-0000356B0000}"/>
    <cellStyle name="Note 3 3 5 3 2 2" xfId="14955" xr:uid="{00000000-0005-0000-0000-0000366B0000}"/>
    <cellStyle name="Note 3 3 5 3 2 2 2" xfId="25129" xr:uid="{00000000-0005-0000-0000-0000376B0000}"/>
    <cellStyle name="Note 3 3 5 3 2 2 3" xfId="38644" xr:uid="{00000000-0005-0000-0000-0000386B0000}"/>
    <cellStyle name="Note 3 3 5 3 2 3" xfId="14956" xr:uid="{00000000-0005-0000-0000-0000396B0000}"/>
    <cellStyle name="Note 3 3 5 3 2 3 2" xfId="25130" xr:uid="{00000000-0005-0000-0000-00003A6B0000}"/>
    <cellStyle name="Note 3 3 5 3 2 3 3" xfId="41184" xr:uid="{00000000-0005-0000-0000-00003B6B0000}"/>
    <cellStyle name="Note 3 3 5 3 2 4" xfId="25128" xr:uid="{00000000-0005-0000-0000-00003C6B0000}"/>
    <cellStyle name="Note 3 3 5 3 2 5" xfId="36091" xr:uid="{00000000-0005-0000-0000-00003D6B0000}"/>
    <cellStyle name="Note 3 3 5 3 3" xfId="14957" xr:uid="{00000000-0005-0000-0000-00003E6B0000}"/>
    <cellStyle name="Note 3 3 5 3 3 2" xfId="25131" xr:uid="{00000000-0005-0000-0000-00003F6B0000}"/>
    <cellStyle name="Note 3 3 5 3 3 3" xfId="37372" xr:uid="{00000000-0005-0000-0000-0000406B0000}"/>
    <cellStyle name="Note 3 3 5 3 4" xfId="14958" xr:uid="{00000000-0005-0000-0000-0000416B0000}"/>
    <cellStyle name="Note 3 3 5 3 4 2" xfId="25132" xr:uid="{00000000-0005-0000-0000-0000426B0000}"/>
    <cellStyle name="Note 3 3 5 3 4 3" xfId="39914" xr:uid="{00000000-0005-0000-0000-0000436B0000}"/>
    <cellStyle name="Note 3 3 5 3 5" xfId="25127" xr:uid="{00000000-0005-0000-0000-0000446B0000}"/>
    <cellStyle name="Note 3 3 5 3 6" xfId="34811" xr:uid="{00000000-0005-0000-0000-0000456B0000}"/>
    <cellStyle name="Note 3 3 5 4" xfId="25119" xr:uid="{00000000-0005-0000-0000-0000466B0000}"/>
    <cellStyle name="Note 3 3 5 5" xfId="32875" xr:uid="{00000000-0005-0000-0000-0000476B0000}"/>
    <cellStyle name="Note 3 3 6" xfId="14959" xr:uid="{00000000-0005-0000-0000-0000486B0000}"/>
    <cellStyle name="Note 3 3 6 2" xfId="14960" xr:uid="{00000000-0005-0000-0000-0000496B0000}"/>
    <cellStyle name="Note 3 3 6 2 2" xfId="14961" xr:uid="{00000000-0005-0000-0000-00004A6B0000}"/>
    <cellStyle name="Note 3 3 6 2 2 2" xfId="14962" xr:uid="{00000000-0005-0000-0000-00004B6B0000}"/>
    <cellStyle name="Note 3 3 6 2 2 2 2" xfId="25136" xr:uid="{00000000-0005-0000-0000-00004C6B0000}"/>
    <cellStyle name="Note 3 3 6 2 2 2 3" xfId="38198" xr:uid="{00000000-0005-0000-0000-00004D6B0000}"/>
    <cellStyle name="Note 3 3 6 2 2 3" xfId="14963" xr:uid="{00000000-0005-0000-0000-00004E6B0000}"/>
    <cellStyle name="Note 3 3 6 2 2 3 2" xfId="25137" xr:uid="{00000000-0005-0000-0000-00004F6B0000}"/>
    <cellStyle name="Note 3 3 6 2 2 3 3" xfId="40738" xr:uid="{00000000-0005-0000-0000-0000506B0000}"/>
    <cellStyle name="Note 3 3 6 2 2 4" xfId="25135" xr:uid="{00000000-0005-0000-0000-0000516B0000}"/>
    <cellStyle name="Note 3 3 6 2 2 5" xfId="35645" xr:uid="{00000000-0005-0000-0000-0000526B0000}"/>
    <cellStyle name="Note 3 3 6 2 3" xfId="14964" xr:uid="{00000000-0005-0000-0000-0000536B0000}"/>
    <cellStyle name="Note 3 3 6 2 3 2" xfId="25138" xr:uid="{00000000-0005-0000-0000-0000546B0000}"/>
    <cellStyle name="Note 3 3 6 2 3 3" xfId="36924" xr:uid="{00000000-0005-0000-0000-0000556B0000}"/>
    <cellStyle name="Note 3 3 6 2 4" xfId="14965" xr:uid="{00000000-0005-0000-0000-0000566B0000}"/>
    <cellStyle name="Note 3 3 6 2 4 2" xfId="25139" xr:uid="{00000000-0005-0000-0000-0000576B0000}"/>
    <cellStyle name="Note 3 3 6 2 4 3" xfId="39468" xr:uid="{00000000-0005-0000-0000-0000586B0000}"/>
    <cellStyle name="Note 3 3 6 2 5" xfId="25134" xr:uid="{00000000-0005-0000-0000-0000596B0000}"/>
    <cellStyle name="Note 3 3 6 2 6" xfId="34370" xr:uid="{00000000-0005-0000-0000-00005A6B0000}"/>
    <cellStyle name="Note 3 3 6 3" xfId="25133" xr:uid="{00000000-0005-0000-0000-00005B6B0000}"/>
    <cellStyle name="Note 3 3 6 4" xfId="31771" xr:uid="{00000000-0005-0000-0000-00005C6B0000}"/>
    <cellStyle name="Note 3 3 7" xfId="14966" xr:uid="{00000000-0005-0000-0000-00005D6B0000}"/>
    <cellStyle name="Note 3 3 7 2" xfId="14967" xr:uid="{00000000-0005-0000-0000-00005E6B0000}"/>
    <cellStyle name="Note 3 3 7 2 2" xfId="14968" xr:uid="{00000000-0005-0000-0000-00005F6B0000}"/>
    <cellStyle name="Note 3 3 7 2 2 2" xfId="25142" xr:uid="{00000000-0005-0000-0000-0000606B0000}"/>
    <cellStyle name="Note 3 3 7 2 2 3" xfId="38046" xr:uid="{00000000-0005-0000-0000-0000616B0000}"/>
    <cellStyle name="Note 3 3 7 2 3" xfId="14969" xr:uid="{00000000-0005-0000-0000-0000626B0000}"/>
    <cellStyle name="Note 3 3 7 2 3 2" xfId="25143" xr:uid="{00000000-0005-0000-0000-0000636B0000}"/>
    <cellStyle name="Note 3 3 7 2 3 3" xfId="40586" xr:uid="{00000000-0005-0000-0000-0000646B0000}"/>
    <cellStyle name="Note 3 3 7 2 4" xfId="25141" xr:uid="{00000000-0005-0000-0000-0000656B0000}"/>
    <cellStyle name="Note 3 3 7 2 5" xfId="35493" xr:uid="{00000000-0005-0000-0000-0000666B0000}"/>
    <cellStyle name="Note 3 3 7 3" xfId="14970" xr:uid="{00000000-0005-0000-0000-0000676B0000}"/>
    <cellStyle name="Note 3 3 7 3 2" xfId="25144" xr:uid="{00000000-0005-0000-0000-0000686B0000}"/>
    <cellStyle name="Note 3 3 7 3 3" xfId="36772" xr:uid="{00000000-0005-0000-0000-0000696B0000}"/>
    <cellStyle name="Note 3 3 7 4" xfId="14971" xr:uid="{00000000-0005-0000-0000-00006A6B0000}"/>
    <cellStyle name="Note 3 3 7 4 2" xfId="25145" xr:uid="{00000000-0005-0000-0000-00006B6B0000}"/>
    <cellStyle name="Note 3 3 7 4 3" xfId="39316" xr:uid="{00000000-0005-0000-0000-00006C6B0000}"/>
    <cellStyle name="Note 3 3 7 5" xfId="25140" xr:uid="{00000000-0005-0000-0000-00006D6B0000}"/>
    <cellStyle name="Note 3 3 7 6" xfId="34218" xr:uid="{00000000-0005-0000-0000-00006E6B0000}"/>
    <cellStyle name="Note 3 3 8" xfId="14972" xr:uid="{00000000-0005-0000-0000-00006F6B0000}"/>
    <cellStyle name="Note 3 3 8 2" xfId="25146" xr:uid="{00000000-0005-0000-0000-0000706B0000}"/>
    <cellStyle name="Note 3 3 8 3" xfId="42454" xr:uid="{00000000-0005-0000-0000-0000716B0000}"/>
    <cellStyle name="Note 3 3 9" xfId="14973" xr:uid="{00000000-0005-0000-0000-0000726B0000}"/>
    <cellStyle name="Note 3 3 9 2" xfId="25147" xr:uid="{00000000-0005-0000-0000-0000736B0000}"/>
    <cellStyle name="Note 3 4" xfId="2721" xr:uid="{00000000-0005-0000-0000-0000746B0000}"/>
    <cellStyle name="Note 3 4 10" xfId="25148" xr:uid="{00000000-0005-0000-0000-0000756B0000}"/>
    <cellStyle name="Note 3 4 11" xfId="31690" xr:uid="{00000000-0005-0000-0000-0000766B0000}"/>
    <cellStyle name="Note 3 4 2" xfId="14975" xr:uid="{00000000-0005-0000-0000-0000776B0000}"/>
    <cellStyle name="Note 3 4 2 2" xfId="14976" xr:uid="{00000000-0005-0000-0000-0000786B0000}"/>
    <cellStyle name="Note 3 4 2 2 2" xfId="14977" xr:uid="{00000000-0005-0000-0000-0000796B0000}"/>
    <cellStyle name="Note 3 4 2 2 2 2" xfId="14978" xr:uid="{00000000-0005-0000-0000-00007A6B0000}"/>
    <cellStyle name="Note 3 4 2 2 2 2 2" xfId="14979" xr:uid="{00000000-0005-0000-0000-00007B6B0000}"/>
    <cellStyle name="Note 3 4 2 2 2 2 2 2" xfId="25153" xr:uid="{00000000-0005-0000-0000-00007C6B0000}"/>
    <cellStyle name="Note 3 4 2 2 2 2 2 3" xfId="38929" xr:uid="{00000000-0005-0000-0000-00007D6B0000}"/>
    <cellStyle name="Note 3 4 2 2 2 2 3" xfId="14980" xr:uid="{00000000-0005-0000-0000-00007E6B0000}"/>
    <cellStyle name="Note 3 4 2 2 2 2 3 2" xfId="25154" xr:uid="{00000000-0005-0000-0000-00007F6B0000}"/>
    <cellStyle name="Note 3 4 2 2 2 2 3 3" xfId="41469" xr:uid="{00000000-0005-0000-0000-0000806B0000}"/>
    <cellStyle name="Note 3 4 2 2 2 2 4" xfId="25152" xr:uid="{00000000-0005-0000-0000-0000816B0000}"/>
    <cellStyle name="Note 3 4 2 2 2 2 5" xfId="36376" xr:uid="{00000000-0005-0000-0000-0000826B0000}"/>
    <cellStyle name="Note 3 4 2 2 2 3" xfId="14981" xr:uid="{00000000-0005-0000-0000-0000836B0000}"/>
    <cellStyle name="Note 3 4 2 2 2 3 2" xfId="25155" xr:uid="{00000000-0005-0000-0000-0000846B0000}"/>
    <cellStyle name="Note 3 4 2 2 2 3 3" xfId="37657" xr:uid="{00000000-0005-0000-0000-0000856B0000}"/>
    <cellStyle name="Note 3 4 2 2 2 4" xfId="14982" xr:uid="{00000000-0005-0000-0000-0000866B0000}"/>
    <cellStyle name="Note 3 4 2 2 2 4 2" xfId="25156" xr:uid="{00000000-0005-0000-0000-0000876B0000}"/>
    <cellStyle name="Note 3 4 2 2 2 4 3" xfId="40199" xr:uid="{00000000-0005-0000-0000-0000886B0000}"/>
    <cellStyle name="Note 3 4 2 2 2 5" xfId="25151" xr:uid="{00000000-0005-0000-0000-0000896B0000}"/>
    <cellStyle name="Note 3 4 2 2 2 6" xfId="35097" xr:uid="{00000000-0005-0000-0000-00008A6B0000}"/>
    <cellStyle name="Note 3 4 2 2 3" xfId="25150" xr:uid="{00000000-0005-0000-0000-00008B6B0000}"/>
    <cellStyle name="Note 3 4 2 2 4" xfId="33826" xr:uid="{00000000-0005-0000-0000-00008C6B0000}"/>
    <cellStyle name="Note 3 4 2 3" xfId="14983" xr:uid="{00000000-0005-0000-0000-00008D6B0000}"/>
    <cellStyle name="Note 3 4 2 3 2" xfId="14984" xr:uid="{00000000-0005-0000-0000-00008E6B0000}"/>
    <cellStyle name="Note 3 4 2 3 2 2" xfId="14985" xr:uid="{00000000-0005-0000-0000-00008F6B0000}"/>
    <cellStyle name="Note 3 4 2 3 2 2 2" xfId="25159" xr:uid="{00000000-0005-0000-0000-0000906B0000}"/>
    <cellStyle name="Note 3 4 2 3 2 2 3" xfId="38409" xr:uid="{00000000-0005-0000-0000-0000916B0000}"/>
    <cellStyle name="Note 3 4 2 3 2 3" xfId="14986" xr:uid="{00000000-0005-0000-0000-0000926B0000}"/>
    <cellStyle name="Note 3 4 2 3 2 3 2" xfId="25160" xr:uid="{00000000-0005-0000-0000-0000936B0000}"/>
    <cellStyle name="Note 3 4 2 3 2 3 3" xfId="40949" xr:uid="{00000000-0005-0000-0000-0000946B0000}"/>
    <cellStyle name="Note 3 4 2 3 2 4" xfId="25158" xr:uid="{00000000-0005-0000-0000-0000956B0000}"/>
    <cellStyle name="Note 3 4 2 3 2 5" xfId="35856" xr:uid="{00000000-0005-0000-0000-0000966B0000}"/>
    <cellStyle name="Note 3 4 2 3 3" xfId="14987" xr:uid="{00000000-0005-0000-0000-0000976B0000}"/>
    <cellStyle name="Note 3 4 2 3 3 2" xfId="25161" xr:uid="{00000000-0005-0000-0000-0000986B0000}"/>
    <cellStyle name="Note 3 4 2 3 3 3" xfId="37135" xr:uid="{00000000-0005-0000-0000-0000996B0000}"/>
    <cellStyle name="Note 3 4 2 3 4" xfId="14988" xr:uid="{00000000-0005-0000-0000-00009A6B0000}"/>
    <cellStyle name="Note 3 4 2 3 4 2" xfId="25162" xr:uid="{00000000-0005-0000-0000-00009B6B0000}"/>
    <cellStyle name="Note 3 4 2 3 4 3" xfId="39679" xr:uid="{00000000-0005-0000-0000-00009C6B0000}"/>
    <cellStyle name="Note 3 4 2 3 5" xfId="25157" xr:uid="{00000000-0005-0000-0000-00009D6B0000}"/>
    <cellStyle name="Note 3 4 2 3 6" xfId="34578" xr:uid="{00000000-0005-0000-0000-00009E6B0000}"/>
    <cellStyle name="Note 3 4 2 4" xfId="25149" xr:uid="{00000000-0005-0000-0000-00009F6B0000}"/>
    <cellStyle name="Note 3 4 2 5" xfId="32623" xr:uid="{00000000-0005-0000-0000-0000A06B0000}"/>
    <cellStyle name="Note 3 4 3" xfId="14989" xr:uid="{00000000-0005-0000-0000-0000A16B0000}"/>
    <cellStyle name="Note 3 4 3 2" xfId="14990" xr:uid="{00000000-0005-0000-0000-0000A26B0000}"/>
    <cellStyle name="Note 3 4 3 2 2" xfId="14991" xr:uid="{00000000-0005-0000-0000-0000A36B0000}"/>
    <cellStyle name="Note 3 4 3 2 2 2" xfId="14992" xr:uid="{00000000-0005-0000-0000-0000A46B0000}"/>
    <cellStyle name="Note 3 4 3 2 2 2 2" xfId="14993" xr:uid="{00000000-0005-0000-0000-0000A56B0000}"/>
    <cellStyle name="Note 3 4 3 2 2 2 2 2" xfId="25167" xr:uid="{00000000-0005-0000-0000-0000A66B0000}"/>
    <cellStyle name="Note 3 4 3 2 2 2 2 3" xfId="39081" xr:uid="{00000000-0005-0000-0000-0000A76B0000}"/>
    <cellStyle name="Note 3 4 3 2 2 2 3" xfId="14994" xr:uid="{00000000-0005-0000-0000-0000A86B0000}"/>
    <cellStyle name="Note 3 4 3 2 2 2 3 2" xfId="25168" xr:uid="{00000000-0005-0000-0000-0000A96B0000}"/>
    <cellStyle name="Note 3 4 3 2 2 2 3 3" xfId="41621" xr:uid="{00000000-0005-0000-0000-0000AA6B0000}"/>
    <cellStyle name="Note 3 4 3 2 2 2 4" xfId="25166" xr:uid="{00000000-0005-0000-0000-0000AB6B0000}"/>
    <cellStyle name="Note 3 4 3 2 2 2 5" xfId="36528" xr:uid="{00000000-0005-0000-0000-0000AC6B0000}"/>
    <cellStyle name="Note 3 4 3 2 2 3" xfId="14995" xr:uid="{00000000-0005-0000-0000-0000AD6B0000}"/>
    <cellStyle name="Note 3 4 3 2 2 3 2" xfId="25169" xr:uid="{00000000-0005-0000-0000-0000AE6B0000}"/>
    <cellStyle name="Note 3 4 3 2 2 3 3" xfId="37809" xr:uid="{00000000-0005-0000-0000-0000AF6B0000}"/>
    <cellStyle name="Note 3 4 3 2 2 4" xfId="14996" xr:uid="{00000000-0005-0000-0000-0000B06B0000}"/>
    <cellStyle name="Note 3 4 3 2 2 4 2" xfId="25170" xr:uid="{00000000-0005-0000-0000-0000B16B0000}"/>
    <cellStyle name="Note 3 4 3 2 2 4 3" xfId="40351" xr:uid="{00000000-0005-0000-0000-0000B26B0000}"/>
    <cellStyle name="Note 3 4 3 2 2 5" xfId="25165" xr:uid="{00000000-0005-0000-0000-0000B36B0000}"/>
    <cellStyle name="Note 3 4 3 2 2 6" xfId="35249" xr:uid="{00000000-0005-0000-0000-0000B46B0000}"/>
    <cellStyle name="Note 3 4 3 2 3" xfId="25164" xr:uid="{00000000-0005-0000-0000-0000B56B0000}"/>
    <cellStyle name="Note 3 4 3 2 4" xfId="33977" xr:uid="{00000000-0005-0000-0000-0000B66B0000}"/>
    <cellStyle name="Note 3 4 3 3" xfId="14997" xr:uid="{00000000-0005-0000-0000-0000B76B0000}"/>
    <cellStyle name="Note 3 4 3 3 2" xfId="14998" xr:uid="{00000000-0005-0000-0000-0000B86B0000}"/>
    <cellStyle name="Note 3 4 3 3 2 2" xfId="14999" xr:uid="{00000000-0005-0000-0000-0000B96B0000}"/>
    <cellStyle name="Note 3 4 3 3 2 2 2" xfId="25173" xr:uid="{00000000-0005-0000-0000-0000BA6B0000}"/>
    <cellStyle name="Note 3 4 3 3 2 2 3" xfId="38561" xr:uid="{00000000-0005-0000-0000-0000BB6B0000}"/>
    <cellStyle name="Note 3 4 3 3 2 3" xfId="15000" xr:uid="{00000000-0005-0000-0000-0000BC6B0000}"/>
    <cellStyle name="Note 3 4 3 3 2 3 2" xfId="25174" xr:uid="{00000000-0005-0000-0000-0000BD6B0000}"/>
    <cellStyle name="Note 3 4 3 3 2 3 3" xfId="41101" xr:uid="{00000000-0005-0000-0000-0000BE6B0000}"/>
    <cellStyle name="Note 3 4 3 3 2 4" xfId="25172" xr:uid="{00000000-0005-0000-0000-0000BF6B0000}"/>
    <cellStyle name="Note 3 4 3 3 2 5" xfId="36008" xr:uid="{00000000-0005-0000-0000-0000C06B0000}"/>
    <cellStyle name="Note 3 4 3 3 3" xfId="15001" xr:uid="{00000000-0005-0000-0000-0000C16B0000}"/>
    <cellStyle name="Note 3 4 3 3 3 2" xfId="25175" xr:uid="{00000000-0005-0000-0000-0000C26B0000}"/>
    <cellStyle name="Note 3 4 3 3 3 3" xfId="37287" xr:uid="{00000000-0005-0000-0000-0000C36B0000}"/>
    <cellStyle name="Note 3 4 3 3 4" xfId="15002" xr:uid="{00000000-0005-0000-0000-0000C46B0000}"/>
    <cellStyle name="Note 3 4 3 3 4 2" xfId="25176" xr:uid="{00000000-0005-0000-0000-0000C56B0000}"/>
    <cellStyle name="Note 3 4 3 3 4 3" xfId="39831" xr:uid="{00000000-0005-0000-0000-0000C66B0000}"/>
    <cellStyle name="Note 3 4 3 3 5" xfId="25171" xr:uid="{00000000-0005-0000-0000-0000C76B0000}"/>
    <cellStyle name="Note 3 4 3 3 6" xfId="34726" xr:uid="{00000000-0005-0000-0000-0000C86B0000}"/>
    <cellStyle name="Note 3 4 3 4" xfId="25163" xr:uid="{00000000-0005-0000-0000-0000C96B0000}"/>
    <cellStyle name="Note 3 4 3 5" xfId="32770" xr:uid="{00000000-0005-0000-0000-0000CA6B0000}"/>
    <cellStyle name="Note 3 4 4" xfId="15003" xr:uid="{00000000-0005-0000-0000-0000CB6B0000}"/>
    <cellStyle name="Note 3 4 4 2" xfId="15004" xr:uid="{00000000-0005-0000-0000-0000CC6B0000}"/>
    <cellStyle name="Note 3 4 4 2 2" xfId="15005" xr:uid="{00000000-0005-0000-0000-0000CD6B0000}"/>
    <cellStyle name="Note 3 4 4 2 2 2" xfId="15006" xr:uid="{00000000-0005-0000-0000-0000CE6B0000}"/>
    <cellStyle name="Note 3 4 4 2 2 2 2" xfId="15007" xr:uid="{00000000-0005-0000-0000-0000CF6B0000}"/>
    <cellStyle name="Note 3 4 4 2 2 2 2 2" xfId="25181" xr:uid="{00000000-0005-0000-0000-0000D06B0000}"/>
    <cellStyle name="Note 3 4 4 2 2 2 2 3" xfId="39240" xr:uid="{00000000-0005-0000-0000-0000D16B0000}"/>
    <cellStyle name="Note 3 4 4 2 2 2 3" xfId="15008" xr:uid="{00000000-0005-0000-0000-0000D26B0000}"/>
    <cellStyle name="Note 3 4 4 2 2 2 3 2" xfId="25182" xr:uid="{00000000-0005-0000-0000-0000D36B0000}"/>
    <cellStyle name="Note 3 4 4 2 2 2 3 3" xfId="41780" xr:uid="{00000000-0005-0000-0000-0000D46B0000}"/>
    <cellStyle name="Note 3 4 4 2 2 2 4" xfId="25180" xr:uid="{00000000-0005-0000-0000-0000D56B0000}"/>
    <cellStyle name="Note 3 4 4 2 2 2 5" xfId="36687" xr:uid="{00000000-0005-0000-0000-0000D66B0000}"/>
    <cellStyle name="Note 3 4 4 2 2 3" xfId="15009" xr:uid="{00000000-0005-0000-0000-0000D76B0000}"/>
    <cellStyle name="Note 3 4 4 2 2 3 2" xfId="25183" xr:uid="{00000000-0005-0000-0000-0000D86B0000}"/>
    <cellStyle name="Note 3 4 4 2 2 3 3" xfId="37970" xr:uid="{00000000-0005-0000-0000-0000D96B0000}"/>
    <cellStyle name="Note 3 4 4 2 2 4" xfId="15010" xr:uid="{00000000-0005-0000-0000-0000DA6B0000}"/>
    <cellStyle name="Note 3 4 4 2 2 4 2" xfId="25184" xr:uid="{00000000-0005-0000-0000-0000DB6B0000}"/>
    <cellStyle name="Note 3 4 4 2 2 4 3" xfId="40510" xr:uid="{00000000-0005-0000-0000-0000DC6B0000}"/>
    <cellStyle name="Note 3 4 4 2 2 5" xfId="25179" xr:uid="{00000000-0005-0000-0000-0000DD6B0000}"/>
    <cellStyle name="Note 3 4 4 2 2 6" xfId="35410" xr:uid="{00000000-0005-0000-0000-0000DE6B0000}"/>
    <cellStyle name="Note 3 4 4 2 3" xfId="25178" xr:uid="{00000000-0005-0000-0000-0000DF6B0000}"/>
    <cellStyle name="Note 3 4 4 2 4" xfId="34138" xr:uid="{00000000-0005-0000-0000-0000E06B0000}"/>
    <cellStyle name="Note 3 4 4 3" xfId="15011" xr:uid="{00000000-0005-0000-0000-0000E16B0000}"/>
    <cellStyle name="Note 3 4 4 3 2" xfId="15012" xr:uid="{00000000-0005-0000-0000-0000E26B0000}"/>
    <cellStyle name="Note 3 4 4 3 2 2" xfId="15013" xr:uid="{00000000-0005-0000-0000-0000E36B0000}"/>
    <cellStyle name="Note 3 4 4 3 2 2 2" xfId="25187" xr:uid="{00000000-0005-0000-0000-0000E46B0000}"/>
    <cellStyle name="Note 3 4 4 3 2 2 3" xfId="38720" xr:uid="{00000000-0005-0000-0000-0000E56B0000}"/>
    <cellStyle name="Note 3 4 4 3 2 3" xfId="15014" xr:uid="{00000000-0005-0000-0000-0000E66B0000}"/>
    <cellStyle name="Note 3 4 4 3 2 3 2" xfId="25188" xr:uid="{00000000-0005-0000-0000-0000E76B0000}"/>
    <cellStyle name="Note 3 4 4 3 2 3 3" xfId="41260" xr:uid="{00000000-0005-0000-0000-0000E86B0000}"/>
    <cellStyle name="Note 3 4 4 3 2 4" xfId="25186" xr:uid="{00000000-0005-0000-0000-0000E96B0000}"/>
    <cellStyle name="Note 3 4 4 3 2 5" xfId="36167" xr:uid="{00000000-0005-0000-0000-0000EA6B0000}"/>
    <cellStyle name="Note 3 4 4 3 3" xfId="15015" xr:uid="{00000000-0005-0000-0000-0000EB6B0000}"/>
    <cellStyle name="Note 3 4 4 3 3 2" xfId="25189" xr:uid="{00000000-0005-0000-0000-0000EC6B0000}"/>
    <cellStyle name="Note 3 4 4 3 3 3" xfId="37448" xr:uid="{00000000-0005-0000-0000-0000ED6B0000}"/>
    <cellStyle name="Note 3 4 4 3 4" xfId="15016" xr:uid="{00000000-0005-0000-0000-0000EE6B0000}"/>
    <cellStyle name="Note 3 4 4 3 4 2" xfId="25190" xr:uid="{00000000-0005-0000-0000-0000EF6B0000}"/>
    <cellStyle name="Note 3 4 4 3 4 3" xfId="39990" xr:uid="{00000000-0005-0000-0000-0000F06B0000}"/>
    <cellStyle name="Note 3 4 4 3 5" xfId="25185" xr:uid="{00000000-0005-0000-0000-0000F16B0000}"/>
    <cellStyle name="Note 3 4 4 3 6" xfId="34888" xr:uid="{00000000-0005-0000-0000-0000F26B0000}"/>
    <cellStyle name="Note 3 4 4 4" xfId="25177" xr:uid="{00000000-0005-0000-0000-0000F36B0000}"/>
    <cellStyle name="Note 3 4 4 5" xfId="33591" xr:uid="{00000000-0005-0000-0000-0000F46B0000}"/>
    <cellStyle name="Note 3 4 5" xfId="15017" xr:uid="{00000000-0005-0000-0000-0000F56B0000}"/>
    <cellStyle name="Note 3 4 5 2" xfId="15018" xr:uid="{00000000-0005-0000-0000-0000F66B0000}"/>
    <cellStyle name="Note 3 4 5 2 2" xfId="15019" xr:uid="{00000000-0005-0000-0000-0000F76B0000}"/>
    <cellStyle name="Note 3 4 5 2 2 2" xfId="15020" xr:uid="{00000000-0005-0000-0000-0000F86B0000}"/>
    <cellStyle name="Note 3 4 5 2 2 2 2" xfId="25194" xr:uid="{00000000-0005-0000-0000-0000F96B0000}"/>
    <cellStyle name="Note 3 4 5 2 2 2 3" xfId="38264" xr:uid="{00000000-0005-0000-0000-0000FA6B0000}"/>
    <cellStyle name="Note 3 4 5 2 2 3" xfId="15021" xr:uid="{00000000-0005-0000-0000-0000FB6B0000}"/>
    <cellStyle name="Note 3 4 5 2 2 3 2" xfId="25195" xr:uid="{00000000-0005-0000-0000-0000FC6B0000}"/>
    <cellStyle name="Note 3 4 5 2 2 3 3" xfId="40804" xr:uid="{00000000-0005-0000-0000-0000FD6B0000}"/>
    <cellStyle name="Note 3 4 5 2 2 4" xfId="25193" xr:uid="{00000000-0005-0000-0000-0000FE6B0000}"/>
    <cellStyle name="Note 3 4 5 2 2 5" xfId="35711" xr:uid="{00000000-0005-0000-0000-0000FF6B0000}"/>
    <cellStyle name="Note 3 4 5 2 3" xfId="15022" xr:uid="{00000000-0005-0000-0000-0000006C0000}"/>
    <cellStyle name="Note 3 4 5 2 3 2" xfId="25196" xr:uid="{00000000-0005-0000-0000-0000016C0000}"/>
    <cellStyle name="Note 3 4 5 2 3 3" xfId="36990" xr:uid="{00000000-0005-0000-0000-0000026C0000}"/>
    <cellStyle name="Note 3 4 5 2 4" xfId="15023" xr:uid="{00000000-0005-0000-0000-0000036C0000}"/>
    <cellStyle name="Note 3 4 5 2 4 2" xfId="25197" xr:uid="{00000000-0005-0000-0000-0000046C0000}"/>
    <cellStyle name="Note 3 4 5 2 4 3" xfId="39534" xr:uid="{00000000-0005-0000-0000-0000056C0000}"/>
    <cellStyle name="Note 3 4 5 2 5" xfId="25192" xr:uid="{00000000-0005-0000-0000-0000066C0000}"/>
    <cellStyle name="Note 3 4 5 2 6" xfId="34436" xr:uid="{00000000-0005-0000-0000-0000076C0000}"/>
    <cellStyle name="Note 3 4 5 3" xfId="25191" xr:uid="{00000000-0005-0000-0000-0000086C0000}"/>
    <cellStyle name="Note 3 4 5 4" xfId="32459" xr:uid="{00000000-0005-0000-0000-0000096C0000}"/>
    <cellStyle name="Note 3 4 6" xfId="15024" xr:uid="{00000000-0005-0000-0000-00000A6C0000}"/>
    <cellStyle name="Note 3 4 6 2" xfId="15025" xr:uid="{00000000-0005-0000-0000-00000B6C0000}"/>
    <cellStyle name="Note 3 4 6 2 2" xfId="15026" xr:uid="{00000000-0005-0000-0000-00000C6C0000}"/>
    <cellStyle name="Note 3 4 6 2 2 2" xfId="15027" xr:uid="{00000000-0005-0000-0000-00000D6C0000}"/>
    <cellStyle name="Note 3 4 6 2 2 2 2" xfId="25201" xr:uid="{00000000-0005-0000-0000-00000E6C0000}"/>
    <cellStyle name="Note 3 4 6 2 2 2 3" xfId="38787" xr:uid="{00000000-0005-0000-0000-00000F6C0000}"/>
    <cellStyle name="Note 3 4 6 2 2 3" xfId="15028" xr:uid="{00000000-0005-0000-0000-0000106C0000}"/>
    <cellStyle name="Note 3 4 6 2 2 3 2" xfId="25202" xr:uid="{00000000-0005-0000-0000-0000116C0000}"/>
    <cellStyle name="Note 3 4 6 2 2 3 3" xfId="41327" xr:uid="{00000000-0005-0000-0000-0000126C0000}"/>
    <cellStyle name="Note 3 4 6 2 2 4" xfId="25200" xr:uid="{00000000-0005-0000-0000-0000136C0000}"/>
    <cellStyle name="Note 3 4 6 2 2 5" xfId="36234" xr:uid="{00000000-0005-0000-0000-0000146C0000}"/>
    <cellStyle name="Note 3 4 6 2 3" xfId="15029" xr:uid="{00000000-0005-0000-0000-0000156C0000}"/>
    <cellStyle name="Note 3 4 6 2 3 2" xfId="25203" xr:uid="{00000000-0005-0000-0000-0000166C0000}"/>
    <cellStyle name="Note 3 4 6 2 3 3" xfId="37515" xr:uid="{00000000-0005-0000-0000-0000176C0000}"/>
    <cellStyle name="Note 3 4 6 2 4" xfId="15030" xr:uid="{00000000-0005-0000-0000-0000186C0000}"/>
    <cellStyle name="Note 3 4 6 2 4 2" xfId="25204" xr:uid="{00000000-0005-0000-0000-0000196C0000}"/>
    <cellStyle name="Note 3 4 6 2 4 3" xfId="40057" xr:uid="{00000000-0005-0000-0000-00001A6C0000}"/>
    <cellStyle name="Note 3 4 6 2 5" xfId="25199" xr:uid="{00000000-0005-0000-0000-00001B6C0000}"/>
    <cellStyle name="Note 3 4 6 2 6" xfId="34955" xr:uid="{00000000-0005-0000-0000-00001C6C0000}"/>
    <cellStyle name="Note 3 4 6 3" xfId="25198" xr:uid="{00000000-0005-0000-0000-00001D6C0000}"/>
    <cellStyle name="Note 3 4 6 4" xfId="33682" xr:uid="{00000000-0005-0000-0000-00001E6C0000}"/>
    <cellStyle name="Note 3 4 7" xfId="15031" xr:uid="{00000000-0005-0000-0000-00001F6C0000}"/>
    <cellStyle name="Note 3 4 7 2" xfId="15032" xr:uid="{00000000-0005-0000-0000-0000206C0000}"/>
    <cellStyle name="Note 3 4 7 2 2" xfId="15033" xr:uid="{00000000-0005-0000-0000-0000216C0000}"/>
    <cellStyle name="Note 3 4 7 2 2 2" xfId="25207" xr:uid="{00000000-0005-0000-0000-0000226C0000}"/>
    <cellStyle name="Note 3 4 7 2 2 3" xfId="38122" xr:uid="{00000000-0005-0000-0000-0000236C0000}"/>
    <cellStyle name="Note 3 4 7 2 3" xfId="15034" xr:uid="{00000000-0005-0000-0000-0000246C0000}"/>
    <cellStyle name="Note 3 4 7 2 3 2" xfId="25208" xr:uid="{00000000-0005-0000-0000-0000256C0000}"/>
    <cellStyle name="Note 3 4 7 2 3 3" xfId="40662" xr:uid="{00000000-0005-0000-0000-0000266C0000}"/>
    <cellStyle name="Note 3 4 7 2 4" xfId="25206" xr:uid="{00000000-0005-0000-0000-0000276C0000}"/>
    <cellStyle name="Note 3 4 7 2 5" xfId="35569" xr:uid="{00000000-0005-0000-0000-0000286C0000}"/>
    <cellStyle name="Note 3 4 7 3" xfId="15035" xr:uid="{00000000-0005-0000-0000-0000296C0000}"/>
    <cellStyle name="Note 3 4 7 3 2" xfId="25209" xr:uid="{00000000-0005-0000-0000-00002A6C0000}"/>
    <cellStyle name="Note 3 4 7 3 3" xfId="36848" xr:uid="{00000000-0005-0000-0000-00002B6C0000}"/>
    <cellStyle name="Note 3 4 7 4" xfId="15036" xr:uid="{00000000-0005-0000-0000-00002C6C0000}"/>
    <cellStyle name="Note 3 4 7 4 2" xfId="25210" xr:uid="{00000000-0005-0000-0000-00002D6C0000}"/>
    <cellStyle name="Note 3 4 7 4 3" xfId="39392" xr:uid="{00000000-0005-0000-0000-00002E6C0000}"/>
    <cellStyle name="Note 3 4 7 5" xfId="25205" xr:uid="{00000000-0005-0000-0000-00002F6C0000}"/>
    <cellStyle name="Note 3 4 7 6" xfId="34294" xr:uid="{00000000-0005-0000-0000-0000306C0000}"/>
    <cellStyle name="Note 3 4 8" xfId="15037" xr:uid="{00000000-0005-0000-0000-0000316C0000}"/>
    <cellStyle name="Note 3 4 8 2" xfId="25211" xr:uid="{00000000-0005-0000-0000-0000326C0000}"/>
    <cellStyle name="Note 3 4 9" xfId="14974" xr:uid="{00000000-0005-0000-0000-0000336C0000}"/>
    <cellStyle name="Note 3 5" xfId="2722" xr:uid="{00000000-0005-0000-0000-0000346C0000}"/>
    <cellStyle name="Note 3 5 2" xfId="15039" xr:uid="{00000000-0005-0000-0000-0000356C0000}"/>
    <cellStyle name="Note 3 5 2 2" xfId="15040" xr:uid="{00000000-0005-0000-0000-0000366C0000}"/>
    <cellStyle name="Note 3 5 2 2 2" xfId="15041" xr:uid="{00000000-0005-0000-0000-0000376C0000}"/>
    <cellStyle name="Note 3 5 2 2 2 2" xfId="15042" xr:uid="{00000000-0005-0000-0000-0000386C0000}"/>
    <cellStyle name="Note 3 5 2 2 2 2 2" xfId="25216" xr:uid="{00000000-0005-0000-0000-0000396C0000}"/>
    <cellStyle name="Note 3 5 2 2 2 2 3" xfId="38852" xr:uid="{00000000-0005-0000-0000-00003A6C0000}"/>
    <cellStyle name="Note 3 5 2 2 2 3" xfId="15043" xr:uid="{00000000-0005-0000-0000-00003B6C0000}"/>
    <cellStyle name="Note 3 5 2 2 2 3 2" xfId="25217" xr:uid="{00000000-0005-0000-0000-00003C6C0000}"/>
    <cellStyle name="Note 3 5 2 2 2 3 3" xfId="41392" xr:uid="{00000000-0005-0000-0000-00003D6C0000}"/>
    <cellStyle name="Note 3 5 2 2 2 4" xfId="25215" xr:uid="{00000000-0005-0000-0000-00003E6C0000}"/>
    <cellStyle name="Note 3 5 2 2 2 5" xfId="36299" xr:uid="{00000000-0005-0000-0000-00003F6C0000}"/>
    <cellStyle name="Note 3 5 2 2 3" xfId="15044" xr:uid="{00000000-0005-0000-0000-0000406C0000}"/>
    <cellStyle name="Note 3 5 2 2 3 2" xfId="25218" xr:uid="{00000000-0005-0000-0000-0000416C0000}"/>
    <cellStyle name="Note 3 5 2 2 3 3" xfId="37580" xr:uid="{00000000-0005-0000-0000-0000426C0000}"/>
    <cellStyle name="Note 3 5 2 2 4" xfId="15045" xr:uid="{00000000-0005-0000-0000-0000436C0000}"/>
    <cellStyle name="Note 3 5 2 2 4 2" xfId="25219" xr:uid="{00000000-0005-0000-0000-0000446C0000}"/>
    <cellStyle name="Note 3 5 2 2 4 3" xfId="40122" xr:uid="{00000000-0005-0000-0000-0000456C0000}"/>
    <cellStyle name="Note 3 5 2 2 5" xfId="25214" xr:uid="{00000000-0005-0000-0000-0000466C0000}"/>
    <cellStyle name="Note 3 5 2 2 6" xfId="35020" xr:uid="{00000000-0005-0000-0000-0000476C0000}"/>
    <cellStyle name="Note 3 5 2 3" xfId="25213" xr:uid="{00000000-0005-0000-0000-0000486C0000}"/>
    <cellStyle name="Note 3 5 2 4" xfId="33749" xr:uid="{00000000-0005-0000-0000-0000496C0000}"/>
    <cellStyle name="Note 3 5 3" xfId="15046" xr:uid="{00000000-0005-0000-0000-00004A6C0000}"/>
    <cellStyle name="Note 3 5 3 2" xfId="15047" xr:uid="{00000000-0005-0000-0000-00004B6C0000}"/>
    <cellStyle name="Note 3 5 3 2 2" xfId="15048" xr:uid="{00000000-0005-0000-0000-00004C6C0000}"/>
    <cellStyle name="Note 3 5 3 2 2 2" xfId="25222" xr:uid="{00000000-0005-0000-0000-00004D6C0000}"/>
    <cellStyle name="Note 3 5 3 2 2 3" xfId="38332" xr:uid="{00000000-0005-0000-0000-00004E6C0000}"/>
    <cellStyle name="Note 3 5 3 2 3" xfId="15049" xr:uid="{00000000-0005-0000-0000-00004F6C0000}"/>
    <cellStyle name="Note 3 5 3 2 3 2" xfId="25223" xr:uid="{00000000-0005-0000-0000-0000506C0000}"/>
    <cellStyle name="Note 3 5 3 2 3 3" xfId="40872" xr:uid="{00000000-0005-0000-0000-0000516C0000}"/>
    <cellStyle name="Note 3 5 3 2 4" xfId="25221" xr:uid="{00000000-0005-0000-0000-0000526C0000}"/>
    <cellStyle name="Note 3 5 3 2 5" xfId="35779" xr:uid="{00000000-0005-0000-0000-0000536C0000}"/>
    <cellStyle name="Note 3 5 3 3" xfId="15050" xr:uid="{00000000-0005-0000-0000-0000546C0000}"/>
    <cellStyle name="Note 3 5 3 3 2" xfId="25224" xr:uid="{00000000-0005-0000-0000-0000556C0000}"/>
    <cellStyle name="Note 3 5 3 3 3" xfId="37058" xr:uid="{00000000-0005-0000-0000-0000566C0000}"/>
    <cellStyle name="Note 3 5 3 4" xfId="15051" xr:uid="{00000000-0005-0000-0000-0000576C0000}"/>
    <cellStyle name="Note 3 5 3 4 2" xfId="25225" xr:uid="{00000000-0005-0000-0000-0000586C0000}"/>
    <cellStyle name="Note 3 5 3 4 3" xfId="39602" xr:uid="{00000000-0005-0000-0000-0000596C0000}"/>
    <cellStyle name="Note 3 5 3 5" xfId="25220" xr:uid="{00000000-0005-0000-0000-00005A6C0000}"/>
    <cellStyle name="Note 3 5 3 6" xfId="34503" xr:uid="{00000000-0005-0000-0000-00005B6C0000}"/>
    <cellStyle name="Note 3 5 4" xfId="15052" xr:uid="{00000000-0005-0000-0000-00005C6C0000}"/>
    <cellStyle name="Note 3 5 4 2" xfId="25226" xr:uid="{00000000-0005-0000-0000-00005D6C0000}"/>
    <cellStyle name="Note 3 5 5" xfId="15038" xr:uid="{00000000-0005-0000-0000-00005E6C0000}"/>
    <cellStyle name="Note 3 5 6" xfId="25212" xr:uid="{00000000-0005-0000-0000-00005F6C0000}"/>
    <cellStyle name="Note 3 5 7" xfId="32549" xr:uid="{00000000-0005-0000-0000-0000606C0000}"/>
    <cellStyle name="Note 3 6" xfId="15053" xr:uid="{00000000-0005-0000-0000-0000616C0000}"/>
    <cellStyle name="Note 3 6 2" xfId="15054" xr:uid="{00000000-0005-0000-0000-0000626C0000}"/>
    <cellStyle name="Note 3 6 2 2" xfId="15055" xr:uid="{00000000-0005-0000-0000-0000636C0000}"/>
    <cellStyle name="Note 3 6 2 2 2" xfId="15056" xr:uid="{00000000-0005-0000-0000-0000646C0000}"/>
    <cellStyle name="Note 3 6 2 2 2 2" xfId="15057" xr:uid="{00000000-0005-0000-0000-0000656C0000}"/>
    <cellStyle name="Note 3 6 2 2 2 2 2" xfId="25231" xr:uid="{00000000-0005-0000-0000-0000666C0000}"/>
    <cellStyle name="Note 3 6 2 2 2 2 3" xfId="39003" xr:uid="{00000000-0005-0000-0000-0000676C0000}"/>
    <cellStyle name="Note 3 6 2 2 2 3" xfId="15058" xr:uid="{00000000-0005-0000-0000-0000686C0000}"/>
    <cellStyle name="Note 3 6 2 2 2 3 2" xfId="25232" xr:uid="{00000000-0005-0000-0000-0000696C0000}"/>
    <cellStyle name="Note 3 6 2 2 2 3 3" xfId="41543" xr:uid="{00000000-0005-0000-0000-00006A6C0000}"/>
    <cellStyle name="Note 3 6 2 2 2 4" xfId="25230" xr:uid="{00000000-0005-0000-0000-00006B6C0000}"/>
    <cellStyle name="Note 3 6 2 2 2 5" xfId="36450" xr:uid="{00000000-0005-0000-0000-00006C6C0000}"/>
    <cellStyle name="Note 3 6 2 2 3" xfId="15059" xr:uid="{00000000-0005-0000-0000-00006D6C0000}"/>
    <cellStyle name="Note 3 6 2 2 3 2" xfId="25233" xr:uid="{00000000-0005-0000-0000-00006E6C0000}"/>
    <cellStyle name="Note 3 6 2 2 3 3" xfId="37731" xr:uid="{00000000-0005-0000-0000-00006F6C0000}"/>
    <cellStyle name="Note 3 6 2 2 4" xfId="15060" xr:uid="{00000000-0005-0000-0000-0000706C0000}"/>
    <cellStyle name="Note 3 6 2 2 4 2" xfId="25234" xr:uid="{00000000-0005-0000-0000-0000716C0000}"/>
    <cellStyle name="Note 3 6 2 2 4 3" xfId="40273" xr:uid="{00000000-0005-0000-0000-0000726C0000}"/>
    <cellStyle name="Note 3 6 2 2 5" xfId="25229" xr:uid="{00000000-0005-0000-0000-0000736C0000}"/>
    <cellStyle name="Note 3 6 2 2 6" xfId="35171" xr:uid="{00000000-0005-0000-0000-0000746C0000}"/>
    <cellStyle name="Note 3 6 2 3" xfId="25228" xr:uid="{00000000-0005-0000-0000-0000756C0000}"/>
    <cellStyle name="Note 3 6 2 4" xfId="33900" xr:uid="{00000000-0005-0000-0000-0000766C0000}"/>
    <cellStyle name="Note 3 6 3" xfId="15061" xr:uid="{00000000-0005-0000-0000-0000776C0000}"/>
    <cellStyle name="Note 3 6 3 2" xfId="15062" xr:uid="{00000000-0005-0000-0000-0000786C0000}"/>
    <cellStyle name="Note 3 6 3 2 2" xfId="15063" xr:uid="{00000000-0005-0000-0000-0000796C0000}"/>
    <cellStyle name="Note 3 6 3 2 2 2" xfId="25237" xr:uid="{00000000-0005-0000-0000-00007A6C0000}"/>
    <cellStyle name="Note 3 6 3 2 2 3" xfId="38483" xr:uid="{00000000-0005-0000-0000-00007B6C0000}"/>
    <cellStyle name="Note 3 6 3 2 3" xfId="15064" xr:uid="{00000000-0005-0000-0000-00007C6C0000}"/>
    <cellStyle name="Note 3 6 3 2 3 2" xfId="25238" xr:uid="{00000000-0005-0000-0000-00007D6C0000}"/>
    <cellStyle name="Note 3 6 3 2 3 3" xfId="41023" xr:uid="{00000000-0005-0000-0000-00007E6C0000}"/>
    <cellStyle name="Note 3 6 3 2 4" xfId="25236" xr:uid="{00000000-0005-0000-0000-00007F6C0000}"/>
    <cellStyle name="Note 3 6 3 2 5" xfId="35930" xr:uid="{00000000-0005-0000-0000-0000806C0000}"/>
    <cellStyle name="Note 3 6 3 3" xfId="15065" xr:uid="{00000000-0005-0000-0000-0000816C0000}"/>
    <cellStyle name="Note 3 6 3 3 2" xfId="25239" xr:uid="{00000000-0005-0000-0000-0000826C0000}"/>
    <cellStyle name="Note 3 6 3 3 3" xfId="37209" xr:uid="{00000000-0005-0000-0000-0000836C0000}"/>
    <cellStyle name="Note 3 6 3 4" xfId="15066" xr:uid="{00000000-0005-0000-0000-0000846C0000}"/>
    <cellStyle name="Note 3 6 3 4 2" xfId="25240" xr:uid="{00000000-0005-0000-0000-0000856C0000}"/>
    <cellStyle name="Note 3 6 3 4 3" xfId="39753" xr:uid="{00000000-0005-0000-0000-0000866C0000}"/>
    <cellStyle name="Note 3 6 3 5" xfId="25235" xr:uid="{00000000-0005-0000-0000-0000876C0000}"/>
    <cellStyle name="Note 3 6 3 6" xfId="34650" xr:uid="{00000000-0005-0000-0000-0000886C0000}"/>
    <cellStyle name="Note 3 6 4" xfId="15067" xr:uid="{00000000-0005-0000-0000-0000896C0000}"/>
    <cellStyle name="Note 3 6 4 2" xfId="25241" xr:uid="{00000000-0005-0000-0000-00008A6C0000}"/>
    <cellStyle name="Note 3 6 5" xfId="25227" xr:uid="{00000000-0005-0000-0000-00008B6C0000}"/>
    <cellStyle name="Note 3 6 6" xfId="32697" xr:uid="{00000000-0005-0000-0000-00008C6C0000}"/>
    <cellStyle name="Note 3 7" xfId="15068" xr:uid="{00000000-0005-0000-0000-00008D6C0000}"/>
    <cellStyle name="Note 3 7 2" xfId="15069" xr:uid="{00000000-0005-0000-0000-00008E6C0000}"/>
    <cellStyle name="Note 3 7 2 2" xfId="15070" xr:uid="{00000000-0005-0000-0000-00008F6C0000}"/>
    <cellStyle name="Note 3 7 2 2 2" xfId="15071" xr:uid="{00000000-0005-0000-0000-0000906C0000}"/>
    <cellStyle name="Note 3 7 2 2 2 2" xfId="15072" xr:uid="{00000000-0005-0000-0000-0000916C0000}"/>
    <cellStyle name="Note 3 7 2 2 2 2 2" xfId="25246" xr:uid="{00000000-0005-0000-0000-0000926C0000}"/>
    <cellStyle name="Note 3 7 2 2 2 2 3" xfId="39162" xr:uid="{00000000-0005-0000-0000-0000936C0000}"/>
    <cellStyle name="Note 3 7 2 2 2 3" xfId="15073" xr:uid="{00000000-0005-0000-0000-0000946C0000}"/>
    <cellStyle name="Note 3 7 2 2 2 3 2" xfId="25247" xr:uid="{00000000-0005-0000-0000-0000956C0000}"/>
    <cellStyle name="Note 3 7 2 2 2 3 3" xfId="41702" xr:uid="{00000000-0005-0000-0000-0000966C0000}"/>
    <cellStyle name="Note 3 7 2 2 2 4" xfId="25245" xr:uid="{00000000-0005-0000-0000-0000976C0000}"/>
    <cellStyle name="Note 3 7 2 2 2 5" xfId="36609" xr:uid="{00000000-0005-0000-0000-0000986C0000}"/>
    <cellStyle name="Note 3 7 2 2 3" xfId="15074" xr:uid="{00000000-0005-0000-0000-0000996C0000}"/>
    <cellStyle name="Note 3 7 2 2 3 2" xfId="25248" xr:uid="{00000000-0005-0000-0000-00009A6C0000}"/>
    <cellStyle name="Note 3 7 2 2 3 3" xfId="37892" xr:uid="{00000000-0005-0000-0000-00009B6C0000}"/>
    <cellStyle name="Note 3 7 2 2 4" xfId="15075" xr:uid="{00000000-0005-0000-0000-00009C6C0000}"/>
    <cellStyle name="Note 3 7 2 2 4 2" xfId="25249" xr:uid="{00000000-0005-0000-0000-00009D6C0000}"/>
    <cellStyle name="Note 3 7 2 2 4 3" xfId="40432" xr:uid="{00000000-0005-0000-0000-00009E6C0000}"/>
    <cellStyle name="Note 3 7 2 2 5" xfId="25244" xr:uid="{00000000-0005-0000-0000-00009F6C0000}"/>
    <cellStyle name="Note 3 7 2 2 6" xfId="35332" xr:uid="{00000000-0005-0000-0000-0000A06C0000}"/>
    <cellStyle name="Note 3 7 2 3" xfId="25243" xr:uid="{00000000-0005-0000-0000-0000A16C0000}"/>
    <cellStyle name="Note 3 7 2 4" xfId="34060" xr:uid="{00000000-0005-0000-0000-0000A26C0000}"/>
    <cellStyle name="Note 3 7 3" xfId="15076" xr:uid="{00000000-0005-0000-0000-0000A36C0000}"/>
    <cellStyle name="Note 3 7 3 2" xfId="15077" xr:uid="{00000000-0005-0000-0000-0000A46C0000}"/>
    <cellStyle name="Note 3 7 3 2 2" xfId="15078" xr:uid="{00000000-0005-0000-0000-0000A56C0000}"/>
    <cellStyle name="Note 3 7 3 2 2 2" xfId="25252" xr:uid="{00000000-0005-0000-0000-0000A66C0000}"/>
    <cellStyle name="Note 3 7 3 2 2 3" xfId="38642" xr:uid="{00000000-0005-0000-0000-0000A76C0000}"/>
    <cellStyle name="Note 3 7 3 2 3" xfId="15079" xr:uid="{00000000-0005-0000-0000-0000A86C0000}"/>
    <cellStyle name="Note 3 7 3 2 3 2" xfId="25253" xr:uid="{00000000-0005-0000-0000-0000A96C0000}"/>
    <cellStyle name="Note 3 7 3 2 3 3" xfId="41182" xr:uid="{00000000-0005-0000-0000-0000AA6C0000}"/>
    <cellStyle name="Note 3 7 3 2 4" xfId="25251" xr:uid="{00000000-0005-0000-0000-0000AB6C0000}"/>
    <cellStyle name="Note 3 7 3 2 5" xfId="36089" xr:uid="{00000000-0005-0000-0000-0000AC6C0000}"/>
    <cellStyle name="Note 3 7 3 3" xfId="15080" xr:uid="{00000000-0005-0000-0000-0000AD6C0000}"/>
    <cellStyle name="Note 3 7 3 3 2" xfId="25254" xr:uid="{00000000-0005-0000-0000-0000AE6C0000}"/>
    <cellStyle name="Note 3 7 3 3 3" xfId="37370" xr:uid="{00000000-0005-0000-0000-0000AF6C0000}"/>
    <cellStyle name="Note 3 7 3 4" xfId="15081" xr:uid="{00000000-0005-0000-0000-0000B06C0000}"/>
    <cellStyle name="Note 3 7 3 4 2" xfId="25255" xr:uid="{00000000-0005-0000-0000-0000B16C0000}"/>
    <cellStyle name="Note 3 7 3 4 3" xfId="39912" xr:uid="{00000000-0005-0000-0000-0000B26C0000}"/>
    <cellStyle name="Note 3 7 3 5" xfId="25250" xr:uid="{00000000-0005-0000-0000-0000B36C0000}"/>
    <cellStyle name="Note 3 7 3 6" xfId="34809" xr:uid="{00000000-0005-0000-0000-0000B46C0000}"/>
    <cellStyle name="Note 3 7 4" xfId="25242" xr:uid="{00000000-0005-0000-0000-0000B56C0000}"/>
    <cellStyle name="Note 3 7 5" xfId="32873" xr:uid="{00000000-0005-0000-0000-0000B66C0000}"/>
    <cellStyle name="Note 3 8" xfId="15082" xr:uid="{00000000-0005-0000-0000-0000B76C0000}"/>
    <cellStyle name="Note 3 8 2" xfId="15083" xr:uid="{00000000-0005-0000-0000-0000B86C0000}"/>
    <cellStyle name="Note 3 8 2 2" xfId="15084" xr:uid="{00000000-0005-0000-0000-0000B96C0000}"/>
    <cellStyle name="Note 3 8 2 2 2" xfId="15085" xr:uid="{00000000-0005-0000-0000-0000BA6C0000}"/>
    <cellStyle name="Note 3 8 2 2 2 2" xfId="25259" xr:uid="{00000000-0005-0000-0000-0000BB6C0000}"/>
    <cellStyle name="Note 3 8 2 2 2 3" xfId="38196" xr:uid="{00000000-0005-0000-0000-0000BC6C0000}"/>
    <cellStyle name="Note 3 8 2 2 3" xfId="15086" xr:uid="{00000000-0005-0000-0000-0000BD6C0000}"/>
    <cellStyle name="Note 3 8 2 2 3 2" xfId="25260" xr:uid="{00000000-0005-0000-0000-0000BE6C0000}"/>
    <cellStyle name="Note 3 8 2 2 3 3" xfId="40736" xr:uid="{00000000-0005-0000-0000-0000BF6C0000}"/>
    <cellStyle name="Note 3 8 2 2 4" xfId="25258" xr:uid="{00000000-0005-0000-0000-0000C06C0000}"/>
    <cellStyle name="Note 3 8 2 2 5" xfId="35643" xr:uid="{00000000-0005-0000-0000-0000C16C0000}"/>
    <cellStyle name="Note 3 8 2 3" xfId="15087" xr:uid="{00000000-0005-0000-0000-0000C26C0000}"/>
    <cellStyle name="Note 3 8 2 3 2" xfId="25261" xr:uid="{00000000-0005-0000-0000-0000C36C0000}"/>
    <cellStyle name="Note 3 8 2 3 3" xfId="36922" xr:uid="{00000000-0005-0000-0000-0000C46C0000}"/>
    <cellStyle name="Note 3 8 2 4" xfId="15088" xr:uid="{00000000-0005-0000-0000-0000C56C0000}"/>
    <cellStyle name="Note 3 8 2 4 2" xfId="25262" xr:uid="{00000000-0005-0000-0000-0000C66C0000}"/>
    <cellStyle name="Note 3 8 2 4 3" xfId="39466" xr:uid="{00000000-0005-0000-0000-0000C76C0000}"/>
    <cellStyle name="Note 3 8 2 5" xfId="25257" xr:uid="{00000000-0005-0000-0000-0000C86C0000}"/>
    <cellStyle name="Note 3 8 2 6" xfId="34368" xr:uid="{00000000-0005-0000-0000-0000C96C0000}"/>
    <cellStyle name="Note 3 8 3" xfId="25256" xr:uid="{00000000-0005-0000-0000-0000CA6C0000}"/>
    <cellStyle name="Note 3 8 4" xfId="31769" xr:uid="{00000000-0005-0000-0000-0000CB6C0000}"/>
    <cellStyle name="Note 3 9" xfId="15089" xr:uid="{00000000-0005-0000-0000-0000CC6C0000}"/>
    <cellStyle name="Note 3 9 2" xfId="15090" xr:uid="{00000000-0005-0000-0000-0000CD6C0000}"/>
    <cellStyle name="Note 3 9 2 2" xfId="15091" xr:uid="{00000000-0005-0000-0000-0000CE6C0000}"/>
    <cellStyle name="Note 3 9 2 2 2" xfId="25265" xr:uid="{00000000-0005-0000-0000-0000CF6C0000}"/>
    <cellStyle name="Note 3 9 2 2 3" xfId="38044" xr:uid="{00000000-0005-0000-0000-0000D06C0000}"/>
    <cellStyle name="Note 3 9 2 3" xfId="15092" xr:uid="{00000000-0005-0000-0000-0000D16C0000}"/>
    <cellStyle name="Note 3 9 2 3 2" xfId="25266" xr:uid="{00000000-0005-0000-0000-0000D26C0000}"/>
    <cellStyle name="Note 3 9 2 3 3" xfId="40584" xr:uid="{00000000-0005-0000-0000-0000D36C0000}"/>
    <cellStyle name="Note 3 9 2 4" xfId="25264" xr:uid="{00000000-0005-0000-0000-0000D46C0000}"/>
    <cellStyle name="Note 3 9 2 5" xfId="35491" xr:uid="{00000000-0005-0000-0000-0000D56C0000}"/>
    <cellStyle name="Note 3 9 3" xfId="15093" xr:uid="{00000000-0005-0000-0000-0000D66C0000}"/>
    <cellStyle name="Note 3 9 3 2" xfId="25267" xr:uid="{00000000-0005-0000-0000-0000D76C0000}"/>
    <cellStyle name="Note 3 9 3 3" xfId="36770" xr:uid="{00000000-0005-0000-0000-0000D86C0000}"/>
    <cellStyle name="Note 3 9 4" xfId="15094" xr:uid="{00000000-0005-0000-0000-0000D96C0000}"/>
    <cellStyle name="Note 3 9 4 2" xfId="25268" xr:uid="{00000000-0005-0000-0000-0000DA6C0000}"/>
    <cellStyle name="Note 3 9 4 3" xfId="39314" xr:uid="{00000000-0005-0000-0000-0000DB6C0000}"/>
    <cellStyle name="Note 3 9 5" xfId="25263" xr:uid="{00000000-0005-0000-0000-0000DC6C0000}"/>
    <cellStyle name="Note 3 9 6" xfId="34216" xr:uid="{00000000-0005-0000-0000-0000DD6C0000}"/>
    <cellStyle name="Note 4" xfId="2723" xr:uid="{00000000-0005-0000-0000-0000DE6C0000}"/>
    <cellStyle name="Note 4 10" xfId="15096" xr:uid="{00000000-0005-0000-0000-0000DF6C0000}"/>
    <cellStyle name="Note 4 10 2" xfId="25270" xr:uid="{00000000-0005-0000-0000-0000E06C0000}"/>
    <cellStyle name="Note 4 11" xfId="15095" xr:uid="{00000000-0005-0000-0000-0000E16C0000}"/>
    <cellStyle name="Note 4 12" xfId="25269" xr:uid="{00000000-0005-0000-0000-0000E26C0000}"/>
    <cellStyle name="Note 4 13" xfId="30926" xr:uid="{00000000-0005-0000-0000-0000E36C0000}"/>
    <cellStyle name="Note 4 2" xfId="2724" xr:uid="{00000000-0005-0000-0000-0000E46C0000}"/>
    <cellStyle name="Note 4 2 10" xfId="15097" xr:uid="{00000000-0005-0000-0000-0000E56C0000}"/>
    <cellStyle name="Note 4 2 11" xfId="25271" xr:uid="{00000000-0005-0000-0000-0000E66C0000}"/>
    <cellStyle name="Note 4 2 12" xfId="30927" xr:uid="{00000000-0005-0000-0000-0000E76C0000}"/>
    <cellStyle name="Note 4 2 2" xfId="2725" xr:uid="{00000000-0005-0000-0000-0000E86C0000}"/>
    <cellStyle name="Note 4 2 2 10" xfId="25272" xr:uid="{00000000-0005-0000-0000-0000E96C0000}"/>
    <cellStyle name="Note 4 2 2 11" xfId="31694" xr:uid="{00000000-0005-0000-0000-0000EA6C0000}"/>
    <cellStyle name="Note 4 2 2 2" xfId="15099" xr:uid="{00000000-0005-0000-0000-0000EB6C0000}"/>
    <cellStyle name="Note 4 2 2 2 2" xfId="15100" xr:uid="{00000000-0005-0000-0000-0000EC6C0000}"/>
    <cellStyle name="Note 4 2 2 2 2 2" xfId="15101" xr:uid="{00000000-0005-0000-0000-0000ED6C0000}"/>
    <cellStyle name="Note 4 2 2 2 2 2 2" xfId="15102" xr:uid="{00000000-0005-0000-0000-0000EE6C0000}"/>
    <cellStyle name="Note 4 2 2 2 2 2 2 2" xfId="15103" xr:uid="{00000000-0005-0000-0000-0000EF6C0000}"/>
    <cellStyle name="Note 4 2 2 2 2 2 2 2 2" xfId="25277" xr:uid="{00000000-0005-0000-0000-0000F06C0000}"/>
    <cellStyle name="Note 4 2 2 2 2 2 2 2 3" xfId="38933" xr:uid="{00000000-0005-0000-0000-0000F16C0000}"/>
    <cellStyle name="Note 4 2 2 2 2 2 2 3" xfId="15104" xr:uid="{00000000-0005-0000-0000-0000F26C0000}"/>
    <cellStyle name="Note 4 2 2 2 2 2 2 3 2" xfId="25278" xr:uid="{00000000-0005-0000-0000-0000F36C0000}"/>
    <cellStyle name="Note 4 2 2 2 2 2 2 3 3" xfId="41473" xr:uid="{00000000-0005-0000-0000-0000F46C0000}"/>
    <cellStyle name="Note 4 2 2 2 2 2 2 4" xfId="25276" xr:uid="{00000000-0005-0000-0000-0000F56C0000}"/>
    <cellStyle name="Note 4 2 2 2 2 2 2 5" xfId="36380" xr:uid="{00000000-0005-0000-0000-0000F66C0000}"/>
    <cellStyle name="Note 4 2 2 2 2 2 3" xfId="15105" xr:uid="{00000000-0005-0000-0000-0000F76C0000}"/>
    <cellStyle name="Note 4 2 2 2 2 2 3 2" xfId="25279" xr:uid="{00000000-0005-0000-0000-0000F86C0000}"/>
    <cellStyle name="Note 4 2 2 2 2 2 3 3" xfId="37661" xr:uid="{00000000-0005-0000-0000-0000F96C0000}"/>
    <cellStyle name="Note 4 2 2 2 2 2 4" xfId="15106" xr:uid="{00000000-0005-0000-0000-0000FA6C0000}"/>
    <cellStyle name="Note 4 2 2 2 2 2 4 2" xfId="25280" xr:uid="{00000000-0005-0000-0000-0000FB6C0000}"/>
    <cellStyle name="Note 4 2 2 2 2 2 4 3" xfId="40203" xr:uid="{00000000-0005-0000-0000-0000FC6C0000}"/>
    <cellStyle name="Note 4 2 2 2 2 2 5" xfId="25275" xr:uid="{00000000-0005-0000-0000-0000FD6C0000}"/>
    <cellStyle name="Note 4 2 2 2 2 2 6" xfId="35101" xr:uid="{00000000-0005-0000-0000-0000FE6C0000}"/>
    <cellStyle name="Note 4 2 2 2 2 3" xfId="25274" xr:uid="{00000000-0005-0000-0000-0000FF6C0000}"/>
    <cellStyle name="Note 4 2 2 2 2 4" xfId="33830" xr:uid="{00000000-0005-0000-0000-0000006D0000}"/>
    <cellStyle name="Note 4 2 2 2 3" xfId="15107" xr:uid="{00000000-0005-0000-0000-0000016D0000}"/>
    <cellStyle name="Note 4 2 2 2 3 2" xfId="15108" xr:uid="{00000000-0005-0000-0000-0000026D0000}"/>
    <cellStyle name="Note 4 2 2 2 3 2 2" xfId="15109" xr:uid="{00000000-0005-0000-0000-0000036D0000}"/>
    <cellStyle name="Note 4 2 2 2 3 2 2 2" xfId="25283" xr:uid="{00000000-0005-0000-0000-0000046D0000}"/>
    <cellStyle name="Note 4 2 2 2 3 2 2 3" xfId="38413" xr:uid="{00000000-0005-0000-0000-0000056D0000}"/>
    <cellStyle name="Note 4 2 2 2 3 2 3" xfId="15110" xr:uid="{00000000-0005-0000-0000-0000066D0000}"/>
    <cellStyle name="Note 4 2 2 2 3 2 3 2" xfId="25284" xr:uid="{00000000-0005-0000-0000-0000076D0000}"/>
    <cellStyle name="Note 4 2 2 2 3 2 3 3" xfId="40953" xr:uid="{00000000-0005-0000-0000-0000086D0000}"/>
    <cellStyle name="Note 4 2 2 2 3 2 4" xfId="25282" xr:uid="{00000000-0005-0000-0000-0000096D0000}"/>
    <cellStyle name="Note 4 2 2 2 3 2 5" xfId="35860" xr:uid="{00000000-0005-0000-0000-00000A6D0000}"/>
    <cellStyle name="Note 4 2 2 2 3 3" xfId="15111" xr:uid="{00000000-0005-0000-0000-00000B6D0000}"/>
    <cellStyle name="Note 4 2 2 2 3 3 2" xfId="25285" xr:uid="{00000000-0005-0000-0000-00000C6D0000}"/>
    <cellStyle name="Note 4 2 2 2 3 3 3" xfId="37139" xr:uid="{00000000-0005-0000-0000-00000D6D0000}"/>
    <cellStyle name="Note 4 2 2 2 3 4" xfId="15112" xr:uid="{00000000-0005-0000-0000-00000E6D0000}"/>
    <cellStyle name="Note 4 2 2 2 3 4 2" xfId="25286" xr:uid="{00000000-0005-0000-0000-00000F6D0000}"/>
    <cellStyle name="Note 4 2 2 2 3 4 3" xfId="39683" xr:uid="{00000000-0005-0000-0000-0000106D0000}"/>
    <cellStyle name="Note 4 2 2 2 3 5" xfId="25281" xr:uid="{00000000-0005-0000-0000-0000116D0000}"/>
    <cellStyle name="Note 4 2 2 2 3 6" xfId="34582" xr:uid="{00000000-0005-0000-0000-0000126D0000}"/>
    <cellStyle name="Note 4 2 2 2 4" xfId="25273" xr:uid="{00000000-0005-0000-0000-0000136D0000}"/>
    <cellStyle name="Note 4 2 2 2 5" xfId="32627" xr:uid="{00000000-0005-0000-0000-0000146D0000}"/>
    <cellStyle name="Note 4 2 2 3" xfId="15113" xr:uid="{00000000-0005-0000-0000-0000156D0000}"/>
    <cellStyle name="Note 4 2 2 3 2" xfId="15114" xr:uid="{00000000-0005-0000-0000-0000166D0000}"/>
    <cellStyle name="Note 4 2 2 3 2 2" xfId="15115" xr:uid="{00000000-0005-0000-0000-0000176D0000}"/>
    <cellStyle name="Note 4 2 2 3 2 2 2" xfId="15116" xr:uid="{00000000-0005-0000-0000-0000186D0000}"/>
    <cellStyle name="Note 4 2 2 3 2 2 2 2" xfId="15117" xr:uid="{00000000-0005-0000-0000-0000196D0000}"/>
    <cellStyle name="Note 4 2 2 3 2 2 2 2 2" xfId="25291" xr:uid="{00000000-0005-0000-0000-00001A6D0000}"/>
    <cellStyle name="Note 4 2 2 3 2 2 2 2 3" xfId="39085" xr:uid="{00000000-0005-0000-0000-00001B6D0000}"/>
    <cellStyle name="Note 4 2 2 3 2 2 2 3" xfId="15118" xr:uid="{00000000-0005-0000-0000-00001C6D0000}"/>
    <cellStyle name="Note 4 2 2 3 2 2 2 3 2" xfId="25292" xr:uid="{00000000-0005-0000-0000-00001D6D0000}"/>
    <cellStyle name="Note 4 2 2 3 2 2 2 3 3" xfId="41625" xr:uid="{00000000-0005-0000-0000-00001E6D0000}"/>
    <cellStyle name="Note 4 2 2 3 2 2 2 4" xfId="25290" xr:uid="{00000000-0005-0000-0000-00001F6D0000}"/>
    <cellStyle name="Note 4 2 2 3 2 2 2 5" xfId="36532" xr:uid="{00000000-0005-0000-0000-0000206D0000}"/>
    <cellStyle name="Note 4 2 2 3 2 2 3" xfId="15119" xr:uid="{00000000-0005-0000-0000-0000216D0000}"/>
    <cellStyle name="Note 4 2 2 3 2 2 3 2" xfId="25293" xr:uid="{00000000-0005-0000-0000-0000226D0000}"/>
    <cellStyle name="Note 4 2 2 3 2 2 3 3" xfId="37813" xr:uid="{00000000-0005-0000-0000-0000236D0000}"/>
    <cellStyle name="Note 4 2 2 3 2 2 4" xfId="15120" xr:uid="{00000000-0005-0000-0000-0000246D0000}"/>
    <cellStyle name="Note 4 2 2 3 2 2 4 2" xfId="25294" xr:uid="{00000000-0005-0000-0000-0000256D0000}"/>
    <cellStyle name="Note 4 2 2 3 2 2 4 3" xfId="40355" xr:uid="{00000000-0005-0000-0000-0000266D0000}"/>
    <cellStyle name="Note 4 2 2 3 2 2 5" xfId="25289" xr:uid="{00000000-0005-0000-0000-0000276D0000}"/>
    <cellStyle name="Note 4 2 2 3 2 2 6" xfId="35253" xr:uid="{00000000-0005-0000-0000-0000286D0000}"/>
    <cellStyle name="Note 4 2 2 3 2 3" xfId="25288" xr:uid="{00000000-0005-0000-0000-0000296D0000}"/>
    <cellStyle name="Note 4 2 2 3 2 4" xfId="33981" xr:uid="{00000000-0005-0000-0000-00002A6D0000}"/>
    <cellStyle name="Note 4 2 2 3 3" xfId="15121" xr:uid="{00000000-0005-0000-0000-00002B6D0000}"/>
    <cellStyle name="Note 4 2 2 3 3 2" xfId="15122" xr:uid="{00000000-0005-0000-0000-00002C6D0000}"/>
    <cellStyle name="Note 4 2 2 3 3 2 2" xfId="15123" xr:uid="{00000000-0005-0000-0000-00002D6D0000}"/>
    <cellStyle name="Note 4 2 2 3 3 2 2 2" xfId="25297" xr:uid="{00000000-0005-0000-0000-00002E6D0000}"/>
    <cellStyle name="Note 4 2 2 3 3 2 2 3" xfId="38565" xr:uid="{00000000-0005-0000-0000-00002F6D0000}"/>
    <cellStyle name="Note 4 2 2 3 3 2 3" xfId="15124" xr:uid="{00000000-0005-0000-0000-0000306D0000}"/>
    <cellStyle name="Note 4 2 2 3 3 2 3 2" xfId="25298" xr:uid="{00000000-0005-0000-0000-0000316D0000}"/>
    <cellStyle name="Note 4 2 2 3 3 2 3 3" xfId="41105" xr:uid="{00000000-0005-0000-0000-0000326D0000}"/>
    <cellStyle name="Note 4 2 2 3 3 2 4" xfId="25296" xr:uid="{00000000-0005-0000-0000-0000336D0000}"/>
    <cellStyle name="Note 4 2 2 3 3 2 5" xfId="36012" xr:uid="{00000000-0005-0000-0000-0000346D0000}"/>
    <cellStyle name="Note 4 2 2 3 3 3" xfId="15125" xr:uid="{00000000-0005-0000-0000-0000356D0000}"/>
    <cellStyle name="Note 4 2 2 3 3 3 2" xfId="25299" xr:uid="{00000000-0005-0000-0000-0000366D0000}"/>
    <cellStyle name="Note 4 2 2 3 3 3 3" xfId="37291" xr:uid="{00000000-0005-0000-0000-0000376D0000}"/>
    <cellStyle name="Note 4 2 2 3 3 4" xfId="15126" xr:uid="{00000000-0005-0000-0000-0000386D0000}"/>
    <cellStyle name="Note 4 2 2 3 3 4 2" xfId="25300" xr:uid="{00000000-0005-0000-0000-0000396D0000}"/>
    <cellStyle name="Note 4 2 2 3 3 4 3" xfId="39835" xr:uid="{00000000-0005-0000-0000-00003A6D0000}"/>
    <cellStyle name="Note 4 2 2 3 3 5" xfId="25295" xr:uid="{00000000-0005-0000-0000-00003B6D0000}"/>
    <cellStyle name="Note 4 2 2 3 3 6" xfId="34730" xr:uid="{00000000-0005-0000-0000-00003C6D0000}"/>
    <cellStyle name="Note 4 2 2 3 4" xfId="25287" xr:uid="{00000000-0005-0000-0000-00003D6D0000}"/>
    <cellStyle name="Note 4 2 2 3 5" xfId="32774" xr:uid="{00000000-0005-0000-0000-00003E6D0000}"/>
    <cellStyle name="Note 4 2 2 4" xfId="15127" xr:uid="{00000000-0005-0000-0000-00003F6D0000}"/>
    <cellStyle name="Note 4 2 2 4 2" xfId="15128" xr:uid="{00000000-0005-0000-0000-0000406D0000}"/>
    <cellStyle name="Note 4 2 2 4 2 2" xfId="15129" xr:uid="{00000000-0005-0000-0000-0000416D0000}"/>
    <cellStyle name="Note 4 2 2 4 2 2 2" xfId="15130" xr:uid="{00000000-0005-0000-0000-0000426D0000}"/>
    <cellStyle name="Note 4 2 2 4 2 2 2 2" xfId="15131" xr:uid="{00000000-0005-0000-0000-0000436D0000}"/>
    <cellStyle name="Note 4 2 2 4 2 2 2 2 2" xfId="25305" xr:uid="{00000000-0005-0000-0000-0000446D0000}"/>
    <cellStyle name="Note 4 2 2 4 2 2 2 2 3" xfId="39244" xr:uid="{00000000-0005-0000-0000-0000456D0000}"/>
    <cellStyle name="Note 4 2 2 4 2 2 2 3" xfId="15132" xr:uid="{00000000-0005-0000-0000-0000466D0000}"/>
    <cellStyle name="Note 4 2 2 4 2 2 2 3 2" xfId="25306" xr:uid="{00000000-0005-0000-0000-0000476D0000}"/>
    <cellStyle name="Note 4 2 2 4 2 2 2 3 3" xfId="41784" xr:uid="{00000000-0005-0000-0000-0000486D0000}"/>
    <cellStyle name="Note 4 2 2 4 2 2 2 4" xfId="25304" xr:uid="{00000000-0005-0000-0000-0000496D0000}"/>
    <cellStyle name="Note 4 2 2 4 2 2 2 5" xfId="36691" xr:uid="{00000000-0005-0000-0000-00004A6D0000}"/>
    <cellStyle name="Note 4 2 2 4 2 2 3" xfId="15133" xr:uid="{00000000-0005-0000-0000-00004B6D0000}"/>
    <cellStyle name="Note 4 2 2 4 2 2 3 2" xfId="25307" xr:uid="{00000000-0005-0000-0000-00004C6D0000}"/>
    <cellStyle name="Note 4 2 2 4 2 2 3 3" xfId="37974" xr:uid="{00000000-0005-0000-0000-00004D6D0000}"/>
    <cellStyle name="Note 4 2 2 4 2 2 4" xfId="15134" xr:uid="{00000000-0005-0000-0000-00004E6D0000}"/>
    <cellStyle name="Note 4 2 2 4 2 2 4 2" xfId="25308" xr:uid="{00000000-0005-0000-0000-00004F6D0000}"/>
    <cellStyle name="Note 4 2 2 4 2 2 4 3" xfId="40514" xr:uid="{00000000-0005-0000-0000-0000506D0000}"/>
    <cellStyle name="Note 4 2 2 4 2 2 5" xfId="25303" xr:uid="{00000000-0005-0000-0000-0000516D0000}"/>
    <cellStyle name="Note 4 2 2 4 2 2 6" xfId="35414" xr:uid="{00000000-0005-0000-0000-0000526D0000}"/>
    <cellStyle name="Note 4 2 2 4 2 3" xfId="25302" xr:uid="{00000000-0005-0000-0000-0000536D0000}"/>
    <cellStyle name="Note 4 2 2 4 2 4" xfId="34142" xr:uid="{00000000-0005-0000-0000-0000546D0000}"/>
    <cellStyle name="Note 4 2 2 4 3" xfId="15135" xr:uid="{00000000-0005-0000-0000-0000556D0000}"/>
    <cellStyle name="Note 4 2 2 4 3 2" xfId="15136" xr:uid="{00000000-0005-0000-0000-0000566D0000}"/>
    <cellStyle name="Note 4 2 2 4 3 2 2" xfId="15137" xr:uid="{00000000-0005-0000-0000-0000576D0000}"/>
    <cellStyle name="Note 4 2 2 4 3 2 2 2" xfId="25311" xr:uid="{00000000-0005-0000-0000-0000586D0000}"/>
    <cellStyle name="Note 4 2 2 4 3 2 2 3" xfId="38724" xr:uid="{00000000-0005-0000-0000-0000596D0000}"/>
    <cellStyle name="Note 4 2 2 4 3 2 3" xfId="15138" xr:uid="{00000000-0005-0000-0000-00005A6D0000}"/>
    <cellStyle name="Note 4 2 2 4 3 2 3 2" xfId="25312" xr:uid="{00000000-0005-0000-0000-00005B6D0000}"/>
    <cellStyle name="Note 4 2 2 4 3 2 3 3" xfId="41264" xr:uid="{00000000-0005-0000-0000-00005C6D0000}"/>
    <cellStyle name="Note 4 2 2 4 3 2 4" xfId="25310" xr:uid="{00000000-0005-0000-0000-00005D6D0000}"/>
    <cellStyle name="Note 4 2 2 4 3 2 5" xfId="36171" xr:uid="{00000000-0005-0000-0000-00005E6D0000}"/>
    <cellStyle name="Note 4 2 2 4 3 3" xfId="15139" xr:uid="{00000000-0005-0000-0000-00005F6D0000}"/>
    <cellStyle name="Note 4 2 2 4 3 3 2" xfId="25313" xr:uid="{00000000-0005-0000-0000-0000606D0000}"/>
    <cellStyle name="Note 4 2 2 4 3 3 3" xfId="37452" xr:uid="{00000000-0005-0000-0000-0000616D0000}"/>
    <cellStyle name="Note 4 2 2 4 3 4" xfId="15140" xr:uid="{00000000-0005-0000-0000-0000626D0000}"/>
    <cellStyle name="Note 4 2 2 4 3 4 2" xfId="25314" xr:uid="{00000000-0005-0000-0000-0000636D0000}"/>
    <cellStyle name="Note 4 2 2 4 3 4 3" xfId="39994" xr:uid="{00000000-0005-0000-0000-0000646D0000}"/>
    <cellStyle name="Note 4 2 2 4 3 5" xfId="25309" xr:uid="{00000000-0005-0000-0000-0000656D0000}"/>
    <cellStyle name="Note 4 2 2 4 3 6" xfId="34892" xr:uid="{00000000-0005-0000-0000-0000666D0000}"/>
    <cellStyle name="Note 4 2 2 4 4" xfId="25301" xr:uid="{00000000-0005-0000-0000-0000676D0000}"/>
    <cellStyle name="Note 4 2 2 4 5" xfId="33595" xr:uid="{00000000-0005-0000-0000-0000686D0000}"/>
    <cellStyle name="Note 4 2 2 5" xfId="15141" xr:uid="{00000000-0005-0000-0000-0000696D0000}"/>
    <cellStyle name="Note 4 2 2 5 2" xfId="15142" xr:uid="{00000000-0005-0000-0000-00006A6D0000}"/>
    <cellStyle name="Note 4 2 2 5 2 2" xfId="15143" xr:uid="{00000000-0005-0000-0000-00006B6D0000}"/>
    <cellStyle name="Note 4 2 2 5 2 2 2" xfId="15144" xr:uid="{00000000-0005-0000-0000-00006C6D0000}"/>
    <cellStyle name="Note 4 2 2 5 2 2 2 2" xfId="25318" xr:uid="{00000000-0005-0000-0000-00006D6D0000}"/>
    <cellStyle name="Note 4 2 2 5 2 2 2 3" xfId="38268" xr:uid="{00000000-0005-0000-0000-00006E6D0000}"/>
    <cellStyle name="Note 4 2 2 5 2 2 3" xfId="15145" xr:uid="{00000000-0005-0000-0000-00006F6D0000}"/>
    <cellStyle name="Note 4 2 2 5 2 2 3 2" xfId="25319" xr:uid="{00000000-0005-0000-0000-0000706D0000}"/>
    <cellStyle name="Note 4 2 2 5 2 2 3 3" xfId="40808" xr:uid="{00000000-0005-0000-0000-0000716D0000}"/>
    <cellStyle name="Note 4 2 2 5 2 2 4" xfId="25317" xr:uid="{00000000-0005-0000-0000-0000726D0000}"/>
    <cellStyle name="Note 4 2 2 5 2 2 5" xfId="35715" xr:uid="{00000000-0005-0000-0000-0000736D0000}"/>
    <cellStyle name="Note 4 2 2 5 2 3" xfId="15146" xr:uid="{00000000-0005-0000-0000-0000746D0000}"/>
    <cellStyle name="Note 4 2 2 5 2 3 2" xfId="25320" xr:uid="{00000000-0005-0000-0000-0000756D0000}"/>
    <cellStyle name="Note 4 2 2 5 2 3 3" xfId="36994" xr:uid="{00000000-0005-0000-0000-0000766D0000}"/>
    <cellStyle name="Note 4 2 2 5 2 4" xfId="15147" xr:uid="{00000000-0005-0000-0000-0000776D0000}"/>
    <cellStyle name="Note 4 2 2 5 2 4 2" xfId="25321" xr:uid="{00000000-0005-0000-0000-0000786D0000}"/>
    <cellStyle name="Note 4 2 2 5 2 4 3" xfId="39538" xr:uid="{00000000-0005-0000-0000-0000796D0000}"/>
    <cellStyle name="Note 4 2 2 5 2 5" xfId="25316" xr:uid="{00000000-0005-0000-0000-00007A6D0000}"/>
    <cellStyle name="Note 4 2 2 5 2 6" xfId="34440" xr:uid="{00000000-0005-0000-0000-00007B6D0000}"/>
    <cellStyle name="Note 4 2 2 5 3" xfId="25315" xr:uid="{00000000-0005-0000-0000-00007C6D0000}"/>
    <cellStyle name="Note 4 2 2 5 4" xfId="32463" xr:uid="{00000000-0005-0000-0000-00007D6D0000}"/>
    <cellStyle name="Note 4 2 2 6" xfId="15148" xr:uid="{00000000-0005-0000-0000-00007E6D0000}"/>
    <cellStyle name="Note 4 2 2 6 2" xfId="15149" xr:uid="{00000000-0005-0000-0000-00007F6D0000}"/>
    <cellStyle name="Note 4 2 2 6 2 2" xfId="15150" xr:uid="{00000000-0005-0000-0000-0000806D0000}"/>
    <cellStyle name="Note 4 2 2 6 2 2 2" xfId="15151" xr:uid="{00000000-0005-0000-0000-0000816D0000}"/>
    <cellStyle name="Note 4 2 2 6 2 2 2 2" xfId="25325" xr:uid="{00000000-0005-0000-0000-0000826D0000}"/>
    <cellStyle name="Note 4 2 2 6 2 2 2 3" xfId="38790" xr:uid="{00000000-0005-0000-0000-0000836D0000}"/>
    <cellStyle name="Note 4 2 2 6 2 2 3" xfId="15152" xr:uid="{00000000-0005-0000-0000-0000846D0000}"/>
    <cellStyle name="Note 4 2 2 6 2 2 3 2" xfId="25326" xr:uid="{00000000-0005-0000-0000-0000856D0000}"/>
    <cellStyle name="Note 4 2 2 6 2 2 3 3" xfId="41330" xr:uid="{00000000-0005-0000-0000-0000866D0000}"/>
    <cellStyle name="Note 4 2 2 6 2 2 4" xfId="25324" xr:uid="{00000000-0005-0000-0000-0000876D0000}"/>
    <cellStyle name="Note 4 2 2 6 2 2 5" xfId="36237" xr:uid="{00000000-0005-0000-0000-0000886D0000}"/>
    <cellStyle name="Note 4 2 2 6 2 3" xfId="15153" xr:uid="{00000000-0005-0000-0000-0000896D0000}"/>
    <cellStyle name="Note 4 2 2 6 2 3 2" xfId="25327" xr:uid="{00000000-0005-0000-0000-00008A6D0000}"/>
    <cellStyle name="Note 4 2 2 6 2 3 3" xfId="37518" xr:uid="{00000000-0005-0000-0000-00008B6D0000}"/>
    <cellStyle name="Note 4 2 2 6 2 4" xfId="15154" xr:uid="{00000000-0005-0000-0000-00008C6D0000}"/>
    <cellStyle name="Note 4 2 2 6 2 4 2" xfId="25328" xr:uid="{00000000-0005-0000-0000-00008D6D0000}"/>
    <cellStyle name="Note 4 2 2 6 2 4 3" xfId="40060" xr:uid="{00000000-0005-0000-0000-00008E6D0000}"/>
    <cellStyle name="Note 4 2 2 6 2 5" xfId="25323" xr:uid="{00000000-0005-0000-0000-00008F6D0000}"/>
    <cellStyle name="Note 4 2 2 6 2 6" xfId="34958" xr:uid="{00000000-0005-0000-0000-0000906D0000}"/>
    <cellStyle name="Note 4 2 2 6 3" xfId="25322" xr:uid="{00000000-0005-0000-0000-0000916D0000}"/>
    <cellStyle name="Note 4 2 2 6 4" xfId="33685" xr:uid="{00000000-0005-0000-0000-0000926D0000}"/>
    <cellStyle name="Note 4 2 2 7" xfId="15155" xr:uid="{00000000-0005-0000-0000-0000936D0000}"/>
    <cellStyle name="Note 4 2 2 7 2" xfId="15156" xr:uid="{00000000-0005-0000-0000-0000946D0000}"/>
    <cellStyle name="Note 4 2 2 7 2 2" xfId="15157" xr:uid="{00000000-0005-0000-0000-0000956D0000}"/>
    <cellStyle name="Note 4 2 2 7 2 2 2" xfId="25331" xr:uid="{00000000-0005-0000-0000-0000966D0000}"/>
    <cellStyle name="Note 4 2 2 7 2 2 3" xfId="38126" xr:uid="{00000000-0005-0000-0000-0000976D0000}"/>
    <cellStyle name="Note 4 2 2 7 2 3" xfId="15158" xr:uid="{00000000-0005-0000-0000-0000986D0000}"/>
    <cellStyle name="Note 4 2 2 7 2 3 2" xfId="25332" xr:uid="{00000000-0005-0000-0000-0000996D0000}"/>
    <cellStyle name="Note 4 2 2 7 2 3 3" xfId="40666" xr:uid="{00000000-0005-0000-0000-00009A6D0000}"/>
    <cellStyle name="Note 4 2 2 7 2 4" xfId="25330" xr:uid="{00000000-0005-0000-0000-00009B6D0000}"/>
    <cellStyle name="Note 4 2 2 7 2 5" xfId="35573" xr:uid="{00000000-0005-0000-0000-00009C6D0000}"/>
    <cellStyle name="Note 4 2 2 7 3" xfId="15159" xr:uid="{00000000-0005-0000-0000-00009D6D0000}"/>
    <cellStyle name="Note 4 2 2 7 3 2" xfId="25333" xr:uid="{00000000-0005-0000-0000-00009E6D0000}"/>
    <cellStyle name="Note 4 2 2 7 3 3" xfId="36852" xr:uid="{00000000-0005-0000-0000-00009F6D0000}"/>
    <cellStyle name="Note 4 2 2 7 4" xfId="15160" xr:uid="{00000000-0005-0000-0000-0000A06D0000}"/>
    <cellStyle name="Note 4 2 2 7 4 2" xfId="25334" xr:uid="{00000000-0005-0000-0000-0000A16D0000}"/>
    <cellStyle name="Note 4 2 2 7 4 3" xfId="39396" xr:uid="{00000000-0005-0000-0000-0000A26D0000}"/>
    <cellStyle name="Note 4 2 2 7 5" xfId="25329" xr:uid="{00000000-0005-0000-0000-0000A36D0000}"/>
    <cellStyle name="Note 4 2 2 7 6" xfId="34298" xr:uid="{00000000-0005-0000-0000-0000A46D0000}"/>
    <cellStyle name="Note 4 2 2 8" xfId="15161" xr:uid="{00000000-0005-0000-0000-0000A56D0000}"/>
    <cellStyle name="Note 4 2 2 8 2" xfId="25335" xr:uid="{00000000-0005-0000-0000-0000A66D0000}"/>
    <cellStyle name="Note 4 2 2 9" xfId="15098" xr:uid="{00000000-0005-0000-0000-0000A76D0000}"/>
    <cellStyle name="Note 4 2 3" xfId="2726" xr:uid="{00000000-0005-0000-0000-0000A86D0000}"/>
    <cellStyle name="Note 4 2 3 2" xfId="15163" xr:uid="{00000000-0005-0000-0000-0000A96D0000}"/>
    <cellStyle name="Note 4 2 3 2 2" xfId="15164" xr:uid="{00000000-0005-0000-0000-0000AA6D0000}"/>
    <cellStyle name="Note 4 2 3 2 2 2" xfId="15165" xr:uid="{00000000-0005-0000-0000-0000AB6D0000}"/>
    <cellStyle name="Note 4 2 3 2 2 2 2" xfId="15166" xr:uid="{00000000-0005-0000-0000-0000AC6D0000}"/>
    <cellStyle name="Note 4 2 3 2 2 2 2 2" xfId="25340" xr:uid="{00000000-0005-0000-0000-0000AD6D0000}"/>
    <cellStyle name="Note 4 2 3 2 2 2 2 3" xfId="38856" xr:uid="{00000000-0005-0000-0000-0000AE6D0000}"/>
    <cellStyle name="Note 4 2 3 2 2 2 3" xfId="15167" xr:uid="{00000000-0005-0000-0000-0000AF6D0000}"/>
    <cellStyle name="Note 4 2 3 2 2 2 3 2" xfId="25341" xr:uid="{00000000-0005-0000-0000-0000B06D0000}"/>
    <cellStyle name="Note 4 2 3 2 2 2 3 3" xfId="41396" xr:uid="{00000000-0005-0000-0000-0000B16D0000}"/>
    <cellStyle name="Note 4 2 3 2 2 2 4" xfId="25339" xr:uid="{00000000-0005-0000-0000-0000B26D0000}"/>
    <cellStyle name="Note 4 2 3 2 2 2 5" xfId="36303" xr:uid="{00000000-0005-0000-0000-0000B36D0000}"/>
    <cellStyle name="Note 4 2 3 2 2 3" xfId="15168" xr:uid="{00000000-0005-0000-0000-0000B46D0000}"/>
    <cellStyle name="Note 4 2 3 2 2 3 2" xfId="25342" xr:uid="{00000000-0005-0000-0000-0000B56D0000}"/>
    <cellStyle name="Note 4 2 3 2 2 3 3" xfId="37584" xr:uid="{00000000-0005-0000-0000-0000B66D0000}"/>
    <cellStyle name="Note 4 2 3 2 2 4" xfId="15169" xr:uid="{00000000-0005-0000-0000-0000B76D0000}"/>
    <cellStyle name="Note 4 2 3 2 2 4 2" xfId="25343" xr:uid="{00000000-0005-0000-0000-0000B86D0000}"/>
    <cellStyle name="Note 4 2 3 2 2 4 3" xfId="40126" xr:uid="{00000000-0005-0000-0000-0000B96D0000}"/>
    <cellStyle name="Note 4 2 3 2 2 5" xfId="25338" xr:uid="{00000000-0005-0000-0000-0000BA6D0000}"/>
    <cellStyle name="Note 4 2 3 2 2 6" xfId="35024" xr:uid="{00000000-0005-0000-0000-0000BB6D0000}"/>
    <cellStyle name="Note 4 2 3 2 3" xfId="25337" xr:uid="{00000000-0005-0000-0000-0000BC6D0000}"/>
    <cellStyle name="Note 4 2 3 2 4" xfId="33753" xr:uid="{00000000-0005-0000-0000-0000BD6D0000}"/>
    <cellStyle name="Note 4 2 3 3" xfId="15170" xr:uid="{00000000-0005-0000-0000-0000BE6D0000}"/>
    <cellStyle name="Note 4 2 3 3 2" xfId="15171" xr:uid="{00000000-0005-0000-0000-0000BF6D0000}"/>
    <cellStyle name="Note 4 2 3 3 2 2" xfId="15172" xr:uid="{00000000-0005-0000-0000-0000C06D0000}"/>
    <cellStyle name="Note 4 2 3 3 2 2 2" xfId="25346" xr:uid="{00000000-0005-0000-0000-0000C16D0000}"/>
    <cellStyle name="Note 4 2 3 3 2 2 3" xfId="38336" xr:uid="{00000000-0005-0000-0000-0000C26D0000}"/>
    <cellStyle name="Note 4 2 3 3 2 3" xfId="15173" xr:uid="{00000000-0005-0000-0000-0000C36D0000}"/>
    <cellStyle name="Note 4 2 3 3 2 3 2" xfId="25347" xr:uid="{00000000-0005-0000-0000-0000C46D0000}"/>
    <cellStyle name="Note 4 2 3 3 2 3 3" xfId="40876" xr:uid="{00000000-0005-0000-0000-0000C56D0000}"/>
    <cellStyle name="Note 4 2 3 3 2 4" xfId="25345" xr:uid="{00000000-0005-0000-0000-0000C66D0000}"/>
    <cellStyle name="Note 4 2 3 3 2 5" xfId="35783" xr:uid="{00000000-0005-0000-0000-0000C76D0000}"/>
    <cellStyle name="Note 4 2 3 3 3" xfId="15174" xr:uid="{00000000-0005-0000-0000-0000C86D0000}"/>
    <cellStyle name="Note 4 2 3 3 3 2" xfId="25348" xr:uid="{00000000-0005-0000-0000-0000C96D0000}"/>
    <cellStyle name="Note 4 2 3 3 3 3" xfId="37062" xr:uid="{00000000-0005-0000-0000-0000CA6D0000}"/>
    <cellStyle name="Note 4 2 3 3 4" xfId="15175" xr:uid="{00000000-0005-0000-0000-0000CB6D0000}"/>
    <cellStyle name="Note 4 2 3 3 4 2" xfId="25349" xr:uid="{00000000-0005-0000-0000-0000CC6D0000}"/>
    <cellStyle name="Note 4 2 3 3 4 3" xfId="39606" xr:uid="{00000000-0005-0000-0000-0000CD6D0000}"/>
    <cellStyle name="Note 4 2 3 3 5" xfId="25344" xr:uid="{00000000-0005-0000-0000-0000CE6D0000}"/>
    <cellStyle name="Note 4 2 3 3 6" xfId="34507" xr:uid="{00000000-0005-0000-0000-0000CF6D0000}"/>
    <cellStyle name="Note 4 2 3 4" xfId="15176" xr:uid="{00000000-0005-0000-0000-0000D06D0000}"/>
    <cellStyle name="Note 4 2 3 4 2" xfId="25350" xr:uid="{00000000-0005-0000-0000-0000D16D0000}"/>
    <cellStyle name="Note 4 2 3 5" xfId="15162" xr:uid="{00000000-0005-0000-0000-0000D26D0000}"/>
    <cellStyle name="Note 4 2 3 6" xfId="25336" xr:uid="{00000000-0005-0000-0000-0000D36D0000}"/>
    <cellStyle name="Note 4 2 3 7" xfId="32553" xr:uid="{00000000-0005-0000-0000-0000D46D0000}"/>
    <cellStyle name="Note 4 2 4" xfId="2727" xr:uid="{00000000-0005-0000-0000-0000D56D0000}"/>
    <cellStyle name="Note 4 2 4 2" xfId="15178" xr:uid="{00000000-0005-0000-0000-0000D66D0000}"/>
    <cellStyle name="Note 4 2 4 2 2" xfId="15179" xr:uid="{00000000-0005-0000-0000-0000D76D0000}"/>
    <cellStyle name="Note 4 2 4 2 2 2" xfId="15180" xr:uid="{00000000-0005-0000-0000-0000D86D0000}"/>
    <cellStyle name="Note 4 2 4 2 2 2 2" xfId="15181" xr:uid="{00000000-0005-0000-0000-0000D96D0000}"/>
    <cellStyle name="Note 4 2 4 2 2 2 2 2" xfId="25355" xr:uid="{00000000-0005-0000-0000-0000DA6D0000}"/>
    <cellStyle name="Note 4 2 4 2 2 2 2 3" xfId="39007" xr:uid="{00000000-0005-0000-0000-0000DB6D0000}"/>
    <cellStyle name="Note 4 2 4 2 2 2 3" xfId="15182" xr:uid="{00000000-0005-0000-0000-0000DC6D0000}"/>
    <cellStyle name="Note 4 2 4 2 2 2 3 2" xfId="25356" xr:uid="{00000000-0005-0000-0000-0000DD6D0000}"/>
    <cellStyle name="Note 4 2 4 2 2 2 3 3" xfId="41547" xr:uid="{00000000-0005-0000-0000-0000DE6D0000}"/>
    <cellStyle name="Note 4 2 4 2 2 2 4" xfId="25354" xr:uid="{00000000-0005-0000-0000-0000DF6D0000}"/>
    <cellStyle name="Note 4 2 4 2 2 2 5" xfId="36454" xr:uid="{00000000-0005-0000-0000-0000E06D0000}"/>
    <cellStyle name="Note 4 2 4 2 2 3" xfId="15183" xr:uid="{00000000-0005-0000-0000-0000E16D0000}"/>
    <cellStyle name="Note 4 2 4 2 2 3 2" xfId="25357" xr:uid="{00000000-0005-0000-0000-0000E26D0000}"/>
    <cellStyle name="Note 4 2 4 2 2 3 3" xfId="37735" xr:uid="{00000000-0005-0000-0000-0000E36D0000}"/>
    <cellStyle name="Note 4 2 4 2 2 4" xfId="15184" xr:uid="{00000000-0005-0000-0000-0000E46D0000}"/>
    <cellStyle name="Note 4 2 4 2 2 4 2" xfId="25358" xr:uid="{00000000-0005-0000-0000-0000E56D0000}"/>
    <cellStyle name="Note 4 2 4 2 2 4 3" xfId="40277" xr:uid="{00000000-0005-0000-0000-0000E66D0000}"/>
    <cellStyle name="Note 4 2 4 2 2 5" xfId="25353" xr:uid="{00000000-0005-0000-0000-0000E76D0000}"/>
    <cellStyle name="Note 4 2 4 2 2 6" xfId="35175" xr:uid="{00000000-0005-0000-0000-0000E86D0000}"/>
    <cellStyle name="Note 4 2 4 2 3" xfId="25352" xr:uid="{00000000-0005-0000-0000-0000E96D0000}"/>
    <cellStyle name="Note 4 2 4 2 4" xfId="33904" xr:uid="{00000000-0005-0000-0000-0000EA6D0000}"/>
    <cellStyle name="Note 4 2 4 3" xfId="15185" xr:uid="{00000000-0005-0000-0000-0000EB6D0000}"/>
    <cellStyle name="Note 4 2 4 3 2" xfId="15186" xr:uid="{00000000-0005-0000-0000-0000EC6D0000}"/>
    <cellStyle name="Note 4 2 4 3 2 2" xfId="15187" xr:uid="{00000000-0005-0000-0000-0000ED6D0000}"/>
    <cellStyle name="Note 4 2 4 3 2 2 2" xfId="25361" xr:uid="{00000000-0005-0000-0000-0000EE6D0000}"/>
    <cellStyle name="Note 4 2 4 3 2 2 3" xfId="38487" xr:uid="{00000000-0005-0000-0000-0000EF6D0000}"/>
    <cellStyle name="Note 4 2 4 3 2 3" xfId="15188" xr:uid="{00000000-0005-0000-0000-0000F06D0000}"/>
    <cellStyle name="Note 4 2 4 3 2 3 2" xfId="25362" xr:uid="{00000000-0005-0000-0000-0000F16D0000}"/>
    <cellStyle name="Note 4 2 4 3 2 3 3" xfId="41027" xr:uid="{00000000-0005-0000-0000-0000F26D0000}"/>
    <cellStyle name="Note 4 2 4 3 2 4" xfId="25360" xr:uid="{00000000-0005-0000-0000-0000F36D0000}"/>
    <cellStyle name="Note 4 2 4 3 2 5" xfId="35934" xr:uid="{00000000-0005-0000-0000-0000F46D0000}"/>
    <cellStyle name="Note 4 2 4 3 3" xfId="15189" xr:uid="{00000000-0005-0000-0000-0000F56D0000}"/>
    <cellStyle name="Note 4 2 4 3 3 2" xfId="25363" xr:uid="{00000000-0005-0000-0000-0000F66D0000}"/>
    <cellStyle name="Note 4 2 4 3 3 3" xfId="37213" xr:uid="{00000000-0005-0000-0000-0000F76D0000}"/>
    <cellStyle name="Note 4 2 4 3 4" xfId="15190" xr:uid="{00000000-0005-0000-0000-0000F86D0000}"/>
    <cellStyle name="Note 4 2 4 3 4 2" xfId="25364" xr:uid="{00000000-0005-0000-0000-0000F96D0000}"/>
    <cellStyle name="Note 4 2 4 3 4 3" xfId="39757" xr:uid="{00000000-0005-0000-0000-0000FA6D0000}"/>
    <cellStyle name="Note 4 2 4 3 5" xfId="25359" xr:uid="{00000000-0005-0000-0000-0000FB6D0000}"/>
    <cellStyle name="Note 4 2 4 3 6" xfId="34654" xr:uid="{00000000-0005-0000-0000-0000FC6D0000}"/>
    <cellStyle name="Note 4 2 4 4" xfId="15191" xr:uid="{00000000-0005-0000-0000-0000FD6D0000}"/>
    <cellStyle name="Note 4 2 4 4 2" xfId="25365" xr:uid="{00000000-0005-0000-0000-0000FE6D0000}"/>
    <cellStyle name="Note 4 2 4 5" xfId="15177" xr:uid="{00000000-0005-0000-0000-0000FF6D0000}"/>
    <cellStyle name="Note 4 2 4 6" xfId="25351" xr:uid="{00000000-0005-0000-0000-0000006E0000}"/>
    <cellStyle name="Note 4 2 4 7" xfId="32701" xr:uid="{00000000-0005-0000-0000-0000016E0000}"/>
    <cellStyle name="Note 4 2 5" xfId="15192" xr:uid="{00000000-0005-0000-0000-0000026E0000}"/>
    <cellStyle name="Note 4 2 5 2" xfId="15193" xr:uid="{00000000-0005-0000-0000-0000036E0000}"/>
    <cellStyle name="Note 4 2 5 2 2" xfId="15194" xr:uid="{00000000-0005-0000-0000-0000046E0000}"/>
    <cellStyle name="Note 4 2 5 2 2 2" xfId="15195" xr:uid="{00000000-0005-0000-0000-0000056E0000}"/>
    <cellStyle name="Note 4 2 5 2 2 2 2" xfId="15196" xr:uid="{00000000-0005-0000-0000-0000066E0000}"/>
    <cellStyle name="Note 4 2 5 2 2 2 2 2" xfId="25370" xr:uid="{00000000-0005-0000-0000-0000076E0000}"/>
    <cellStyle name="Note 4 2 5 2 2 2 2 3" xfId="39166" xr:uid="{00000000-0005-0000-0000-0000086E0000}"/>
    <cellStyle name="Note 4 2 5 2 2 2 3" xfId="15197" xr:uid="{00000000-0005-0000-0000-0000096E0000}"/>
    <cellStyle name="Note 4 2 5 2 2 2 3 2" xfId="25371" xr:uid="{00000000-0005-0000-0000-00000A6E0000}"/>
    <cellStyle name="Note 4 2 5 2 2 2 3 3" xfId="41706" xr:uid="{00000000-0005-0000-0000-00000B6E0000}"/>
    <cellStyle name="Note 4 2 5 2 2 2 4" xfId="25369" xr:uid="{00000000-0005-0000-0000-00000C6E0000}"/>
    <cellStyle name="Note 4 2 5 2 2 2 5" xfId="36613" xr:uid="{00000000-0005-0000-0000-00000D6E0000}"/>
    <cellStyle name="Note 4 2 5 2 2 3" xfId="15198" xr:uid="{00000000-0005-0000-0000-00000E6E0000}"/>
    <cellStyle name="Note 4 2 5 2 2 3 2" xfId="25372" xr:uid="{00000000-0005-0000-0000-00000F6E0000}"/>
    <cellStyle name="Note 4 2 5 2 2 3 3" xfId="37896" xr:uid="{00000000-0005-0000-0000-0000106E0000}"/>
    <cellStyle name="Note 4 2 5 2 2 4" xfId="15199" xr:uid="{00000000-0005-0000-0000-0000116E0000}"/>
    <cellStyle name="Note 4 2 5 2 2 4 2" xfId="25373" xr:uid="{00000000-0005-0000-0000-0000126E0000}"/>
    <cellStyle name="Note 4 2 5 2 2 4 3" xfId="40436" xr:uid="{00000000-0005-0000-0000-0000136E0000}"/>
    <cellStyle name="Note 4 2 5 2 2 5" xfId="25368" xr:uid="{00000000-0005-0000-0000-0000146E0000}"/>
    <cellStyle name="Note 4 2 5 2 2 6" xfId="35336" xr:uid="{00000000-0005-0000-0000-0000156E0000}"/>
    <cellStyle name="Note 4 2 5 2 3" xfId="25367" xr:uid="{00000000-0005-0000-0000-0000166E0000}"/>
    <cellStyle name="Note 4 2 5 2 4" xfId="34064" xr:uid="{00000000-0005-0000-0000-0000176E0000}"/>
    <cellStyle name="Note 4 2 5 3" xfId="15200" xr:uid="{00000000-0005-0000-0000-0000186E0000}"/>
    <cellStyle name="Note 4 2 5 3 2" xfId="15201" xr:uid="{00000000-0005-0000-0000-0000196E0000}"/>
    <cellStyle name="Note 4 2 5 3 2 2" xfId="15202" xr:uid="{00000000-0005-0000-0000-00001A6E0000}"/>
    <cellStyle name="Note 4 2 5 3 2 2 2" xfId="25376" xr:uid="{00000000-0005-0000-0000-00001B6E0000}"/>
    <cellStyle name="Note 4 2 5 3 2 2 3" xfId="38646" xr:uid="{00000000-0005-0000-0000-00001C6E0000}"/>
    <cellStyle name="Note 4 2 5 3 2 3" xfId="15203" xr:uid="{00000000-0005-0000-0000-00001D6E0000}"/>
    <cellStyle name="Note 4 2 5 3 2 3 2" xfId="25377" xr:uid="{00000000-0005-0000-0000-00001E6E0000}"/>
    <cellStyle name="Note 4 2 5 3 2 3 3" xfId="41186" xr:uid="{00000000-0005-0000-0000-00001F6E0000}"/>
    <cellStyle name="Note 4 2 5 3 2 4" xfId="25375" xr:uid="{00000000-0005-0000-0000-0000206E0000}"/>
    <cellStyle name="Note 4 2 5 3 2 5" xfId="36093" xr:uid="{00000000-0005-0000-0000-0000216E0000}"/>
    <cellStyle name="Note 4 2 5 3 3" xfId="15204" xr:uid="{00000000-0005-0000-0000-0000226E0000}"/>
    <cellStyle name="Note 4 2 5 3 3 2" xfId="25378" xr:uid="{00000000-0005-0000-0000-0000236E0000}"/>
    <cellStyle name="Note 4 2 5 3 3 3" xfId="37374" xr:uid="{00000000-0005-0000-0000-0000246E0000}"/>
    <cellStyle name="Note 4 2 5 3 4" xfId="15205" xr:uid="{00000000-0005-0000-0000-0000256E0000}"/>
    <cellStyle name="Note 4 2 5 3 4 2" xfId="25379" xr:uid="{00000000-0005-0000-0000-0000266E0000}"/>
    <cellStyle name="Note 4 2 5 3 4 3" xfId="39916" xr:uid="{00000000-0005-0000-0000-0000276E0000}"/>
    <cellStyle name="Note 4 2 5 3 5" xfId="25374" xr:uid="{00000000-0005-0000-0000-0000286E0000}"/>
    <cellStyle name="Note 4 2 5 3 6" xfId="34813" xr:uid="{00000000-0005-0000-0000-0000296E0000}"/>
    <cellStyle name="Note 4 2 5 4" xfId="25366" xr:uid="{00000000-0005-0000-0000-00002A6E0000}"/>
    <cellStyle name="Note 4 2 5 5" xfId="32877" xr:uid="{00000000-0005-0000-0000-00002B6E0000}"/>
    <cellStyle name="Note 4 2 6" xfId="15206" xr:uid="{00000000-0005-0000-0000-00002C6E0000}"/>
    <cellStyle name="Note 4 2 6 2" xfId="15207" xr:uid="{00000000-0005-0000-0000-00002D6E0000}"/>
    <cellStyle name="Note 4 2 6 2 2" xfId="15208" xr:uid="{00000000-0005-0000-0000-00002E6E0000}"/>
    <cellStyle name="Note 4 2 6 2 2 2" xfId="15209" xr:uid="{00000000-0005-0000-0000-00002F6E0000}"/>
    <cellStyle name="Note 4 2 6 2 2 2 2" xfId="25383" xr:uid="{00000000-0005-0000-0000-0000306E0000}"/>
    <cellStyle name="Note 4 2 6 2 2 2 3" xfId="38200" xr:uid="{00000000-0005-0000-0000-0000316E0000}"/>
    <cellStyle name="Note 4 2 6 2 2 3" xfId="15210" xr:uid="{00000000-0005-0000-0000-0000326E0000}"/>
    <cellStyle name="Note 4 2 6 2 2 3 2" xfId="25384" xr:uid="{00000000-0005-0000-0000-0000336E0000}"/>
    <cellStyle name="Note 4 2 6 2 2 3 3" xfId="40740" xr:uid="{00000000-0005-0000-0000-0000346E0000}"/>
    <cellStyle name="Note 4 2 6 2 2 4" xfId="25382" xr:uid="{00000000-0005-0000-0000-0000356E0000}"/>
    <cellStyle name="Note 4 2 6 2 2 5" xfId="35647" xr:uid="{00000000-0005-0000-0000-0000366E0000}"/>
    <cellStyle name="Note 4 2 6 2 3" xfId="15211" xr:uid="{00000000-0005-0000-0000-0000376E0000}"/>
    <cellStyle name="Note 4 2 6 2 3 2" xfId="25385" xr:uid="{00000000-0005-0000-0000-0000386E0000}"/>
    <cellStyle name="Note 4 2 6 2 3 3" xfId="36926" xr:uid="{00000000-0005-0000-0000-0000396E0000}"/>
    <cellStyle name="Note 4 2 6 2 4" xfId="15212" xr:uid="{00000000-0005-0000-0000-00003A6E0000}"/>
    <cellStyle name="Note 4 2 6 2 4 2" xfId="25386" xr:uid="{00000000-0005-0000-0000-00003B6E0000}"/>
    <cellStyle name="Note 4 2 6 2 4 3" xfId="39470" xr:uid="{00000000-0005-0000-0000-00003C6E0000}"/>
    <cellStyle name="Note 4 2 6 2 5" xfId="25381" xr:uid="{00000000-0005-0000-0000-00003D6E0000}"/>
    <cellStyle name="Note 4 2 6 2 6" xfId="34372" xr:uid="{00000000-0005-0000-0000-00003E6E0000}"/>
    <cellStyle name="Note 4 2 6 3" xfId="25380" xr:uid="{00000000-0005-0000-0000-00003F6E0000}"/>
    <cellStyle name="Note 4 2 6 4" xfId="31773" xr:uid="{00000000-0005-0000-0000-0000406E0000}"/>
    <cellStyle name="Note 4 2 7" xfId="15213" xr:uid="{00000000-0005-0000-0000-0000416E0000}"/>
    <cellStyle name="Note 4 2 7 2" xfId="15214" xr:uid="{00000000-0005-0000-0000-0000426E0000}"/>
    <cellStyle name="Note 4 2 7 2 2" xfId="15215" xr:uid="{00000000-0005-0000-0000-0000436E0000}"/>
    <cellStyle name="Note 4 2 7 2 2 2" xfId="25389" xr:uid="{00000000-0005-0000-0000-0000446E0000}"/>
    <cellStyle name="Note 4 2 7 2 2 3" xfId="38048" xr:uid="{00000000-0005-0000-0000-0000456E0000}"/>
    <cellStyle name="Note 4 2 7 2 3" xfId="15216" xr:uid="{00000000-0005-0000-0000-0000466E0000}"/>
    <cellStyle name="Note 4 2 7 2 3 2" xfId="25390" xr:uid="{00000000-0005-0000-0000-0000476E0000}"/>
    <cellStyle name="Note 4 2 7 2 3 3" xfId="40588" xr:uid="{00000000-0005-0000-0000-0000486E0000}"/>
    <cellStyle name="Note 4 2 7 2 4" xfId="25388" xr:uid="{00000000-0005-0000-0000-0000496E0000}"/>
    <cellStyle name="Note 4 2 7 2 5" xfId="35495" xr:uid="{00000000-0005-0000-0000-00004A6E0000}"/>
    <cellStyle name="Note 4 2 7 3" xfId="15217" xr:uid="{00000000-0005-0000-0000-00004B6E0000}"/>
    <cellStyle name="Note 4 2 7 3 2" xfId="25391" xr:uid="{00000000-0005-0000-0000-00004C6E0000}"/>
    <cellStyle name="Note 4 2 7 3 3" xfId="36774" xr:uid="{00000000-0005-0000-0000-00004D6E0000}"/>
    <cellStyle name="Note 4 2 7 4" xfId="15218" xr:uid="{00000000-0005-0000-0000-00004E6E0000}"/>
    <cellStyle name="Note 4 2 7 4 2" xfId="25392" xr:uid="{00000000-0005-0000-0000-00004F6E0000}"/>
    <cellStyle name="Note 4 2 7 4 3" xfId="39318" xr:uid="{00000000-0005-0000-0000-0000506E0000}"/>
    <cellStyle name="Note 4 2 7 5" xfId="25387" xr:uid="{00000000-0005-0000-0000-0000516E0000}"/>
    <cellStyle name="Note 4 2 7 6" xfId="34220" xr:uid="{00000000-0005-0000-0000-0000526E0000}"/>
    <cellStyle name="Note 4 2 8" xfId="15219" xr:uid="{00000000-0005-0000-0000-0000536E0000}"/>
    <cellStyle name="Note 4 2 8 2" xfId="25393" xr:uid="{00000000-0005-0000-0000-0000546E0000}"/>
    <cellStyle name="Note 4 2 8 3" xfId="42456" xr:uid="{00000000-0005-0000-0000-0000556E0000}"/>
    <cellStyle name="Note 4 2 9" xfId="15220" xr:uid="{00000000-0005-0000-0000-0000566E0000}"/>
    <cellStyle name="Note 4 2 9 2" xfId="25394" xr:uid="{00000000-0005-0000-0000-0000576E0000}"/>
    <cellStyle name="Note 4 3" xfId="2728" xr:uid="{00000000-0005-0000-0000-0000586E0000}"/>
    <cellStyle name="Note 4 3 10" xfId="25395" xr:uid="{00000000-0005-0000-0000-0000596E0000}"/>
    <cellStyle name="Note 4 3 11" xfId="31693" xr:uid="{00000000-0005-0000-0000-00005A6E0000}"/>
    <cellStyle name="Note 4 3 2" xfId="2729" xr:uid="{00000000-0005-0000-0000-00005B6E0000}"/>
    <cellStyle name="Note 4 3 2 2" xfId="15223" xr:uid="{00000000-0005-0000-0000-00005C6E0000}"/>
    <cellStyle name="Note 4 3 2 2 2" xfId="15224" xr:uid="{00000000-0005-0000-0000-00005D6E0000}"/>
    <cellStyle name="Note 4 3 2 2 2 2" xfId="15225" xr:uid="{00000000-0005-0000-0000-00005E6E0000}"/>
    <cellStyle name="Note 4 3 2 2 2 2 2" xfId="15226" xr:uid="{00000000-0005-0000-0000-00005F6E0000}"/>
    <cellStyle name="Note 4 3 2 2 2 2 2 2" xfId="25400" xr:uid="{00000000-0005-0000-0000-0000606E0000}"/>
    <cellStyle name="Note 4 3 2 2 2 2 2 3" xfId="38932" xr:uid="{00000000-0005-0000-0000-0000616E0000}"/>
    <cellStyle name="Note 4 3 2 2 2 2 3" xfId="15227" xr:uid="{00000000-0005-0000-0000-0000626E0000}"/>
    <cellStyle name="Note 4 3 2 2 2 2 3 2" xfId="25401" xr:uid="{00000000-0005-0000-0000-0000636E0000}"/>
    <cellStyle name="Note 4 3 2 2 2 2 3 3" xfId="41472" xr:uid="{00000000-0005-0000-0000-0000646E0000}"/>
    <cellStyle name="Note 4 3 2 2 2 2 4" xfId="25399" xr:uid="{00000000-0005-0000-0000-0000656E0000}"/>
    <cellStyle name="Note 4 3 2 2 2 2 5" xfId="36379" xr:uid="{00000000-0005-0000-0000-0000666E0000}"/>
    <cellStyle name="Note 4 3 2 2 2 3" xfId="15228" xr:uid="{00000000-0005-0000-0000-0000676E0000}"/>
    <cellStyle name="Note 4 3 2 2 2 3 2" xfId="25402" xr:uid="{00000000-0005-0000-0000-0000686E0000}"/>
    <cellStyle name="Note 4 3 2 2 2 3 3" xfId="37660" xr:uid="{00000000-0005-0000-0000-0000696E0000}"/>
    <cellStyle name="Note 4 3 2 2 2 4" xfId="15229" xr:uid="{00000000-0005-0000-0000-00006A6E0000}"/>
    <cellStyle name="Note 4 3 2 2 2 4 2" xfId="25403" xr:uid="{00000000-0005-0000-0000-00006B6E0000}"/>
    <cellStyle name="Note 4 3 2 2 2 4 3" xfId="40202" xr:uid="{00000000-0005-0000-0000-00006C6E0000}"/>
    <cellStyle name="Note 4 3 2 2 2 5" xfId="25398" xr:uid="{00000000-0005-0000-0000-00006D6E0000}"/>
    <cellStyle name="Note 4 3 2 2 2 6" xfId="35100" xr:uid="{00000000-0005-0000-0000-00006E6E0000}"/>
    <cellStyle name="Note 4 3 2 2 3" xfId="25397" xr:uid="{00000000-0005-0000-0000-00006F6E0000}"/>
    <cellStyle name="Note 4 3 2 2 4" xfId="33829" xr:uid="{00000000-0005-0000-0000-0000706E0000}"/>
    <cellStyle name="Note 4 3 2 3" xfId="15230" xr:uid="{00000000-0005-0000-0000-0000716E0000}"/>
    <cellStyle name="Note 4 3 2 3 2" xfId="15231" xr:uid="{00000000-0005-0000-0000-0000726E0000}"/>
    <cellStyle name="Note 4 3 2 3 2 2" xfId="15232" xr:uid="{00000000-0005-0000-0000-0000736E0000}"/>
    <cellStyle name="Note 4 3 2 3 2 2 2" xfId="25406" xr:uid="{00000000-0005-0000-0000-0000746E0000}"/>
    <cellStyle name="Note 4 3 2 3 2 2 3" xfId="38412" xr:uid="{00000000-0005-0000-0000-0000756E0000}"/>
    <cellStyle name="Note 4 3 2 3 2 3" xfId="15233" xr:uid="{00000000-0005-0000-0000-0000766E0000}"/>
    <cellStyle name="Note 4 3 2 3 2 3 2" xfId="25407" xr:uid="{00000000-0005-0000-0000-0000776E0000}"/>
    <cellStyle name="Note 4 3 2 3 2 3 3" xfId="40952" xr:uid="{00000000-0005-0000-0000-0000786E0000}"/>
    <cellStyle name="Note 4 3 2 3 2 4" xfId="25405" xr:uid="{00000000-0005-0000-0000-0000796E0000}"/>
    <cellStyle name="Note 4 3 2 3 2 5" xfId="35859" xr:uid="{00000000-0005-0000-0000-00007A6E0000}"/>
    <cellStyle name="Note 4 3 2 3 3" xfId="15234" xr:uid="{00000000-0005-0000-0000-00007B6E0000}"/>
    <cellStyle name="Note 4 3 2 3 3 2" xfId="25408" xr:uid="{00000000-0005-0000-0000-00007C6E0000}"/>
    <cellStyle name="Note 4 3 2 3 3 3" xfId="37138" xr:uid="{00000000-0005-0000-0000-00007D6E0000}"/>
    <cellStyle name="Note 4 3 2 3 4" xfId="15235" xr:uid="{00000000-0005-0000-0000-00007E6E0000}"/>
    <cellStyle name="Note 4 3 2 3 4 2" xfId="25409" xr:uid="{00000000-0005-0000-0000-00007F6E0000}"/>
    <cellStyle name="Note 4 3 2 3 4 3" xfId="39682" xr:uid="{00000000-0005-0000-0000-0000806E0000}"/>
    <cellStyle name="Note 4 3 2 3 5" xfId="25404" xr:uid="{00000000-0005-0000-0000-0000816E0000}"/>
    <cellStyle name="Note 4 3 2 3 6" xfId="34581" xr:uid="{00000000-0005-0000-0000-0000826E0000}"/>
    <cellStyle name="Note 4 3 2 4" xfId="15236" xr:uid="{00000000-0005-0000-0000-0000836E0000}"/>
    <cellStyle name="Note 4 3 2 4 2" xfId="25410" xr:uid="{00000000-0005-0000-0000-0000846E0000}"/>
    <cellStyle name="Note 4 3 2 5" xfId="15222" xr:uid="{00000000-0005-0000-0000-0000856E0000}"/>
    <cellStyle name="Note 4 3 2 6" xfId="25396" xr:uid="{00000000-0005-0000-0000-0000866E0000}"/>
    <cellStyle name="Note 4 3 2 7" xfId="32626" xr:uid="{00000000-0005-0000-0000-0000876E0000}"/>
    <cellStyle name="Note 4 3 3" xfId="2730" xr:uid="{00000000-0005-0000-0000-0000886E0000}"/>
    <cellStyle name="Note 4 3 3 2" xfId="15238" xr:uid="{00000000-0005-0000-0000-0000896E0000}"/>
    <cellStyle name="Note 4 3 3 2 2" xfId="15239" xr:uid="{00000000-0005-0000-0000-00008A6E0000}"/>
    <cellStyle name="Note 4 3 3 2 2 2" xfId="15240" xr:uid="{00000000-0005-0000-0000-00008B6E0000}"/>
    <cellStyle name="Note 4 3 3 2 2 2 2" xfId="15241" xr:uid="{00000000-0005-0000-0000-00008C6E0000}"/>
    <cellStyle name="Note 4 3 3 2 2 2 2 2" xfId="25415" xr:uid="{00000000-0005-0000-0000-00008D6E0000}"/>
    <cellStyle name="Note 4 3 3 2 2 2 2 3" xfId="39084" xr:uid="{00000000-0005-0000-0000-00008E6E0000}"/>
    <cellStyle name="Note 4 3 3 2 2 2 3" xfId="15242" xr:uid="{00000000-0005-0000-0000-00008F6E0000}"/>
    <cellStyle name="Note 4 3 3 2 2 2 3 2" xfId="25416" xr:uid="{00000000-0005-0000-0000-0000906E0000}"/>
    <cellStyle name="Note 4 3 3 2 2 2 3 3" xfId="41624" xr:uid="{00000000-0005-0000-0000-0000916E0000}"/>
    <cellStyle name="Note 4 3 3 2 2 2 4" xfId="25414" xr:uid="{00000000-0005-0000-0000-0000926E0000}"/>
    <cellStyle name="Note 4 3 3 2 2 2 5" xfId="36531" xr:uid="{00000000-0005-0000-0000-0000936E0000}"/>
    <cellStyle name="Note 4 3 3 2 2 3" xfId="15243" xr:uid="{00000000-0005-0000-0000-0000946E0000}"/>
    <cellStyle name="Note 4 3 3 2 2 3 2" xfId="25417" xr:uid="{00000000-0005-0000-0000-0000956E0000}"/>
    <cellStyle name="Note 4 3 3 2 2 3 3" xfId="37812" xr:uid="{00000000-0005-0000-0000-0000966E0000}"/>
    <cellStyle name="Note 4 3 3 2 2 4" xfId="15244" xr:uid="{00000000-0005-0000-0000-0000976E0000}"/>
    <cellStyle name="Note 4 3 3 2 2 4 2" xfId="25418" xr:uid="{00000000-0005-0000-0000-0000986E0000}"/>
    <cellStyle name="Note 4 3 3 2 2 4 3" xfId="40354" xr:uid="{00000000-0005-0000-0000-0000996E0000}"/>
    <cellStyle name="Note 4 3 3 2 2 5" xfId="25413" xr:uid="{00000000-0005-0000-0000-00009A6E0000}"/>
    <cellStyle name="Note 4 3 3 2 2 6" xfId="35252" xr:uid="{00000000-0005-0000-0000-00009B6E0000}"/>
    <cellStyle name="Note 4 3 3 2 3" xfId="25412" xr:uid="{00000000-0005-0000-0000-00009C6E0000}"/>
    <cellStyle name="Note 4 3 3 2 4" xfId="33980" xr:uid="{00000000-0005-0000-0000-00009D6E0000}"/>
    <cellStyle name="Note 4 3 3 3" xfId="15245" xr:uid="{00000000-0005-0000-0000-00009E6E0000}"/>
    <cellStyle name="Note 4 3 3 3 2" xfId="15246" xr:uid="{00000000-0005-0000-0000-00009F6E0000}"/>
    <cellStyle name="Note 4 3 3 3 2 2" xfId="15247" xr:uid="{00000000-0005-0000-0000-0000A06E0000}"/>
    <cellStyle name="Note 4 3 3 3 2 2 2" xfId="25421" xr:uid="{00000000-0005-0000-0000-0000A16E0000}"/>
    <cellStyle name="Note 4 3 3 3 2 2 3" xfId="38564" xr:uid="{00000000-0005-0000-0000-0000A26E0000}"/>
    <cellStyle name="Note 4 3 3 3 2 3" xfId="15248" xr:uid="{00000000-0005-0000-0000-0000A36E0000}"/>
    <cellStyle name="Note 4 3 3 3 2 3 2" xfId="25422" xr:uid="{00000000-0005-0000-0000-0000A46E0000}"/>
    <cellStyle name="Note 4 3 3 3 2 3 3" xfId="41104" xr:uid="{00000000-0005-0000-0000-0000A56E0000}"/>
    <cellStyle name="Note 4 3 3 3 2 4" xfId="25420" xr:uid="{00000000-0005-0000-0000-0000A66E0000}"/>
    <cellStyle name="Note 4 3 3 3 2 5" xfId="36011" xr:uid="{00000000-0005-0000-0000-0000A76E0000}"/>
    <cellStyle name="Note 4 3 3 3 3" xfId="15249" xr:uid="{00000000-0005-0000-0000-0000A86E0000}"/>
    <cellStyle name="Note 4 3 3 3 3 2" xfId="25423" xr:uid="{00000000-0005-0000-0000-0000A96E0000}"/>
    <cellStyle name="Note 4 3 3 3 3 3" xfId="37290" xr:uid="{00000000-0005-0000-0000-0000AA6E0000}"/>
    <cellStyle name="Note 4 3 3 3 4" xfId="15250" xr:uid="{00000000-0005-0000-0000-0000AB6E0000}"/>
    <cellStyle name="Note 4 3 3 3 4 2" xfId="25424" xr:uid="{00000000-0005-0000-0000-0000AC6E0000}"/>
    <cellStyle name="Note 4 3 3 3 4 3" xfId="39834" xr:uid="{00000000-0005-0000-0000-0000AD6E0000}"/>
    <cellStyle name="Note 4 3 3 3 5" xfId="25419" xr:uid="{00000000-0005-0000-0000-0000AE6E0000}"/>
    <cellStyle name="Note 4 3 3 3 6" xfId="34729" xr:uid="{00000000-0005-0000-0000-0000AF6E0000}"/>
    <cellStyle name="Note 4 3 3 4" xfId="15251" xr:uid="{00000000-0005-0000-0000-0000B06E0000}"/>
    <cellStyle name="Note 4 3 3 4 2" xfId="25425" xr:uid="{00000000-0005-0000-0000-0000B16E0000}"/>
    <cellStyle name="Note 4 3 3 5" xfId="15237" xr:uid="{00000000-0005-0000-0000-0000B26E0000}"/>
    <cellStyle name="Note 4 3 3 6" xfId="25411" xr:uid="{00000000-0005-0000-0000-0000B36E0000}"/>
    <cellStyle name="Note 4 3 3 7" xfId="32773" xr:uid="{00000000-0005-0000-0000-0000B46E0000}"/>
    <cellStyle name="Note 4 3 4" xfId="2731" xr:uid="{00000000-0005-0000-0000-0000B56E0000}"/>
    <cellStyle name="Note 4 3 4 2" xfId="15253" xr:uid="{00000000-0005-0000-0000-0000B66E0000}"/>
    <cellStyle name="Note 4 3 4 2 2" xfId="15254" xr:uid="{00000000-0005-0000-0000-0000B76E0000}"/>
    <cellStyle name="Note 4 3 4 2 2 2" xfId="15255" xr:uid="{00000000-0005-0000-0000-0000B86E0000}"/>
    <cellStyle name="Note 4 3 4 2 2 2 2" xfId="15256" xr:uid="{00000000-0005-0000-0000-0000B96E0000}"/>
    <cellStyle name="Note 4 3 4 2 2 2 2 2" xfId="25430" xr:uid="{00000000-0005-0000-0000-0000BA6E0000}"/>
    <cellStyle name="Note 4 3 4 2 2 2 2 3" xfId="39243" xr:uid="{00000000-0005-0000-0000-0000BB6E0000}"/>
    <cellStyle name="Note 4 3 4 2 2 2 3" xfId="15257" xr:uid="{00000000-0005-0000-0000-0000BC6E0000}"/>
    <cellStyle name="Note 4 3 4 2 2 2 3 2" xfId="25431" xr:uid="{00000000-0005-0000-0000-0000BD6E0000}"/>
    <cellStyle name="Note 4 3 4 2 2 2 3 3" xfId="41783" xr:uid="{00000000-0005-0000-0000-0000BE6E0000}"/>
    <cellStyle name="Note 4 3 4 2 2 2 4" xfId="25429" xr:uid="{00000000-0005-0000-0000-0000BF6E0000}"/>
    <cellStyle name="Note 4 3 4 2 2 2 5" xfId="36690" xr:uid="{00000000-0005-0000-0000-0000C06E0000}"/>
    <cellStyle name="Note 4 3 4 2 2 3" xfId="15258" xr:uid="{00000000-0005-0000-0000-0000C16E0000}"/>
    <cellStyle name="Note 4 3 4 2 2 3 2" xfId="25432" xr:uid="{00000000-0005-0000-0000-0000C26E0000}"/>
    <cellStyle name="Note 4 3 4 2 2 3 3" xfId="37973" xr:uid="{00000000-0005-0000-0000-0000C36E0000}"/>
    <cellStyle name="Note 4 3 4 2 2 4" xfId="15259" xr:uid="{00000000-0005-0000-0000-0000C46E0000}"/>
    <cellStyle name="Note 4 3 4 2 2 4 2" xfId="25433" xr:uid="{00000000-0005-0000-0000-0000C56E0000}"/>
    <cellStyle name="Note 4 3 4 2 2 4 3" xfId="40513" xr:uid="{00000000-0005-0000-0000-0000C66E0000}"/>
    <cellStyle name="Note 4 3 4 2 2 5" xfId="25428" xr:uid="{00000000-0005-0000-0000-0000C76E0000}"/>
    <cellStyle name="Note 4 3 4 2 2 6" xfId="35413" xr:uid="{00000000-0005-0000-0000-0000C86E0000}"/>
    <cellStyle name="Note 4 3 4 2 3" xfId="25427" xr:uid="{00000000-0005-0000-0000-0000C96E0000}"/>
    <cellStyle name="Note 4 3 4 2 4" xfId="34141" xr:uid="{00000000-0005-0000-0000-0000CA6E0000}"/>
    <cellStyle name="Note 4 3 4 3" xfId="15260" xr:uid="{00000000-0005-0000-0000-0000CB6E0000}"/>
    <cellStyle name="Note 4 3 4 3 2" xfId="15261" xr:uid="{00000000-0005-0000-0000-0000CC6E0000}"/>
    <cellStyle name="Note 4 3 4 3 2 2" xfId="15262" xr:uid="{00000000-0005-0000-0000-0000CD6E0000}"/>
    <cellStyle name="Note 4 3 4 3 2 2 2" xfId="25436" xr:uid="{00000000-0005-0000-0000-0000CE6E0000}"/>
    <cellStyle name="Note 4 3 4 3 2 2 3" xfId="38723" xr:uid="{00000000-0005-0000-0000-0000CF6E0000}"/>
    <cellStyle name="Note 4 3 4 3 2 3" xfId="15263" xr:uid="{00000000-0005-0000-0000-0000D06E0000}"/>
    <cellStyle name="Note 4 3 4 3 2 3 2" xfId="25437" xr:uid="{00000000-0005-0000-0000-0000D16E0000}"/>
    <cellStyle name="Note 4 3 4 3 2 3 3" xfId="41263" xr:uid="{00000000-0005-0000-0000-0000D26E0000}"/>
    <cellStyle name="Note 4 3 4 3 2 4" xfId="25435" xr:uid="{00000000-0005-0000-0000-0000D36E0000}"/>
    <cellStyle name="Note 4 3 4 3 2 5" xfId="36170" xr:uid="{00000000-0005-0000-0000-0000D46E0000}"/>
    <cellStyle name="Note 4 3 4 3 3" xfId="15264" xr:uid="{00000000-0005-0000-0000-0000D56E0000}"/>
    <cellStyle name="Note 4 3 4 3 3 2" xfId="25438" xr:uid="{00000000-0005-0000-0000-0000D66E0000}"/>
    <cellStyle name="Note 4 3 4 3 3 3" xfId="37451" xr:uid="{00000000-0005-0000-0000-0000D76E0000}"/>
    <cellStyle name="Note 4 3 4 3 4" xfId="15265" xr:uid="{00000000-0005-0000-0000-0000D86E0000}"/>
    <cellStyle name="Note 4 3 4 3 4 2" xfId="25439" xr:uid="{00000000-0005-0000-0000-0000D96E0000}"/>
    <cellStyle name="Note 4 3 4 3 4 3" xfId="39993" xr:uid="{00000000-0005-0000-0000-0000DA6E0000}"/>
    <cellStyle name="Note 4 3 4 3 5" xfId="25434" xr:uid="{00000000-0005-0000-0000-0000DB6E0000}"/>
    <cellStyle name="Note 4 3 4 3 6" xfId="34891" xr:uid="{00000000-0005-0000-0000-0000DC6E0000}"/>
    <cellStyle name="Note 4 3 4 4" xfId="15266" xr:uid="{00000000-0005-0000-0000-0000DD6E0000}"/>
    <cellStyle name="Note 4 3 4 4 2" xfId="25440" xr:uid="{00000000-0005-0000-0000-0000DE6E0000}"/>
    <cellStyle name="Note 4 3 4 5" xfId="15252" xr:uid="{00000000-0005-0000-0000-0000DF6E0000}"/>
    <cellStyle name="Note 4 3 4 6" xfId="25426" xr:uid="{00000000-0005-0000-0000-0000E06E0000}"/>
    <cellStyle name="Note 4 3 4 7" xfId="33594" xr:uid="{00000000-0005-0000-0000-0000E16E0000}"/>
    <cellStyle name="Note 4 3 5" xfId="15267" xr:uid="{00000000-0005-0000-0000-0000E26E0000}"/>
    <cellStyle name="Note 4 3 5 2" xfId="15268" xr:uid="{00000000-0005-0000-0000-0000E36E0000}"/>
    <cellStyle name="Note 4 3 5 2 2" xfId="15269" xr:uid="{00000000-0005-0000-0000-0000E46E0000}"/>
    <cellStyle name="Note 4 3 5 2 2 2" xfId="15270" xr:uid="{00000000-0005-0000-0000-0000E56E0000}"/>
    <cellStyle name="Note 4 3 5 2 2 2 2" xfId="25444" xr:uid="{00000000-0005-0000-0000-0000E66E0000}"/>
    <cellStyle name="Note 4 3 5 2 2 2 3" xfId="38267" xr:uid="{00000000-0005-0000-0000-0000E76E0000}"/>
    <cellStyle name="Note 4 3 5 2 2 3" xfId="15271" xr:uid="{00000000-0005-0000-0000-0000E86E0000}"/>
    <cellStyle name="Note 4 3 5 2 2 3 2" xfId="25445" xr:uid="{00000000-0005-0000-0000-0000E96E0000}"/>
    <cellStyle name="Note 4 3 5 2 2 3 3" xfId="40807" xr:uid="{00000000-0005-0000-0000-0000EA6E0000}"/>
    <cellStyle name="Note 4 3 5 2 2 4" xfId="25443" xr:uid="{00000000-0005-0000-0000-0000EB6E0000}"/>
    <cellStyle name="Note 4 3 5 2 2 5" xfId="35714" xr:uid="{00000000-0005-0000-0000-0000EC6E0000}"/>
    <cellStyle name="Note 4 3 5 2 3" xfId="15272" xr:uid="{00000000-0005-0000-0000-0000ED6E0000}"/>
    <cellStyle name="Note 4 3 5 2 3 2" xfId="25446" xr:uid="{00000000-0005-0000-0000-0000EE6E0000}"/>
    <cellStyle name="Note 4 3 5 2 3 3" xfId="36993" xr:uid="{00000000-0005-0000-0000-0000EF6E0000}"/>
    <cellStyle name="Note 4 3 5 2 4" xfId="15273" xr:uid="{00000000-0005-0000-0000-0000F06E0000}"/>
    <cellStyle name="Note 4 3 5 2 4 2" xfId="25447" xr:uid="{00000000-0005-0000-0000-0000F16E0000}"/>
    <cellStyle name="Note 4 3 5 2 4 3" xfId="39537" xr:uid="{00000000-0005-0000-0000-0000F26E0000}"/>
    <cellStyle name="Note 4 3 5 2 5" xfId="25442" xr:uid="{00000000-0005-0000-0000-0000F36E0000}"/>
    <cellStyle name="Note 4 3 5 2 6" xfId="34439" xr:uid="{00000000-0005-0000-0000-0000F46E0000}"/>
    <cellStyle name="Note 4 3 5 3" xfId="25441" xr:uid="{00000000-0005-0000-0000-0000F56E0000}"/>
    <cellStyle name="Note 4 3 5 4" xfId="32462" xr:uid="{00000000-0005-0000-0000-0000F66E0000}"/>
    <cellStyle name="Note 4 3 6" xfId="15274" xr:uid="{00000000-0005-0000-0000-0000F76E0000}"/>
    <cellStyle name="Note 4 3 6 2" xfId="15275" xr:uid="{00000000-0005-0000-0000-0000F86E0000}"/>
    <cellStyle name="Note 4 3 6 2 2" xfId="15276" xr:uid="{00000000-0005-0000-0000-0000F96E0000}"/>
    <cellStyle name="Note 4 3 6 2 2 2" xfId="15277" xr:uid="{00000000-0005-0000-0000-0000FA6E0000}"/>
    <cellStyle name="Note 4 3 6 2 2 2 2" xfId="25451" xr:uid="{00000000-0005-0000-0000-0000FB6E0000}"/>
    <cellStyle name="Note 4 3 6 2 2 2 3" xfId="38789" xr:uid="{00000000-0005-0000-0000-0000FC6E0000}"/>
    <cellStyle name="Note 4 3 6 2 2 3" xfId="15278" xr:uid="{00000000-0005-0000-0000-0000FD6E0000}"/>
    <cellStyle name="Note 4 3 6 2 2 3 2" xfId="25452" xr:uid="{00000000-0005-0000-0000-0000FE6E0000}"/>
    <cellStyle name="Note 4 3 6 2 2 3 3" xfId="41329" xr:uid="{00000000-0005-0000-0000-0000FF6E0000}"/>
    <cellStyle name="Note 4 3 6 2 2 4" xfId="25450" xr:uid="{00000000-0005-0000-0000-0000006F0000}"/>
    <cellStyle name="Note 4 3 6 2 2 5" xfId="36236" xr:uid="{00000000-0005-0000-0000-0000016F0000}"/>
    <cellStyle name="Note 4 3 6 2 3" xfId="15279" xr:uid="{00000000-0005-0000-0000-0000026F0000}"/>
    <cellStyle name="Note 4 3 6 2 3 2" xfId="25453" xr:uid="{00000000-0005-0000-0000-0000036F0000}"/>
    <cellStyle name="Note 4 3 6 2 3 3" xfId="37517" xr:uid="{00000000-0005-0000-0000-0000046F0000}"/>
    <cellStyle name="Note 4 3 6 2 4" xfId="15280" xr:uid="{00000000-0005-0000-0000-0000056F0000}"/>
    <cellStyle name="Note 4 3 6 2 4 2" xfId="25454" xr:uid="{00000000-0005-0000-0000-0000066F0000}"/>
    <cellStyle name="Note 4 3 6 2 4 3" xfId="40059" xr:uid="{00000000-0005-0000-0000-0000076F0000}"/>
    <cellStyle name="Note 4 3 6 2 5" xfId="25449" xr:uid="{00000000-0005-0000-0000-0000086F0000}"/>
    <cellStyle name="Note 4 3 6 2 6" xfId="34957" xr:uid="{00000000-0005-0000-0000-0000096F0000}"/>
    <cellStyle name="Note 4 3 6 3" xfId="25448" xr:uid="{00000000-0005-0000-0000-00000A6F0000}"/>
    <cellStyle name="Note 4 3 6 4" xfId="33684" xr:uid="{00000000-0005-0000-0000-00000B6F0000}"/>
    <cellStyle name="Note 4 3 7" xfId="15281" xr:uid="{00000000-0005-0000-0000-00000C6F0000}"/>
    <cellStyle name="Note 4 3 7 2" xfId="15282" xr:uid="{00000000-0005-0000-0000-00000D6F0000}"/>
    <cellStyle name="Note 4 3 7 2 2" xfId="15283" xr:uid="{00000000-0005-0000-0000-00000E6F0000}"/>
    <cellStyle name="Note 4 3 7 2 2 2" xfId="25457" xr:uid="{00000000-0005-0000-0000-00000F6F0000}"/>
    <cellStyle name="Note 4 3 7 2 2 3" xfId="38125" xr:uid="{00000000-0005-0000-0000-0000106F0000}"/>
    <cellStyle name="Note 4 3 7 2 3" xfId="15284" xr:uid="{00000000-0005-0000-0000-0000116F0000}"/>
    <cellStyle name="Note 4 3 7 2 3 2" xfId="25458" xr:uid="{00000000-0005-0000-0000-0000126F0000}"/>
    <cellStyle name="Note 4 3 7 2 3 3" xfId="40665" xr:uid="{00000000-0005-0000-0000-0000136F0000}"/>
    <cellStyle name="Note 4 3 7 2 4" xfId="25456" xr:uid="{00000000-0005-0000-0000-0000146F0000}"/>
    <cellStyle name="Note 4 3 7 2 5" xfId="35572" xr:uid="{00000000-0005-0000-0000-0000156F0000}"/>
    <cellStyle name="Note 4 3 7 3" xfId="15285" xr:uid="{00000000-0005-0000-0000-0000166F0000}"/>
    <cellStyle name="Note 4 3 7 3 2" xfId="25459" xr:uid="{00000000-0005-0000-0000-0000176F0000}"/>
    <cellStyle name="Note 4 3 7 3 3" xfId="36851" xr:uid="{00000000-0005-0000-0000-0000186F0000}"/>
    <cellStyle name="Note 4 3 7 4" xfId="15286" xr:uid="{00000000-0005-0000-0000-0000196F0000}"/>
    <cellStyle name="Note 4 3 7 4 2" xfId="25460" xr:uid="{00000000-0005-0000-0000-00001A6F0000}"/>
    <cellStyle name="Note 4 3 7 4 3" xfId="39395" xr:uid="{00000000-0005-0000-0000-00001B6F0000}"/>
    <cellStyle name="Note 4 3 7 5" xfId="25455" xr:uid="{00000000-0005-0000-0000-00001C6F0000}"/>
    <cellStyle name="Note 4 3 7 6" xfId="34297" xr:uid="{00000000-0005-0000-0000-00001D6F0000}"/>
    <cellStyle name="Note 4 3 8" xfId="15287" xr:uid="{00000000-0005-0000-0000-00001E6F0000}"/>
    <cellStyle name="Note 4 3 8 2" xfId="25461" xr:uid="{00000000-0005-0000-0000-00001F6F0000}"/>
    <cellStyle name="Note 4 3 9" xfId="15221" xr:uid="{00000000-0005-0000-0000-0000206F0000}"/>
    <cellStyle name="Note 4 4" xfId="2732" xr:uid="{00000000-0005-0000-0000-0000216F0000}"/>
    <cellStyle name="Note 4 4 2" xfId="15289" xr:uid="{00000000-0005-0000-0000-0000226F0000}"/>
    <cellStyle name="Note 4 4 2 2" xfId="15290" xr:uid="{00000000-0005-0000-0000-0000236F0000}"/>
    <cellStyle name="Note 4 4 2 2 2" xfId="15291" xr:uid="{00000000-0005-0000-0000-0000246F0000}"/>
    <cellStyle name="Note 4 4 2 2 2 2" xfId="15292" xr:uid="{00000000-0005-0000-0000-0000256F0000}"/>
    <cellStyle name="Note 4 4 2 2 2 2 2" xfId="25466" xr:uid="{00000000-0005-0000-0000-0000266F0000}"/>
    <cellStyle name="Note 4 4 2 2 2 2 3" xfId="38855" xr:uid="{00000000-0005-0000-0000-0000276F0000}"/>
    <cellStyle name="Note 4 4 2 2 2 3" xfId="15293" xr:uid="{00000000-0005-0000-0000-0000286F0000}"/>
    <cellStyle name="Note 4 4 2 2 2 3 2" xfId="25467" xr:uid="{00000000-0005-0000-0000-0000296F0000}"/>
    <cellStyle name="Note 4 4 2 2 2 3 3" xfId="41395" xr:uid="{00000000-0005-0000-0000-00002A6F0000}"/>
    <cellStyle name="Note 4 4 2 2 2 4" xfId="25465" xr:uid="{00000000-0005-0000-0000-00002B6F0000}"/>
    <cellStyle name="Note 4 4 2 2 2 5" xfId="36302" xr:uid="{00000000-0005-0000-0000-00002C6F0000}"/>
    <cellStyle name="Note 4 4 2 2 3" xfId="15294" xr:uid="{00000000-0005-0000-0000-00002D6F0000}"/>
    <cellStyle name="Note 4 4 2 2 3 2" xfId="25468" xr:uid="{00000000-0005-0000-0000-00002E6F0000}"/>
    <cellStyle name="Note 4 4 2 2 3 3" xfId="37583" xr:uid="{00000000-0005-0000-0000-00002F6F0000}"/>
    <cellStyle name="Note 4 4 2 2 4" xfId="15295" xr:uid="{00000000-0005-0000-0000-0000306F0000}"/>
    <cellStyle name="Note 4 4 2 2 4 2" xfId="25469" xr:uid="{00000000-0005-0000-0000-0000316F0000}"/>
    <cellStyle name="Note 4 4 2 2 4 3" xfId="40125" xr:uid="{00000000-0005-0000-0000-0000326F0000}"/>
    <cellStyle name="Note 4 4 2 2 5" xfId="25464" xr:uid="{00000000-0005-0000-0000-0000336F0000}"/>
    <cellStyle name="Note 4 4 2 2 6" xfId="35023" xr:uid="{00000000-0005-0000-0000-0000346F0000}"/>
    <cellStyle name="Note 4 4 2 3" xfId="25463" xr:uid="{00000000-0005-0000-0000-0000356F0000}"/>
    <cellStyle name="Note 4 4 2 4" xfId="33752" xr:uid="{00000000-0005-0000-0000-0000366F0000}"/>
    <cellStyle name="Note 4 4 3" xfId="15296" xr:uid="{00000000-0005-0000-0000-0000376F0000}"/>
    <cellStyle name="Note 4 4 3 2" xfId="15297" xr:uid="{00000000-0005-0000-0000-0000386F0000}"/>
    <cellStyle name="Note 4 4 3 2 2" xfId="15298" xr:uid="{00000000-0005-0000-0000-0000396F0000}"/>
    <cellStyle name="Note 4 4 3 2 2 2" xfId="25472" xr:uid="{00000000-0005-0000-0000-00003A6F0000}"/>
    <cellStyle name="Note 4 4 3 2 2 3" xfId="38335" xr:uid="{00000000-0005-0000-0000-00003B6F0000}"/>
    <cellStyle name="Note 4 4 3 2 3" xfId="15299" xr:uid="{00000000-0005-0000-0000-00003C6F0000}"/>
    <cellStyle name="Note 4 4 3 2 3 2" xfId="25473" xr:uid="{00000000-0005-0000-0000-00003D6F0000}"/>
    <cellStyle name="Note 4 4 3 2 3 3" xfId="40875" xr:uid="{00000000-0005-0000-0000-00003E6F0000}"/>
    <cellStyle name="Note 4 4 3 2 4" xfId="25471" xr:uid="{00000000-0005-0000-0000-00003F6F0000}"/>
    <cellStyle name="Note 4 4 3 2 5" xfId="35782" xr:uid="{00000000-0005-0000-0000-0000406F0000}"/>
    <cellStyle name="Note 4 4 3 3" xfId="15300" xr:uid="{00000000-0005-0000-0000-0000416F0000}"/>
    <cellStyle name="Note 4 4 3 3 2" xfId="25474" xr:uid="{00000000-0005-0000-0000-0000426F0000}"/>
    <cellStyle name="Note 4 4 3 3 3" xfId="37061" xr:uid="{00000000-0005-0000-0000-0000436F0000}"/>
    <cellStyle name="Note 4 4 3 4" xfId="15301" xr:uid="{00000000-0005-0000-0000-0000446F0000}"/>
    <cellStyle name="Note 4 4 3 4 2" xfId="25475" xr:uid="{00000000-0005-0000-0000-0000456F0000}"/>
    <cellStyle name="Note 4 4 3 4 3" xfId="39605" xr:uid="{00000000-0005-0000-0000-0000466F0000}"/>
    <cellStyle name="Note 4 4 3 5" xfId="25470" xr:uid="{00000000-0005-0000-0000-0000476F0000}"/>
    <cellStyle name="Note 4 4 3 6" xfId="34506" xr:uid="{00000000-0005-0000-0000-0000486F0000}"/>
    <cellStyle name="Note 4 4 4" xfId="15302" xr:uid="{00000000-0005-0000-0000-0000496F0000}"/>
    <cellStyle name="Note 4 4 4 2" xfId="25476" xr:uid="{00000000-0005-0000-0000-00004A6F0000}"/>
    <cellStyle name="Note 4 4 5" xfId="15288" xr:uid="{00000000-0005-0000-0000-00004B6F0000}"/>
    <cellStyle name="Note 4 4 6" xfId="25462" xr:uid="{00000000-0005-0000-0000-00004C6F0000}"/>
    <cellStyle name="Note 4 4 7" xfId="32552" xr:uid="{00000000-0005-0000-0000-00004D6F0000}"/>
    <cellStyle name="Note 4 5" xfId="15303" xr:uid="{00000000-0005-0000-0000-00004E6F0000}"/>
    <cellStyle name="Note 4 5 2" xfId="15304" xr:uid="{00000000-0005-0000-0000-00004F6F0000}"/>
    <cellStyle name="Note 4 5 2 2" xfId="15305" xr:uid="{00000000-0005-0000-0000-0000506F0000}"/>
    <cellStyle name="Note 4 5 2 2 2" xfId="15306" xr:uid="{00000000-0005-0000-0000-0000516F0000}"/>
    <cellStyle name="Note 4 5 2 2 2 2" xfId="15307" xr:uid="{00000000-0005-0000-0000-0000526F0000}"/>
    <cellStyle name="Note 4 5 2 2 2 2 2" xfId="25481" xr:uid="{00000000-0005-0000-0000-0000536F0000}"/>
    <cellStyle name="Note 4 5 2 2 2 2 3" xfId="39006" xr:uid="{00000000-0005-0000-0000-0000546F0000}"/>
    <cellStyle name="Note 4 5 2 2 2 3" xfId="15308" xr:uid="{00000000-0005-0000-0000-0000556F0000}"/>
    <cellStyle name="Note 4 5 2 2 2 3 2" xfId="25482" xr:uid="{00000000-0005-0000-0000-0000566F0000}"/>
    <cellStyle name="Note 4 5 2 2 2 3 3" xfId="41546" xr:uid="{00000000-0005-0000-0000-0000576F0000}"/>
    <cellStyle name="Note 4 5 2 2 2 4" xfId="25480" xr:uid="{00000000-0005-0000-0000-0000586F0000}"/>
    <cellStyle name="Note 4 5 2 2 2 5" xfId="36453" xr:uid="{00000000-0005-0000-0000-0000596F0000}"/>
    <cellStyle name="Note 4 5 2 2 3" xfId="15309" xr:uid="{00000000-0005-0000-0000-00005A6F0000}"/>
    <cellStyle name="Note 4 5 2 2 3 2" xfId="25483" xr:uid="{00000000-0005-0000-0000-00005B6F0000}"/>
    <cellStyle name="Note 4 5 2 2 3 3" xfId="37734" xr:uid="{00000000-0005-0000-0000-00005C6F0000}"/>
    <cellStyle name="Note 4 5 2 2 4" xfId="15310" xr:uid="{00000000-0005-0000-0000-00005D6F0000}"/>
    <cellStyle name="Note 4 5 2 2 4 2" xfId="25484" xr:uid="{00000000-0005-0000-0000-00005E6F0000}"/>
    <cellStyle name="Note 4 5 2 2 4 3" xfId="40276" xr:uid="{00000000-0005-0000-0000-00005F6F0000}"/>
    <cellStyle name="Note 4 5 2 2 5" xfId="25479" xr:uid="{00000000-0005-0000-0000-0000606F0000}"/>
    <cellStyle name="Note 4 5 2 2 6" xfId="35174" xr:uid="{00000000-0005-0000-0000-0000616F0000}"/>
    <cellStyle name="Note 4 5 2 3" xfId="25478" xr:uid="{00000000-0005-0000-0000-0000626F0000}"/>
    <cellStyle name="Note 4 5 2 4" xfId="33903" xr:uid="{00000000-0005-0000-0000-0000636F0000}"/>
    <cellStyle name="Note 4 5 3" xfId="15311" xr:uid="{00000000-0005-0000-0000-0000646F0000}"/>
    <cellStyle name="Note 4 5 3 2" xfId="15312" xr:uid="{00000000-0005-0000-0000-0000656F0000}"/>
    <cellStyle name="Note 4 5 3 2 2" xfId="15313" xr:uid="{00000000-0005-0000-0000-0000666F0000}"/>
    <cellStyle name="Note 4 5 3 2 2 2" xfId="25487" xr:uid="{00000000-0005-0000-0000-0000676F0000}"/>
    <cellStyle name="Note 4 5 3 2 2 3" xfId="38486" xr:uid="{00000000-0005-0000-0000-0000686F0000}"/>
    <cellStyle name="Note 4 5 3 2 3" xfId="15314" xr:uid="{00000000-0005-0000-0000-0000696F0000}"/>
    <cellStyle name="Note 4 5 3 2 3 2" xfId="25488" xr:uid="{00000000-0005-0000-0000-00006A6F0000}"/>
    <cellStyle name="Note 4 5 3 2 3 3" xfId="41026" xr:uid="{00000000-0005-0000-0000-00006B6F0000}"/>
    <cellStyle name="Note 4 5 3 2 4" xfId="25486" xr:uid="{00000000-0005-0000-0000-00006C6F0000}"/>
    <cellStyle name="Note 4 5 3 2 5" xfId="35933" xr:uid="{00000000-0005-0000-0000-00006D6F0000}"/>
    <cellStyle name="Note 4 5 3 3" xfId="15315" xr:uid="{00000000-0005-0000-0000-00006E6F0000}"/>
    <cellStyle name="Note 4 5 3 3 2" xfId="25489" xr:uid="{00000000-0005-0000-0000-00006F6F0000}"/>
    <cellStyle name="Note 4 5 3 3 3" xfId="37212" xr:uid="{00000000-0005-0000-0000-0000706F0000}"/>
    <cellStyle name="Note 4 5 3 4" xfId="15316" xr:uid="{00000000-0005-0000-0000-0000716F0000}"/>
    <cellStyle name="Note 4 5 3 4 2" xfId="25490" xr:uid="{00000000-0005-0000-0000-0000726F0000}"/>
    <cellStyle name="Note 4 5 3 4 3" xfId="39756" xr:uid="{00000000-0005-0000-0000-0000736F0000}"/>
    <cellStyle name="Note 4 5 3 5" xfId="25485" xr:uid="{00000000-0005-0000-0000-0000746F0000}"/>
    <cellStyle name="Note 4 5 3 6" xfId="34653" xr:uid="{00000000-0005-0000-0000-0000756F0000}"/>
    <cellStyle name="Note 4 5 4" xfId="15317" xr:uid="{00000000-0005-0000-0000-0000766F0000}"/>
    <cellStyle name="Note 4 5 4 2" xfId="25491" xr:uid="{00000000-0005-0000-0000-0000776F0000}"/>
    <cellStyle name="Note 4 5 5" xfId="25477" xr:uid="{00000000-0005-0000-0000-0000786F0000}"/>
    <cellStyle name="Note 4 5 6" xfId="32700" xr:uid="{00000000-0005-0000-0000-0000796F0000}"/>
    <cellStyle name="Note 4 6" xfId="15318" xr:uid="{00000000-0005-0000-0000-00007A6F0000}"/>
    <cellStyle name="Note 4 6 2" xfId="15319" xr:uid="{00000000-0005-0000-0000-00007B6F0000}"/>
    <cellStyle name="Note 4 6 2 2" xfId="15320" xr:uid="{00000000-0005-0000-0000-00007C6F0000}"/>
    <cellStyle name="Note 4 6 2 2 2" xfId="15321" xr:uid="{00000000-0005-0000-0000-00007D6F0000}"/>
    <cellStyle name="Note 4 6 2 2 2 2" xfId="15322" xr:uid="{00000000-0005-0000-0000-00007E6F0000}"/>
    <cellStyle name="Note 4 6 2 2 2 2 2" xfId="25496" xr:uid="{00000000-0005-0000-0000-00007F6F0000}"/>
    <cellStyle name="Note 4 6 2 2 2 2 3" xfId="39165" xr:uid="{00000000-0005-0000-0000-0000806F0000}"/>
    <cellStyle name="Note 4 6 2 2 2 3" xfId="15323" xr:uid="{00000000-0005-0000-0000-0000816F0000}"/>
    <cellStyle name="Note 4 6 2 2 2 3 2" xfId="25497" xr:uid="{00000000-0005-0000-0000-0000826F0000}"/>
    <cellStyle name="Note 4 6 2 2 2 3 3" xfId="41705" xr:uid="{00000000-0005-0000-0000-0000836F0000}"/>
    <cellStyle name="Note 4 6 2 2 2 4" xfId="25495" xr:uid="{00000000-0005-0000-0000-0000846F0000}"/>
    <cellStyle name="Note 4 6 2 2 2 5" xfId="36612" xr:uid="{00000000-0005-0000-0000-0000856F0000}"/>
    <cellStyle name="Note 4 6 2 2 3" xfId="15324" xr:uid="{00000000-0005-0000-0000-0000866F0000}"/>
    <cellStyle name="Note 4 6 2 2 3 2" xfId="25498" xr:uid="{00000000-0005-0000-0000-0000876F0000}"/>
    <cellStyle name="Note 4 6 2 2 3 3" xfId="37895" xr:uid="{00000000-0005-0000-0000-0000886F0000}"/>
    <cellStyle name="Note 4 6 2 2 4" xfId="15325" xr:uid="{00000000-0005-0000-0000-0000896F0000}"/>
    <cellStyle name="Note 4 6 2 2 4 2" xfId="25499" xr:uid="{00000000-0005-0000-0000-00008A6F0000}"/>
    <cellStyle name="Note 4 6 2 2 4 3" xfId="40435" xr:uid="{00000000-0005-0000-0000-00008B6F0000}"/>
    <cellStyle name="Note 4 6 2 2 5" xfId="25494" xr:uid="{00000000-0005-0000-0000-00008C6F0000}"/>
    <cellStyle name="Note 4 6 2 2 6" xfId="35335" xr:uid="{00000000-0005-0000-0000-00008D6F0000}"/>
    <cellStyle name="Note 4 6 2 3" xfId="25493" xr:uid="{00000000-0005-0000-0000-00008E6F0000}"/>
    <cellStyle name="Note 4 6 2 4" xfId="34063" xr:uid="{00000000-0005-0000-0000-00008F6F0000}"/>
    <cellStyle name="Note 4 6 3" xfId="15326" xr:uid="{00000000-0005-0000-0000-0000906F0000}"/>
    <cellStyle name="Note 4 6 3 2" xfId="15327" xr:uid="{00000000-0005-0000-0000-0000916F0000}"/>
    <cellStyle name="Note 4 6 3 2 2" xfId="15328" xr:uid="{00000000-0005-0000-0000-0000926F0000}"/>
    <cellStyle name="Note 4 6 3 2 2 2" xfId="25502" xr:uid="{00000000-0005-0000-0000-0000936F0000}"/>
    <cellStyle name="Note 4 6 3 2 2 3" xfId="38645" xr:uid="{00000000-0005-0000-0000-0000946F0000}"/>
    <cellStyle name="Note 4 6 3 2 3" xfId="15329" xr:uid="{00000000-0005-0000-0000-0000956F0000}"/>
    <cellStyle name="Note 4 6 3 2 3 2" xfId="25503" xr:uid="{00000000-0005-0000-0000-0000966F0000}"/>
    <cellStyle name="Note 4 6 3 2 3 3" xfId="41185" xr:uid="{00000000-0005-0000-0000-0000976F0000}"/>
    <cellStyle name="Note 4 6 3 2 4" xfId="25501" xr:uid="{00000000-0005-0000-0000-0000986F0000}"/>
    <cellStyle name="Note 4 6 3 2 5" xfId="36092" xr:uid="{00000000-0005-0000-0000-0000996F0000}"/>
    <cellStyle name="Note 4 6 3 3" xfId="15330" xr:uid="{00000000-0005-0000-0000-00009A6F0000}"/>
    <cellStyle name="Note 4 6 3 3 2" xfId="25504" xr:uid="{00000000-0005-0000-0000-00009B6F0000}"/>
    <cellStyle name="Note 4 6 3 3 3" xfId="37373" xr:uid="{00000000-0005-0000-0000-00009C6F0000}"/>
    <cellStyle name="Note 4 6 3 4" xfId="15331" xr:uid="{00000000-0005-0000-0000-00009D6F0000}"/>
    <cellStyle name="Note 4 6 3 4 2" xfId="25505" xr:uid="{00000000-0005-0000-0000-00009E6F0000}"/>
    <cellStyle name="Note 4 6 3 4 3" xfId="39915" xr:uid="{00000000-0005-0000-0000-00009F6F0000}"/>
    <cellStyle name="Note 4 6 3 5" xfId="25500" xr:uid="{00000000-0005-0000-0000-0000A06F0000}"/>
    <cellStyle name="Note 4 6 3 6" xfId="34812" xr:uid="{00000000-0005-0000-0000-0000A16F0000}"/>
    <cellStyle name="Note 4 6 4" xfId="25492" xr:uid="{00000000-0005-0000-0000-0000A26F0000}"/>
    <cellStyle name="Note 4 6 5" xfId="32876" xr:uid="{00000000-0005-0000-0000-0000A36F0000}"/>
    <cellStyle name="Note 4 7" xfId="15332" xr:uid="{00000000-0005-0000-0000-0000A46F0000}"/>
    <cellStyle name="Note 4 7 2" xfId="15333" xr:uid="{00000000-0005-0000-0000-0000A56F0000}"/>
    <cellStyle name="Note 4 7 2 2" xfId="15334" xr:uid="{00000000-0005-0000-0000-0000A66F0000}"/>
    <cellStyle name="Note 4 7 2 2 2" xfId="15335" xr:uid="{00000000-0005-0000-0000-0000A76F0000}"/>
    <cellStyle name="Note 4 7 2 2 2 2" xfId="25509" xr:uid="{00000000-0005-0000-0000-0000A86F0000}"/>
    <cellStyle name="Note 4 7 2 2 2 3" xfId="38199" xr:uid="{00000000-0005-0000-0000-0000A96F0000}"/>
    <cellStyle name="Note 4 7 2 2 3" xfId="15336" xr:uid="{00000000-0005-0000-0000-0000AA6F0000}"/>
    <cellStyle name="Note 4 7 2 2 3 2" xfId="25510" xr:uid="{00000000-0005-0000-0000-0000AB6F0000}"/>
    <cellStyle name="Note 4 7 2 2 3 3" xfId="40739" xr:uid="{00000000-0005-0000-0000-0000AC6F0000}"/>
    <cellStyle name="Note 4 7 2 2 4" xfId="25508" xr:uid="{00000000-0005-0000-0000-0000AD6F0000}"/>
    <cellStyle name="Note 4 7 2 2 5" xfId="35646" xr:uid="{00000000-0005-0000-0000-0000AE6F0000}"/>
    <cellStyle name="Note 4 7 2 3" xfId="15337" xr:uid="{00000000-0005-0000-0000-0000AF6F0000}"/>
    <cellStyle name="Note 4 7 2 3 2" xfId="25511" xr:uid="{00000000-0005-0000-0000-0000B06F0000}"/>
    <cellStyle name="Note 4 7 2 3 3" xfId="36925" xr:uid="{00000000-0005-0000-0000-0000B16F0000}"/>
    <cellStyle name="Note 4 7 2 4" xfId="15338" xr:uid="{00000000-0005-0000-0000-0000B26F0000}"/>
    <cellStyle name="Note 4 7 2 4 2" xfId="25512" xr:uid="{00000000-0005-0000-0000-0000B36F0000}"/>
    <cellStyle name="Note 4 7 2 4 3" xfId="39469" xr:uid="{00000000-0005-0000-0000-0000B46F0000}"/>
    <cellStyle name="Note 4 7 2 5" xfId="25507" xr:uid="{00000000-0005-0000-0000-0000B56F0000}"/>
    <cellStyle name="Note 4 7 2 6" xfId="34371" xr:uid="{00000000-0005-0000-0000-0000B66F0000}"/>
    <cellStyle name="Note 4 7 3" xfId="25506" xr:uid="{00000000-0005-0000-0000-0000B76F0000}"/>
    <cellStyle name="Note 4 7 4" xfId="31772" xr:uid="{00000000-0005-0000-0000-0000B86F0000}"/>
    <cellStyle name="Note 4 8" xfId="15339" xr:uid="{00000000-0005-0000-0000-0000B96F0000}"/>
    <cellStyle name="Note 4 8 2" xfId="15340" xr:uid="{00000000-0005-0000-0000-0000BA6F0000}"/>
    <cellStyle name="Note 4 8 2 2" xfId="15341" xr:uid="{00000000-0005-0000-0000-0000BB6F0000}"/>
    <cellStyle name="Note 4 8 2 2 2" xfId="25515" xr:uid="{00000000-0005-0000-0000-0000BC6F0000}"/>
    <cellStyle name="Note 4 8 2 2 3" xfId="38047" xr:uid="{00000000-0005-0000-0000-0000BD6F0000}"/>
    <cellStyle name="Note 4 8 2 3" xfId="15342" xr:uid="{00000000-0005-0000-0000-0000BE6F0000}"/>
    <cellStyle name="Note 4 8 2 3 2" xfId="25516" xr:uid="{00000000-0005-0000-0000-0000BF6F0000}"/>
    <cellStyle name="Note 4 8 2 3 3" xfId="40587" xr:uid="{00000000-0005-0000-0000-0000C06F0000}"/>
    <cellStyle name="Note 4 8 2 4" xfId="25514" xr:uid="{00000000-0005-0000-0000-0000C16F0000}"/>
    <cellStyle name="Note 4 8 2 5" xfId="35494" xr:uid="{00000000-0005-0000-0000-0000C26F0000}"/>
    <cellStyle name="Note 4 8 3" xfId="15343" xr:uid="{00000000-0005-0000-0000-0000C36F0000}"/>
    <cellStyle name="Note 4 8 3 2" xfId="25517" xr:uid="{00000000-0005-0000-0000-0000C46F0000}"/>
    <cellStyle name="Note 4 8 3 3" xfId="36773" xr:uid="{00000000-0005-0000-0000-0000C56F0000}"/>
    <cellStyle name="Note 4 8 4" xfId="15344" xr:uid="{00000000-0005-0000-0000-0000C66F0000}"/>
    <cellStyle name="Note 4 8 4 2" xfId="25518" xr:uid="{00000000-0005-0000-0000-0000C76F0000}"/>
    <cellStyle name="Note 4 8 4 3" xfId="39317" xr:uid="{00000000-0005-0000-0000-0000C86F0000}"/>
    <cellStyle name="Note 4 8 5" xfId="25513" xr:uid="{00000000-0005-0000-0000-0000C96F0000}"/>
    <cellStyle name="Note 4 8 6" xfId="34219" xr:uid="{00000000-0005-0000-0000-0000CA6F0000}"/>
    <cellStyle name="Note 4 9" xfId="15345" xr:uid="{00000000-0005-0000-0000-0000CB6F0000}"/>
    <cellStyle name="Note 4 9 2" xfId="25519" xr:uid="{00000000-0005-0000-0000-0000CC6F0000}"/>
    <cellStyle name="Note 4 9 3" xfId="42455" xr:uid="{00000000-0005-0000-0000-0000CD6F0000}"/>
    <cellStyle name="Note 5" xfId="2733" xr:uid="{00000000-0005-0000-0000-0000CE6F0000}"/>
    <cellStyle name="Note 5 10" xfId="15347" xr:uid="{00000000-0005-0000-0000-0000CF6F0000}"/>
    <cellStyle name="Note 5 10 2" xfId="25521" xr:uid="{00000000-0005-0000-0000-0000D06F0000}"/>
    <cellStyle name="Note 5 11" xfId="15346" xr:uid="{00000000-0005-0000-0000-0000D16F0000}"/>
    <cellStyle name="Note 5 12" xfId="25520" xr:uid="{00000000-0005-0000-0000-0000D26F0000}"/>
    <cellStyle name="Note 5 13" xfId="30928" xr:uid="{00000000-0005-0000-0000-0000D36F0000}"/>
    <cellStyle name="Note 5 2" xfId="2734" xr:uid="{00000000-0005-0000-0000-0000D46F0000}"/>
    <cellStyle name="Note 5 2 10" xfId="15348" xr:uid="{00000000-0005-0000-0000-0000D56F0000}"/>
    <cellStyle name="Note 5 2 11" xfId="25522" xr:uid="{00000000-0005-0000-0000-0000D66F0000}"/>
    <cellStyle name="Note 5 2 12" xfId="30929" xr:uid="{00000000-0005-0000-0000-0000D76F0000}"/>
    <cellStyle name="Note 5 2 2" xfId="2735" xr:uid="{00000000-0005-0000-0000-0000D86F0000}"/>
    <cellStyle name="Note 5 2 2 10" xfId="25523" xr:uid="{00000000-0005-0000-0000-0000D96F0000}"/>
    <cellStyle name="Note 5 2 2 11" xfId="31696" xr:uid="{00000000-0005-0000-0000-0000DA6F0000}"/>
    <cellStyle name="Note 5 2 2 2" xfId="15350" xr:uid="{00000000-0005-0000-0000-0000DB6F0000}"/>
    <cellStyle name="Note 5 2 2 2 2" xfId="15351" xr:uid="{00000000-0005-0000-0000-0000DC6F0000}"/>
    <cellStyle name="Note 5 2 2 2 2 2" xfId="15352" xr:uid="{00000000-0005-0000-0000-0000DD6F0000}"/>
    <cellStyle name="Note 5 2 2 2 2 2 2" xfId="15353" xr:uid="{00000000-0005-0000-0000-0000DE6F0000}"/>
    <cellStyle name="Note 5 2 2 2 2 2 2 2" xfId="15354" xr:uid="{00000000-0005-0000-0000-0000DF6F0000}"/>
    <cellStyle name="Note 5 2 2 2 2 2 2 2 2" xfId="25528" xr:uid="{00000000-0005-0000-0000-0000E06F0000}"/>
    <cellStyle name="Note 5 2 2 2 2 2 2 2 3" xfId="38935" xr:uid="{00000000-0005-0000-0000-0000E16F0000}"/>
    <cellStyle name="Note 5 2 2 2 2 2 2 3" xfId="15355" xr:uid="{00000000-0005-0000-0000-0000E26F0000}"/>
    <cellStyle name="Note 5 2 2 2 2 2 2 3 2" xfId="25529" xr:uid="{00000000-0005-0000-0000-0000E36F0000}"/>
    <cellStyle name="Note 5 2 2 2 2 2 2 3 3" xfId="41475" xr:uid="{00000000-0005-0000-0000-0000E46F0000}"/>
    <cellStyle name="Note 5 2 2 2 2 2 2 4" xfId="25527" xr:uid="{00000000-0005-0000-0000-0000E56F0000}"/>
    <cellStyle name="Note 5 2 2 2 2 2 2 5" xfId="36382" xr:uid="{00000000-0005-0000-0000-0000E66F0000}"/>
    <cellStyle name="Note 5 2 2 2 2 2 3" xfId="15356" xr:uid="{00000000-0005-0000-0000-0000E76F0000}"/>
    <cellStyle name="Note 5 2 2 2 2 2 3 2" xfId="25530" xr:uid="{00000000-0005-0000-0000-0000E86F0000}"/>
    <cellStyle name="Note 5 2 2 2 2 2 3 3" xfId="37663" xr:uid="{00000000-0005-0000-0000-0000E96F0000}"/>
    <cellStyle name="Note 5 2 2 2 2 2 4" xfId="15357" xr:uid="{00000000-0005-0000-0000-0000EA6F0000}"/>
    <cellStyle name="Note 5 2 2 2 2 2 4 2" xfId="25531" xr:uid="{00000000-0005-0000-0000-0000EB6F0000}"/>
    <cellStyle name="Note 5 2 2 2 2 2 4 3" xfId="40205" xr:uid="{00000000-0005-0000-0000-0000EC6F0000}"/>
    <cellStyle name="Note 5 2 2 2 2 2 5" xfId="25526" xr:uid="{00000000-0005-0000-0000-0000ED6F0000}"/>
    <cellStyle name="Note 5 2 2 2 2 2 6" xfId="35103" xr:uid="{00000000-0005-0000-0000-0000EE6F0000}"/>
    <cellStyle name="Note 5 2 2 2 2 3" xfId="25525" xr:uid="{00000000-0005-0000-0000-0000EF6F0000}"/>
    <cellStyle name="Note 5 2 2 2 2 4" xfId="33832" xr:uid="{00000000-0005-0000-0000-0000F06F0000}"/>
    <cellStyle name="Note 5 2 2 2 3" xfId="15358" xr:uid="{00000000-0005-0000-0000-0000F16F0000}"/>
    <cellStyle name="Note 5 2 2 2 3 2" xfId="15359" xr:uid="{00000000-0005-0000-0000-0000F26F0000}"/>
    <cellStyle name="Note 5 2 2 2 3 2 2" xfId="15360" xr:uid="{00000000-0005-0000-0000-0000F36F0000}"/>
    <cellStyle name="Note 5 2 2 2 3 2 2 2" xfId="25534" xr:uid="{00000000-0005-0000-0000-0000F46F0000}"/>
    <cellStyle name="Note 5 2 2 2 3 2 2 3" xfId="38415" xr:uid="{00000000-0005-0000-0000-0000F56F0000}"/>
    <cellStyle name="Note 5 2 2 2 3 2 3" xfId="15361" xr:uid="{00000000-0005-0000-0000-0000F66F0000}"/>
    <cellStyle name="Note 5 2 2 2 3 2 3 2" xfId="25535" xr:uid="{00000000-0005-0000-0000-0000F76F0000}"/>
    <cellStyle name="Note 5 2 2 2 3 2 3 3" xfId="40955" xr:uid="{00000000-0005-0000-0000-0000F86F0000}"/>
    <cellStyle name="Note 5 2 2 2 3 2 4" xfId="25533" xr:uid="{00000000-0005-0000-0000-0000F96F0000}"/>
    <cellStyle name="Note 5 2 2 2 3 2 5" xfId="35862" xr:uid="{00000000-0005-0000-0000-0000FA6F0000}"/>
    <cellStyle name="Note 5 2 2 2 3 3" xfId="15362" xr:uid="{00000000-0005-0000-0000-0000FB6F0000}"/>
    <cellStyle name="Note 5 2 2 2 3 3 2" xfId="25536" xr:uid="{00000000-0005-0000-0000-0000FC6F0000}"/>
    <cellStyle name="Note 5 2 2 2 3 3 3" xfId="37141" xr:uid="{00000000-0005-0000-0000-0000FD6F0000}"/>
    <cellStyle name="Note 5 2 2 2 3 4" xfId="15363" xr:uid="{00000000-0005-0000-0000-0000FE6F0000}"/>
    <cellStyle name="Note 5 2 2 2 3 4 2" xfId="25537" xr:uid="{00000000-0005-0000-0000-0000FF6F0000}"/>
    <cellStyle name="Note 5 2 2 2 3 4 3" xfId="39685" xr:uid="{00000000-0005-0000-0000-000000700000}"/>
    <cellStyle name="Note 5 2 2 2 3 5" xfId="25532" xr:uid="{00000000-0005-0000-0000-000001700000}"/>
    <cellStyle name="Note 5 2 2 2 3 6" xfId="34584" xr:uid="{00000000-0005-0000-0000-000002700000}"/>
    <cellStyle name="Note 5 2 2 2 4" xfId="25524" xr:uid="{00000000-0005-0000-0000-000003700000}"/>
    <cellStyle name="Note 5 2 2 2 5" xfId="32629" xr:uid="{00000000-0005-0000-0000-000004700000}"/>
    <cellStyle name="Note 5 2 2 3" xfId="15364" xr:uid="{00000000-0005-0000-0000-000005700000}"/>
    <cellStyle name="Note 5 2 2 3 2" xfId="15365" xr:uid="{00000000-0005-0000-0000-000006700000}"/>
    <cellStyle name="Note 5 2 2 3 2 2" xfId="15366" xr:uid="{00000000-0005-0000-0000-000007700000}"/>
    <cellStyle name="Note 5 2 2 3 2 2 2" xfId="15367" xr:uid="{00000000-0005-0000-0000-000008700000}"/>
    <cellStyle name="Note 5 2 2 3 2 2 2 2" xfId="15368" xr:uid="{00000000-0005-0000-0000-000009700000}"/>
    <cellStyle name="Note 5 2 2 3 2 2 2 2 2" xfId="25542" xr:uid="{00000000-0005-0000-0000-00000A700000}"/>
    <cellStyle name="Note 5 2 2 3 2 2 2 2 3" xfId="39087" xr:uid="{00000000-0005-0000-0000-00000B700000}"/>
    <cellStyle name="Note 5 2 2 3 2 2 2 3" xfId="15369" xr:uid="{00000000-0005-0000-0000-00000C700000}"/>
    <cellStyle name="Note 5 2 2 3 2 2 2 3 2" xfId="25543" xr:uid="{00000000-0005-0000-0000-00000D700000}"/>
    <cellStyle name="Note 5 2 2 3 2 2 2 3 3" xfId="41627" xr:uid="{00000000-0005-0000-0000-00000E700000}"/>
    <cellStyle name="Note 5 2 2 3 2 2 2 4" xfId="25541" xr:uid="{00000000-0005-0000-0000-00000F700000}"/>
    <cellStyle name="Note 5 2 2 3 2 2 2 5" xfId="36534" xr:uid="{00000000-0005-0000-0000-000010700000}"/>
    <cellStyle name="Note 5 2 2 3 2 2 3" xfId="15370" xr:uid="{00000000-0005-0000-0000-000011700000}"/>
    <cellStyle name="Note 5 2 2 3 2 2 3 2" xfId="25544" xr:uid="{00000000-0005-0000-0000-000012700000}"/>
    <cellStyle name="Note 5 2 2 3 2 2 3 3" xfId="37815" xr:uid="{00000000-0005-0000-0000-000013700000}"/>
    <cellStyle name="Note 5 2 2 3 2 2 4" xfId="15371" xr:uid="{00000000-0005-0000-0000-000014700000}"/>
    <cellStyle name="Note 5 2 2 3 2 2 4 2" xfId="25545" xr:uid="{00000000-0005-0000-0000-000015700000}"/>
    <cellStyle name="Note 5 2 2 3 2 2 4 3" xfId="40357" xr:uid="{00000000-0005-0000-0000-000016700000}"/>
    <cellStyle name="Note 5 2 2 3 2 2 5" xfId="25540" xr:uid="{00000000-0005-0000-0000-000017700000}"/>
    <cellStyle name="Note 5 2 2 3 2 2 6" xfId="35255" xr:uid="{00000000-0005-0000-0000-000018700000}"/>
    <cellStyle name="Note 5 2 2 3 2 3" xfId="25539" xr:uid="{00000000-0005-0000-0000-000019700000}"/>
    <cellStyle name="Note 5 2 2 3 2 4" xfId="33983" xr:uid="{00000000-0005-0000-0000-00001A700000}"/>
    <cellStyle name="Note 5 2 2 3 3" xfId="15372" xr:uid="{00000000-0005-0000-0000-00001B700000}"/>
    <cellStyle name="Note 5 2 2 3 3 2" xfId="15373" xr:uid="{00000000-0005-0000-0000-00001C700000}"/>
    <cellStyle name="Note 5 2 2 3 3 2 2" xfId="15374" xr:uid="{00000000-0005-0000-0000-00001D700000}"/>
    <cellStyle name="Note 5 2 2 3 3 2 2 2" xfId="25548" xr:uid="{00000000-0005-0000-0000-00001E700000}"/>
    <cellStyle name="Note 5 2 2 3 3 2 2 3" xfId="38567" xr:uid="{00000000-0005-0000-0000-00001F700000}"/>
    <cellStyle name="Note 5 2 2 3 3 2 3" xfId="15375" xr:uid="{00000000-0005-0000-0000-000020700000}"/>
    <cellStyle name="Note 5 2 2 3 3 2 3 2" xfId="25549" xr:uid="{00000000-0005-0000-0000-000021700000}"/>
    <cellStyle name="Note 5 2 2 3 3 2 3 3" xfId="41107" xr:uid="{00000000-0005-0000-0000-000022700000}"/>
    <cellStyle name="Note 5 2 2 3 3 2 4" xfId="25547" xr:uid="{00000000-0005-0000-0000-000023700000}"/>
    <cellStyle name="Note 5 2 2 3 3 2 5" xfId="36014" xr:uid="{00000000-0005-0000-0000-000024700000}"/>
    <cellStyle name="Note 5 2 2 3 3 3" xfId="15376" xr:uid="{00000000-0005-0000-0000-000025700000}"/>
    <cellStyle name="Note 5 2 2 3 3 3 2" xfId="25550" xr:uid="{00000000-0005-0000-0000-000026700000}"/>
    <cellStyle name="Note 5 2 2 3 3 3 3" xfId="37293" xr:uid="{00000000-0005-0000-0000-000027700000}"/>
    <cellStyle name="Note 5 2 2 3 3 4" xfId="15377" xr:uid="{00000000-0005-0000-0000-000028700000}"/>
    <cellStyle name="Note 5 2 2 3 3 4 2" xfId="25551" xr:uid="{00000000-0005-0000-0000-000029700000}"/>
    <cellStyle name="Note 5 2 2 3 3 4 3" xfId="39837" xr:uid="{00000000-0005-0000-0000-00002A700000}"/>
    <cellStyle name="Note 5 2 2 3 3 5" xfId="25546" xr:uid="{00000000-0005-0000-0000-00002B700000}"/>
    <cellStyle name="Note 5 2 2 3 3 6" xfId="34732" xr:uid="{00000000-0005-0000-0000-00002C700000}"/>
    <cellStyle name="Note 5 2 2 3 4" xfId="25538" xr:uid="{00000000-0005-0000-0000-00002D700000}"/>
    <cellStyle name="Note 5 2 2 3 5" xfId="32776" xr:uid="{00000000-0005-0000-0000-00002E700000}"/>
    <cellStyle name="Note 5 2 2 4" xfId="15378" xr:uid="{00000000-0005-0000-0000-00002F700000}"/>
    <cellStyle name="Note 5 2 2 4 2" xfId="15379" xr:uid="{00000000-0005-0000-0000-000030700000}"/>
    <cellStyle name="Note 5 2 2 4 2 2" xfId="15380" xr:uid="{00000000-0005-0000-0000-000031700000}"/>
    <cellStyle name="Note 5 2 2 4 2 2 2" xfId="15381" xr:uid="{00000000-0005-0000-0000-000032700000}"/>
    <cellStyle name="Note 5 2 2 4 2 2 2 2" xfId="15382" xr:uid="{00000000-0005-0000-0000-000033700000}"/>
    <cellStyle name="Note 5 2 2 4 2 2 2 2 2" xfId="25556" xr:uid="{00000000-0005-0000-0000-000034700000}"/>
    <cellStyle name="Note 5 2 2 4 2 2 2 2 3" xfId="39246" xr:uid="{00000000-0005-0000-0000-000035700000}"/>
    <cellStyle name="Note 5 2 2 4 2 2 2 3" xfId="15383" xr:uid="{00000000-0005-0000-0000-000036700000}"/>
    <cellStyle name="Note 5 2 2 4 2 2 2 3 2" xfId="25557" xr:uid="{00000000-0005-0000-0000-000037700000}"/>
    <cellStyle name="Note 5 2 2 4 2 2 2 3 3" xfId="41786" xr:uid="{00000000-0005-0000-0000-000038700000}"/>
    <cellStyle name="Note 5 2 2 4 2 2 2 4" xfId="25555" xr:uid="{00000000-0005-0000-0000-000039700000}"/>
    <cellStyle name="Note 5 2 2 4 2 2 2 5" xfId="36693" xr:uid="{00000000-0005-0000-0000-00003A700000}"/>
    <cellStyle name="Note 5 2 2 4 2 2 3" xfId="15384" xr:uid="{00000000-0005-0000-0000-00003B700000}"/>
    <cellStyle name="Note 5 2 2 4 2 2 3 2" xfId="25558" xr:uid="{00000000-0005-0000-0000-00003C700000}"/>
    <cellStyle name="Note 5 2 2 4 2 2 3 3" xfId="37976" xr:uid="{00000000-0005-0000-0000-00003D700000}"/>
    <cellStyle name="Note 5 2 2 4 2 2 4" xfId="15385" xr:uid="{00000000-0005-0000-0000-00003E700000}"/>
    <cellStyle name="Note 5 2 2 4 2 2 4 2" xfId="25559" xr:uid="{00000000-0005-0000-0000-00003F700000}"/>
    <cellStyle name="Note 5 2 2 4 2 2 4 3" xfId="40516" xr:uid="{00000000-0005-0000-0000-000040700000}"/>
    <cellStyle name="Note 5 2 2 4 2 2 5" xfId="25554" xr:uid="{00000000-0005-0000-0000-000041700000}"/>
    <cellStyle name="Note 5 2 2 4 2 2 6" xfId="35416" xr:uid="{00000000-0005-0000-0000-000042700000}"/>
    <cellStyle name="Note 5 2 2 4 2 3" xfId="25553" xr:uid="{00000000-0005-0000-0000-000043700000}"/>
    <cellStyle name="Note 5 2 2 4 2 4" xfId="34144" xr:uid="{00000000-0005-0000-0000-000044700000}"/>
    <cellStyle name="Note 5 2 2 4 3" xfId="15386" xr:uid="{00000000-0005-0000-0000-000045700000}"/>
    <cellStyle name="Note 5 2 2 4 3 2" xfId="15387" xr:uid="{00000000-0005-0000-0000-000046700000}"/>
    <cellStyle name="Note 5 2 2 4 3 2 2" xfId="15388" xr:uid="{00000000-0005-0000-0000-000047700000}"/>
    <cellStyle name="Note 5 2 2 4 3 2 2 2" xfId="25562" xr:uid="{00000000-0005-0000-0000-000048700000}"/>
    <cellStyle name="Note 5 2 2 4 3 2 2 3" xfId="38726" xr:uid="{00000000-0005-0000-0000-000049700000}"/>
    <cellStyle name="Note 5 2 2 4 3 2 3" xfId="15389" xr:uid="{00000000-0005-0000-0000-00004A700000}"/>
    <cellStyle name="Note 5 2 2 4 3 2 3 2" xfId="25563" xr:uid="{00000000-0005-0000-0000-00004B700000}"/>
    <cellStyle name="Note 5 2 2 4 3 2 3 3" xfId="41266" xr:uid="{00000000-0005-0000-0000-00004C700000}"/>
    <cellStyle name="Note 5 2 2 4 3 2 4" xfId="25561" xr:uid="{00000000-0005-0000-0000-00004D700000}"/>
    <cellStyle name="Note 5 2 2 4 3 2 5" xfId="36173" xr:uid="{00000000-0005-0000-0000-00004E700000}"/>
    <cellStyle name="Note 5 2 2 4 3 3" xfId="15390" xr:uid="{00000000-0005-0000-0000-00004F700000}"/>
    <cellStyle name="Note 5 2 2 4 3 3 2" xfId="25564" xr:uid="{00000000-0005-0000-0000-000050700000}"/>
    <cellStyle name="Note 5 2 2 4 3 3 3" xfId="37454" xr:uid="{00000000-0005-0000-0000-000051700000}"/>
    <cellStyle name="Note 5 2 2 4 3 4" xfId="15391" xr:uid="{00000000-0005-0000-0000-000052700000}"/>
    <cellStyle name="Note 5 2 2 4 3 4 2" xfId="25565" xr:uid="{00000000-0005-0000-0000-000053700000}"/>
    <cellStyle name="Note 5 2 2 4 3 4 3" xfId="39996" xr:uid="{00000000-0005-0000-0000-000054700000}"/>
    <cellStyle name="Note 5 2 2 4 3 5" xfId="25560" xr:uid="{00000000-0005-0000-0000-000055700000}"/>
    <cellStyle name="Note 5 2 2 4 3 6" xfId="34894" xr:uid="{00000000-0005-0000-0000-000056700000}"/>
    <cellStyle name="Note 5 2 2 4 4" xfId="25552" xr:uid="{00000000-0005-0000-0000-000057700000}"/>
    <cellStyle name="Note 5 2 2 4 5" xfId="33597" xr:uid="{00000000-0005-0000-0000-000058700000}"/>
    <cellStyle name="Note 5 2 2 5" xfId="15392" xr:uid="{00000000-0005-0000-0000-000059700000}"/>
    <cellStyle name="Note 5 2 2 5 2" xfId="15393" xr:uid="{00000000-0005-0000-0000-00005A700000}"/>
    <cellStyle name="Note 5 2 2 5 2 2" xfId="15394" xr:uid="{00000000-0005-0000-0000-00005B700000}"/>
    <cellStyle name="Note 5 2 2 5 2 2 2" xfId="15395" xr:uid="{00000000-0005-0000-0000-00005C700000}"/>
    <cellStyle name="Note 5 2 2 5 2 2 2 2" xfId="25569" xr:uid="{00000000-0005-0000-0000-00005D700000}"/>
    <cellStyle name="Note 5 2 2 5 2 2 2 3" xfId="38270" xr:uid="{00000000-0005-0000-0000-00005E700000}"/>
    <cellStyle name="Note 5 2 2 5 2 2 3" xfId="15396" xr:uid="{00000000-0005-0000-0000-00005F700000}"/>
    <cellStyle name="Note 5 2 2 5 2 2 3 2" xfId="25570" xr:uid="{00000000-0005-0000-0000-000060700000}"/>
    <cellStyle name="Note 5 2 2 5 2 2 3 3" xfId="40810" xr:uid="{00000000-0005-0000-0000-000061700000}"/>
    <cellStyle name="Note 5 2 2 5 2 2 4" xfId="25568" xr:uid="{00000000-0005-0000-0000-000062700000}"/>
    <cellStyle name="Note 5 2 2 5 2 2 5" xfId="35717" xr:uid="{00000000-0005-0000-0000-000063700000}"/>
    <cellStyle name="Note 5 2 2 5 2 3" xfId="15397" xr:uid="{00000000-0005-0000-0000-000064700000}"/>
    <cellStyle name="Note 5 2 2 5 2 3 2" xfId="25571" xr:uid="{00000000-0005-0000-0000-000065700000}"/>
    <cellStyle name="Note 5 2 2 5 2 3 3" xfId="36996" xr:uid="{00000000-0005-0000-0000-000066700000}"/>
    <cellStyle name="Note 5 2 2 5 2 4" xfId="15398" xr:uid="{00000000-0005-0000-0000-000067700000}"/>
    <cellStyle name="Note 5 2 2 5 2 4 2" xfId="25572" xr:uid="{00000000-0005-0000-0000-000068700000}"/>
    <cellStyle name="Note 5 2 2 5 2 4 3" xfId="39540" xr:uid="{00000000-0005-0000-0000-000069700000}"/>
    <cellStyle name="Note 5 2 2 5 2 5" xfId="25567" xr:uid="{00000000-0005-0000-0000-00006A700000}"/>
    <cellStyle name="Note 5 2 2 5 2 6" xfId="34442" xr:uid="{00000000-0005-0000-0000-00006B700000}"/>
    <cellStyle name="Note 5 2 2 5 3" xfId="25566" xr:uid="{00000000-0005-0000-0000-00006C700000}"/>
    <cellStyle name="Note 5 2 2 5 4" xfId="32465" xr:uid="{00000000-0005-0000-0000-00006D700000}"/>
    <cellStyle name="Note 5 2 2 6" xfId="15399" xr:uid="{00000000-0005-0000-0000-00006E700000}"/>
    <cellStyle name="Note 5 2 2 6 2" xfId="15400" xr:uid="{00000000-0005-0000-0000-00006F700000}"/>
    <cellStyle name="Note 5 2 2 6 2 2" xfId="15401" xr:uid="{00000000-0005-0000-0000-000070700000}"/>
    <cellStyle name="Note 5 2 2 6 2 2 2" xfId="15402" xr:uid="{00000000-0005-0000-0000-000071700000}"/>
    <cellStyle name="Note 5 2 2 6 2 2 2 2" xfId="25576" xr:uid="{00000000-0005-0000-0000-000072700000}"/>
    <cellStyle name="Note 5 2 2 6 2 2 2 3" xfId="38792" xr:uid="{00000000-0005-0000-0000-000073700000}"/>
    <cellStyle name="Note 5 2 2 6 2 2 3" xfId="15403" xr:uid="{00000000-0005-0000-0000-000074700000}"/>
    <cellStyle name="Note 5 2 2 6 2 2 3 2" xfId="25577" xr:uid="{00000000-0005-0000-0000-000075700000}"/>
    <cellStyle name="Note 5 2 2 6 2 2 3 3" xfId="41332" xr:uid="{00000000-0005-0000-0000-000076700000}"/>
    <cellStyle name="Note 5 2 2 6 2 2 4" xfId="25575" xr:uid="{00000000-0005-0000-0000-000077700000}"/>
    <cellStyle name="Note 5 2 2 6 2 2 5" xfId="36239" xr:uid="{00000000-0005-0000-0000-000078700000}"/>
    <cellStyle name="Note 5 2 2 6 2 3" xfId="15404" xr:uid="{00000000-0005-0000-0000-000079700000}"/>
    <cellStyle name="Note 5 2 2 6 2 3 2" xfId="25578" xr:uid="{00000000-0005-0000-0000-00007A700000}"/>
    <cellStyle name="Note 5 2 2 6 2 3 3" xfId="37520" xr:uid="{00000000-0005-0000-0000-00007B700000}"/>
    <cellStyle name="Note 5 2 2 6 2 4" xfId="15405" xr:uid="{00000000-0005-0000-0000-00007C700000}"/>
    <cellStyle name="Note 5 2 2 6 2 4 2" xfId="25579" xr:uid="{00000000-0005-0000-0000-00007D700000}"/>
    <cellStyle name="Note 5 2 2 6 2 4 3" xfId="40062" xr:uid="{00000000-0005-0000-0000-00007E700000}"/>
    <cellStyle name="Note 5 2 2 6 2 5" xfId="25574" xr:uid="{00000000-0005-0000-0000-00007F700000}"/>
    <cellStyle name="Note 5 2 2 6 2 6" xfId="34960" xr:uid="{00000000-0005-0000-0000-000080700000}"/>
    <cellStyle name="Note 5 2 2 6 3" xfId="25573" xr:uid="{00000000-0005-0000-0000-000081700000}"/>
    <cellStyle name="Note 5 2 2 6 4" xfId="33687" xr:uid="{00000000-0005-0000-0000-000082700000}"/>
    <cellStyle name="Note 5 2 2 7" xfId="15406" xr:uid="{00000000-0005-0000-0000-000083700000}"/>
    <cellStyle name="Note 5 2 2 7 2" xfId="15407" xr:uid="{00000000-0005-0000-0000-000084700000}"/>
    <cellStyle name="Note 5 2 2 7 2 2" xfId="15408" xr:uid="{00000000-0005-0000-0000-000085700000}"/>
    <cellStyle name="Note 5 2 2 7 2 2 2" xfId="25582" xr:uid="{00000000-0005-0000-0000-000086700000}"/>
    <cellStyle name="Note 5 2 2 7 2 2 3" xfId="38128" xr:uid="{00000000-0005-0000-0000-000087700000}"/>
    <cellStyle name="Note 5 2 2 7 2 3" xfId="15409" xr:uid="{00000000-0005-0000-0000-000088700000}"/>
    <cellStyle name="Note 5 2 2 7 2 3 2" xfId="25583" xr:uid="{00000000-0005-0000-0000-000089700000}"/>
    <cellStyle name="Note 5 2 2 7 2 3 3" xfId="40668" xr:uid="{00000000-0005-0000-0000-00008A700000}"/>
    <cellStyle name="Note 5 2 2 7 2 4" xfId="25581" xr:uid="{00000000-0005-0000-0000-00008B700000}"/>
    <cellStyle name="Note 5 2 2 7 2 5" xfId="35575" xr:uid="{00000000-0005-0000-0000-00008C700000}"/>
    <cellStyle name="Note 5 2 2 7 3" xfId="15410" xr:uid="{00000000-0005-0000-0000-00008D700000}"/>
    <cellStyle name="Note 5 2 2 7 3 2" xfId="25584" xr:uid="{00000000-0005-0000-0000-00008E700000}"/>
    <cellStyle name="Note 5 2 2 7 3 3" xfId="36854" xr:uid="{00000000-0005-0000-0000-00008F700000}"/>
    <cellStyle name="Note 5 2 2 7 4" xfId="15411" xr:uid="{00000000-0005-0000-0000-000090700000}"/>
    <cellStyle name="Note 5 2 2 7 4 2" xfId="25585" xr:uid="{00000000-0005-0000-0000-000091700000}"/>
    <cellStyle name="Note 5 2 2 7 4 3" xfId="39398" xr:uid="{00000000-0005-0000-0000-000092700000}"/>
    <cellStyle name="Note 5 2 2 7 5" xfId="25580" xr:uid="{00000000-0005-0000-0000-000093700000}"/>
    <cellStyle name="Note 5 2 2 7 6" xfId="34300" xr:uid="{00000000-0005-0000-0000-000094700000}"/>
    <cellStyle name="Note 5 2 2 8" xfId="15412" xr:uid="{00000000-0005-0000-0000-000095700000}"/>
    <cellStyle name="Note 5 2 2 8 2" xfId="25586" xr:uid="{00000000-0005-0000-0000-000096700000}"/>
    <cellStyle name="Note 5 2 2 9" xfId="15349" xr:uid="{00000000-0005-0000-0000-000097700000}"/>
    <cellStyle name="Note 5 2 3" xfId="2736" xr:uid="{00000000-0005-0000-0000-000098700000}"/>
    <cellStyle name="Note 5 2 3 2" xfId="15414" xr:uid="{00000000-0005-0000-0000-000099700000}"/>
    <cellStyle name="Note 5 2 3 2 2" xfId="15415" xr:uid="{00000000-0005-0000-0000-00009A700000}"/>
    <cellStyle name="Note 5 2 3 2 2 2" xfId="15416" xr:uid="{00000000-0005-0000-0000-00009B700000}"/>
    <cellStyle name="Note 5 2 3 2 2 2 2" xfId="15417" xr:uid="{00000000-0005-0000-0000-00009C700000}"/>
    <cellStyle name="Note 5 2 3 2 2 2 2 2" xfId="25591" xr:uid="{00000000-0005-0000-0000-00009D700000}"/>
    <cellStyle name="Note 5 2 3 2 2 2 2 3" xfId="38858" xr:uid="{00000000-0005-0000-0000-00009E700000}"/>
    <cellStyle name="Note 5 2 3 2 2 2 3" xfId="15418" xr:uid="{00000000-0005-0000-0000-00009F700000}"/>
    <cellStyle name="Note 5 2 3 2 2 2 3 2" xfId="25592" xr:uid="{00000000-0005-0000-0000-0000A0700000}"/>
    <cellStyle name="Note 5 2 3 2 2 2 3 3" xfId="41398" xr:uid="{00000000-0005-0000-0000-0000A1700000}"/>
    <cellStyle name="Note 5 2 3 2 2 2 4" xfId="25590" xr:uid="{00000000-0005-0000-0000-0000A2700000}"/>
    <cellStyle name="Note 5 2 3 2 2 2 5" xfId="36305" xr:uid="{00000000-0005-0000-0000-0000A3700000}"/>
    <cellStyle name="Note 5 2 3 2 2 3" xfId="15419" xr:uid="{00000000-0005-0000-0000-0000A4700000}"/>
    <cellStyle name="Note 5 2 3 2 2 3 2" xfId="25593" xr:uid="{00000000-0005-0000-0000-0000A5700000}"/>
    <cellStyle name="Note 5 2 3 2 2 3 3" xfId="37586" xr:uid="{00000000-0005-0000-0000-0000A6700000}"/>
    <cellStyle name="Note 5 2 3 2 2 4" xfId="15420" xr:uid="{00000000-0005-0000-0000-0000A7700000}"/>
    <cellStyle name="Note 5 2 3 2 2 4 2" xfId="25594" xr:uid="{00000000-0005-0000-0000-0000A8700000}"/>
    <cellStyle name="Note 5 2 3 2 2 4 3" xfId="40128" xr:uid="{00000000-0005-0000-0000-0000A9700000}"/>
    <cellStyle name="Note 5 2 3 2 2 5" xfId="25589" xr:uid="{00000000-0005-0000-0000-0000AA700000}"/>
    <cellStyle name="Note 5 2 3 2 2 6" xfId="35026" xr:uid="{00000000-0005-0000-0000-0000AB700000}"/>
    <cellStyle name="Note 5 2 3 2 3" xfId="25588" xr:uid="{00000000-0005-0000-0000-0000AC700000}"/>
    <cellStyle name="Note 5 2 3 2 4" xfId="33755" xr:uid="{00000000-0005-0000-0000-0000AD700000}"/>
    <cellStyle name="Note 5 2 3 3" xfId="15421" xr:uid="{00000000-0005-0000-0000-0000AE700000}"/>
    <cellStyle name="Note 5 2 3 3 2" xfId="15422" xr:uid="{00000000-0005-0000-0000-0000AF700000}"/>
    <cellStyle name="Note 5 2 3 3 2 2" xfId="15423" xr:uid="{00000000-0005-0000-0000-0000B0700000}"/>
    <cellStyle name="Note 5 2 3 3 2 2 2" xfId="25597" xr:uid="{00000000-0005-0000-0000-0000B1700000}"/>
    <cellStyle name="Note 5 2 3 3 2 2 3" xfId="38338" xr:uid="{00000000-0005-0000-0000-0000B2700000}"/>
    <cellStyle name="Note 5 2 3 3 2 3" xfId="15424" xr:uid="{00000000-0005-0000-0000-0000B3700000}"/>
    <cellStyle name="Note 5 2 3 3 2 3 2" xfId="25598" xr:uid="{00000000-0005-0000-0000-0000B4700000}"/>
    <cellStyle name="Note 5 2 3 3 2 3 3" xfId="40878" xr:uid="{00000000-0005-0000-0000-0000B5700000}"/>
    <cellStyle name="Note 5 2 3 3 2 4" xfId="25596" xr:uid="{00000000-0005-0000-0000-0000B6700000}"/>
    <cellStyle name="Note 5 2 3 3 2 5" xfId="35785" xr:uid="{00000000-0005-0000-0000-0000B7700000}"/>
    <cellStyle name="Note 5 2 3 3 3" xfId="15425" xr:uid="{00000000-0005-0000-0000-0000B8700000}"/>
    <cellStyle name="Note 5 2 3 3 3 2" xfId="25599" xr:uid="{00000000-0005-0000-0000-0000B9700000}"/>
    <cellStyle name="Note 5 2 3 3 3 3" xfId="37064" xr:uid="{00000000-0005-0000-0000-0000BA700000}"/>
    <cellStyle name="Note 5 2 3 3 4" xfId="15426" xr:uid="{00000000-0005-0000-0000-0000BB700000}"/>
    <cellStyle name="Note 5 2 3 3 4 2" xfId="25600" xr:uid="{00000000-0005-0000-0000-0000BC700000}"/>
    <cellStyle name="Note 5 2 3 3 4 3" xfId="39608" xr:uid="{00000000-0005-0000-0000-0000BD700000}"/>
    <cellStyle name="Note 5 2 3 3 5" xfId="25595" xr:uid="{00000000-0005-0000-0000-0000BE700000}"/>
    <cellStyle name="Note 5 2 3 3 6" xfId="34509" xr:uid="{00000000-0005-0000-0000-0000BF700000}"/>
    <cellStyle name="Note 5 2 3 4" xfId="15427" xr:uid="{00000000-0005-0000-0000-0000C0700000}"/>
    <cellStyle name="Note 5 2 3 4 2" xfId="25601" xr:uid="{00000000-0005-0000-0000-0000C1700000}"/>
    <cellStyle name="Note 5 2 3 5" xfId="15413" xr:uid="{00000000-0005-0000-0000-0000C2700000}"/>
    <cellStyle name="Note 5 2 3 6" xfId="25587" xr:uid="{00000000-0005-0000-0000-0000C3700000}"/>
    <cellStyle name="Note 5 2 3 7" xfId="32555" xr:uid="{00000000-0005-0000-0000-0000C4700000}"/>
    <cellStyle name="Note 5 2 4" xfId="15428" xr:uid="{00000000-0005-0000-0000-0000C5700000}"/>
    <cellStyle name="Note 5 2 4 2" xfId="15429" xr:uid="{00000000-0005-0000-0000-0000C6700000}"/>
    <cellStyle name="Note 5 2 4 2 2" xfId="15430" xr:uid="{00000000-0005-0000-0000-0000C7700000}"/>
    <cellStyle name="Note 5 2 4 2 2 2" xfId="15431" xr:uid="{00000000-0005-0000-0000-0000C8700000}"/>
    <cellStyle name="Note 5 2 4 2 2 2 2" xfId="15432" xr:uid="{00000000-0005-0000-0000-0000C9700000}"/>
    <cellStyle name="Note 5 2 4 2 2 2 2 2" xfId="25606" xr:uid="{00000000-0005-0000-0000-0000CA700000}"/>
    <cellStyle name="Note 5 2 4 2 2 2 2 3" xfId="39009" xr:uid="{00000000-0005-0000-0000-0000CB700000}"/>
    <cellStyle name="Note 5 2 4 2 2 2 3" xfId="15433" xr:uid="{00000000-0005-0000-0000-0000CC700000}"/>
    <cellStyle name="Note 5 2 4 2 2 2 3 2" xfId="25607" xr:uid="{00000000-0005-0000-0000-0000CD700000}"/>
    <cellStyle name="Note 5 2 4 2 2 2 3 3" xfId="41549" xr:uid="{00000000-0005-0000-0000-0000CE700000}"/>
    <cellStyle name="Note 5 2 4 2 2 2 4" xfId="25605" xr:uid="{00000000-0005-0000-0000-0000CF700000}"/>
    <cellStyle name="Note 5 2 4 2 2 2 5" xfId="36456" xr:uid="{00000000-0005-0000-0000-0000D0700000}"/>
    <cellStyle name="Note 5 2 4 2 2 3" xfId="15434" xr:uid="{00000000-0005-0000-0000-0000D1700000}"/>
    <cellStyle name="Note 5 2 4 2 2 3 2" xfId="25608" xr:uid="{00000000-0005-0000-0000-0000D2700000}"/>
    <cellStyle name="Note 5 2 4 2 2 3 3" xfId="37737" xr:uid="{00000000-0005-0000-0000-0000D3700000}"/>
    <cellStyle name="Note 5 2 4 2 2 4" xfId="15435" xr:uid="{00000000-0005-0000-0000-0000D4700000}"/>
    <cellStyle name="Note 5 2 4 2 2 4 2" xfId="25609" xr:uid="{00000000-0005-0000-0000-0000D5700000}"/>
    <cellStyle name="Note 5 2 4 2 2 4 3" xfId="40279" xr:uid="{00000000-0005-0000-0000-0000D6700000}"/>
    <cellStyle name="Note 5 2 4 2 2 5" xfId="25604" xr:uid="{00000000-0005-0000-0000-0000D7700000}"/>
    <cellStyle name="Note 5 2 4 2 2 6" xfId="35177" xr:uid="{00000000-0005-0000-0000-0000D8700000}"/>
    <cellStyle name="Note 5 2 4 2 3" xfId="25603" xr:uid="{00000000-0005-0000-0000-0000D9700000}"/>
    <cellStyle name="Note 5 2 4 2 4" xfId="33906" xr:uid="{00000000-0005-0000-0000-0000DA700000}"/>
    <cellStyle name="Note 5 2 4 3" xfId="15436" xr:uid="{00000000-0005-0000-0000-0000DB700000}"/>
    <cellStyle name="Note 5 2 4 3 2" xfId="15437" xr:uid="{00000000-0005-0000-0000-0000DC700000}"/>
    <cellStyle name="Note 5 2 4 3 2 2" xfId="15438" xr:uid="{00000000-0005-0000-0000-0000DD700000}"/>
    <cellStyle name="Note 5 2 4 3 2 2 2" xfId="25612" xr:uid="{00000000-0005-0000-0000-0000DE700000}"/>
    <cellStyle name="Note 5 2 4 3 2 2 3" xfId="38489" xr:uid="{00000000-0005-0000-0000-0000DF700000}"/>
    <cellStyle name="Note 5 2 4 3 2 3" xfId="15439" xr:uid="{00000000-0005-0000-0000-0000E0700000}"/>
    <cellStyle name="Note 5 2 4 3 2 3 2" xfId="25613" xr:uid="{00000000-0005-0000-0000-0000E1700000}"/>
    <cellStyle name="Note 5 2 4 3 2 3 3" xfId="41029" xr:uid="{00000000-0005-0000-0000-0000E2700000}"/>
    <cellStyle name="Note 5 2 4 3 2 4" xfId="25611" xr:uid="{00000000-0005-0000-0000-0000E3700000}"/>
    <cellStyle name="Note 5 2 4 3 2 5" xfId="35936" xr:uid="{00000000-0005-0000-0000-0000E4700000}"/>
    <cellStyle name="Note 5 2 4 3 3" xfId="15440" xr:uid="{00000000-0005-0000-0000-0000E5700000}"/>
    <cellStyle name="Note 5 2 4 3 3 2" xfId="25614" xr:uid="{00000000-0005-0000-0000-0000E6700000}"/>
    <cellStyle name="Note 5 2 4 3 3 3" xfId="37215" xr:uid="{00000000-0005-0000-0000-0000E7700000}"/>
    <cellStyle name="Note 5 2 4 3 4" xfId="15441" xr:uid="{00000000-0005-0000-0000-0000E8700000}"/>
    <cellStyle name="Note 5 2 4 3 4 2" xfId="25615" xr:uid="{00000000-0005-0000-0000-0000E9700000}"/>
    <cellStyle name="Note 5 2 4 3 4 3" xfId="39759" xr:uid="{00000000-0005-0000-0000-0000EA700000}"/>
    <cellStyle name="Note 5 2 4 3 5" xfId="25610" xr:uid="{00000000-0005-0000-0000-0000EB700000}"/>
    <cellStyle name="Note 5 2 4 3 6" xfId="34656" xr:uid="{00000000-0005-0000-0000-0000EC700000}"/>
    <cellStyle name="Note 5 2 4 4" xfId="15442" xr:uid="{00000000-0005-0000-0000-0000ED700000}"/>
    <cellStyle name="Note 5 2 4 4 2" xfId="25616" xr:uid="{00000000-0005-0000-0000-0000EE700000}"/>
    <cellStyle name="Note 5 2 4 5" xfId="25602" xr:uid="{00000000-0005-0000-0000-0000EF700000}"/>
    <cellStyle name="Note 5 2 4 6" xfId="32703" xr:uid="{00000000-0005-0000-0000-0000F0700000}"/>
    <cellStyle name="Note 5 2 5" xfId="15443" xr:uid="{00000000-0005-0000-0000-0000F1700000}"/>
    <cellStyle name="Note 5 2 5 2" xfId="15444" xr:uid="{00000000-0005-0000-0000-0000F2700000}"/>
    <cellStyle name="Note 5 2 5 2 2" xfId="15445" xr:uid="{00000000-0005-0000-0000-0000F3700000}"/>
    <cellStyle name="Note 5 2 5 2 2 2" xfId="15446" xr:uid="{00000000-0005-0000-0000-0000F4700000}"/>
    <cellStyle name="Note 5 2 5 2 2 2 2" xfId="15447" xr:uid="{00000000-0005-0000-0000-0000F5700000}"/>
    <cellStyle name="Note 5 2 5 2 2 2 2 2" xfId="25621" xr:uid="{00000000-0005-0000-0000-0000F6700000}"/>
    <cellStyle name="Note 5 2 5 2 2 2 2 3" xfId="39168" xr:uid="{00000000-0005-0000-0000-0000F7700000}"/>
    <cellStyle name="Note 5 2 5 2 2 2 3" xfId="15448" xr:uid="{00000000-0005-0000-0000-0000F8700000}"/>
    <cellStyle name="Note 5 2 5 2 2 2 3 2" xfId="25622" xr:uid="{00000000-0005-0000-0000-0000F9700000}"/>
    <cellStyle name="Note 5 2 5 2 2 2 3 3" xfId="41708" xr:uid="{00000000-0005-0000-0000-0000FA700000}"/>
    <cellStyle name="Note 5 2 5 2 2 2 4" xfId="25620" xr:uid="{00000000-0005-0000-0000-0000FB700000}"/>
    <cellStyle name="Note 5 2 5 2 2 2 5" xfId="36615" xr:uid="{00000000-0005-0000-0000-0000FC700000}"/>
    <cellStyle name="Note 5 2 5 2 2 3" xfId="15449" xr:uid="{00000000-0005-0000-0000-0000FD700000}"/>
    <cellStyle name="Note 5 2 5 2 2 3 2" xfId="25623" xr:uid="{00000000-0005-0000-0000-0000FE700000}"/>
    <cellStyle name="Note 5 2 5 2 2 3 3" xfId="37898" xr:uid="{00000000-0005-0000-0000-0000FF700000}"/>
    <cellStyle name="Note 5 2 5 2 2 4" xfId="15450" xr:uid="{00000000-0005-0000-0000-000000710000}"/>
    <cellStyle name="Note 5 2 5 2 2 4 2" xfId="25624" xr:uid="{00000000-0005-0000-0000-000001710000}"/>
    <cellStyle name="Note 5 2 5 2 2 4 3" xfId="40438" xr:uid="{00000000-0005-0000-0000-000002710000}"/>
    <cellStyle name="Note 5 2 5 2 2 5" xfId="25619" xr:uid="{00000000-0005-0000-0000-000003710000}"/>
    <cellStyle name="Note 5 2 5 2 2 6" xfId="35338" xr:uid="{00000000-0005-0000-0000-000004710000}"/>
    <cellStyle name="Note 5 2 5 2 3" xfId="25618" xr:uid="{00000000-0005-0000-0000-000005710000}"/>
    <cellStyle name="Note 5 2 5 2 4" xfId="34066" xr:uid="{00000000-0005-0000-0000-000006710000}"/>
    <cellStyle name="Note 5 2 5 3" xfId="15451" xr:uid="{00000000-0005-0000-0000-000007710000}"/>
    <cellStyle name="Note 5 2 5 3 2" xfId="15452" xr:uid="{00000000-0005-0000-0000-000008710000}"/>
    <cellStyle name="Note 5 2 5 3 2 2" xfId="15453" xr:uid="{00000000-0005-0000-0000-000009710000}"/>
    <cellStyle name="Note 5 2 5 3 2 2 2" xfId="25627" xr:uid="{00000000-0005-0000-0000-00000A710000}"/>
    <cellStyle name="Note 5 2 5 3 2 2 3" xfId="38648" xr:uid="{00000000-0005-0000-0000-00000B710000}"/>
    <cellStyle name="Note 5 2 5 3 2 3" xfId="15454" xr:uid="{00000000-0005-0000-0000-00000C710000}"/>
    <cellStyle name="Note 5 2 5 3 2 3 2" xfId="25628" xr:uid="{00000000-0005-0000-0000-00000D710000}"/>
    <cellStyle name="Note 5 2 5 3 2 3 3" xfId="41188" xr:uid="{00000000-0005-0000-0000-00000E710000}"/>
    <cellStyle name="Note 5 2 5 3 2 4" xfId="25626" xr:uid="{00000000-0005-0000-0000-00000F710000}"/>
    <cellStyle name="Note 5 2 5 3 2 5" xfId="36095" xr:uid="{00000000-0005-0000-0000-000010710000}"/>
    <cellStyle name="Note 5 2 5 3 3" xfId="15455" xr:uid="{00000000-0005-0000-0000-000011710000}"/>
    <cellStyle name="Note 5 2 5 3 3 2" xfId="25629" xr:uid="{00000000-0005-0000-0000-000012710000}"/>
    <cellStyle name="Note 5 2 5 3 3 3" xfId="37376" xr:uid="{00000000-0005-0000-0000-000013710000}"/>
    <cellStyle name="Note 5 2 5 3 4" xfId="15456" xr:uid="{00000000-0005-0000-0000-000014710000}"/>
    <cellStyle name="Note 5 2 5 3 4 2" xfId="25630" xr:uid="{00000000-0005-0000-0000-000015710000}"/>
    <cellStyle name="Note 5 2 5 3 4 3" xfId="39918" xr:uid="{00000000-0005-0000-0000-000016710000}"/>
    <cellStyle name="Note 5 2 5 3 5" xfId="25625" xr:uid="{00000000-0005-0000-0000-000017710000}"/>
    <cellStyle name="Note 5 2 5 3 6" xfId="34815" xr:uid="{00000000-0005-0000-0000-000018710000}"/>
    <cellStyle name="Note 5 2 5 4" xfId="25617" xr:uid="{00000000-0005-0000-0000-000019710000}"/>
    <cellStyle name="Note 5 2 5 5" xfId="32879" xr:uid="{00000000-0005-0000-0000-00001A710000}"/>
    <cellStyle name="Note 5 2 6" xfId="15457" xr:uid="{00000000-0005-0000-0000-00001B710000}"/>
    <cellStyle name="Note 5 2 6 2" xfId="15458" xr:uid="{00000000-0005-0000-0000-00001C710000}"/>
    <cellStyle name="Note 5 2 6 2 2" xfId="15459" xr:uid="{00000000-0005-0000-0000-00001D710000}"/>
    <cellStyle name="Note 5 2 6 2 2 2" xfId="15460" xr:uid="{00000000-0005-0000-0000-00001E710000}"/>
    <cellStyle name="Note 5 2 6 2 2 2 2" xfId="25634" xr:uid="{00000000-0005-0000-0000-00001F710000}"/>
    <cellStyle name="Note 5 2 6 2 2 2 3" xfId="38202" xr:uid="{00000000-0005-0000-0000-000020710000}"/>
    <cellStyle name="Note 5 2 6 2 2 3" xfId="15461" xr:uid="{00000000-0005-0000-0000-000021710000}"/>
    <cellStyle name="Note 5 2 6 2 2 3 2" xfId="25635" xr:uid="{00000000-0005-0000-0000-000022710000}"/>
    <cellStyle name="Note 5 2 6 2 2 3 3" xfId="40742" xr:uid="{00000000-0005-0000-0000-000023710000}"/>
    <cellStyle name="Note 5 2 6 2 2 4" xfId="25633" xr:uid="{00000000-0005-0000-0000-000024710000}"/>
    <cellStyle name="Note 5 2 6 2 2 5" xfId="35649" xr:uid="{00000000-0005-0000-0000-000025710000}"/>
    <cellStyle name="Note 5 2 6 2 3" xfId="15462" xr:uid="{00000000-0005-0000-0000-000026710000}"/>
    <cellStyle name="Note 5 2 6 2 3 2" xfId="25636" xr:uid="{00000000-0005-0000-0000-000027710000}"/>
    <cellStyle name="Note 5 2 6 2 3 3" xfId="36928" xr:uid="{00000000-0005-0000-0000-000028710000}"/>
    <cellStyle name="Note 5 2 6 2 4" xfId="15463" xr:uid="{00000000-0005-0000-0000-000029710000}"/>
    <cellStyle name="Note 5 2 6 2 4 2" xfId="25637" xr:uid="{00000000-0005-0000-0000-00002A710000}"/>
    <cellStyle name="Note 5 2 6 2 4 3" xfId="39472" xr:uid="{00000000-0005-0000-0000-00002B710000}"/>
    <cellStyle name="Note 5 2 6 2 5" xfId="25632" xr:uid="{00000000-0005-0000-0000-00002C710000}"/>
    <cellStyle name="Note 5 2 6 2 6" xfId="34374" xr:uid="{00000000-0005-0000-0000-00002D710000}"/>
    <cellStyle name="Note 5 2 6 3" xfId="25631" xr:uid="{00000000-0005-0000-0000-00002E710000}"/>
    <cellStyle name="Note 5 2 6 4" xfId="31775" xr:uid="{00000000-0005-0000-0000-00002F710000}"/>
    <cellStyle name="Note 5 2 7" xfId="15464" xr:uid="{00000000-0005-0000-0000-000030710000}"/>
    <cellStyle name="Note 5 2 7 2" xfId="15465" xr:uid="{00000000-0005-0000-0000-000031710000}"/>
    <cellStyle name="Note 5 2 7 2 2" xfId="15466" xr:uid="{00000000-0005-0000-0000-000032710000}"/>
    <cellStyle name="Note 5 2 7 2 2 2" xfId="25640" xr:uid="{00000000-0005-0000-0000-000033710000}"/>
    <cellStyle name="Note 5 2 7 2 2 3" xfId="38050" xr:uid="{00000000-0005-0000-0000-000034710000}"/>
    <cellStyle name="Note 5 2 7 2 3" xfId="15467" xr:uid="{00000000-0005-0000-0000-000035710000}"/>
    <cellStyle name="Note 5 2 7 2 3 2" xfId="25641" xr:uid="{00000000-0005-0000-0000-000036710000}"/>
    <cellStyle name="Note 5 2 7 2 3 3" xfId="40590" xr:uid="{00000000-0005-0000-0000-000037710000}"/>
    <cellStyle name="Note 5 2 7 2 4" xfId="25639" xr:uid="{00000000-0005-0000-0000-000038710000}"/>
    <cellStyle name="Note 5 2 7 2 5" xfId="35497" xr:uid="{00000000-0005-0000-0000-000039710000}"/>
    <cellStyle name="Note 5 2 7 3" xfId="15468" xr:uid="{00000000-0005-0000-0000-00003A710000}"/>
    <cellStyle name="Note 5 2 7 3 2" xfId="25642" xr:uid="{00000000-0005-0000-0000-00003B710000}"/>
    <cellStyle name="Note 5 2 7 3 3" xfId="36776" xr:uid="{00000000-0005-0000-0000-00003C710000}"/>
    <cellStyle name="Note 5 2 7 4" xfId="15469" xr:uid="{00000000-0005-0000-0000-00003D710000}"/>
    <cellStyle name="Note 5 2 7 4 2" xfId="25643" xr:uid="{00000000-0005-0000-0000-00003E710000}"/>
    <cellStyle name="Note 5 2 7 4 3" xfId="39320" xr:uid="{00000000-0005-0000-0000-00003F710000}"/>
    <cellStyle name="Note 5 2 7 5" xfId="25638" xr:uid="{00000000-0005-0000-0000-000040710000}"/>
    <cellStyle name="Note 5 2 7 6" xfId="34222" xr:uid="{00000000-0005-0000-0000-000041710000}"/>
    <cellStyle name="Note 5 2 8" xfId="15470" xr:uid="{00000000-0005-0000-0000-000042710000}"/>
    <cellStyle name="Note 5 2 8 2" xfId="25644" xr:uid="{00000000-0005-0000-0000-000043710000}"/>
    <cellStyle name="Note 5 2 8 3" xfId="42458" xr:uid="{00000000-0005-0000-0000-000044710000}"/>
    <cellStyle name="Note 5 2 9" xfId="15471" xr:uid="{00000000-0005-0000-0000-000045710000}"/>
    <cellStyle name="Note 5 2 9 2" xfId="25645" xr:uid="{00000000-0005-0000-0000-000046710000}"/>
    <cellStyle name="Note 5 3" xfId="2737" xr:uid="{00000000-0005-0000-0000-000047710000}"/>
    <cellStyle name="Note 5 3 10" xfId="15472" xr:uid="{00000000-0005-0000-0000-000048710000}"/>
    <cellStyle name="Note 5 3 11" xfId="25646" xr:uid="{00000000-0005-0000-0000-000049710000}"/>
    <cellStyle name="Note 5 3 12" xfId="31695" xr:uid="{00000000-0005-0000-0000-00004A710000}"/>
    <cellStyle name="Note 5 3 2" xfId="2738" xr:uid="{00000000-0005-0000-0000-00004B710000}"/>
    <cellStyle name="Note 5 3 2 2" xfId="15474" xr:uid="{00000000-0005-0000-0000-00004C710000}"/>
    <cellStyle name="Note 5 3 2 2 2" xfId="15475" xr:uid="{00000000-0005-0000-0000-00004D710000}"/>
    <cellStyle name="Note 5 3 2 2 2 2" xfId="15476" xr:uid="{00000000-0005-0000-0000-00004E710000}"/>
    <cellStyle name="Note 5 3 2 2 2 2 2" xfId="15477" xr:uid="{00000000-0005-0000-0000-00004F710000}"/>
    <cellStyle name="Note 5 3 2 2 2 2 2 2" xfId="25651" xr:uid="{00000000-0005-0000-0000-000050710000}"/>
    <cellStyle name="Note 5 3 2 2 2 2 2 3" xfId="38934" xr:uid="{00000000-0005-0000-0000-000051710000}"/>
    <cellStyle name="Note 5 3 2 2 2 2 3" xfId="15478" xr:uid="{00000000-0005-0000-0000-000052710000}"/>
    <cellStyle name="Note 5 3 2 2 2 2 3 2" xfId="25652" xr:uid="{00000000-0005-0000-0000-000053710000}"/>
    <cellStyle name="Note 5 3 2 2 2 2 3 3" xfId="41474" xr:uid="{00000000-0005-0000-0000-000054710000}"/>
    <cellStyle name="Note 5 3 2 2 2 2 4" xfId="25650" xr:uid="{00000000-0005-0000-0000-000055710000}"/>
    <cellStyle name="Note 5 3 2 2 2 2 5" xfId="36381" xr:uid="{00000000-0005-0000-0000-000056710000}"/>
    <cellStyle name="Note 5 3 2 2 2 3" xfId="15479" xr:uid="{00000000-0005-0000-0000-000057710000}"/>
    <cellStyle name="Note 5 3 2 2 2 3 2" xfId="25653" xr:uid="{00000000-0005-0000-0000-000058710000}"/>
    <cellStyle name="Note 5 3 2 2 2 3 3" xfId="37662" xr:uid="{00000000-0005-0000-0000-000059710000}"/>
    <cellStyle name="Note 5 3 2 2 2 4" xfId="15480" xr:uid="{00000000-0005-0000-0000-00005A710000}"/>
    <cellStyle name="Note 5 3 2 2 2 4 2" xfId="25654" xr:uid="{00000000-0005-0000-0000-00005B710000}"/>
    <cellStyle name="Note 5 3 2 2 2 4 3" xfId="40204" xr:uid="{00000000-0005-0000-0000-00005C710000}"/>
    <cellStyle name="Note 5 3 2 2 2 5" xfId="25649" xr:uid="{00000000-0005-0000-0000-00005D710000}"/>
    <cellStyle name="Note 5 3 2 2 2 6" xfId="35102" xr:uid="{00000000-0005-0000-0000-00005E710000}"/>
    <cellStyle name="Note 5 3 2 2 3" xfId="25648" xr:uid="{00000000-0005-0000-0000-00005F710000}"/>
    <cellStyle name="Note 5 3 2 2 4" xfId="33831" xr:uid="{00000000-0005-0000-0000-000060710000}"/>
    <cellStyle name="Note 5 3 2 3" xfId="15481" xr:uid="{00000000-0005-0000-0000-000061710000}"/>
    <cellStyle name="Note 5 3 2 3 2" xfId="15482" xr:uid="{00000000-0005-0000-0000-000062710000}"/>
    <cellStyle name="Note 5 3 2 3 2 2" xfId="15483" xr:uid="{00000000-0005-0000-0000-000063710000}"/>
    <cellStyle name="Note 5 3 2 3 2 2 2" xfId="25657" xr:uid="{00000000-0005-0000-0000-000064710000}"/>
    <cellStyle name="Note 5 3 2 3 2 2 3" xfId="38414" xr:uid="{00000000-0005-0000-0000-000065710000}"/>
    <cellStyle name="Note 5 3 2 3 2 3" xfId="15484" xr:uid="{00000000-0005-0000-0000-000066710000}"/>
    <cellStyle name="Note 5 3 2 3 2 3 2" xfId="25658" xr:uid="{00000000-0005-0000-0000-000067710000}"/>
    <cellStyle name="Note 5 3 2 3 2 3 3" xfId="40954" xr:uid="{00000000-0005-0000-0000-000068710000}"/>
    <cellStyle name="Note 5 3 2 3 2 4" xfId="25656" xr:uid="{00000000-0005-0000-0000-000069710000}"/>
    <cellStyle name="Note 5 3 2 3 2 5" xfId="35861" xr:uid="{00000000-0005-0000-0000-00006A710000}"/>
    <cellStyle name="Note 5 3 2 3 3" xfId="15485" xr:uid="{00000000-0005-0000-0000-00006B710000}"/>
    <cellStyle name="Note 5 3 2 3 3 2" xfId="25659" xr:uid="{00000000-0005-0000-0000-00006C710000}"/>
    <cellStyle name="Note 5 3 2 3 3 3" xfId="37140" xr:uid="{00000000-0005-0000-0000-00006D710000}"/>
    <cellStyle name="Note 5 3 2 3 4" xfId="15486" xr:uid="{00000000-0005-0000-0000-00006E710000}"/>
    <cellStyle name="Note 5 3 2 3 4 2" xfId="25660" xr:uid="{00000000-0005-0000-0000-00006F710000}"/>
    <cellStyle name="Note 5 3 2 3 4 3" xfId="39684" xr:uid="{00000000-0005-0000-0000-000070710000}"/>
    <cellStyle name="Note 5 3 2 3 5" xfId="25655" xr:uid="{00000000-0005-0000-0000-000071710000}"/>
    <cellStyle name="Note 5 3 2 3 6" xfId="34583" xr:uid="{00000000-0005-0000-0000-000072710000}"/>
    <cellStyle name="Note 5 3 2 4" xfId="15487" xr:uid="{00000000-0005-0000-0000-000073710000}"/>
    <cellStyle name="Note 5 3 2 4 2" xfId="25661" xr:uid="{00000000-0005-0000-0000-000074710000}"/>
    <cellStyle name="Note 5 3 2 5" xfId="15473" xr:uid="{00000000-0005-0000-0000-000075710000}"/>
    <cellStyle name="Note 5 3 2 6" xfId="25647" xr:uid="{00000000-0005-0000-0000-000076710000}"/>
    <cellStyle name="Note 5 3 2 7" xfId="32628" xr:uid="{00000000-0005-0000-0000-000077710000}"/>
    <cellStyle name="Note 5 3 3" xfId="2739" xr:uid="{00000000-0005-0000-0000-000078710000}"/>
    <cellStyle name="Note 5 3 3 2" xfId="15489" xr:uid="{00000000-0005-0000-0000-000079710000}"/>
    <cellStyle name="Note 5 3 3 2 2" xfId="15490" xr:uid="{00000000-0005-0000-0000-00007A710000}"/>
    <cellStyle name="Note 5 3 3 2 2 2" xfId="15491" xr:uid="{00000000-0005-0000-0000-00007B710000}"/>
    <cellStyle name="Note 5 3 3 2 2 2 2" xfId="15492" xr:uid="{00000000-0005-0000-0000-00007C710000}"/>
    <cellStyle name="Note 5 3 3 2 2 2 2 2" xfId="25666" xr:uid="{00000000-0005-0000-0000-00007D710000}"/>
    <cellStyle name="Note 5 3 3 2 2 2 2 3" xfId="39086" xr:uid="{00000000-0005-0000-0000-00007E710000}"/>
    <cellStyle name="Note 5 3 3 2 2 2 3" xfId="15493" xr:uid="{00000000-0005-0000-0000-00007F710000}"/>
    <cellStyle name="Note 5 3 3 2 2 2 3 2" xfId="25667" xr:uid="{00000000-0005-0000-0000-000080710000}"/>
    <cellStyle name="Note 5 3 3 2 2 2 3 3" xfId="41626" xr:uid="{00000000-0005-0000-0000-000081710000}"/>
    <cellStyle name="Note 5 3 3 2 2 2 4" xfId="25665" xr:uid="{00000000-0005-0000-0000-000082710000}"/>
    <cellStyle name="Note 5 3 3 2 2 2 5" xfId="36533" xr:uid="{00000000-0005-0000-0000-000083710000}"/>
    <cellStyle name="Note 5 3 3 2 2 3" xfId="15494" xr:uid="{00000000-0005-0000-0000-000084710000}"/>
    <cellStyle name="Note 5 3 3 2 2 3 2" xfId="25668" xr:uid="{00000000-0005-0000-0000-000085710000}"/>
    <cellStyle name="Note 5 3 3 2 2 3 3" xfId="37814" xr:uid="{00000000-0005-0000-0000-000086710000}"/>
    <cellStyle name="Note 5 3 3 2 2 4" xfId="15495" xr:uid="{00000000-0005-0000-0000-000087710000}"/>
    <cellStyle name="Note 5 3 3 2 2 4 2" xfId="25669" xr:uid="{00000000-0005-0000-0000-000088710000}"/>
    <cellStyle name="Note 5 3 3 2 2 4 3" xfId="40356" xr:uid="{00000000-0005-0000-0000-000089710000}"/>
    <cellStyle name="Note 5 3 3 2 2 5" xfId="25664" xr:uid="{00000000-0005-0000-0000-00008A710000}"/>
    <cellStyle name="Note 5 3 3 2 2 6" xfId="35254" xr:uid="{00000000-0005-0000-0000-00008B710000}"/>
    <cellStyle name="Note 5 3 3 2 3" xfId="25663" xr:uid="{00000000-0005-0000-0000-00008C710000}"/>
    <cellStyle name="Note 5 3 3 2 4" xfId="33982" xr:uid="{00000000-0005-0000-0000-00008D710000}"/>
    <cellStyle name="Note 5 3 3 3" xfId="15496" xr:uid="{00000000-0005-0000-0000-00008E710000}"/>
    <cellStyle name="Note 5 3 3 3 2" xfId="15497" xr:uid="{00000000-0005-0000-0000-00008F710000}"/>
    <cellStyle name="Note 5 3 3 3 2 2" xfId="15498" xr:uid="{00000000-0005-0000-0000-000090710000}"/>
    <cellStyle name="Note 5 3 3 3 2 2 2" xfId="25672" xr:uid="{00000000-0005-0000-0000-000091710000}"/>
    <cellStyle name="Note 5 3 3 3 2 2 3" xfId="38566" xr:uid="{00000000-0005-0000-0000-000092710000}"/>
    <cellStyle name="Note 5 3 3 3 2 3" xfId="15499" xr:uid="{00000000-0005-0000-0000-000093710000}"/>
    <cellStyle name="Note 5 3 3 3 2 3 2" xfId="25673" xr:uid="{00000000-0005-0000-0000-000094710000}"/>
    <cellStyle name="Note 5 3 3 3 2 3 3" xfId="41106" xr:uid="{00000000-0005-0000-0000-000095710000}"/>
    <cellStyle name="Note 5 3 3 3 2 4" xfId="25671" xr:uid="{00000000-0005-0000-0000-000096710000}"/>
    <cellStyle name="Note 5 3 3 3 2 5" xfId="36013" xr:uid="{00000000-0005-0000-0000-000097710000}"/>
    <cellStyle name="Note 5 3 3 3 3" xfId="15500" xr:uid="{00000000-0005-0000-0000-000098710000}"/>
    <cellStyle name="Note 5 3 3 3 3 2" xfId="25674" xr:uid="{00000000-0005-0000-0000-000099710000}"/>
    <cellStyle name="Note 5 3 3 3 3 3" xfId="37292" xr:uid="{00000000-0005-0000-0000-00009A710000}"/>
    <cellStyle name="Note 5 3 3 3 4" xfId="15501" xr:uid="{00000000-0005-0000-0000-00009B710000}"/>
    <cellStyle name="Note 5 3 3 3 4 2" xfId="25675" xr:uid="{00000000-0005-0000-0000-00009C710000}"/>
    <cellStyle name="Note 5 3 3 3 4 3" xfId="39836" xr:uid="{00000000-0005-0000-0000-00009D710000}"/>
    <cellStyle name="Note 5 3 3 3 5" xfId="25670" xr:uid="{00000000-0005-0000-0000-00009E710000}"/>
    <cellStyle name="Note 5 3 3 3 6" xfId="34731" xr:uid="{00000000-0005-0000-0000-00009F710000}"/>
    <cellStyle name="Note 5 3 3 4" xfId="15502" xr:uid="{00000000-0005-0000-0000-0000A0710000}"/>
    <cellStyle name="Note 5 3 3 4 2" xfId="25676" xr:uid="{00000000-0005-0000-0000-0000A1710000}"/>
    <cellStyle name="Note 5 3 3 5" xfId="15488" xr:uid="{00000000-0005-0000-0000-0000A2710000}"/>
    <cellStyle name="Note 5 3 3 6" xfId="25662" xr:uid="{00000000-0005-0000-0000-0000A3710000}"/>
    <cellStyle name="Note 5 3 3 7" xfId="32775" xr:uid="{00000000-0005-0000-0000-0000A4710000}"/>
    <cellStyle name="Note 5 3 4" xfId="15503" xr:uid="{00000000-0005-0000-0000-0000A5710000}"/>
    <cellStyle name="Note 5 3 4 2" xfId="15504" xr:uid="{00000000-0005-0000-0000-0000A6710000}"/>
    <cellStyle name="Note 5 3 4 2 2" xfId="15505" xr:uid="{00000000-0005-0000-0000-0000A7710000}"/>
    <cellStyle name="Note 5 3 4 2 2 2" xfId="15506" xr:uid="{00000000-0005-0000-0000-0000A8710000}"/>
    <cellStyle name="Note 5 3 4 2 2 2 2" xfId="15507" xr:uid="{00000000-0005-0000-0000-0000A9710000}"/>
    <cellStyle name="Note 5 3 4 2 2 2 2 2" xfId="25681" xr:uid="{00000000-0005-0000-0000-0000AA710000}"/>
    <cellStyle name="Note 5 3 4 2 2 2 2 3" xfId="39245" xr:uid="{00000000-0005-0000-0000-0000AB710000}"/>
    <cellStyle name="Note 5 3 4 2 2 2 3" xfId="15508" xr:uid="{00000000-0005-0000-0000-0000AC710000}"/>
    <cellStyle name="Note 5 3 4 2 2 2 3 2" xfId="25682" xr:uid="{00000000-0005-0000-0000-0000AD710000}"/>
    <cellStyle name="Note 5 3 4 2 2 2 3 3" xfId="41785" xr:uid="{00000000-0005-0000-0000-0000AE710000}"/>
    <cellStyle name="Note 5 3 4 2 2 2 4" xfId="25680" xr:uid="{00000000-0005-0000-0000-0000AF710000}"/>
    <cellStyle name="Note 5 3 4 2 2 2 5" xfId="36692" xr:uid="{00000000-0005-0000-0000-0000B0710000}"/>
    <cellStyle name="Note 5 3 4 2 2 3" xfId="15509" xr:uid="{00000000-0005-0000-0000-0000B1710000}"/>
    <cellStyle name="Note 5 3 4 2 2 3 2" xfId="25683" xr:uid="{00000000-0005-0000-0000-0000B2710000}"/>
    <cellStyle name="Note 5 3 4 2 2 3 3" xfId="37975" xr:uid="{00000000-0005-0000-0000-0000B3710000}"/>
    <cellStyle name="Note 5 3 4 2 2 4" xfId="15510" xr:uid="{00000000-0005-0000-0000-0000B4710000}"/>
    <cellStyle name="Note 5 3 4 2 2 4 2" xfId="25684" xr:uid="{00000000-0005-0000-0000-0000B5710000}"/>
    <cellStyle name="Note 5 3 4 2 2 4 3" xfId="40515" xr:uid="{00000000-0005-0000-0000-0000B6710000}"/>
    <cellStyle name="Note 5 3 4 2 2 5" xfId="25679" xr:uid="{00000000-0005-0000-0000-0000B7710000}"/>
    <cellStyle name="Note 5 3 4 2 2 6" xfId="35415" xr:uid="{00000000-0005-0000-0000-0000B8710000}"/>
    <cellStyle name="Note 5 3 4 2 3" xfId="25678" xr:uid="{00000000-0005-0000-0000-0000B9710000}"/>
    <cellStyle name="Note 5 3 4 2 4" xfId="34143" xr:uid="{00000000-0005-0000-0000-0000BA710000}"/>
    <cellStyle name="Note 5 3 4 3" xfId="15511" xr:uid="{00000000-0005-0000-0000-0000BB710000}"/>
    <cellStyle name="Note 5 3 4 3 2" xfId="15512" xr:uid="{00000000-0005-0000-0000-0000BC710000}"/>
    <cellStyle name="Note 5 3 4 3 2 2" xfId="15513" xr:uid="{00000000-0005-0000-0000-0000BD710000}"/>
    <cellStyle name="Note 5 3 4 3 2 2 2" xfId="25687" xr:uid="{00000000-0005-0000-0000-0000BE710000}"/>
    <cellStyle name="Note 5 3 4 3 2 2 3" xfId="38725" xr:uid="{00000000-0005-0000-0000-0000BF710000}"/>
    <cellStyle name="Note 5 3 4 3 2 3" xfId="15514" xr:uid="{00000000-0005-0000-0000-0000C0710000}"/>
    <cellStyle name="Note 5 3 4 3 2 3 2" xfId="25688" xr:uid="{00000000-0005-0000-0000-0000C1710000}"/>
    <cellStyle name="Note 5 3 4 3 2 3 3" xfId="41265" xr:uid="{00000000-0005-0000-0000-0000C2710000}"/>
    <cellStyle name="Note 5 3 4 3 2 4" xfId="25686" xr:uid="{00000000-0005-0000-0000-0000C3710000}"/>
    <cellStyle name="Note 5 3 4 3 2 5" xfId="36172" xr:uid="{00000000-0005-0000-0000-0000C4710000}"/>
    <cellStyle name="Note 5 3 4 3 3" xfId="15515" xr:uid="{00000000-0005-0000-0000-0000C5710000}"/>
    <cellStyle name="Note 5 3 4 3 3 2" xfId="25689" xr:uid="{00000000-0005-0000-0000-0000C6710000}"/>
    <cellStyle name="Note 5 3 4 3 3 3" xfId="37453" xr:uid="{00000000-0005-0000-0000-0000C7710000}"/>
    <cellStyle name="Note 5 3 4 3 4" xfId="15516" xr:uid="{00000000-0005-0000-0000-0000C8710000}"/>
    <cellStyle name="Note 5 3 4 3 4 2" xfId="25690" xr:uid="{00000000-0005-0000-0000-0000C9710000}"/>
    <cellStyle name="Note 5 3 4 3 4 3" xfId="39995" xr:uid="{00000000-0005-0000-0000-0000CA710000}"/>
    <cellStyle name="Note 5 3 4 3 5" xfId="25685" xr:uid="{00000000-0005-0000-0000-0000CB710000}"/>
    <cellStyle name="Note 5 3 4 3 6" xfId="34893" xr:uid="{00000000-0005-0000-0000-0000CC710000}"/>
    <cellStyle name="Note 5 3 4 4" xfId="15517" xr:uid="{00000000-0005-0000-0000-0000CD710000}"/>
    <cellStyle name="Note 5 3 4 4 2" xfId="25691" xr:uid="{00000000-0005-0000-0000-0000CE710000}"/>
    <cellStyle name="Note 5 3 4 5" xfId="25677" xr:uid="{00000000-0005-0000-0000-0000CF710000}"/>
    <cellStyle name="Note 5 3 4 6" xfId="33596" xr:uid="{00000000-0005-0000-0000-0000D0710000}"/>
    <cellStyle name="Note 5 3 5" xfId="15518" xr:uid="{00000000-0005-0000-0000-0000D1710000}"/>
    <cellStyle name="Note 5 3 5 2" xfId="15519" xr:uid="{00000000-0005-0000-0000-0000D2710000}"/>
    <cellStyle name="Note 5 3 5 2 2" xfId="15520" xr:uid="{00000000-0005-0000-0000-0000D3710000}"/>
    <cellStyle name="Note 5 3 5 2 2 2" xfId="15521" xr:uid="{00000000-0005-0000-0000-0000D4710000}"/>
    <cellStyle name="Note 5 3 5 2 2 2 2" xfId="25695" xr:uid="{00000000-0005-0000-0000-0000D5710000}"/>
    <cellStyle name="Note 5 3 5 2 2 2 3" xfId="38269" xr:uid="{00000000-0005-0000-0000-0000D6710000}"/>
    <cellStyle name="Note 5 3 5 2 2 3" xfId="15522" xr:uid="{00000000-0005-0000-0000-0000D7710000}"/>
    <cellStyle name="Note 5 3 5 2 2 3 2" xfId="25696" xr:uid="{00000000-0005-0000-0000-0000D8710000}"/>
    <cellStyle name="Note 5 3 5 2 2 3 3" xfId="40809" xr:uid="{00000000-0005-0000-0000-0000D9710000}"/>
    <cellStyle name="Note 5 3 5 2 2 4" xfId="25694" xr:uid="{00000000-0005-0000-0000-0000DA710000}"/>
    <cellStyle name="Note 5 3 5 2 2 5" xfId="35716" xr:uid="{00000000-0005-0000-0000-0000DB710000}"/>
    <cellStyle name="Note 5 3 5 2 3" xfId="15523" xr:uid="{00000000-0005-0000-0000-0000DC710000}"/>
    <cellStyle name="Note 5 3 5 2 3 2" xfId="25697" xr:uid="{00000000-0005-0000-0000-0000DD710000}"/>
    <cellStyle name="Note 5 3 5 2 3 3" xfId="36995" xr:uid="{00000000-0005-0000-0000-0000DE710000}"/>
    <cellStyle name="Note 5 3 5 2 4" xfId="15524" xr:uid="{00000000-0005-0000-0000-0000DF710000}"/>
    <cellStyle name="Note 5 3 5 2 4 2" xfId="25698" xr:uid="{00000000-0005-0000-0000-0000E0710000}"/>
    <cellStyle name="Note 5 3 5 2 4 3" xfId="39539" xr:uid="{00000000-0005-0000-0000-0000E1710000}"/>
    <cellStyle name="Note 5 3 5 2 5" xfId="25693" xr:uid="{00000000-0005-0000-0000-0000E2710000}"/>
    <cellStyle name="Note 5 3 5 2 6" xfId="34441" xr:uid="{00000000-0005-0000-0000-0000E3710000}"/>
    <cellStyle name="Note 5 3 5 3" xfId="25692" xr:uid="{00000000-0005-0000-0000-0000E4710000}"/>
    <cellStyle name="Note 5 3 5 4" xfId="32464" xr:uid="{00000000-0005-0000-0000-0000E5710000}"/>
    <cellStyle name="Note 5 3 6" xfId="15525" xr:uid="{00000000-0005-0000-0000-0000E6710000}"/>
    <cellStyle name="Note 5 3 6 2" xfId="15526" xr:uid="{00000000-0005-0000-0000-0000E7710000}"/>
    <cellStyle name="Note 5 3 6 2 2" xfId="15527" xr:uid="{00000000-0005-0000-0000-0000E8710000}"/>
    <cellStyle name="Note 5 3 6 2 2 2" xfId="15528" xr:uid="{00000000-0005-0000-0000-0000E9710000}"/>
    <cellStyle name="Note 5 3 6 2 2 2 2" xfId="25702" xr:uid="{00000000-0005-0000-0000-0000EA710000}"/>
    <cellStyle name="Note 5 3 6 2 2 2 3" xfId="38791" xr:uid="{00000000-0005-0000-0000-0000EB710000}"/>
    <cellStyle name="Note 5 3 6 2 2 3" xfId="15529" xr:uid="{00000000-0005-0000-0000-0000EC710000}"/>
    <cellStyle name="Note 5 3 6 2 2 3 2" xfId="25703" xr:uid="{00000000-0005-0000-0000-0000ED710000}"/>
    <cellStyle name="Note 5 3 6 2 2 3 3" xfId="41331" xr:uid="{00000000-0005-0000-0000-0000EE710000}"/>
    <cellStyle name="Note 5 3 6 2 2 4" xfId="25701" xr:uid="{00000000-0005-0000-0000-0000EF710000}"/>
    <cellStyle name="Note 5 3 6 2 2 5" xfId="36238" xr:uid="{00000000-0005-0000-0000-0000F0710000}"/>
    <cellStyle name="Note 5 3 6 2 3" xfId="15530" xr:uid="{00000000-0005-0000-0000-0000F1710000}"/>
    <cellStyle name="Note 5 3 6 2 3 2" xfId="25704" xr:uid="{00000000-0005-0000-0000-0000F2710000}"/>
    <cellStyle name="Note 5 3 6 2 3 3" xfId="37519" xr:uid="{00000000-0005-0000-0000-0000F3710000}"/>
    <cellStyle name="Note 5 3 6 2 4" xfId="15531" xr:uid="{00000000-0005-0000-0000-0000F4710000}"/>
    <cellStyle name="Note 5 3 6 2 4 2" xfId="25705" xr:uid="{00000000-0005-0000-0000-0000F5710000}"/>
    <cellStyle name="Note 5 3 6 2 4 3" xfId="40061" xr:uid="{00000000-0005-0000-0000-0000F6710000}"/>
    <cellStyle name="Note 5 3 6 2 5" xfId="25700" xr:uid="{00000000-0005-0000-0000-0000F7710000}"/>
    <cellStyle name="Note 5 3 6 2 6" xfId="34959" xr:uid="{00000000-0005-0000-0000-0000F8710000}"/>
    <cellStyle name="Note 5 3 6 3" xfId="25699" xr:uid="{00000000-0005-0000-0000-0000F9710000}"/>
    <cellStyle name="Note 5 3 6 4" xfId="33686" xr:uid="{00000000-0005-0000-0000-0000FA710000}"/>
    <cellStyle name="Note 5 3 7" xfId="15532" xr:uid="{00000000-0005-0000-0000-0000FB710000}"/>
    <cellStyle name="Note 5 3 7 2" xfId="15533" xr:uid="{00000000-0005-0000-0000-0000FC710000}"/>
    <cellStyle name="Note 5 3 7 2 2" xfId="15534" xr:uid="{00000000-0005-0000-0000-0000FD710000}"/>
    <cellStyle name="Note 5 3 7 2 2 2" xfId="25708" xr:uid="{00000000-0005-0000-0000-0000FE710000}"/>
    <cellStyle name="Note 5 3 7 2 2 3" xfId="38127" xr:uid="{00000000-0005-0000-0000-0000FF710000}"/>
    <cellStyle name="Note 5 3 7 2 3" xfId="15535" xr:uid="{00000000-0005-0000-0000-000000720000}"/>
    <cellStyle name="Note 5 3 7 2 3 2" xfId="25709" xr:uid="{00000000-0005-0000-0000-000001720000}"/>
    <cellStyle name="Note 5 3 7 2 3 3" xfId="40667" xr:uid="{00000000-0005-0000-0000-000002720000}"/>
    <cellStyle name="Note 5 3 7 2 4" xfId="25707" xr:uid="{00000000-0005-0000-0000-000003720000}"/>
    <cellStyle name="Note 5 3 7 2 5" xfId="35574" xr:uid="{00000000-0005-0000-0000-000004720000}"/>
    <cellStyle name="Note 5 3 7 3" xfId="15536" xr:uid="{00000000-0005-0000-0000-000005720000}"/>
    <cellStyle name="Note 5 3 7 3 2" xfId="25710" xr:uid="{00000000-0005-0000-0000-000006720000}"/>
    <cellStyle name="Note 5 3 7 3 3" xfId="36853" xr:uid="{00000000-0005-0000-0000-000007720000}"/>
    <cellStyle name="Note 5 3 7 4" xfId="15537" xr:uid="{00000000-0005-0000-0000-000008720000}"/>
    <cellStyle name="Note 5 3 7 4 2" xfId="25711" xr:uid="{00000000-0005-0000-0000-000009720000}"/>
    <cellStyle name="Note 5 3 7 4 3" xfId="39397" xr:uid="{00000000-0005-0000-0000-00000A720000}"/>
    <cellStyle name="Note 5 3 7 5" xfId="25706" xr:uid="{00000000-0005-0000-0000-00000B720000}"/>
    <cellStyle name="Note 5 3 7 6" xfId="34299" xr:uid="{00000000-0005-0000-0000-00000C720000}"/>
    <cellStyle name="Note 5 3 8" xfId="15538" xr:uid="{00000000-0005-0000-0000-00000D720000}"/>
    <cellStyle name="Note 5 3 8 2" xfId="25712" xr:uid="{00000000-0005-0000-0000-00000E720000}"/>
    <cellStyle name="Note 5 3 8 3" xfId="42591" xr:uid="{00000000-0005-0000-0000-00000F720000}"/>
    <cellStyle name="Note 5 3 9" xfId="15539" xr:uid="{00000000-0005-0000-0000-000010720000}"/>
    <cellStyle name="Note 5 3 9 2" xfId="25713" xr:uid="{00000000-0005-0000-0000-000011720000}"/>
    <cellStyle name="Note 5 4" xfId="2740" xr:uid="{00000000-0005-0000-0000-000012720000}"/>
    <cellStyle name="Note 5 4 2" xfId="2741" xr:uid="{00000000-0005-0000-0000-000013720000}"/>
    <cellStyle name="Note 5 4 2 2" xfId="15542" xr:uid="{00000000-0005-0000-0000-000014720000}"/>
    <cellStyle name="Note 5 4 2 2 2" xfId="15543" xr:uid="{00000000-0005-0000-0000-000015720000}"/>
    <cellStyle name="Note 5 4 2 2 2 2" xfId="15544" xr:uid="{00000000-0005-0000-0000-000016720000}"/>
    <cellStyle name="Note 5 4 2 2 2 2 2" xfId="25718" xr:uid="{00000000-0005-0000-0000-000017720000}"/>
    <cellStyle name="Note 5 4 2 2 2 2 3" xfId="38857" xr:uid="{00000000-0005-0000-0000-000018720000}"/>
    <cellStyle name="Note 5 4 2 2 2 3" xfId="15545" xr:uid="{00000000-0005-0000-0000-000019720000}"/>
    <cellStyle name="Note 5 4 2 2 2 3 2" xfId="25719" xr:uid="{00000000-0005-0000-0000-00001A720000}"/>
    <cellStyle name="Note 5 4 2 2 2 3 3" xfId="41397" xr:uid="{00000000-0005-0000-0000-00001B720000}"/>
    <cellStyle name="Note 5 4 2 2 2 4" xfId="25717" xr:uid="{00000000-0005-0000-0000-00001C720000}"/>
    <cellStyle name="Note 5 4 2 2 2 5" xfId="36304" xr:uid="{00000000-0005-0000-0000-00001D720000}"/>
    <cellStyle name="Note 5 4 2 2 3" xfId="15546" xr:uid="{00000000-0005-0000-0000-00001E720000}"/>
    <cellStyle name="Note 5 4 2 2 3 2" xfId="25720" xr:uid="{00000000-0005-0000-0000-00001F720000}"/>
    <cellStyle name="Note 5 4 2 2 3 3" xfId="37585" xr:uid="{00000000-0005-0000-0000-000020720000}"/>
    <cellStyle name="Note 5 4 2 2 4" xfId="15547" xr:uid="{00000000-0005-0000-0000-000021720000}"/>
    <cellStyle name="Note 5 4 2 2 4 2" xfId="25721" xr:uid="{00000000-0005-0000-0000-000022720000}"/>
    <cellStyle name="Note 5 4 2 2 4 3" xfId="40127" xr:uid="{00000000-0005-0000-0000-000023720000}"/>
    <cellStyle name="Note 5 4 2 2 5" xfId="25716" xr:uid="{00000000-0005-0000-0000-000024720000}"/>
    <cellStyle name="Note 5 4 2 2 6" xfId="35025" xr:uid="{00000000-0005-0000-0000-000025720000}"/>
    <cellStyle name="Note 5 4 2 3" xfId="15548" xr:uid="{00000000-0005-0000-0000-000026720000}"/>
    <cellStyle name="Note 5 4 2 3 2" xfId="25722" xr:uid="{00000000-0005-0000-0000-000027720000}"/>
    <cellStyle name="Note 5 4 2 4" xfId="15541" xr:uid="{00000000-0005-0000-0000-000028720000}"/>
    <cellStyle name="Note 5 4 2 5" xfId="25715" xr:uid="{00000000-0005-0000-0000-000029720000}"/>
    <cellStyle name="Note 5 4 2 6" xfId="33754" xr:uid="{00000000-0005-0000-0000-00002A720000}"/>
    <cellStyle name="Note 5 4 3" xfId="2742" xr:uid="{00000000-0005-0000-0000-00002B720000}"/>
    <cellStyle name="Note 5 4 3 2" xfId="15550" xr:uid="{00000000-0005-0000-0000-00002C720000}"/>
    <cellStyle name="Note 5 4 3 2 2" xfId="15551" xr:uid="{00000000-0005-0000-0000-00002D720000}"/>
    <cellStyle name="Note 5 4 3 2 2 2" xfId="25725" xr:uid="{00000000-0005-0000-0000-00002E720000}"/>
    <cellStyle name="Note 5 4 3 2 2 3" xfId="38337" xr:uid="{00000000-0005-0000-0000-00002F720000}"/>
    <cellStyle name="Note 5 4 3 2 3" xfId="15552" xr:uid="{00000000-0005-0000-0000-000030720000}"/>
    <cellStyle name="Note 5 4 3 2 3 2" xfId="25726" xr:uid="{00000000-0005-0000-0000-000031720000}"/>
    <cellStyle name="Note 5 4 3 2 3 3" xfId="40877" xr:uid="{00000000-0005-0000-0000-000032720000}"/>
    <cellStyle name="Note 5 4 3 2 4" xfId="25724" xr:uid="{00000000-0005-0000-0000-000033720000}"/>
    <cellStyle name="Note 5 4 3 2 5" xfId="35784" xr:uid="{00000000-0005-0000-0000-000034720000}"/>
    <cellStyle name="Note 5 4 3 3" xfId="15553" xr:uid="{00000000-0005-0000-0000-000035720000}"/>
    <cellStyle name="Note 5 4 3 3 2" xfId="25727" xr:uid="{00000000-0005-0000-0000-000036720000}"/>
    <cellStyle name="Note 5 4 3 3 3" xfId="37063" xr:uid="{00000000-0005-0000-0000-000037720000}"/>
    <cellStyle name="Note 5 4 3 4" xfId="15554" xr:uid="{00000000-0005-0000-0000-000038720000}"/>
    <cellStyle name="Note 5 4 3 4 2" xfId="25728" xr:uid="{00000000-0005-0000-0000-000039720000}"/>
    <cellStyle name="Note 5 4 3 4 3" xfId="39607" xr:uid="{00000000-0005-0000-0000-00003A720000}"/>
    <cellStyle name="Note 5 4 3 5" xfId="15555" xr:uid="{00000000-0005-0000-0000-00003B720000}"/>
    <cellStyle name="Note 5 4 3 5 2" xfId="25729" xr:uid="{00000000-0005-0000-0000-00003C720000}"/>
    <cellStyle name="Note 5 4 3 6" xfId="15549" xr:uid="{00000000-0005-0000-0000-00003D720000}"/>
    <cellStyle name="Note 5 4 3 7" xfId="25723" xr:uid="{00000000-0005-0000-0000-00003E720000}"/>
    <cellStyle name="Note 5 4 3 8" xfId="34508" xr:uid="{00000000-0005-0000-0000-00003F720000}"/>
    <cellStyle name="Note 5 4 4" xfId="15556" xr:uid="{00000000-0005-0000-0000-000040720000}"/>
    <cellStyle name="Note 5 4 4 2" xfId="15557" xr:uid="{00000000-0005-0000-0000-000041720000}"/>
    <cellStyle name="Note 5 4 4 2 2" xfId="25731" xr:uid="{00000000-0005-0000-0000-000042720000}"/>
    <cellStyle name="Note 5 4 4 3" xfId="25730" xr:uid="{00000000-0005-0000-0000-000043720000}"/>
    <cellStyle name="Note 5 4 4 4" xfId="42592" xr:uid="{00000000-0005-0000-0000-000044720000}"/>
    <cellStyle name="Note 5 4 5" xfId="15558" xr:uid="{00000000-0005-0000-0000-000045720000}"/>
    <cellStyle name="Note 5 4 5 2" xfId="25732" xr:uid="{00000000-0005-0000-0000-000046720000}"/>
    <cellStyle name="Note 5 4 6" xfId="15540" xr:uid="{00000000-0005-0000-0000-000047720000}"/>
    <cellStyle name="Note 5 4 7" xfId="25714" xr:uid="{00000000-0005-0000-0000-000048720000}"/>
    <cellStyle name="Note 5 4 8" xfId="32554" xr:uid="{00000000-0005-0000-0000-000049720000}"/>
    <cellStyle name="Note 5 5" xfId="15559" xr:uid="{00000000-0005-0000-0000-00004A720000}"/>
    <cellStyle name="Note 5 5 2" xfId="15560" xr:uid="{00000000-0005-0000-0000-00004B720000}"/>
    <cellStyle name="Note 5 5 2 2" xfId="15561" xr:uid="{00000000-0005-0000-0000-00004C720000}"/>
    <cellStyle name="Note 5 5 2 2 2" xfId="15562" xr:uid="{00000000-0005-0000-0000-00004D720000}"/>
    <cellStyle name="Note 5 5 2 2 2 2" xfId="15563" xr:uid="{00000000-0005-0000-0000-00004E720000}"/>
    <cellStyle name="Note 5 5 2 2 2 2 2" xfId="25737" xr:uid="{00000000-0005-0000-0000-00004F720000}"/>
    <cellStyle name="Note 5 5 2 2 2 2 3" xfId="39008" xr:uid="{00000000-0005-0000-0000-000050720000}"/>
    <cellStyle name="Note 5 5 2 2 2 3" xfId="15564" xr:uid="{00000000-0005-0000-0000-000051720000}"/>
    <cellStyle name="Note 5 5 2 2 2 3 2" xfId="25738" xr:uid="{00000000-0005-0000-0000-000052720000}"/>
    <cellStyle name="Note 5 5 2 2 2 3 3" xfId="41548" xr:uid="{00000000-0005-0000-0000-000053720000}"/>
    <cellStyle name="Note 5 5 2 2 2 4" xfId="25736" xr:uid="{00000000-0005-0000-0000-000054720000}"/>
    <cellStyle name="Note 5 5 2 2 2 5" xfId="36455" xr:uid="{00000000-0005-0000-0000-000055720000}"/>
    <cellStyle name="Note 5 5 2 2 3" xfId="15565" xr:uid="{00000000-0005-0000-0000-000056720000}"/>
    <cellStyle name="Note 5 5 2 2 3 2" xfId="25739" xr:uid="{00000000-0005-0000-0000-000057720000}"/>
    <cellStyle name="Note 5 5 2 2 3 3" xfId="37736" xr:uid="{00000000-0005-0000-0000-000058720000}"/>
    <cellStyle name="Note 5 5 2 2 4" xfId="15566" xr:uid="{00000000-0005-0000-0000-000059720000}"/>
    <cellStyle name="Note 5 5 2 2 4 2" xfId="25740" xr:uid="{00000000-0005-0000-0000-00005A720000}"/>
    <cellStyle name="Note 5 5 2 2 4 3" xfId="40278" xr:uid="{00000000-0005-0000-0000-00005B720000}"/>
    <cellStyle name="Note 5 5 2 2 5" xfId="25735" xr:uid="{00000000-0005-0000-0000-00005C720000}"/>
    <cellStyle name="Note 5 5 2 2 6" xfId="35176" xr:uid="{00000000-0005-0000-0000-00005D720000}"/>
    <cellStyle name="Note 5 5 2 3" xfId="25734" xr:uid="{00000000-0005-0000-0000-00005E720000}"/>
    <cellStyle name="Note 5 5 2 4" xfId="33905" xr:uid="{00000000-0005-0000-0000-00005F720000}"/>
    <cellStyle name="Note 5 5 3" xfId="15567" xr:uid="{00000000-0005-0000-0000-000060720000}"/>
    <cellStyle name="Note 5 5 3 2" xfId="15568" xr:uid="{00000000-0005-0000-0000-000061720000}"/>
    <cellStyle name="Note 5 5 3 2 2" xfId="15569" xr:uid="{00000000-0005-0000-0000-000062720000}"/>
    <cellStyle name="Note 5 5 3 2 2 2" xfId="25743" xr:uid="{00000000-0005-0000-0000-000063720000}"/>
    <cellStyle name="Note 5 5 3 2 2 3" xfId="38488" xr:uid="{00000000-0005-0000-0000-000064720000}"/>
    <cellStyle name="Note 5 5 3 2 3" xfId="15570" xr:uid="{00000000-0005-0000-0000-000065720000}"/>
    <cellStyle name="Note 5 5 3 2 3 2" xfId="25744" xr:uid="{00000000-0005-0000-0000-000066720000}"/>
    <cellStyle name="Note 5 5 3 2 3 3" xfId="41028" xr:uid="{00000000-0005-0000-0000-000067720000}"/>
    <cellStyle name="Note 5 5 3 2 4" xfId="25742" xr:uid="{00000000-0005-0000-0000-000068720000}"/>
    <cellStyle name="Note 5 5 3 2 5" xfId="35935" xr:uid="{00000000-0005-0000-0000-000069720000}"/>
    <cellStyle name="Note 5 5 3 3" xfId="15571" xr:uid="{00000000-0005-0000-0000-00006A720000}"/>
    <cellStyle name="Note 5 5 3 3 2" xfId="25745" xr:uid="{00000000-0005-0000-0000-00006B720000}"/>
    <cellStyle name="Note 5 5 3 3 3" xfId="37214" xr:uid="{00000000-0005-0000-0000-00006C720000}"/>
    <cellStyle name="Note 5 5 3 4" xfId="15572" xr:uid="{00000000-0005-0000-0000-00006D720000}"/>
    <cellStyle name="Note 5 5 3 4 2" xfId="25746" xr:uid="{00000000-0005-0000-0000-00006E720000}"/>
    <cellStyle name="Note 5 5 3 4 3" xfId="39758" xr:uid="{00000000-0005-0000-0000-00006F720000}"/>
    <cellStyle name="Note 5 5 3 5" xfId="25741" xr:uid="{00000000-0005-0000-0000-000070720000}"/>
    <cellStyle name="Note 5 5 3 6" xfId="34655" xr:uid="{00000000-0005-0000-0000-000071720000}"/>
    <cellStyle name="Note 5 5 4" xfId="25733" xr:uid="{00000000-0005-0000-0000-000072720000}"/>
    <cellStyle name="Note 5 5 5" xfId="32702" xr:uid="{00000000-0005-0000-0000-000073720000}"/>
    <cellStyle name="Note 5 6" xfId="15573" xr:uid="{00000000-0005-0000-0000-000074720000}"/>
    <cellStyle name="Note 5 6 2" xfId="15574" xr:uid="{00000000-0005-0000-0000-000075720000}"/>
    <cellStyle name="Note 5 6 2 2" xfId="15575" xr:uid="{00000000-0005-0000-0000-000076720000}"/>
    <cellStyle name="Note 5 6 2 2 2" xfId="15576" xr:uid="{00000000-0005-0000-0000-000077720000}"/>
    <cellStyle name="Note 5 6 2 2 2 2" xfId="15577" xr:uid="{00000000-0005-0000-0000-000078720000}"/>
    <cellStyle name="Note 5 6 2 2 2 2 2" xfId="25751" xr:uid="{00000000-0005-0000-0000-000079720000}"/>
    <cellStyle name="Note 5 6 2 2 2 2 3" xfId="39167" xr:uid="{00000000-0005-0000-0000-00007A720000}"/>
    <cellStyle name="Note 5 6 2 2 2 3" xfId="15578" xr:uid="{00000000-0005-0000-0000-00007B720000}"/>
    <cellStyle name="Note 5 6 2 2 2 3 2" xfId="25752" xr:uid="{00000000-0005-0000-0000-00007C720000}"/>
    <cellStyle name="Note 5 6 2 2 2 3 3" xfId="41707" xr:uid="{00000000-0005-0000-0000-00007D720000}"/>
    <cellStyle name="Note 5 6 2 2 2 4" xfId="25750" xr:uid="{00000000-0005-0000-0000-00007E720000}"/>
    <cellStyle name="Note 5 6 2 2 2 5" xfId="36614" xr:uid="{00000000-0005-0000-0000-00007F720000}"/>
    <cellStyle name="Note 5 6 2 2 3" xfId="15579" xr:uid="{00000000-0005-0000-0000-000080720000}"/>
    <cellStyle name="Note 5 6 2 2 3 2" xfId="25753" xr:uid="{00000000-0005-0000-0000-000081720000}"/>
    <cellStyle name="Note 5 6 2 2 3 3" xfId="37897" xr:uid="{00000000-0005-0000-0000-000082720000}"/>
    <cellStyle name="Note 5 6 2 2 4" xfId="15580" xr:uid="{00000000-0005-0000-0000-000083720000}"/>
    <cellStyle name="Note 5 6 2 2 4 2" xfId="25754" xr:uid="{00000000-0005-0000-0000-000084720000}"/>
    <cellStyle name="Note 5 6 2 2 4 3" xfId="40437" xr:uid="{00000000-0005-0000-0000-000085720000}"/>
    <cellStyle name="Note 5 6 2 2 5" xfId="25749" xr:uid="{00000000-0005-0000-0000-000086720000}"/>
    <cellStyle name="Note 5 6 2 2 6" xfId="35337" xr:uid="{00000000-0005-0000-0000-000087720000}"/>
    <cellStyle name="Note 5 6 2 3" xfId="25748" xr:uid="{00000000-0005-0000-0000-000088720000}"/>
    <cellStyle name="Note 5 6 2 4" xfId="34065" xr:uid="{00000000-0005-0000-0000-000089720000}"/>
    <cellStyle name="Note 5 6 3" xfId="15581" xr:uid="{00000000-0005-0000-0000-00008A720000}"/>
    <cellStyle name="Note 5 6 3 2" xfId="15582" xr:uid="{00000000-0005-0000-0000-00008B720000}"/>
    <cellStyle name="Note 5 6 3 2 2" xfId="15583" xr:uid="{00000000-0005-0000-0000-00008C720000}"/>
    <cellStyle name="Note 5 6 3 2 2 2" xfId="25757" xr:uid="{00000000-0005-0000-0000-00008D720000}"/>
    <cellStyle name="Note 5 6 3 2 2 3" xfId="38647" xr:uid="{00000000-0005-0000-0000-00008E720000}"/>
    <cellStyle name="Note 5 6 3 2 3" xfId="15584" xr:uid="{00000000-0005-0000-0000-00008F720000}"/>
    <cellStyle name="Note 5 6 3 2 3 2" xfId="25758" xr:uid="{00000000-0005-0000-0000-000090720000}"/>
    <cellStyle name="Note 5 6 3 2 3 3" xfId="41187" xr:uid="{00000000-0005-0000-0000-000091720000}"/>
    <cellStyle name="Note 5 6 3 2 4" xfId="25756" xr:uid="{00000000-0005-0000-0000-000092720000}"/>
    <cellStyle name="Note 5 6 3 2 5" xfId="36094" xr:uid="{00000000-0005-0000-0000-000093720000}"/>
    <cellStyle name="Note 5 6 3 3" xfId="15585" xr:uid="{00000000-0005-0000-0000-000094720000}"/>
    <cellStyle name="Note 5 6 3 3 2" xfId="25759" xr:uid="{00000000-0005-0000-0000-000095720000}"/>
    <cellStyle name="Note 5 6 3 3 3" xfId="37375" xr:uid="{00000000-0005-0000-0000-000096720000}"/>
    <cellStyle name="Note 5 6 3 4" xfId="15586" xr:uid="{00000000-0005-0000-0000-000097720000}"/>
    <cellStyle name="Note 5 6 3 4 2" xfId="25760" xr:uid="{00000000-0005-0000-0000-000098720000}"/>
    <cellStyle name="Note 5 6 3 4 3" xfId="39917" xr:uid="{00000000-0005-0000-0000-000099720000}"/>
    <cellStyle name="Note 5 6 3 5" xfId="25755" xr:uid="{00000000-0005-0000-0000-00009A720000}"/>
    <cellStyle name="Note 5 6 3 6" xfId="34814" xr:uid="{00000000-0005-0000-0000-00009B720000}"/>
    <cellStyle name="Note 5 6 4" xfId="25747" xr:uid="{00000000-0005-0000-0000-00009C720000}"/>
    <cellStyle name="Note 5 6 5" xfId="32878" xr:uid="{00000000-0005-0000-0000-00009D720000}"/>
    <cellStyle name="Note 5 7" xfId="15587" xr:uid="{00000000-0005-0000-0000-00009E720000}"/>
    <cellStyle name="Note 5 7 2" xfId="15588" xr:uid="{00000000-0005-0000-0000-00009F720000}"/>
    <cellStyle name="Note 5 7 2 2" xfId="15589" xr:uid="{00000000-0005-0000-0000-0000A0720000}"/>
    <cellStyle name="Note 5 7 2 2 2" xfId="15590" xr:uid="{00000000-0005-0000-0000-0000A1720000}"/>
    <cellStyle name="Note 5 7 2 2 2 2" xfId="25764" xr:uid="{00000000-0005-0000-0000-0000A2720000}"/>
    <cellStyle name="Note 5 7 2 2 2 3" xfId="38201" xr:uid="{00000000-0005-0000-0000-0000A3720000}"/>
    <cellStyle name="Note 5 7 2 2 3" xfId="15591" xr:uid="{00000000-0005-0000-0000-0000A4720000}"/>
    <cellStyle name="Note 5 7 2 2 3 2" xfId="25765" xr:uid="{00000000-0005-0000-0000-0000A5720000}"/>
    <cellStyle name="Note 5 7 2 2 3 3" xfId="40741" xr:uid="{00000000-0005-0000-0000-0000A6720000}"/>
    <cellStyle name="Note 5 7 2 2 4" xfId="25763" xr:uid="{00000000-0005-0000-0000-0000A7720000}"/>
    <cellStyle name="Note 5 7 2 2 5" xfId="35648" xr:uid="{00000000-0005-0000-0000-0000A8720000}"/>
    <cellStyle name="Note 5 7 2 3" xfId="15592" xr:uid="{00000000-0005-0000-0000-0000A9720000}"/>
    <cellStyle name="Note 5 7 2 3 2" xfId="25766" xr:uid="{00000000-0005-0000-0000-0000AA720000}"/>
    <cellStyle name="Note 5 7 2 3 3" xfId="36927" xr:uid="{00000000-0005-0000-0000-0000AB720000}"/>
    <cellStyle name="Note 5 7 2 4" xfId="15593" xr:uid="{00000000-0005-0000-0000-0000AC720000}"/>
    <cellStyle name="Note 5 7 2 4 2" xfId="25767" xr:uid="{00000000-0005-0000-0000-0000AD720000}"/>
    <cellStyle name="Note 5 7 2 4 3" xfId="39471" xr:uid="{00000000-0005-0000-0000-0000AE720000}"/>
    <cellStyle name="Note 5 7 2 5" xfId="25762" xr:uid="{00000000-0005-0000-0000-0000AF720000}"/>
    <cellStyle name="Note 5 7 2 6" xfId="34373" xr:uid="{00000000-0005-0000-0000-0000B0720000}"/>
    <cellStyle name="Note 5 7 3" xfId="25761" xr:uid="{00000000-0005-0000-0000-0000B1720000}"/>
    <cellStyle name="Note 5 7 4" xfId="31774" xr:uid="{00000000-0005-0000-0000-0000B2720000}"/>
    <cellStyle name="Note 5 8" xfId="15594" xr:uid="{00000000-0005-0000-0000-0000B3720000}"/>
    <cellStyle name="Note 5 8 2" xfId="15595" xr:uid="{00000000-0005-0000-0000-0000B4720000}"/>
    <cellStyle name="Note 5 8 2 2" xfId="15596" xr:uid="{00000000-0005-0000-0000-0000B5720000}"/>
    <cellStyle name="Note 5 8 2 2 2" xfId="25770" xr:uid="{00000000-0005-0000-0000-0000B6720000}"/>
    <cellStyle name="Note 5 8 2 2 3" xfId="38049" xr:uid="{00000000-0005-0000-0000-0000B7720000}"/>
    <cellStyle name="Note 5 8 2 3" xfId="15597" xr:uid="{00000000-0005-0000-0000-0000B8720000}"/>
    <cellStyle name="Note 5 8 2 3 2" xfId="25771" xr:uid="{00000000-0005-0000-0000-0000B9720000}"/>
    <cellStyle name="Note 5 8 2 3 3" xfId="40589" xr:uid="{00000000-0005-0000-0000-0000BA720000}"/>
    <cellStyle name="Note 5 8 2 4" xfId="25769" xr:uid="{00000000-0005-0000-0000-0000BB720000}"/>
    <cellStyle name="Note 5 8 2 5" xfId="35496" xr:uid="{00000000-0005-0000-0000-0000BC720000}"/>
    <cellStyle name="Note 5 8 3" xfId="15598" xr:uid="{00000000-0005-0000-0000-0000BD720000}"/>
    <cellStyle name="Note 5 8 3 2" xfId="25772" xr:uid="{00000000-0005-0000-0000-0000BE720000}"/>
    <cellStyle name="Note 5 8 3 3" xfId="36775" xr:uid="{00000000-0005-0000-0000-0000BF720000}"/>
    <cellStyle name="Note 5 8 4" xfId="15599" xr:uid="{00000000-0005-0000-0000-0000C0720000}"/>
    <cellStyle name="Note 5 8 4 2" xfId="25773" xr:uid="{00000000-0005-0000-0000-0000C1720000}"/>
    <cellStyle name="Note 5 8 4 3" xfId="39319" xr:uid="{00000000-0005-0000-0000-0000C2720000}"/>
    <cellStyle name="Note 5 8 5" xfId="25768" xr:uid="{00000000-0005-0000-0000-0000C3720000}"/>
    <cellStyle name="Note 5 8 6" xfId="34221" xr:uid="{00000000-0005-0000-0000-0000C4720000}"/>
    <cellStyle name="Note 5 9" xfId="15600" xr:uid="{00000000-0005-0000-0000-0000C5720000}"/>
    <cellStyle name="Note 5 9 2" xfId="25774" xr:uid="{00000000-0005-0000-0000-0000C6720000}"/>
    <cellStyle name="Note 5 9 3" xfId="42457" xr:uid="{00000000-0005-0000-0000-0000C7720000}"/>
    <cellStyle name="Note 6" xfId="2743" xr:uid="{00000000-0005-0000-0000-0000C8720000}"/>
    <cellStyle name="Note 6 10" xfId="15602" xr:uid="{00000000-0005-0000-0000-0000C9720000}"/>
    <cellStyle name="Note 6 10 2" xfId="25776" xr:uid="{00000000-0005-0000-0000-0000CA720000}"/>
    <cellStyle name="Note 6 11" xfId="15601" xr:uid="{00000000-0005-0000-0000-0000CB720000}"/>
    <cellStyle name="Note 6 12" xfId="25775" xr:uid="{00000000-0005-0000-0000-0000CC720000}"/>
    <cellStyle name="Note 6 13" xfId="30930" xr:uid="{00000000-0005-0000-0000-0000CD720000}"/>
    <cellStyle name="Note 6 2" xfId="2744" xr:uid="{00000000-0005-0000-0000-0000CE720000}"/>
    <cellStyle name="Note 6 2 10" xfId="15603" xr:uid="{00000000-0005-0000-0000-0000CF720000}"/>
    <cellStyle name="Note 6 2 11" xfId="25777" xr:uid="{00000000-0005-0000-0000-0000D0720000}"/>
    <cellStyle name="Note 6 2 12" xfId="30931" xr:uid="{00000000-0005-0000-0000-0000D1720000}"/>
    <cellStyle name="Note 6 2 2" xfId="15604" xr:uid="{00000000-0005-0000-0000-0000D2720000}"/>
    <cellStyle name="Note 6 2 2 2" xfId="15605" xr:uid="{00000000-0005-0000-0000-0000D3720000}"/>
    <cellStyle name="Note 6 2 2 2 2" xfId="15606" xr:uid="{00000000-0005-0000-0000-0000D4720000}"/>
    <cellStyle name="Note 6 2 2 2 2 2" xfId="15607" xr:uid="{00000000-0005-0000-0000-0000D5720000}"/>
    <cellStyle name="Note 6 2 2 2 2 2 2" xfId="15608" xr:uid="{00000000-0005-0000-0000-0000D6720000}"/>
    <cellStyle name="Note 6 2 2 2 2 2 2 2" xfId="15609" xr:uid="{00000000-0005-0000-0000-0000D7720000}"/>
    <cellStyle name="Note 6 2 2 2 2 2 2 2 2" xfId="25783" xr:uid="{00000000-0005-0000-0000-0000D8720000}"/>
    <cellStyle name="Note 6 2 2 2 2 2 2 2 3" xfId="38937" xr:uid="{00000000-0005-0000-0000-0000D9720000}"/>
    <cellStyle name="Note 6 2 2 2 2 2 2 3" xfId="15610" xr:uid="{00000000-0005-0000-0000-0000DA720000}"/>
    <cellStyle name="Note 6 2 2 2 2 2 2 3 2" xfId="25784" xr:uid="{00000000-0005-0000-0000-0000DB720000}"/>
    <cellStyle name="Note 6 2 2 2 2 2 2 3 3" xfId="41477" xr:uid="{00000000-0005-0000-0000-0000DC720000}"/>
    <cellStyle name="Note 6 2 2 2 2 2 2 4" xfId="25782" xr:uid="{00000000-0005-0000-0000-0000DD720000}"/>
    <cellStyle name="Note 6 2 2 2 2 2 2 5" xfId="36384" xr:uid="{00000000-0005-0000-0000-0000DE720000}"/>
    <cellStyle name="Note 6 2 2 2 2 2 3" xfId="15611" xr:uid="{00000000-0005-0000-0000-0000DF720000}"/>
    <cellStyle name="Note 6 2 2 2 2 2 3 2" xfId="25785" xr:uid="{00000000-0005-0000-0000-0000E0720000}"/>
    <cellStyle name="Note 6 2 2 2 2 2 3 3" xfId="37665" xr:uid="{00000000-0005-0000-0000-0000E1720000}"/>
    <cellStyle name="Note 6 2 2 2 2 2 4" xfId="15612" xr:uid="{00000000-0005-0000-0000-0000E2720000}"/>
    <cellStyle name="Note 6 2 2 2 2 2 4 2" xfId="25786" xr:uid="{00000000-0005-0000-0000-0000E3720000}"/>
    <cellStyle name="Note 6 2 2 2 2 2 4 3" xfId="40207" xr:uid="{00000000-0005-0000-0000-0000E4720000}"/>
    <cellStyle name="Note 6 2 2 2 2 2 5" xfId="25781" xr:uid="{00000000-0005-0000-0000-0000E5720000}"/>
    <cellStyle name="Note 6 2 2 2 2 2 6" xfId="35105" xr:uid="{00000000-0005-0000-0000-0000E6720000}"/>
    <cellStyle name="Note 6 2 2 2 2 3" xfId="25780" xr:uid="{00000000-0005-0000-0000-0000E7720000}"/>
    <cellStyle name="Note 6 2 2 2 2 4" xfId="33834" xr:uid="{00000000-0005-0000-0000-0000E8720000}"/>
    <cellStyle name="Note 6 2 2 2 3" xfId="15613" xr:uid="{00000000-0005-0000-0000-0000E9720000}"/>
    <cellStyle name="Note 6 2 2 2 3 2" xfId="15614" xr:uid="{00000000-0005-0000-0000-0000EA720000}"/>
    <cellStyle name="Note 6 2 2 2 3 2 2" xfId="15615" xr:uid="{00000000-0005-0000-0000-0000EB720000}"/>
    <cellStyle name="Note 6 2 2 2 3 2 2 2" xfId="25789" xr:uid="{00000000-0005-0000-0000-0000EC720000}"/>
    <cellStyle name="Note 6 2 2 2 3 2 2 3" xfId="38417" xr:uid="{00000000-0005-0000-0000-0000ED720000}"/>
    <cellStyle name="Note 6 2 2 2 3 2 3" xfId="15616" xr:uid="{00000000-0005-0000-0000-0000EE720000}"/>
    <cellStyle name="Note 6 2 2 2 3 2 3 2" xfId="25790" xr:uid="{00000000-0005-0000-0000-0000EF720000}"/>
    <cellStyle name="Note 6 2 2 2 3 2 3 3" xfId="40957" xr:uid="{00000000-0005-0000-0000-0000F0720000}"/>
    <cellStyle name="Note 6 2 2 2 3 2 4" xfId="25788" xr:uid="{00000000-0005-0000-0000-0000F1720000}"/>
    <cellStyle name="Note 6 2 2 2 3 2 5" xfId="35864" xr:uid="{00000000-0005-0000-0000-0000F2720000}"/>
    <cellStyle name="Note 6 2 2 2 3 3" xfId="15617" xr:uid="{00000000-0005-0000-0000-0000F3720000}"/>
    <cellStyle name="Note 6 2 2 2 3 3 2" xfId="25791" xr:uid="{00000000-0005-0000-0000-0000F4720000}"/>
    <cellStyle name="Note 6 2 2 2 3 3 3" xfId="37143" xr:uid="{00000000-0005-0000-0000-0000F5720000}"/>
    <cellStyle name="Note 6 2 2 2 3 4" xfId="15618" xr:uid="{00000000-0005-0000-0000-0000F6720000}"/>
    <cellStyle name="Note 6 2 2 2 3 4 2" xfId="25792" xr:uid="{00000000-0005-0000-0000-0000F7720000}"/>
    <cellStyle name="Note 6 2 2 2 3 4 3" xfId="39687" xr:uid="{00000000-0005-0000-0000-0000F8720000}"/>
    <cellStyle name="Note 6 2 2 2 3 5" xfId="25787" xr:uid="{00000000-0005-0000-0000-0000F9720000}"/>
    <cellStyle name="Note 6 2 2 2 3 6" xfId="34586" xr:uid="{00000000-0005-0000-0000-0000FA720000}"/>
    <cellStyle name="Note 6 2 2 2 4" xfId="25779" xr:uid="{00000000-0005-0000-0000-0000FB720000}"/>
    <cellStyle name="Note 6 2 2 2 5" xfId="32631" xr:uid="{00000000-0005-0000-0000-0000FC720000}"/>
    <cellStyle name="Note 6 2 2 3" xfId="15619" xr:uid="{00000000-0005-0000-0000-0000FD720000}"/>
    <cellStyle name="Note 6 2 2 3 2" xfId="15620" xr:uid="{00000000-0005-0000-0000-0000FE720000}"/>
    <cellStyle name="Note 6 2 2 3 2 2" xfId="15621" xr:uid="{00000000-0005-0000-0000-0000FF720000}"/>
    <cellStyle name="Note 6 2 2 3 2 2 2" xfId="15622" xr:uid="{00000000-0005-0000-0000-000000730000}"/>
    <cellStyle name="Note 6 2 2 3 2 2 2 2" xfId="15623" xr:uid="{00000000-0005-0000-0000-000001730000}"/>
    <cellStyle name="Note 6 2 2 3 2 2 2 2 2" xfId="25797" xr:uid="{00000000-0005-0000-0000-000002730000}"/>
    <cellStyle name="Note 6 2 2 3 2 2 2 2 3" xfId="39089" xr:uid="{00000000-0005-0000-0000-000003730000}"/>
    <cellStyle name="Note 6 2 2 3 2 2 2 3" xfId="15624" xr:uid="{00000000-0005-0000-0000-000004730000}"/>
    <cellStyle name="Note 6 2 2 3 2 2 2 3 2" xfId="25798" xr:uid="{00000000-0005-0000-0000-000005730000}"/>
    <cellStyle name="Note 6 2 2 3 2 2 2 3 3" xfId="41629" xr:uid="{00000000-0005-0000-0000-000006730000}"/>
    <cellStyle name="Note 6 2 2 3 2 2 2 4" xfId="25796" xr:uid="{00000000-0005-0000-0000-000007730000}"/>
    <cellStyle name="Note 6 2 2 3 2 2 2 5" xfId="36536" xr:uid="{00000000-0005-0000-0000-000008730000}"/>
    <cellStyle name="Note 6 2 2 3 2 2 3" xfId="15625" xr:uid="{00000000-0005-0000-0000-000009730000}"/>
    <cellStyle name="Note 6 2 2 3 2 2 3 2" xfId="25799" xr:uid="{00000000-0005-0000-0000-00000A730000}"/>
    <cellStyle name="Note 6 2 2 3 2 2 3 3" xfId="37817" xr:uid="{00000000-0005-0000-0000-00000B730000}"/>
    <cellStyle name="Note 6 2 2 3 2 2 4" xfId="15626" xr:uid="{00000000-0005-0000-0000-00000C730000}"/>
    <cellStyle name="Note 6 2 2 3 2 2 4 2" xfId="25800" xr:uid="{00000000-0005-0000-0000-00000D730000}"/>
    <cellStyle name="Note 6 2 2 3 2 2 4 3" xfId="40359" xr:uid="{00000000-0005-0000-0000-00000E730000}"/>
    <cellStyle name="Note 6 2 2 3 2 2 5" xfId="25795" xr:uid="{00000000-0005-0000-0000-00000F730000}"/>
    <cellStyle name="Note 6 2 2 3 2 2 6" xfId="35257" xr:uid="{00000000-0005-0000-0000-000010730000}"/>
    <cellStyle name="Note 6 2 2 3 2 3" xfId="25794" xr:uid="{00000000-0005-0000-0000-000011730000}"/>
    <cellStyle name="Note 6 2 2 3 2 4" xfId="33985" xr:uid="{00000000-0005-0000-0000-000012730000}"/>
    <cellStyle name="Note 6 2 2 3 3" xfId="15627" xr:uid="{00000000-0005-0000-0000-000013730000}"/>
    <cellStyle name="Note 6 2 2 3 3 2" xfId="15628" xr:uid="{00000000-0005-0000-0000-000014730000}"/>
    <cellStyle name="Note 6 2 2 3 3 2 2" xfId="15629" xr:uid="{00000000-0005-0000-0000-000015730000}"/>
    <cellStyle name="Note 6 2 2 3 3 2 2 2" xfId="25803" xr:uid="{00000000-0005-0000-0000-000016730000}"/>
    <cellStyle name="Note 6 2 2 3 3 2 2 3" xfId="38569" xr:uid="{00000000-0005-0000-0000-000017730000}"/>
    <cellStyle name="Note 6 2 2 3 3 2 3" xfId="15630" xr:uid="{00000000-0005-0000-0000-000018730000}"/>
    <cellStyle name="Note 6 2 2 3 3 2 3 2" xfId="25804" xr:uid="{00000000-0005-0000-0000-000019730000}"/>
    <cellStyle name="Note 6 2 2 3 3 2 3 3" xfId="41109" xr:uid="{00000000-0005-0000-0000-00001A730000}"/>
    <cellStyle name="Note 6 2 2 3 3 2 4" xfId="25802" xr:uid="{00000000-0005-0000-0000-00001B730000}"/>
    <cellStyle name="Note 6 2 2 3 3 2 5" xfId="36016" xr:uid="{00000000-0005-0000-0000-00001C730000}"/>
    <cellStyle name="Note 6 2 2 3 3 3" xfId="15631" xr:uid="{00000000-0005-0000-0000-00001D730000}"/>
    <cellStyle name="Note 6 2 2 3 3 3 2" xfId="25805" xr:uid="{00000000-0005-0000-0000-00001E730000}"/>
    <cellStyle name="Note 6 2 2 3 3 3 3" xfId="37295" xr:uid="{00000000-0005-0000-0000-00001F730000}"/>
    <cellStyle name="Note 6 2 2 3 3 4" xfId="15632" xr:uid="{00000000-0005-0000-0000-000020730000}"/>
    <cellStyle name="Note 6 2 2 3 3 4 2" xfId="25806" xr:uid="{00000000-0005-0000-0000-000021730000}"/>
    <cellStyle name="Note 6 2 2 3 3 4 3" xfId="39839" xr:uid="{00000000-0005-0000-0000-000022730000}"/>
    <cellStyle name="Note 6 2 2 3 3 5" xfId="25801" xr:uid="{00000000-0005-0000-0000-000023730000}"/>
    <cellStyle name="Note 6 2 2 3 3 6" xfId="34734" xr:uid="{00000000-0005-0000-0000-000024730000}"/>
    <cellStyle name="Note 6 2 2 3 4" xfId="25793" xr:uid="{00000000-0005-0000-0000-000025730000}"/>
    <cellStyle name="Note 6 2 2 3 5" xfId="32778" xr:uid="{00000000-0005-0000-0000-000026730000}"/>
    <cellStyle name="Note 6 2 2 4" xfId="15633" xr:uid="{00000000-0005-0000-0000-000027730000}"/>
    <cellStyle name="Note 6 2 2 4 2" xfId="15634" xr:uid="{00000000-0005-0000-0000-000028730000}"/>
    <cellStyle name="Note 6 2 2 4 2 2" xfId="15635" xr:uid="{00000000-0005-0000-0000-000029730000}"/>
    <cellStyle name="Note 6 2 2 4 2 2 2" xfId="15636" xr:uid="{00000000-0005-0000-0000-00002A730000}"/>
    <cellStyle name="Note 6 2 2 4 2 2 2 2" xfId="15637" xr:uid="{00000000-0005-0000-0000-00002B730000}"/>
    <cellStyle name="Note 6 2 2 4 2 2 2 2 2" xfId="25811" xr:uid="{00000000-0005-0000-0000-00002C730000}"/>
    <cellStyle name="Note 6 2 2 4 2 2 2 2 3" xfId="39248" xr:uid="{00000000-0005-0000-0000-00002D730000}"/>
    <cellStyle name="Note 6 2 2 4 2 2 2 3" xfId="15638" xr:uid="{00000000-0005-0000-0000-00002E730000}"/>
    <cellStyle name="Note 6 2 2 4 2 2 2 3 2" xfId="25812" xr:uid="{00000000-0005-0000-0000-00002F730000}"/>
    <cellStyle name="Note 6 2 2 4 2 2 2 3 3" xfId="41788" xr:uid="{00000000-0005-0000-0000-000030730000}"/>
    <cellStyle name="Note 6 2 2 4 2 2 2 4" xfId="25810" xr:uid="{00000000-0005-0000-0000-000031730000}"/>
    <cellStyle name="Note 6 2 2 4 2 2 2 5" xfId="36695" xr:uid="{00000000-0005-0000-0000-000032730000}"/>
    <cellStyle name="Note 6 2 2 4 2 2 3" xfId="15639" xr:uid="{00000000-0005-0000-0000-000033730000}"/>
    <cellStyle name="Note 6 2 2 4 2 2 3 2" xfId="25813" xr:uid="{00000000-0005-0000-0000-000034730000}"/>
    <cellStyle name="Note 6 2 2 4 2 2 3 3" xfId="37978" xr:uid="{00000000-0005-0000-0000-000035730000}"/>
    <cellStyle name="Note 6 2 2 4 2 2 4" xfId="15640" xr:uid="{00000000-0005-0000-0000-000036730000}"/>
    <cellStyle name="Note 6 2 2 4 2 2 4 2" xfId="25814" xr:uid="{00000000-0005-0000-0000-000037730000}"/>
    <cellStyle name="Note 6 2 2 4 2 2 4 3" xfId="40518" xr:uid="{00000000-0005-0000-0000-000038730000}"/>
    <cellStyle name="Note 6 2 2 4 2 2 5" xfId="25809" xr:uid="{00000000-0005-0000-0000-000039730000}"/>
    <cellStyle name="Note 6 2 2 4 2 2 6" xfId="35418" xr:uid="{00000000-0005-0000-0000-00003A730000}"/>
    <cellStyle name="Note 6 2 2 4 2 3" xfId="25808" xr:uid="{00000000-0005-0000-0000-00003B730000}"/>
    <cellStyle name="Note 6 2 2 4 2 4" xfId="34146" xr:uid="{00000000-0005-0000-0000-00003C730000}"/>
    <cellStyle name="Note 6 2 2 4 3" xfId="15641" xr:uid="{00000000-0005-0000-0000-00003D730000}"/>
    <cellStyle name="Note 6 2 2 4 3 2" xfId="15642" xr:uid="{00000000-0005-0000-0000-00003E730000}"/>
    <cellStyle name="Note 6 2 2 4 3 2 2" xfId="15643" xr:uid="{00000000-0005-0000-0000-00003F730000}"/>
    <cellStyle name="Note 6 2 2 4 3 2 2 2" xfId="25817" xr:uid="{00000000-0005-0000-0000-000040730000}"/>
    <cellStyle name="Note 6 2 2 4 3 2 2 3" xfId="38728" xr:uid="{00000000-0005-0000-0000-000041730000}"/>
    <cellStyle name="Note 6 2 2 4 3 2 3" xfId="15644" xr:uid="{00000000-0005-0000-0000-000042730000}"/>
    <cellStyle name="Note 6 2 2 4 3 2 3 2" xfId="25818" xr:uid="{00000000-0005-0000-0000-000043730000}"/>
    <cellStyle name="Note 6 2 2 4 3 2 3 3" xfId="41268" xr:uid="{00000000-0005-0000-0000-000044730000}"/>
    <cellStyle name="Note 6 2 2 4 3 2 4" xfId="25816" xr:uid="{00000000-0005-0000-0000-000045730000}"/>
    <cellStyle name="Note 6 2 2 4 3 2 5" xfId="36175" xr:uid="{00000000-0005-0000-0000-000046730000}"/>
    <cellStyle name="Note 6 2 2 4 3 3" xfId="15645" xr:uid="{00000000-0005-0000-0000-000047730000}"/>
    <cellStyle name="Note 6 2 2 4 3 3 2" xfId="25819" xr:uid="{00000000-0005-0000-0000-000048730000}"/>
    <cellStyle name="Note 6 2 2 4 3 3 3" xfId="37456" xr:uid="{00000000-0005-0000-0000-000049730000}"/>
    <cellStyle name="Note 6 2 2 4 3 4" xfId="15646" xr:uid="{00000000-0005-0000-0000-00004A730000}"/>
    <cellStyle name="Note 6 2 2 4 3 4 2" xfId="25820" xr:uid="{00000000-0005-0000-0000-00004B730000}"/>
    <cellStyle name="Note 6 2 2 4 3 4 3" xfId="39998" xr:uid="{00000000-0005-0000-0000-00004C730000}"/>
    <cellStyle name="Note 6 2 2 4 3 5" xfId="25815" xr:uid="{00000000-0005-0000-0000-00004D730000}"/>
    <cellStyle name="Note 6 2 2 4 3 6" xfId="34896" xr:uid="{00000000-0005-0000-0000-00004E730000}"/>
    <cellStyle name="Note 6 2 2 4 4" xfId="25807" xr:uid="{00000000-0005-0000-0000-00004F730000}"/>
    <cellStyle name="Note 6 2 2 4 5" xfId="33599" xr:uid="{00000000-0005-0000-0000-000050730000}"/>
    <cellStyle name="Note 6 2 2 5" xfId="15647" xr:uid="{00000000-0005-0000-0000-000051730000}"/>
    <cellStyle name="Note 6 2 2 5 2" xfId="15648" xr:uid="{00000000-0005-0000-0000-000052730000}"/>
    <cellStyle name="Note 6 2 2 5 2 2" xfId="15649" xr:uid="{00000000-0005-0000-0000-000053730000}"/>
    <cellStyle name="Note 6 2 2 5 2 2 2" xfId="15650" xr:uid="{00000000-0005-0000-0000-000054730000}"/>
    <cellStyle name="Note 6 2 2 5 2 2 2 2" xfId="25824" xr:uid="{00000000-0005-0000-0000-000055730000}"/>
    <cellStyle name="Note 6 2 2 5 2 2 2 3" xfId="38272" xr:uid="{00000000-0005-0000-0000-000056730000}"/>
    <cellStyle name="Note 6 2 2 5 2 2 3" xfId="15651" xr:uid="{00000000-0005-0000-0000-000057730000}"/>
    <cellStyle name="Note 6 2 2 5 2 2 3 2" xfId="25825" xr:uid="{00000000-0005-0000-0000-000058730000}"/>
    <cellStyle name="Note 6 2 2 5 2 2 3 3" xfId="40812" xr:uid="{00000000-0005-0000-0000-000059730000}"/>
    <cellStyle name="Note 6 2 2 5 2 2 4" xfId="25823" xr:uid="{00000000-0005-0000-0000-00005A730000}"/>
    <cellStyle name="Note 6 2 2 5 2 2 5" xfId="35719" xr:uid="{00000000-0005-0000-0000-00005B730000}"/>
    <cellStyle name="Note 6 2 2 5 2 3" xfId="15652" xr:uid="{00000000-0005-0000-0000-00005C730000}"/>
    <cellStyle name="Note 6 2 2 5 2 3 2" xfId="25826" xr:uid="{00000000-0005-0000-0000-00005D730000}"/>
    <cellStyle name="Note 6 2 2 5 2 3 3" xfId="36998" xr:uid="{00000000-0005-0000-0000-00005E730000}"/>
    <cellStyle name="Note 6 2 2 5 2 4" xfId="15653" xr:uid="{00000000-0005-0000-0000-00005F730000}"/>
    <cellStyle name="Note 6 2 2 5 2 4 2" xfId="25827" xr:uid="{00000000-0005-0000-0000-000060730000}"/>
    <cellStyle name="Note 6 2 2 5 2 4 3" xfId="39542" xr:uid="{00000000-0005-0000-0000-000061730000}"/>
    <cellStyle name="Note 6 2 2 5 2 5" xfId="25822" xr:uid="{00000000-0005-0000-0000-000062730000}"/>
    <cellStyle name="Note 6 2 2 5 2 6" xfId="34444" xr:uid="{00000000-0005-0000-0000-000063730000}"/>
    <cellStyle name="Note 6 2 2 5 3" xfId="25821" xr:uid="{00000000-0005-0000-0000-000064730000}"/>
    <cellStyle name="Note 6 2 2 5 4" xfId="32467" xr:uid="{00000000-0005-0000-0000-000065730000}"/>
    <cellStyle name="Note 6 2 2 6" xfId="15654" xr:uid="{00000000-0005-0000-0000-000066730000}"/>
    <cellStyle name="Note 6 2 2 6 2" xfId="15655" xr:uid="{00000000-0005-0000-0000-000067730000}"/>
    <cellStyle name="Note 6 2 2 6 2 2" xfId="15656" xr:uid="{00000000-0005-0000-0000-000068730000}"/>
    <cellStyle name="Note 6 2 2 6 2 2 2" xfId="15657" xr:uid="{00000000-0005-0000-0000-000069730000}"/>
    <cellStyle name="Note 6 2 2 6 2 2 2 2" xfId="25831" xr:uid="{00000000-0005-0000-0000-00006A730000}"/>
    <cellStyle name="Note 6 2 2 6 2 2 2 3" xfId="38794" xr:uid="{00000000-0005-0000-0000-00006B730000}"/>
    <cellStyle name="Note 6 2 2 6 2 2 3" xfId="15658" xr:uid="{00000000-0005-0000-0000-00006C730000}"/>
    <cellStyle name="Note 6 2 2 6 2 2 3 2" xfId="25832" xr:uid="{00000000-0005-0000-0000-00006D730000}"/>
    <cellStyle name="Note 6 2 2 6 2 2 3 3" xfId="41334" xr:uid="{00000000-0005-0000-0000-00006E730000}"/>
    <cellStyle name="Note 6 2 2 6 2 2 4" xfId="25830" xr:uid="{00000000-0005-0000-0000-00006F730000}"/>
    <cellStyle name="Note 6 2 2 6 2 2 5" xfId="36241" xr:uid="{00000000-0005-0000-0000-000070730000}"/>
    <cellStyle name="Note 6 2 2 6 2 3" xfId="15659" xr:uid="{00000000-0005-0000-0000-000071730000}"/>
    <cellStyle name="Note 6 2 2 6 2 3 2" xfId="25833" xr:uid="{00000000-0005-0000-0000-000072730000}"/>
    <cellStyle name="Note 6 2 2 6 2 3 3" xfId="37522" xr:uid="{00000000-0005-0000-0000-000073730000}"/>
    <cellStyle name="Note 6 2 2 6 2 4" xfId="15660" xr:uid="{00000000-0005-0000-0000-000074730000}"/>
    <cellStyle name="Note 6 2 2 6 2 4 2" xfId="25834" xr:uid="{00000000-0005-0000-0000-000075730000}"/>
    <cellStyle name="Note 6 2 2 6 2 4 3" xfId="40064" xr:uid="{00000000-0005-0000-0000-000076730000}"/>
    <cellStyle name="Note 6 2 2 6 2 5" xfId="25829" xr:uid="{00000000-0005-0000-0000-000077730000}"/>
    <cellStyle name="Note 6 2 2 6 2 6" xfId="34962" xr:uid="{00000000-0005-0000-0000-000078730000}"/>
    <cellStyle name="Note 6 2 2 6 3" xfId="25828" xr:uid="{00000000-0005-0000-0000-000079730000}"/>
    <cellStyle name="Note 6 2 2 6 4" xfId="33689" xr:uid="{00000000-0005-0000-0000-00007A730000}"/>
    <cellStyle name="Note 6 2 2 7" xfId="15661" xr:uid="{00000000-0005-0000-0000-00007B730000}"/>
    <cellStyle name="Note 6 2 2 7 2" xfId="15662" xr:uid="{00000000-0005-0000-0000-00007C730000}"/>
    <cellStyle name="Note 6 2 2 7 2 2" xfId="15663" xr:uid="{00000000-0005-0000-0000-00007D730000}"/>
    <cellStyle name="Note 6 2 2 7 2 2 2" xfId="25837" xr:uid="{00000000-0005-0000-0000-00007E730000}"/>
    <cellStyle name="Note 6 2 2 7 2 2 3" xfId="38130" xr:uid="{00000000-0005-0000-0000-00007F730000}"/>
    <cellStyle name="Note 6 2 2 7 2 3" xfId="15664" xr:uid="{00000000-0005-0000-0000-000080730000}"/>
    <cellStyle name="Note 6 2 2 7 2 3 2" xfId="25838" xr:uid="{00000000-0005-0000-0000-000081730000}"/>
    <cellStyle name="Note 6 2 2 7 2 3 3" xfId="40670" xr:uid="{00000000-0005-0000-0000-000082730000}"/>
    <cellStyle name="Note 6 2 2 7 2 4" xfId="25836" xr:uid="{00000000-0005-0000-0000-000083730000}"/>
    <cellStyle name="Note 6 2 2 7 2 5" xfId="35577" xr:uid="{00000000-0005-0000-0000-000084730000}"/>
    <cellStyle name="Note 6 2 2 7 3" xfId="15665" xr:uid="{00000000-0005-0000-0000-000085730000}"/>
    <cellStyle name="Note 6 2 2 7 3 2" xfId="25839" xr:uid="{00000000-0005-0000-0000-000086730000}"/>
    <cellStyle name="Note 6 2 2 7 3 3" xfId="36856" xr:uid="{00000000-0005-0000-0000-000087730000}"/>
    <cellStyle name="Note 6 2 2 7 4" xfId="15666" xr:uid="{00000000-0005-0000-0000-000088730000}"/>
    <cellStyle name="Note 6 2 2 7 4 2" xfId="25840" xr:uid="{00000000-0005-0000-0000-000089730000}"/>
    <cellStyle name="Note 6 2 2 7 4 3" xfId="39400" xr:uid="{00000000-0005-0000-0000-00008A730000}"/>
    <cellStyle name="Note 6 2 2 7 5" xfId="25835" xr:uid="{00000000-0005-0000-0000-00008B730000}"/>
    <cellStyle name="Note 6 2 2 7 6" xfId="34302" xr:uid="{00000000-0005-0000-0000-00008C730000}"/>
    <cellStyle name="Note 6 2 2 8" xfId="25778" xr:uid="{00000000-0005-0000-0000-00008D730000}"/>
    <cellStyle name="Note 6 2 2 9" xfId="31698" xr:uid="{00000000-0005-0000-0000-00008E730000}"/>
    <cellStyle name="Note 6 2 3" xfId="15667" xr:uid="{00000000-0005-0000-0000-00008F730000}"/>
    <cellStyle name="Note 6 2 3 2" xfId="15668" xr:uid="{00000000-0005-0000-0000-000090730000}"/>
    <cellStyle name="Note 6 2 3 2 2" xfId="15669" xr:uid="{00000000-0005-0000-0000-000091730000}"/>
    <cellStyle name="Note 6 2 3 2 2 2" xfId="15670" xr:uid="{00000000-0005-0000-0000-000092730000}"/>
    <cellStyle name="Note 6 2 3 2 2 2 2" xfId="15671" xr:uid="{00000000-0005-0000-0000-000093730000}"/>
    <cellStyle name="Note 6 2 3 2 2 2 2 2" xfId="25845" xr:uid="{00000000-0005-0000-0000-000094730000}"/>
    <cellStyle name="Note 6 2 3 2 2 2 2 3" xfId="38860" xr:uid="{00000000-0005-0000-0000-000095730000}"/>
    <cellStyle name="Note 6 2 3 2 2 2 3" xfId="15672" xr:uid="{00000000-0005-0000-0000-000096730000}"/>
    <cellStyle name="Note 6 2 3 2 2 2 3 2" xfId="25846" xr:uid="{00000000-0005-0000-0000-000097730000}"/>
    <cellStyle name="Note 6 2 3 2 2 2 3 3" xfId="41400" xr:uid="{00000000-0005-0000-0000-000098730000}"/>
    <cellStyle name="Note 6 2 3 2 2 2 4" xfId="25844" xr:uid="{00000000-0005-0000-0000-000099730000}"/>
    <cellStyle name="Note 6 2 3 2 2 2 5" xfId="36307" xr:uid="{00000000-0005-0000-0000-00009A730000}"/>
    <cellStyle name="Note 6 2 3 2 2 3" xfId="15673" xr:uid="{00000000-0005-0000-0000-00009B730000}"/>
    <cellStyle name="Note 6 2 3 2 2 3 2" xfId="25847" xr:uid="{00000000-0005-0000-0000-00009C730000}"/>
    <cellStyle name="Note 6 2 3 2 2 3 3" xfId="37588" xr:uid="{00000000-0005-0000-0000-00009D730000}"/>
    <cellStyle name="Note 6 2 3 2 2 4" xfId="15674" xr:uid="{00000000-0005-0000-0000-00009E730000}"/>
    <cellStyle name="Note 6 2 3 2 2 4 2" xfId="25848" xr:uid="{00000000-0005-0000-0000-00009F730000}"/>
    <cellStyle name="Note 6 2 3 2 2 4 3" xfId="40130" xr:uid="{00000000-0005-0000-0000-0000A0730000}"/>
    <cellStyle name="Note 6 2 3 2 2 5" xfId="25843" xr:uid="{00000000-0005-0000-0000-0000A1730000}"/>
    <cellStyle name="Note 6 2 3 2 2 6" xfId="35028" xr:uid="{00000000-0005-0000-0000-0000A2730000}"/>
    <cellStyle name="Note 6 2 3 2 3" xfId="25842" xr:uid="{00000000-0005-0000-0000-0000A3730000}"/>
    <cellStyle name="Note 6 2 3 2 4" xfId="33757" xr:uid="{00000000-0005-0000-0000-0000A4730000}"/>
    <cellStyle name="Note 6 2 3 3" xfId="15675" xr:uid="{00000000-0005-0000-0000-0000A5730000}"/>
    <cellStyle name="Note 6 2 3 3 2" xfId="15676" xr:uid="{00000000-0005-0000-0000-0000A6730000}"/>
    <cellStyle name="Note 6 2 3 3 2 2" xfId="15677" xr:uid="{00000000-0005-0000-0000-0000A7730000}"/>
    <cellStyle name="Note 6 2 3 3 2 2 2" xfId="25851" xr:uid="{00000000-0005-0000-0000-0000A8730000}"/>
    <cellStyle name="Note 6 2 3 3 2 2 3" xfId="38340" xr:uid="{00000000-0005-0000-0000-0000A9730000}"/>
    <cellStyle name="Note 6 2 3 3 2 3" xfId="15678" xr:uid="{00000000-0005-0000-0000-0000AA730000}"/>
    <cellStyle name="Note 6 2 3 3 2 3 2" xfId="25852" xr:uid="{00000000-0005-0000-0000-0000AB730000}"/>
    <cellStyle name="Note 6 2 3 3 2 3 3" xfId="40880" xr:uid="{00000000-0005-0000-0000-0000AC730000}"/>
    <cellStyle name="Note 6 2 3 3 2 4" xfId="25850" xr:uid="{00000000-0005-0000-0000-0000AD730000}"/>
    <cellStyle name="Note 6 2 3 3 2 5" xfId="35787" xr:uid="{00000000-0005-0000-0000-0000AE730000}"/>
    <cellStyle name="Note 6 2 3 3 3" xfId="15679" xr:uid="{00000000-0005-0000-0000-0000AF730000}"/>
    <cellStyle name="Note 6 2 3 3 3 2" xfId="25853" xr:uid="{00000000-0005-0000-0000-0000B0730000}"/>
    <cellStyle name="Note 6 2 3 3 3 3" xfId="37066" xr:uid="{00000000-0005-0000-0000-0000B1730000}"/>
    <cellStyle name="Note 6 2 3 3 4" xfId="15680" xr:uid="{00000000-0005-0000-0000-0000B2730000}"/>
    <cellStyle name="Note 6 2 3 3 4 2" xfId="25854" xr:uid="{00000000-0005-0000-0000-0000B3730000}"/>
    <cellStyle name="Note 6 2 3 3 4 3" xfId="39610" xr:uid="{00000000-0005-0000-0000-0000B4730000}"/>
    <cellStyle name="Note 6 2 3 3 5" xfId="25849" xr:uid="{00000000-0005-0000-0000-0000B5730000}"/>
    <cellStyle name="Note 6 2 3 3 6" xfId="34511" xr:uid="{00000000-0005-0000-0000-0000B6730000}"/>
    <cellStyle name="Note 6 2 3 4" xfId="25841" xr:uid="{00000000-0005-0000-0000-0000B7730000}"/>
    <cellStyle name="Note 6 2 3 5" xfId="32557" xr:uid="{00000000-0005-0000-0000-0000B8730000}"/>
    <cellStyle name="Note 6 2 4" xfId="15681" xr:uid="{00000000-0005-0000-0000-0000B9730000}"/>
    <cellStyle name="Note 6 2 4 2" xfId="15682" xr:uid="{00000000-0005-0000-0000-0000BA730000}"/>
    <cellStyle name="Note 6 2 4 2 2" xfId="15683" xr:uid="{00000000-0005-0000-0000-0000BB730000}"/>
    <cellStyle name="Note 6 2 4 2 2 2" xfId="15684" xr:uid="{00000000-0005-0000-0000-0000BC730000}"/>
    <cellStyle name="Note 6 2 4 2 2 2 2" xfId="15685" xr:uid="{00000000-0005-0000-0000-0000BD730000}"/>
    <cellStyle name="Note 6 2 4 2 2 2 2 2" xfId="25859" xr:uid="{00000000-0005-0000-0000-0000BE730000}"/>
    <cellStyle name="Note 6 2 4 2 2 2 2 3" xfId="39011" xr:uid="{00000000-0005-0000-0000-0000BF730000}"/>
    <cellStyle name="Note 6 2 4 2 2 2 3" xfId="15686" xr:uid="{00000000-0005-0000-0000-0000C0730000}"/>
    <cellStyle name="Note 6 2 4 2 2 2 3 2" xfId="25860" xr:uid="{00000000-0005-0000-0000-0000C1730000}"/>
    <cellStyle name="Note 6 2 4 2 2 2 3 3" xfId="41551" xr:uid="{00000000-0005-0000-0000-0000C2730000}"/>
    <cellStyle name="Note 6 2 4 2 2 2 4" xfId="25858" xr:uid="{00000000-0005-0000-0000-0000C3730000}"/>
    <cellStyle name="Note 6 2 4 2 2 2 5" xfId="36458" xr:uid="{00000000-0005-0000-0000-0000C4730000}"/>
    <cellStyle name="Note 6 2 4 2 2 3" xfId="15687" xr:uid="{00000000-0005-0000-0000-0000C5730000}"/>
    <cellStyle name="Note 6 2 4 2 2 3 2" xfId="25861" xr:uid="{00000000-0005-0000-0000-0000C6730000}"/>
    <cellStyle name="Note 6 2 4 2 2 3 3" xfId="37739" xr:uid="{00000000-0005-0000-0000-0000C7730000}"/>
    <cellStyle name="Note 6 2 4 2 2 4" xfId="15688" xr:uid="{00000000-0005-0000-0000-0000C8730000}"/>
    <cellStyle name="Note 6 2 4 2 2 4 2" xfId="25862" xr:uid="{00000000-0005-0000-0000-0000C9730000}"/>
    <cellStyle name="Note 6 2 4 2 2 4 3" xfId="40281" xr:uid="{00000000-0005-0000-0000-0000CA730000}"/>
    <cellStyle name="Note 6 2 4 2 2 5" xfId="25857" xr:uid="{00000000-0005-0000-0000-0000CB730000}"/>
    <cellStyle name="Note 6 2 4 2 2 6" xfId="35179" xr:uid="{00000000-0005-0000-0000-0000CC730000}"/>
    <cellStyle name="Note 6 2 4 2 3" xfId="25856" xr:uid="{00000000-0005-0000-0000-0000CD730000}"/>
    <cellStyle name="Note 6 2 4 2 4" xfId="33908" xr:uid="{00000000-0005-0000-0000-0000CE730000}"/>
    <cellStyle name="Note 6 2 4 3" xfId="15689" xr:uid="{00000000-0005-0000-0000-0000CF730000}"/>
    <cellStyle name="Note 6 2 4 3 2" xfId="15690" xr:uid="{00000000-0005-0000-0000-0000D0730000}"/>
    <cellStyle name="Note 6 2 4 3 2 2" xfId="15691" xr:uid="{00000000-0005-0000-0000-0000D1730000}"/>
    <cellStyle name="Note 6 2 4 3 2 2 2" xfId="25865" xr:uid="{00000000-0005-0000-0000-0000D2730000}"/>
    <cellStyle name="Note 6 2 4 3 2 2 3" xfId="38491" xr:uid="{00000000-0005-0000-0000-0000D3730000}"/>
    <cellStyle name="Note 6 2 4 3 2 3" xfId="15692" xr:uid="{00000000-0005-0000-0000-0000D4730000}"/>
    <cellStyle name="Note 6 2 4 3 2 3 2" xfId="25866" xr:uid="{00000000-0005-0000-0000-0000D5730000}"/>
    <cellStyle name="Note 6 2 4 3 2 3 3" xfId="41031" xr:uid="{00000000-0005-0000-0000-0000D6730000}"/>
    <cellStyle name="Note 6 2 4 3 2 4" xfId="25864" xr:uid="{00000000-0005-0000-0000-0000D7730000}"/>
    <cellStyle name="Note 6 2 4 3 2 5" xfId="35938" xr:uid="{00000000-0005-0000-0000-0000D8730000}"/>
    <cellStyle name="Note 6 2 4 3 3" xfId="15693" xr:uid="{00000000-0005-0000-0000-0000D9730000}"/>
    <cellStyle name="Note 6 2 4 3 3 2" xfId="25867" xr:uid="{00000000-0005-0000-0000-0000DA730000}"/>
    <cellStyle name="Note 6 2 4 3 3 3" xfId="37217" xr:uid="{00000000-0005-0000-0000-0000DB730000}"/>
    <cellStyle name="Note 6 2 4 3 4" xfId="15694" xr:uid="{00000000-0005-0000-0000-0000DC730000}"/>
    <cellStyle name="Note 6 2 4 3 4 2" xfId="25868" xr:uid="{00000000-0005-0000-0000-0000DD730000}"/>
    <cellStyle name="Note 6 2 4 3 4 3" xfId="39761" xr:uid="{00000000-0005-0000-0000-0000DE730000}"/>
    <cellStyle name="Note 6 2 4 3 5" xfId="25863" xr:uid="{00000000-0005-0000-0000-0000DF730000}"/>
    <cellStyle name="Note 6 2 4 3 6" xfId="34658" xr:uid="{00000000-0005-0000-0000-0000E0730000}"/>
    <cellStyle name="Note 6 2 4 4" xfId="25855" xr:uid="{00000000-0005-0000-0000-0000E1730000}"/>
    <cellStyle name="Note 6 2 4 5" xfId="32705" xr:uid="{00000000-0005-0000-0000-0000E2730000}"/>
    <cellStyle name="Note 6 2 5" xfId="15695" xr:uid="{00000000-0005-0000-0000-0000E3730000}"/>
    <cellStyle name="Note 6 2 5 2" xfId="15696" xr:uid="{00000000-0005-0000-0000-0000E4730000}"/>
    <cellStyle name="Note 6 2 5 2 2" xfId="15697" xr:uid="{00000000-0005-0000-0000-0000E5730000}"/>
    <cellStyle name="Note 6 2 5 2 2 2" xfId="15698" xr:uid="{00000000-0005-0000-0000-0000E6730000}"/>
    <cellStyle name="Note 6 2 5 2 2 2 2" xfId="15699" xr:uid="{00000000-0005-0000-0000-0000E7730000}"/>
    <cellStyle name="Note 6 2 5 2 2 2 2 2" xfId="25873" xr:uid="{00000000-0005-0000-0000-0000E8730000}"/>
    <cellStyle name="Note 6 2 5 2 2 2 2 3" xfId="39170" xr:uid="{00000000-0005-0000-0000-0000E9730000}"/>
    <cellStyle name="Note 6 2 5 2 2 2 3" xfId="15700" xr:uid="{00000000-0005-0000-0000-0000EA730000}"/>
    <cellStyle name="Note 6 2 5 2 2 2 3 2" xfId="25874" xr:uid="{00000000-0005-0000-0000-0000EB730000}"/>
    <cellStyle name="Note 6 2 5 2 2 2 3 3" xfId="41710" xr:uid="{00000000-0005-0000-0000-0000EC730000}"/>
    <cellStyle name="Note 6 2 5 2 2 2 4" xfId="25872" xr:uid="{00000000-0005-0000-0000-0000ED730000}"/>
    <cellStyle name="Note 6 2 5 2 2 2 5" xfId="36617" xr:uid="{00000000-0005-0000-0000-0000EE730000}"/>
    <cellStyle name="Note 6 2 5 2 2 3" xfId="15701" xr:uid="{00000000-0005-0000-0000-0000EF730000}"/>
    <cellStyle name="Note 6 2 5 2 2 3 2" xfId="25875" xr:uid="{00000000-0005-0000-0000-0000F0730000}"/>
    <cellStyle name="Note 6 2 5 2 2 3 3" xfId="37900" xr:uid="{00000000-0005-0000-0000-0000F1730000}"/>
    <cellStyle name="Note 6 2 5 2 2 4" xfId="15702" xr:uid="{00000000-0005-0000-0000-0000F2730000}"/>
    <cellStyle name="Note 6 2 5 2 2 4 2" xfId="25876" xr:uid="{00000000-0005-0000-0000-0000F3730000}"/>
    <cellStyle name="Note 6 2 5 2 2 4 3" xfId="40440" xr:uid="{00000000-0005-0000-0000-0000F4730000}"/>
    <cellStyle name="Note 6 2 5 2 2 5" xfId="25871" xr:uid="{00000000-0005-0000-0000-0000F5730000}"/>
    <cellStyle name="Note 6 2 5 2 2 6" xfId="35340" xr:uid="{00000000-0005-0000-0000-0000F6730000}"/>
    <cellStyle name="Note 6 2 5 2 3" xfId="25870" xr:uid="{00000000-0005-0000-0000-0000F7730000}"/>
    <cellStyle name="Note 6 2 5 2 4" xfId="34068" xr:uid="{00000000-0005-0000-0000-0000F8730000}"/>
    <cellStyle name="Note 6 2 5 3" xfId="15703" xr:uid="{00000000-0005-0000-0000-0000F9730000}"/>
    <cellStyle name="Note 6 2 5 3 2" xfId="15704" xr:uid="{00000000-0005-0000-0000-0000FA730000}"/>
    <cellStyle name="Note 6 2 5 3 2 2" xfId="15705" xr:uid="{00000000-0005-0000-0000-0000FB730000}"/>
    <cellStyle name="Note 6 2 5 3 2 2 2" xfId="25879" xr:uid="{00000000-0005-0000-0000-0000FC730000}"/>
    <cellStyle name="Note 6 2 5 3 2 2 3" xfId="38650" xr:uid="{00000000-0005-0000-0000-0000FD730000}"/>
    <cellStyle name="Note 6 2 5 3 2 3" xfId="15706" xr:uid="{00000000-0005-0000-0000-0000FE730000}"/>
    <cellStyle name="Note 6 2 5 3 2 3 2" xfId="25880" xr:uid="{00000000-0005-0000-0000-0000FF730000}"/>
    <cellStyle name="Note 6 2 5 3 2 3 3" xfId="41190" xr:uid="{00000000-0005-0000-0000-000000740000}"/>
    <cellStyle name="Note 6 2 5 3 2 4" xfId="25878" xr:uid="{00000000-0005-0000-0000-000001740000}"/>
    <cellStyle name="Note 6 2 5 3 2 5" xfId="36097" xr:uid="{00000000-0005-0000-0000-000002740000}"/>
    <cellStyle name="Note 6 2 5 3 3" xfId="15707" xr:uid="{00000000-0005-0000-0000-000003740000}"/>
    <cellStyle name="Note 6 2 5 3 3 2" xfId="25881" xr:uid="{00000000-0005-0000-0000-000004740000}"/>
    <cellStyle name="Note 6 2 5 3 3 3" xfId="37378" xr:uid="{00000000-0005-0000-0000-000005740000}"/>
    <cellStyle name="Note 6 2 5 3 4" xfId="15708" xr:uid="{00000000-0005-0000-0000-000006740000}"/>
    <cellStyle name="Note 6 2 5 3 4 2" xfId="25882" xr:uid="{00000000-0005-0000-0000-000007740000}"/>
    <cellStyle name="Note 6 2 5 3 4 3" xfId="39920" xr:uid="{00000000-0005-0000-0000-000008740000}"/>
    <cellStyle name="Note 6 2 5 3 5" xfId="25877" xr:uid="{00000000-0005-0000-0000-000009740000}"/>
    <cellStyle name="Note 6 2 5 3 6" xfId="34817" xr:uid="{00000000-0005-0000-0000-00000A740000}"/>
    <cellStyle name="Note 6 2 5 4" xfId="25869" xr:uid="{00000000-0005-0000-0000-00000B740000}"/>
    <cellStyle name="Note 6 2 5 5" xfId="32881" xr:uid="{00000000-0005-0000-0000-00000C740000}"/>
    <cellStyle name="Note 6 2 6" xfId="15709" xr:uid="{00000000-0005-0000-0000-00000D740000}"/>
    <cellStyle name="Note 6 2 6 2" xfId="15710" xr:uid="{00000000-0005-0000-0000-00000E740000}"/>
    <cellStyle name="Note 6 2 6 2 2" xfId="15711" xr:uid="{00000000-0005-0000-0000-00000F740000}"/>
    <cellStyle name="Note 6 2 6 2 2 2" xfId="15712" xr:uid="{00000000-0005-0000-0000-000010740000}"/>
    <cellStyle name="Note 6 2 6 2 2 2 2" xfId="25886" xr:uid="{00000000-0005-0000-0000-000011740000}"/>
    <cellStyle name="Note 6 2 6 2 2 2 3" xfId="38204" xr:uid="{00000000-0005-0000-0000-000012740000}"/>
    <cellStyle name="Note 6 2 6 2 2 3" xfId="15713" xr:uid="{00000000-0005-0000-0000-000013740000}"/>
    <cellStyle name="Note 6 2 6 2 2 3 2" xfId="25887" xr:uid="{00000000-0005-0000-0000-000014740000}"/>
    <cellStyle name="Note 6 2 6 2 2 3 3" xfId="40744" xr:uid="{00000000-0005-0000-0000-000015740000}"/>
    <cellStyle name="Note 6 2 6 2 2 4" xfId="25885" xr:uid="{00000000-0005-0000-0000-000016740000}"/>
    <cellStyle name="Note 6 2 6 2 2 5" xfId="35651" xr:uid="{00000000-0005-0000-0000-000017740000}"/>
    <cellStyle name="Note 6 2 6 2 3" xfId="15714" xr:uid="{00000000-0005-0000-0000-000018740000}"/>
    <cellStyle name="Note 6 2 6 2 3 2" xfId="25888" xr:uid="{00000000-0005-0000-0000-000019740000}"/>
    <cellStyle name="Note 6 2 6 2 3 3" xfId="36930" xr:uid="{00000000-0005-0000-0000-00001A740000}"/>
    <cellStyle name="Note 6 2 6 2 4" xfId="15715" xr:uid="{00000000-0005-0000-0000-00001B740000}"/>
    <cellStyle name="Note 6 2 6 2 4 2" xfId="25889" xr:uid="{00000000-0005-0000-0000-00001C740000}"/>
    <cellStyle name="Note 6 2 6 2 4 3" xfId="39474" xr:uid="{00000000-0005-0000-0000-00001D740000}"/>
    <cellStyle name="Note 6 2 6 2 5" xfId="25884" xr:uid="{00000000-0005-0000-0000-00001E740000}"/>
    <cellStyle name="Note 6 2 6 2 6" xfId="34376" xr:uid="{00000000-0005-0000-0000-00001F740000}"/>
    <cellStyle name="Note 6 2 6 3" xfId="25883" xr:uid="{00000000-0005-0000-0000-000020740000}"/>
    <cellStyle name="Note 6 2 6 4" xfId="31777" xr:uid="{00000000-0005-0000-0000-000021740000}"/>
    <cellStyle name="Note 6 2 7" xfId="15716" xr:uid="{00000000-0005-0000-0000-000022740000}"/>
    <cellStyle name="Note 6 2 7 2" xfId="15717" xr:uid="{00000000-0005-0000-0000-000023740000}"/>
    <cellStyle name="Note 6 2 7 2 2" xfId="15718" xr:uid="{00000000-0005-0000-0000-000024740000}"/>
    <cellStyle name="Note 6 2 7 2 2 2" xfId="25892" xr:uid="{00000000-0005-0000-0000-000025740000}"/>
    <cellStyle name="Note 6 2 7 2 2 3" xfId="38052" xr:uid="{00000000-0005-0000-0000-000026740000}"/>
    <cellStyle name="Note 6 2 7 2 3" xfId="15719" xr:uid="{00000000-0005-0000-0000-000027740000}"/>
    <cellStyle name="Note 6 2 7 2 3 2" xfId="25893" xr:uid="{00000000-0005-0000-0000-000028740000}"/>
    <cellStyle name="Note 6 2 7 2 3 3" xfId="40592" xr:uid="{00000000-0005-0000-0000-000029740000}"/>
    <cellStyle name="Note 6 2 7 2 4" xfId="25891" xr:uid="{00000000-0005-0000-0000-00002A740000}"/>
    <cellStyle name="Note 6 2 7 2 5" xfId="35499" xr:uid="{00000000-0005-0000-0000-00002B740000}"/>
    <cellStyle name="Note 6 2 7 3" xfId="15720" xr:uid="{00000000-0005-0000-0000-00002C740000}"/>
    <cellStyle name="Note 6 2 7 3 2" xfId="25894" xr:uid="{00000000-0005-0000-0000-00002D740000}"/>
    <cellStyle name="Note 6 2 7 3 3" xfId="36778" xr:uid="{00000000-0005-0000-0000-00002E740000}"/>
    <cellStyle name="Note 6 2 7 4" xfId="15721" xr:uid="{00000000-0005-0000-0000-00002F740000}"/>
    <cellStyle name="Note 6 2 7 4 2" xfId="25895" xr:uid="{00000000-0005-0000-0000-000030740000}"/>
    <cellStyle name="Note 6 2 7 4 3" xfId="39322" xr:uid="{00000000-0005-0000-0000-000031740000}"/>
    <cellStyle name="Note 6 2 7 5" xfId="25890" xr:uid="{00000000-0005-0000-0000-000032740000}"/>
    <cellStyle name="Note 6 2 7 6" xfId="34224" xr:uid="{00000000-0005-0000-0000-000033740000}"/>
    <cellStyle name="Note 6 2 8" xfId="15722" xr:uid="{00000000-0005-0000-0000-000034740000}"/>
    <cellStyle name="Note 6 2 8 2" xfId="25896" xr:uid="{00000000-0005-0000-0000-000035740000}"/>
    <cellStyle name="Note 6 2 8 3" xfId="42460" xr:uid="{00000000-0005-0000-0000-000036740000}"/>
    <cellStyle name="Note 6 2 9" xfId="15723" xr:uid="{00000000-0005-0000-0000-000037740000}"/>
    <cellStyle name="Note 6 2 9 2" xfId="25897" xr:uid="{00000000-0005-0000-0000-000038740000}"/>
    <cellStyle name="Note 6 3" xfId="2745" xr:uid="{00000000-0005-0000-0000-000039740000}"/>
    <cellStyle name="Note 6 3 10" xfId="25898" xr:uid="{00000000-0005-0000-0000-00003A740000}"/>
    <cellStyle name="Note 6 3 11" xfId="31697" xr:uid="{00000000-0005-0000-0000-00003B740000}"/>
    <cellStyle name="Note 6 3 2" xfId="15725" xr:uid="{00000000-0005-0000-0000-00003C740000}"/>
    <cellStyle name="Note 6 3 2 2" xfId="15726" xr:uid="{00000000-0005-0000-0000-00003D740000}"/>
    <cellStyle name="Note 6 3 2 2 2" xfId="15727" xr:uid="{00000000-0005-0000-0000-00003E740000}"/>
    <cellStyle name="Note 6 3 2 2 2 2" xfId="15728" xr:uid="{00000000-0005-0000-0000-00003F740000}"/>
    <cellStyle name="Note 6 3 2 2 2 2 2" xfId="15729" xr:uid="{00000000-0005-0000-0000-000040740000}"/>
    <cellStyle name="Note 6 3 2 2 2 2 2 2" xfId="25903" xr:uid="{00000000-0005-0000-0000-000041740000}"/>
    <cellStyle name="Note 6 3 2 2 2 2 2 3" xfId="38936" xr:uid="{00000000-0005-0000-0000-000042740000}"/>
    <cellStyle name="Note 6 3 2 2 2 2 3" xfId="15730" xr:uid="{00000000-0005-0000-0000-000043740000}"/>
    <cellStyle name="Note 6 3 2 2 2 2 3 2" xfId="25904" xr:uid="{00000000-0005-0000-0000-000044740000}"/>
    <cellStyle name="Note 6 3 2 2 2 2 3 3" xfId="41476" xr:uid="{00000000-0005-0000-0000-000045740000}"/>
    <cellStyle name="Note 6 3 2 2 2 2 4" xfId="25902" xr:uid="{00000000-0005-0000-0000-000046740000}"/>
    <cellStyle name="Note 6 3 2 2 2 2 5" xfId="36383" xr:uid="{00000000-0005-0000-0000-000047740000}"/>
    <cellStyle name="Note 6 3 2 2 2 3" xfId="15731" xr:uid="{00000000-0005-0000-0000-000048740000}"/>
    <cellStyle name="Note 6 3 2 2 2 3 2" xfId="25905" xr:uid="{00000000-0005-0000-0000-000049740000}"/>
    <cellStyle name="Note 6 3 2 2 2 3 3" xfId="37664" xr:uid="{00000000-0005-0000-0000-00004A740000}"/>
    <cellStyle name="Note 6 3 2 2 2 4" xfId="15732" xr:uid="{00000000-0005-0000-0000-00004B740000}"/>
    <cellStyle name="Note 6 3 2 2 2 4 2" xfId="25906" xr:uid="{00000000-0005-0000-0000-00004C740000}"/>
    <cellStyle name="Note 6 3 2 2 2 4 3" xfId="40206" xr:uid="{00000000-0005-0000-0000-00004D740000}"/>
    <cellStyle name="Note 6 3 2 2 2 5" xfId="25901" xr:uid="{00000000-0005-0000-0000-00004E740000}"/>
    <cellStyle name="Note 6 3 2 2 2 6" xfId="35104" xr:uid="{00000000-0005-0000-0000-00004F740000}"/>
    <cellStyle name="Note 6 3 2 2 3" xfId="25900" xr:uid="{00000000-0005-0000-0000-000050740000}"/>
    <cellStyle name="Note 6 3 2 2 4" xfId="33833" xr:uid="{00000000-0005-0000-0000-000051740000}"/>
    <cellStyle name="Note 6 3 2 3" xfId="15733" xr:uid="{00000000-0005-0000-0000-000052740000}"/>
    <cellStyle name="Note 6 3 2 3 2" xfId="15734" xr:uid="{00000000-0005-0000-0000-000053740000}"/>
    <cellStyle name="Note 6 3 2 3 2 2" xfId="15735" xr:uid="{00000000-0005-0000-0000-000054740000}"/>
    <cellStyle name="Note 6 3 2 3 2 2 2" xfId="25909" xr:uid="{00000000-0005-0000-0000-000055740000}"/>
    <cellStyle name="Note 6 3 2 3 2 2 3" xfId="38416" xr:uid="{00000000-0005-0000-0000-000056740000}"/>
    <cellStyle name="Note 6 3 2 3 2 3" xfId="15736" xr:uid="{00000000-0005-0000-0000-000057740000}"/>
    <cellStyle name="Note 6 3 2 3 2 3 2" xfId="25910" xr:uid="{00000000-0005-0000-0000-000058740000}"/>
    <cellStyle name="Note 6 3 2 3 2 3 3" xfId="40956" xr:uid="{00000000-0005-0000-0000-000059740000}"/>
    <cellStyle name="Note 6 3 2 3 2 4" xfId="25908" xr:uid="{00000000-0005-0000-0000-00005A740000}"/>
    <cellStyle name="Note 6 3 2 3 2 5" xfId="35863" xr:uid="{00000000-0005-0000-0000-00005B740000}"/>
    <cellStyle name="Note 6 3 2 3 3" xfId="15737" xr:uid="{00000000-0005-0000-0000-00005C740000}"/>
    <cellStyle name="Note 6 3 2 3 3 2" xfId="25911" xr:uid="{00000000-0005-0000-0000-00005D740000}"/>
    <cellStyle name="Note 6 3 2 3 3 3" xfId="37142" xr:uid="{00000000-0005-0000-0000-00005E740000}"/>
    <cellStyle name="Note 6 3 2 3 4" xfId="15738" xr:uid="{00000000-0005-0000-0000-00005F740000}"/>
    <cellStyle name="Note 6 3 2 3 4 2" xfId="25912" xr:uid="{00000000-0005-0000-0000-000060740000}"/>
    <cellStyle name="Note 6 3 2 3 4 3" xfId="39686" xr:uid="{00000000-0005-0000-0000-000061740000}"/>
    <cellStyle name="Note 6 3 2 3 5" xfId="25907" xr:uid="{00000000-0005-0000-0000-000062740000}"/>
    <cellStyle name="Note 6 3 2 3 6" xfId="34585" xr:uid="{00000000-0005-0000-0000-000063740000}"/>
    <cellStyle name="Note 6 3 2 4" xfId="25899" xr:uid="{00000000-0005-0000-0000-000064740000}"/>
    <cellStyle name="Note 6 3 2 5" xfId="32630" xr:uid="{00000000-0005-0000-0000-000065740000}"/>
    <cellStyle name="Note 6 3 3" xfId="15739" xr:uid="{00000000-0005-0000-0000-000066740000}"/>
    <cellStyle name="Note 6 3 3 2" xfId="15740" xr:uid="{00000000-0005-0000-0000-000067740000}"/>
    <cellStyle name="Note 6 3 3 2 2" xfId="15741" xr:uid="{00000000-0005-0000-0000-000068740000}"/>
    <cellStyle name="Note 6 3 3 2 2 2" xfId="15742" xr:uid="{00000000-0005-0000-0000-000069740000}"/>
    <cellStyle name="Note 6 3 3 2 2 2 2" xfId="15743" xr:uid="{00000000-0005-0000-0000-00006A740000}"/>
    <cellStyle name="Note 6 3 3 2 2 2 2 2" xfId="25917" xr:uid="{00000000-0005-0000-0000-00006B740000}"/>
    <cellStyle name="Note 6 3 3 2 2 2 2 3" xfId="39088" xr:uid="{00000000-0005-0000-0000-00006C740000}"/>
    <cellStyle name="Note 6 3 3 2 2 2 3" xfId="15744" xr:uid="{00000000-0005-0000-0000-00006D740000}"/>
    <cellStyle name="Note 6 3 3 2 2 2 3 2" xfId="25918" xr:uid="{00000000-0005-0000-0000-00006E740000}"/>
    <cellStyle name="Note 6 3 3 2 2 2 3 3" xfId="41628" xr:uid="{00000000-0005-0000-0000-00006F740000}"/>
    <cellStyle name="Note 6 3 3 2 2 2 4" xfId="25916" xr:uid="{00000000-0005-0000-0000-000070740000}"/>
    <cellStyle name="Note 6 3 3 2 2 2 5" xfId="36535" xr:uid="{00000000-0005-0000-0000-000071740000}"/>
    <cellStyle name="Note 6 3 3 2 2 3" xfId="15745" xr:uid="{00000000-0005-0000-0000-000072740000}"/>
    <cellStyle name="Note 6 3 3 2 2 3 2" xfId="25919" xr:uid="{00000000-0005-0000-0000-000073740000}"/>
    <cellStyle name="Note 6 3 3 2 2 3 3" xfId="37816" xr:uid="{00000000-0005-0000-0000-000074740000}"/>
    <cellStyle name="Note 6 3 3 2 2 4" xfId="15746" xr:uid="{00000000-0005-0000-0000-000075740000}"/>
    <cellStyle name="Note 6 3 3 2 2 4 2" xfId="25920" xr:uid="{00000000-0005-0000-0000-000076740000}"/>
    <cellStyle name="Note 6 3 3 2 2 4 3" xfId="40358" xr:uid="{00000000-0005-0000-0000-000077740000}"/>
    <cellStyle name="Note 6 3 3 2 2 5" xfId="25915" xr:uid="{00000000-0005-0000-0000-000078740000}"/>
    <cellStyle name="Note 6 3 3 2 2 6" xfId="35256" xr:uid="{00000000-0005-0000-0000-000079740000}"/>
    <cellStyle name="Note 6 3 3 2 3" xfId="25914" xr:uid="{00000000-0005-0000-0000-00007A740000}"/>
    <cellStyle name="Note 6 3 3 2 4" xfId="33984" xr:uid="{00000000-0005-0000-0000-00007B740000}"/>
    <cellStyle name="Note 6 3 3 3" xfId="15747" xr:uid="{00000000-0005-0000-0000-00007C740000}"/>
    <cellStyle name="Note 6 3 3 3 2" xfId="15748" xr:uid="{00000000-0005-0000-0000-00007D740000}"/>
    <cellStyle name="Note 6 3 3 3 2 2" xfId="15749" xr:uid="{00000000-0005-0000-0000-00007E740000}"/>
    <cellStyle name="Note 6 3 3 3 2 2 2" xfId="25923" xr:uid="{00000000-0005-0000-0000-00007F740000}"/>
    <cellStyle name="Note 6 3 3 3 2 2 3" xfId="38568" xr:uid="{00000000-0005-0000-0000-000080740000}"/>
    <cellStyle name="Note 6 3 3 3 2 3" xfId="15750" xr:uid="{00000000-0005-0000-0000-000081740000}"/>
    <cellStyle name="Note 6 3 3 3 2 3 2" xfId="25924" xr:uid="{00000000-0005-0000-0000-000082740000}"/>
    <cellStyle name="Note 6 3 3 3 2 3 3" xfId="41108" xr:uid="{00000000-0005-0000-0000-000083740000}"/>
    <cellStyle name="Note 6 3 3 3 2 4" xfId="25922" xr:uid="{00000000-0005-0000-0000-000084740000}"/>
    <cellStyle name="Note 6 3 3 3 2 5" xfId="36015" xr:uid="{00000000-0005-0000-0000-000085740000}"/>
    <cellStyle name="Note 6 3 3 3 3" xfId="15751" xr:uid="{00000000-0005-0000-0000-000086740000}"/>
    <cellStyle name="Note 6 3 3 3 3 2" xfId="25925" xr:uid="{00000000-0005-0000-0000-000087740000}"/>
    <cellStyle name="Note 6 3 3 3 3 3" xfId="37294" xr:uid="{00000000-0005-0000-0000-000088740000}"/>
    <cellStyle name="Note 6 3 3 3 4" xfId="15752" xr:uid="{00000000-0005-0000-0000-000089740000}"/>
    <cellStyle name="Note 6 3 3 3 4 2" xfId="25926" xr:uid="{00000000-0005-0000-0000-00008A740000}"/>
    <cellStyle name="Note 6 3 3 3 4 3" xfId="39838" xr:uid="{00000000-0005-0000-0000-00008B740000}"/>
    <cellStyle name="Note 6 3 3 3 5" xfId="25921" xr:uid="{00000000-0005-0000-0000-00008C740000}"/>
    <cellStyle name="Note 6 3 3 3 6" xfId="34733" xr:uid="{00000000-0005-0000-0000-00008D740000}"/>
    <cellStyle name="Note 6 3 3 4" xfId="25913" xr:uid="{00000000-0005-0000-0000-00008E740000}"/>
    <cellStyle name="Note 6 3 3 5" xfId="32777" xr:uid="{00000000-0005-0000-0000-00008F740000}"/>
    <cellStyle name="Note 6 3 4" xfId="15753" xr:uid="{00000000-0005-0000-0000-000090740000}"/>
    <cellStyle name="Note 6 3 4 2" xfId="15754" xr:uid="{00000000-0005-0000-0000-000091740000}"/>
    <cellStyle name="Note 6 3 4 2 2" xfId="15755" xr:uid="{00000000-0005-0000-0000-000092740000}"/>
    <cellStyle name="Note 6 3 4 2 2 2" xfId="15756" xr:uid="{00000000-0005-0000-0000-000093740000}"/>
    <cellStyle name="Note 6 3 4 2 2 2 2" xfId="15757" xr:uid="{00000000-0005-0000-0000-000094740000}"/>
    <cellStyle name="Note 6 3 4 2 2 2 2 2" xfId="25931" xr:uid="{00000000-0005-0000-0000-000095740000}"/>
    <cellStyle name="Note 6 3 4 2 2 2 2 3" xfId="39247" xr:uid="{00000000-0005-0000-0000-000096740000}"/>
    <cellStyle name="Note 6 3 4 2 2 2 3" xfId="15758" xr:uid="{00000000-0005-0000-0000-000097740000}"/>
    <cellStyle name="Note 6 3 4 2 2 2 3 2" xfId="25932" xr:uid="{00000000-0005-0000-0000-000098740000}"/>
    <cellStyle name="Note 6 3 4 2 2 2 3 3" xfId="41787" xr:uid="{00000000-0005-0000-0000-000099740000}"/>
    <cellStyle name="Note 6 3 4 2 2 2 4" xfId="25930" xr:uid="{00000000-0005-0000-0000-00009A740000}"/>
    <cellStyle name="Note 6 3 4 2 2 2 5" xfId="36694" xr:uid="{00000000-0005-0000-0000-00009B740000}"/>
    <cellStyle name="Note 6 3 4 2 2 3" xfId="15759" xr:uid="{00000000-0005-0000-0000-00009C740000}"/>
    <cellStyle name="Note 6 3 4 2 2 3 2" xfId="25933" xr:uid="{00000000-0005-0000-0000-00009D740000}"/>
    <cellStyle name="Note 6 3 4 2 2 3 3" xfId="37977" xr:uid="{00000000-0005-0000-0000-00009E740000}"/>
    <cellStyle name="Note 6 3 4 2 2 4" xfId="15760" xr:uid="{00000000-0005-0000-0000-00009F740000}"/>
    <cellStyle name="Note 6 3 4 2 2 4 2" xfId="25934" xr:uid="{00000000-0005-0000-0000-0000A0740000}"/>
    <cellStyle name="Note 6 3 4 2 2 4 3" xfId="40517" xr:uid="{00000000-0005-0000-0000-0000A1740000}"/>
    <cellStyle name="Note 6 3 4 2 2 5" xfId="25929" xr:uid="{00000000-0005-0000-0000-0000A2740000}"/>
    <cellStyle name="Note 6 3 4 2 2 6" xfId="35417" xr:uid="{00000000-0005-0000-0000-0000A3740000}"/>
    <cellStyle name="Note 6 3 4 2 3" xfId="25928" xr:uid="{00000000-0005-0000-0000-0000A4740000}"/>
    <cellStyle name="Note 6 3 4 2 4" xfId="34145" xr:uid="{00000000-0005-0000-0000-0000A5740000}"/>
    <cellStyle name="Note 6 3 4 3" xfId="15761" xr:uid="{00000000-0005-0000-0000-0000A6740000}"/>
    <cellStyle name="Note 6 3 4 3 2" xfId="15762" xr:uid="{00000000-0005-0000-0000-0000A7740000}"/>
    <cellStyle name="Note 6 3 4 3 2 2" xfId="15763" xr:uid="{00000000-0005-0000-0000-0000A8740000}"/>
    <cellStyle name="Note 6 3 4 3 2 2 2" xfId="25937" xr:uid="{00000000-0005-0000-0000-0000A9740000}"/>
    <cellStyle name="Note 6 3 4 3 2 2 3" xfId="38727" xr:uid="{00000000-0005-0000-0000-0000AA740000}"/>
    <cellStyle name="Note 6 3 4 3 2 3" xfId="15764" xr:uid="{00000000-0005-0000-0000-0000AB740000}"/>
    <cellStyle name="Note 6 3 4 3 2 3 2" xfId="25938" xr:uid="{00000000-0005-0000-0000-0000AC740000}"/>
    <cellStyle name="Note 6 3 4 3 2 3 3" xfId="41267" xr:uid="{00000000-0005-0000-0000-0000AD740000}"/>
    <cellStyle name="Note 6 3 4 3 2 4" xfId="25936" xr:uid="{00000000-0005-0000-0000-0000AE740000}"/>
    <cellStyle name="Note 6 3 4 3 2 5" xfId="36174" xr:uid="{00000000-0005-0000-0000-0000AF740000}"/>
    <cellStyle name="Note 6 3 4 3 3" xfId="15765" xr:uid="{00000000-0005-0000-0000-0000B0740000}"/>
    <cellStyle name="Note 6 3 4 3 3 2" xfId="25939" xr:uid="{00000000-0005-0000-0000-0000B1740000}"/>
    <cellStyle name="Note 6 3 4 3 3 3" xfId="37455" xr:uid="{00000000-0005-0000-0000-0000B2740000}"/>
    <cellStyle name="Note 6 3 4 3 4" xfId="15766" xr:uid="{00000000-0005-0000-0000-0000B3740000}"/>
    <cellStyle name="Note 6 3 4 3 4 2" xfId="25940" xr:uid="{00000000-0005-0000-0000-0000B4740000}"/>
    <cellStyle name="Note 6 3 4 3 4 3" xfId="39997" xr:uid="{00000000-0005-0000-0000-0000B5740000}"/>
    <cellStyle name="Note 6 3 4 3 5" xfId="25935" xr:uid="{00000000-0005-0000-0000-0000B6740000}"/>
    <cellStyle name="Note 6 3 4 3 6" xfId="34895" xr:uid="{00000000-0005-0000-0000-0000B7740000}"/>
    <cellStyle name="Note 6 3 4 4" xfId="25927" xr:uid="{00000000-0005-0000-0000-0000B8740000}"/>
    <cellStyle name="Note 6 3 4 5" xfId="33598" xr:uid="{00000000-0005-0000-0000-0000B9740000}"/>
    <cellStyle name="Note 6 3 5" xfId="15767" xr:uid="{00000000-0005-0000-0000-0000BA740000}"/>
    <cellStyle name="Note 6 3 5 2" xfId="15768" xr:uid="{00000000-0005-0000-0000-0000BB740000}"/>
    <cellStyle name="Note 6 3 5 2 2" xfId="15769" xr:uid="{00000000-0005-0000-0000-0000BC740000}"/>
    <cellStyle name="Note 6 3 5 2 2 2" xfId="15770" xr:uid="{00000000-0005-0000-0000-0000BD740000}"/>
    <cellStyle name="Note 6 3 5 2 2 2 2" xfId="25944" xr:uid="{00000000-0005-0000-0000-0000BE740000}"/>
    <cellStyle name="Note 6 3 5 2 2 2 3" xfId="38271" xr:uid="{00000000-0005-0000-0000-0000BF740000}"/>
    <cellStyle name="Note 6 3 5 2 2 3" xfId="15771" xr:uid="{00000000-0005-0000-0000-0000C0740000}"/>
    <cellStyle name="Note 6 3 5 2 2 3 2" xfId="25945" xr:uid="{00000000-0005-0000-0000-0000C1740000}"/>
    <cellStyle name="Note 6 3 5 2 2 3 3" xfId="40811" xr:uid="{00000000-0005-0000-0000-0000C2740000}"/>
    <cellStyle name="Note 6 3 5 2 2 4" xfId="25943" xr:uid="{00000000-0005-0000-0000-0000C3740000}"/>
    <cellStyle name="Note 6 3 5 2 2 5" xfId="35718" xr:uid="{00000000-0005-0000-0000-0000C4740000}"/>
    <cellStyle name="Note 6 3 5 2 3" xfId="15772" xr:uid="{00000000-0005-0000-0000-0000C5740000}"/>
    <cellStyle name="Note 6 3 5 2 3 2" xfId="25946" xr:uid="{00000000-0005-0000-0000-0000C6740000}"/>
    <cellStyle name="Note 6 3 5 2 3 3" xfId="36997" xr:uid="{00000000-0005-0000-0000-0000C7740000}"/>
    <cellStyle name="Note 6 3 5 2 4" xfId="15773" xr:uid="{00000000-0005-0000-0000-0000C8740000}"/>
    <cellStyle name="Note 6 3 5 2 4 2" xfId="25947" xr:uid="{00000000-0005-0000-0000-0000C9740000}"/>
    <cellStyle name="Note 6 3 5 2 4 3" xfId="39541" xr:uid="{00000000-0005-0000-0000-0000CA740000}"/>
    <cellStyle name="Note 6 3 5 2 5" xfId="25942" xr:uid="{00000000-0005-0000-0000-0000CB740000}"/>
    <cellStyle name="Note 6 3 5 2 6" xfId="34443" xr:uid="{00000000-0005-0000-0000-0000CC740000}"/>
    <cellStyle name="Note 6 3 5 3" xfId="25941" xr:uid="{00000000-0005-0000-0000-0000CD740000}"/>
    <cellStyle name="Note 6 3 5 4" xfId="32466" xr:uid="{00000000-0005-0000-0000-0000CE740000}"/>
    <cellStyle name="Note 6 3 6" xfId="15774" xr:uid="{00000000-0005-0000-0000-0000CF740000}"/>
    <cellStyle name="Note 6 3 6 2" xfId="15775" xr:uid="{00000000-0005-0000-0000-0000D0740000}"/>
    <cellStyle name="Note 6 3 6 2 2" xfId="15776" xr:uid="{00000000-0005-0000-0000-0000D1740000}"/>
    <cellStyle name="Note 6 3 6 2 2 2" xfId="15777" xr:uid="{00000000-0005-0000-0000-0000D2740000}"/>
    <cellStyle name="Note 6 3 6 2 2 2 2" xfId="25951" xr:uid="{00000000-0005-0000-0000-0000D3740000}"/>
    <cellStyle name="Note 6 3 6 2 2 2 3" xfId="38793" xr:uid="{00000000-0005-0000-0000-0000D4740000}"/>
    <cellStyle name="Note 6 3 6 2 2 3" xfId="15778" xr:uid="{00000000-0005-0000-0000-0000D5740000}"/>
    <cellStyle name="Note 6 3 6 2 2 3 2" xfId="25952" xr:uid="{00000000-0005-0000-0000-0000D6740000}"/>
    <cellStyle name="Note 6 3 6 2 2 3 3" xfId="41333" xr:uid="{00000000-0005-0000-0000-0000D7740000}"/>
    <cellStyle name="Note 6 3 6 2 2 4" xfId="25950" xr:uid="{00000000-0005-0000-0000-0000D8740000}"/>
    <cellStyle name="Note 6 3 6 2 2 5" xfId="36240" xr:uid="{00000000-0005-0000-0000-0000D9740000}"/>
    <cellStyle name="Note 6 3 6 2 3" xfId="15779" xr:uid="{00000000-0005-0000-0000-0000DA740000}"/>
    <cellStyle name="Note 6 3 6 2 3 2" xfId="25953" xr:uid="{00000000-0005-0000-0000-0000DB740000}"/>
    <cellStyle name="Note 6 3 6 2 3 3" xfId="37521" xr:uid="{00000000-0005-0000-0000-0000DC740000}"/>
    <cellStyle name="Note 6 3 6 2 4" xfId="15780" xr:uid="{00000000-0005-0000-0000-0000DD740000}"/>
    <cellStyle name="Note 6 3 6 2 4 2" xfId="25954" xr:uid="{00000000-0005-0000-0000-0000DE740000}"/>
    <cellStyle name="Note 6 3 6 2 4 3" xfId="40063" xr:uid="{00000000-0005-0000-0000-0000DF740000}"/>
    <cellStyle name="Note 6 3 6 2 5" xfId="25949" xr:uid="{00000000-0005-0000-0000-0000E0740000}"/>
    <cellStyle name="Note 6 3 6 2 6" xfId="34961" xr:uid="{00000000-0005-0000-0000-0000E1740000}"/>
    <cellStyle name="Note 6 3 6 3" xfId="25948" xr:uid="{00000000-0005-0000-0000-0000E2740000}"/>
    <cellStyle name="Note 6 3 6 4" xfId="33688" xr:uid="{00000000-0005-0000-0000-0000E3740000}"/>
    <cellStyle name="Note 6 3 7" xfId="15781" xr:uid="{00000000-0005-0000-0000-0000E4740000}"/>
    <cellStyle name="Note 6 3 7 2" xfId="15782" xr:uid="{00000000-0005-0000-0000-0000E5740000}"/>
    <cellStyle name="Note 6 3 7 2 2" xfId="15783" xr:uid="{00000000-0005-0000-0000-0000E6740000}"/>
    <cellStyle name="Note 6 3 7 2 2 2" xfId="25957" xr:uid="{00000000-0005-0000-0000-0000E7740000}"/>
    <cellStyle name="Note 6 3 7 2 2 3" xfId="38129" xr:uid="{00000000-0005-0000-0000-0000E8740000}"/>
    <cellStyle name="Note 6 3 7 2 3" xfId="15784" xr:uid="{00000000-0005-0000-0000-0000E9740000}"/>
    <cellStyle name="Note 6 3 7 2 3 2" xfId="25958" xr:uid="{00000000-0005-0000-0000-0000EA740000}"/>
    <cellStyle name="Note 6 3 7 2 3 3" xfId="40669" xr:uid="{00000000-0005-0000-0000-0000EB740000}"/>
    <cellStyle name="Note 6 3 7 2 4" xfId="25956" xr:uid="{00000000-0005-0000-0000-0000EC740000}"/>
    <cellStyle name="Note 6 3 7 2 5" xfId="35576" xr:uid="{00000000-0005-0000-0000-0000ED740000}"/>
    <cellStyle name="Note 6 3 7 3" xfId="15785" xr:uid="{00000000-0005-0000-0000-0000EE740000}"/>
    <cellStyle name="Note 6 3 7 3 2" xfId="25959" xr:uid="{00000000-0005-0000-0000-0000EF740000}"/>
    <cellStyle name="Note 6 3 7 3 3" xfId="36855" xr:uid="{00000000-0005-0000-0000-0000F0740000}"/>
    <cellStyle name="Note 6 3 7 4" xfId="15786" xr:uid="{00000000-0005-0000-0000-0000F1740000}"/>
    <cellStyle name="Note 6 3 7 4 2" xfId="25960" xr:uid="{00000000-0005-0000-0000-0000F2740000}"/>
    <cellStyle name="Note 6 3 7 4 3" xfId="39399" xr:uid="{00000000-0005-0000-0000-0000F3740000}"/>
    <cellStyle name="Note 6 3 7 5" xfId="25955" xr:uid="{00000000-0005-0000-0000-0000F4740000}"/>
    <cellStyle name="Note 6 3 7 6" xfId="34301" xr:uid="{00000000-0005-0000-0000-0000F5740000}"/>
    <cellStyle name="Note 6 3 8" xfId="15787" xr:uid="{00000000-0005-0000-0000-0000F6740000}"/>
    <cellStyle name="Note 6 3 8 2" xfId="25961" xr:uid="{00000000-0005-0000-0000-0000F7740000}"/>
    <cellStyle name="Note 6 3 9" xfId="15724" xr:uid="{00000000-0005-0000-0000-0000F8740000}"/>
    <cellStyle name="Note 6 4" xfId="2746" xr:uid="{00000000-0005-0000-0000-0000F9740000}"/>
    <cellStyle name="Note 6 4 2" xfId="15789" xr:uid="{00000000-0005-0000-0000-0000FA740000}"/>
    <cellStyle name="Note 6 4 2 2" xfId="15790" xr:uid="{00000000-0005-0000-0000-0000FB740000}"/>
    <cellStyle name="Note 6 4 2 2 2" xfId="15791" xr:uid="{00000000-0005-0000-0000-0000FC740000}"/>
    <cellStyle name="Note 6 4 2 2 2 2" xfId="15792" xr:uid="{00000000-0005-0000-0000-0000FD740000}"/>
    <cellStyle name="Note 6 4 2 2 2 2 2" xfId="25966" xr:uid="{00000000-0005-0000-0000-0000FE740000}"/>
    <cellStyle name="Note 6 4 2 2 2 2 3" xfId="38859" xr:uid="{00000000-0005-0000-0000-0000FF740000}"/>
    <cellStyle name="Note 6 4 2 2 2 3" xfId="15793" xr:uid="{00000000-0005-0000-0000-000000750000}"/>
    <cellStyle name="Note 6 4 2 2 2 3 2" xfId="25967" xr:uid="{00000000-0005-0000-0000-000001750000}"/>
    <cellStyle name="Note 6 4 2 2 2 3 3" xfId="41399" xr:uid="{00000000-0005-0000-0000-000002750000}"/>
    <cellStyle name="Note 6 4 2 2 2 4" xfId="25965" xr:uid="{00000000-0005-0000-0000-000003750000}"/>
    <cellStyle name="Note 6 4 2 2 2 5" xfId="36306" xr:uid="{00000000-0005-0000-0000-000004750000}"/>
    <cellStyle name="Note 6 4 2 2 3" xfId="15794" xr:uid="{00000000-0005-0000-0000-000005750000}"/>
    <cellStyle name="Note 6 4 2 2 3 2" xfId="25968" xr:uid="{00000000-0005-0000-0000-000006750000}"/>
    <cellStyle name="Note 6 4 2 2 3 3" xfId="37587" xr:uid="{00000000-0005-0000-0000-000007750000}"/>
    <cellStyle name="Note 6 4 2 2 4" xfId="15795" xr:uid="{00000000-0005-0000-0000-000008750000}"/>
    <cellStyle name="Note 6 4 2 2 4 2" xfId="25969" xr:uid="{00000000-0005-0000-0000-000009750000}"/>
    <cellStyle name="Note 6 4 2 2 4 3" xfId="40129" xr:uid="{00000000-0005-0000-0000-00000A750000}"/>
    <cellStyle name="Note 6 4 2 2 5" xfId="25964" xr:uid="{00000000-0005-0000-0000-00000B750000}"/>
    <cellStyle name="Note 6 4 2 2 6" xfId="35027" xr:uid="{00000000-0005-0000-0000-00000C750000}"/>
    <cellStyle name="Note 6 4 2 3" xfId="25963" xr:uid="{00000000-0005-0000-0000-00000D750000}"/>
    <cellStyle name="Note 6 4 2 4" xfId="33756" xr:uid="{00000000-0005-0000-0000-00000E750000}"/>
    <cellStyle name="Note 6 4 3" xfId="15796" xr:uid="{00000000-0005-0000-0000-00000F750000}"/>
    <cellStyle name="Note 6 4 3 2" xfId="15797" xr:uid="{00000000-0005-0000-0000-000010750000}"/>
    <cellStyle name="Note 6 4 3 2 2" xfId="15798" xr:uid="{00000000-0005-0000-0000-000011750000}"/>
    <cellStyle name="Note 6 4 3 2 2 2" xfId="25972" xr:uid="{00000000-0005-0000-0000-000012750000}"/>
    <cellStyle name="Note 6 4 3 2 2 3" xfId="38339" xr:uid="{00000000-0005-0000-0000-000013750000}"/>
    <cellStyle name="Note 6 4 3 2 3" xfId="15799" xr:uid="{00000000-0005-0000-0000-000014750000}"/>
    <cellStyle name="Note 6 4 3 2 3 2" xfId="25973" xr:uid="{00000000-0005-0000-0000-000015750000}"/>
    <cellStyle name="Note 6 4 3 2 3 3" xfId="40879" xr:uid="{00000000-0005-0000-0000-000016750000}"/>
    <cellStyle name="Note 6 4 3 2 4" xfId="25971" xr:uid="{00000000-0005-0000-0000-000017750000}"/>
    <cellStyle name="Note 6 4 3 2 5" xfId="35786" xr:uid="{00000000-0005-0000-0000-000018750000}"/>
    <cellStyle name="Note 6 4 3 3" xfId="15800" xr:uid="{00000000-0005-0000-0000-000019750000}"/>
    <cellStyle name="Note 6 4 3 3 2" xfId="25974" xr:uid="{00000000-0005-0000-0000-00001A750000}"/>
    <cellStyle name="Note 6 4 3 3 3" xfId="37065" xr:uid="{00000000-0005-0000-0000-00001B750000}"/>
    <cellStyle name="Note 6 4 3 4" xfId="15801" xr:uid="{00000000-0005-0000-0000-00001C750000}"/>
    <cellStyle name="Note 6 4 3 4 2" xfId="25975" xr:uid="{00000000-0005-0000-0000-00001D750000}"/>
    <cellStyle name="Note 6 4 3 4 3" xfId="39609" xr:uid="{00000000-0005-0000-0000-00001E750000}"/>
    <cellStyle name="Note 6 4 3 5" xfId="25970" xr:uid="{00000000-0005-0000-0000-00001F750000}"/>
    <cellStyle name="Note 6 4 3 6" xfId="34510" xr:uid="{00000000-0005-0000-0000-000020750000}"/>
    <cellStyle name="Note 6 4 4" xfId="15802" xr:uid="{00000000-0005-0000-0000-000021750000}"/>
    <cellStyle name="Note 6 4 4 2" xfId="25976" xr:uid="{00000000-0005-0000-0000-000022750000}"/>
    <cellStyle name="Note 6 4 5" xfId="15788" xr:uid="{00000000-0005-0000-0000-000023750000}"/>
    <cellStyle name="Note 6 4 6" xfId="25962" xr:uid="{00000000-0005-0000-0000-000024750000}"/>
    <cellStyle name="Note 6 4 7" xfId="32556" xr:uid="{00000000-0005-0000-0000-000025750000}"/>
    <cellStyle name="Note 6 5" xfId="15803" xr:uid="{00000000-0005-0000-0000-000026750000}"/>
    <cellStyle name="Note 6 5 2" xfId="15804" xr:uid="{00000000-0005-0000-0000-000027750000}"/>
    <cellStyle name="Note 6 5 2 2" xfId="15805" xr:uid="{00000000-0005-0000-0000-000028750000}"/>
    <cellStyle name="Note 6 5 2 2 2" xfId="15806" xr:uid="{00000000-0005-0000-0000-000029750000}"/>
    <cellStyle name="Note 6 5 2 2 2 2" xfId="15807" xr:uid="{00000000-0005-0000-0000-00002A750000}"/>
    <cellStyle name="Note 6 5 2 2 2 2 2" xfId="25981" xr:uid="{00000000-0005-0000-0000-00002B750000}"/>
    <cellStyle name="Note 6 5 2 2 2 2 3" xfId="39010" xr:uid="{00000000-0005-0000-0000-00002C750000}"/>
    <cellStyle name="Note 6 5 2 2 2 3" xfId="15808" xr:uid="{00000000-0005-0000-0000-00002D750000}"/>
    <cellStyle name="Note 6 5 2 2 2 3 2" xfId="25982" xr:uid="{00000000-0005-0000-0000-00002E750000}"/>
    <cellStyle name="Note 6 5 2 2 2 3 3" xfId="41550" xr:uid="{00000000-0005-0000-0000-00002F750000}"/>
    <cellStyle name="Note 6 5 2 2 2 4" xfId="25980" xr:uid="{00000000-0005-0000-0000-000030750000}"/>
    <cellStyle name="Note 6 5 2 2 2 5" xfId="36457" xr:uid="{00000000-0005-0000-0000-000031750000}"/>
    <cellStyle name="Note 6 5 2 2 3" xfId="15809" xr:uid="{00000000-0005-0000-0000-000032750000}"/>
    <cellStyle name="Note 6 5 2 2 3 2" xfId="25983" xr:uid="{00000000-0005-0000-0000-000033750000}"/>
    <cellStyle name="Note 6 5 2 2 3 3" xfId="37738" xr:uid="{00000000-0005-0000-0000-000034750000}"/>
    <cellStyle name="Note 6 5 2 2 4" xfId="15810" xr:uid="{00000000-0005-0000-0000-000035750000}"/>
    <cellStyle name="Note 6 5 2 2 4 2" xfId="25984" xr:uid="{00000000-0005-0000-0000-000036750000}"/>
    <cellStyle name="Note 6 5 2 2 4 3" xfId="40280" xr:uid="{00000000-0005-0000-0000-000037750000}"/>
    <cellStyle name="Note 6 5 2 2 5" xfId="25979" xr:uid="{00000000-0005-0000-0000-000038750000}"/>
    <cellStyle name="Note 6 5 2 2 6" xfId="35178" xr:uid="{00000000-0005-0000-0000-000039750000}"/>
    <cellStyle name="Note 6 5 2 3" xfId="25978" xr:uid="{00000000-0005-0000-0000-00003A750000}"/>
    <cellStyle name="Note 6 5 2 4" xfId="33907" xr:uid="{00000000-0005-0000-0000-00003B750000}"/>
    <cellStyle name="Note 6 5 3" xfId="15811" xr:uid="{00000000-0005-0000-0000-00003C750000}"/>
    <cellStyle name="Note 6 5 3 2" xfId="15812" xr:uid="{00000000-0005-0000-0000-00003D750000}"/>
    <cellStyle name="Note 6 5 3 2 2" xfId="15813" xr:uid="{00000000-0005-0000-0000-00003E750000}"/>
    <cellStyle name="Note 6 5 3 2 2 2" xfId="25987" xr:uid="{00000000-0005-0000-0000-00003F750000}"/>
    <cellStyle name="Note 6 5 3 2 2 3" xfId="38490" xr:uid="{00000000-0005-0000-0000-000040750000}"/>
    <cellStyle name="Note 6 5 3 2 3" xfId="15814" xr:uid="{00000000-0005-0000-0000-000041750000}"/>
    <cellStyle name="Note 6 5 3 2 3 2" xfId="25988" xr:uid="{00000000-0005-0000-0000-000042750000}"/>
    <cellStyle name="Note 6 5 3 2 3 3" xfId="41030" xr:uid="{00000000-0005-0000-0000-000043750000}"/>
    <cellStyle name="Note 6 5 3 2 4" xfId="25986" xr:uid="{00000000-0005-0000-0000-000044750000}"/>
    <cellStyle name="Note 6 5 3 2 5" xfId="35937" xr:uid="{00000000-0005-0000-0000-000045750000}"/>
    <cellStyle name="Note 6 5 3 3" xfId="15815" xr:uid="{00000000-0005-0000-0000-000046750000}"/>
    <cellStyle name="Note 6 5 3 3 2" xfId="25989" xr:uid="{00000000-0005-0000-0000-000047750000}"/>
    <cellStyle name="Note 6 5 3 3 3" xfId="37216" xr:uid="{00000000-0005-0000-0000-000048750000}"/>
    <cellStyle name="Note 6 5 3 4" xfId="15816" xr:uid="{00000000-0005-0000-0000-000049750000}"/>
    <cellStyle name="Note 6 5 3 4 2" xfId="25990" xr:uid="{00000000-0005-0000-0000-00004A750000}"/>
    <cellStyle name="Note 6 5 3 4 3" xfId="39760" xr:uid="{00000000-0005-0000-0000-00004B750000}"/>
    <cellStyle name="Note 6 5 3 5" xfId="25985" xr:uid="{00000000-0005-0000-0000-00004C750000}"/>
    <cellStyle name="Note 6 5 3 6" xfId="34657" xr:uid="{00000000-0005-0000-0000-00004D750000}"/>
    <cellStyle name="Note 6 5 4" xfId="15817" xr:uid="{00000000-0005-0000-0000-00004E750000}"/>
    <cellStyle name="Note 6 5 4 2" xfId="25991" xr:uid="{00000000-0005-0000-0000-00004F750000}"/>
    <cellStyle name="Note 6 5 5" xfId="25977" xr:uid="{00000000-0005-0000-0000-000050750000}"/>
    <cellStyle name="Note 6 5 6" xfId="32704" xr:uid="{00000000-0005-0000-0000-000051750000}"/>
    <cellStyle name="Note 6 6" xfId="15818" xr:uid="{00000000-0005-0000-0000-000052750000}"/>
    <cellStyle name="Note 6 6 2" xfId="15819" xr:uid="{00000000-0005-0000-0000-000053750000}"/>
    <cellStyle name="Note 6 6 2 2" xfId="15820" xr:uid="{00000000-0005-0000-0000-000054750000}"/>
    <cellStyle name="Note 6 6 2 2 2" xfId="15821" xr:uid="{00000000-0005-0000-0000-000055750000}"/>
    <cellStyle name="Note 6 6 2 2 2 2" xfId="15822" xr:uid="{00000000-0005-0000-0000-000056750000}"/>
    <cellStyle name="Note 6 6 2 2 2 2 2" xfId="25996" xr:uid="{00000000-0005-0000-0000-000057750000}"/>
    <cellStyle name="Note 6 6 2 2 2 2 3" xfId="39169" xr:uid="{00000000-0005-0000-0000-000058750000}"/>
    <cellStyle name="Note 6 6 2 2 2 3" xfId="15823" xr:uid="{00000000-0005-0000-0000-000059750000}"/>
    <cellStyle name="Note 6 6 2 2 2 3 2" xfId="25997" xr:uid="{00000000-0005-0000-0000-00005A750000}"/>
    <cellStyle name="Note 6 6 2 2 2 3 3" xfId="41709" xr:uid="{00000000-0005-0000-0000-00005B750000}"/>
    <cellStyle name="Note 6 6 2 2 2 4" xfId="25995" xr:uid="{00000000-0005-0000-0000-00005C750000}"/>
    <cellStyle name="Note 6 6 2 2 2 5" xfId="36616" xr:uid="{00000000-0005-0000-0000-00005D750000}"/>
    <cellStyle name="Note 6 6 2 2 3" xfId="15824" xr:uid="{00000000-0005-0000-0000-00005E750000}"/>
    <cellStyle name="Note 6 6 2 2 3 2" xfId="25998" xr:uid="{00000000-0005-0000-0000-00005F750000}"/>
    <cellStyle name="Note 6 6 2 2 3 3" xfId="37899" xr:uid="{00000000-0005-0000-0000-000060750000}"/>
    <cellStyle name="Note 6 6 2 2 4" xfId="15825" xr:uid="{00000000-0005-0000-0000-000061750000}"/>
    <cellStyle name="Note 6 6 2 2 4 2" xfId="25999" xr:uid="{00000000-0005-0000-0000-000062750000}"/>
    <cellStyle name="Note 6 6 2 2 4 3" xfId="40439" xr:uid="{00000000-0005-0000-0000-000063750000}"/>
    <cellStyle name="Note 6 6 2 2 5" xfId="25994" xr:uid="{00000000-0005-0000-0000-000064750000}"/>
    <cellStyle name="Note 6 6 2 2 6" xfId="35339" xr:uid="{00000000-0005-0000-0000-000065750000}"/>
    <cellStyle name="Note 6 6 2 3" xfId="25993" xr:uid="{00000000-0005-0000-0000-000066750000}"/>
    <cellStyle name="Note 6 6 2 4" xfId="34067" xr:uid="{00000000-0005-0000-0000-000067750000}"/>
    <cellStyle name="Note 6 6 3" xfId="15826" xr:uid="{00000000-0005-0000-0000-000068750000}"/>
    <cellStyle name="Note 6 6 3 2" xfId="15827" xr:uid="{00000000-0005-0000-0000-000069750000}"/>
    <cellStyle name="Note 6 6 3 2 2" xfId="15828" xr:uid="{00000000-0005-0000-0000-00006A750000}"/>
    <cellStyle name="Note 6 6 3 2 2 2" xfId="26002" xr:uid="{00000000-0005-0000-0000-00006B750000}"/>
    <cellStyle name="Note 6 6 3 2 2 3" xfId="38649" xr:uid="{00000000-0005-0000-0000-00006C750000}"/>
    <cellStyle name="Note 6 6 3 2 3" xfId="15829" xr:uid="{00000000-0005-0000-0000-00006D750000}"/>
    <cellStyle name="Note 6 6 3 2 3 2" xfId="26003" xr:uid="{00000000-0005-0000-0000-00006E750000}"/>
    <cellStyle name="Note 6 6 3 2 3 3" xfId="41189" xr:uid="{00000000-0005-0000-0000-00006F750000}"/>
    <cellStyle name="Note 6 6 3 2 4" xfId="26001" xr:uid="{00000000-0005-0000-0000-000070750000}"/>
    <cellStyle name="Note 6 6 3 2 5" xfId="36096" xr:uid="{00000000-0005-0000-0000-000071750000}"/>
    <cellStyle name="Note 6 6 3 3" xfId="15830" xr:uid="{00000000-0005-0000-0000-000072750000}"/>
    <cellStyle name="Note 6 6 3 3 2" xfId="26004" xr:uid="{00000000-0005-0000-0000-000073750000}"/>
    <cellStyle name="Note 6 6 3 3 3" xfId="37377" xr:uid="{00000000-0005-0000-0000-000074750000}"/>
    <cellStyle name="Note 6 6 3 4" xfId="15831" xr:uid="{00000000-0005-0000-0000-000075750000}"/>
    <cellStyle name="Note 6 6 3 4 2" xfId="26005" xr:uid="{00000000-0005-0000-0000-000076750000}"/>
    <cellStyle name="Note 6 6 3 4 3" xfId="39919" xr:uid="{00000000-0005-0000-0000-000077750000}"/>
    <cellStyle name="Note 6 6 3 5" xfId="26000" xr:uid="{00000000-0005-0000-0000-000078750000}"/>
    <cellStyle name="Note 6 6 3 6" xfId="34816" xr:uid="{00000000-0005-0000-0000-000079750000}"/>
    <cellStyle name="Note 6 6 4" xfId="25992" xr:uid="{00000000-0005-0000-0000-00007A750000}"/>
    <cellStyle name="Note 6 6 5" xfId="32880" xr:uid="{00000000-0005-0000-0000-00007B750000}"/>
    <cellStyle name="Note 6 7" xfId="15832" xr:uid="{00000000-0005-0000-0000-00007C750000}"/>
    <cellStyle name="Note 6 7 2" xfId="15833" xr:uid="{00000000-0005-0000-0000-00007D750000}"/>
    <cellStyle name="Note 6 7 2 2" xfId="15834" xr:uid="{00000000-0005-0000-0000-00007E750000}"/>
    <cellStyle name="Note 6 7 2 2 2" xfId="15835" xr:uid="{00000000-0005-0000-0000-00007F750000}"/>
    <cellStyle name="Note 6 7 2 2 2 2" xfId="26009" xr:uid="{00000000-0005-0000-0000-000080750000}"/>
    <cellStyle name="Note 6 7 2 2 2 3" xfId="38203" xr:uid="{00000000-0005-0000-0000-000081750000}"/>
    <cellStyle name="Note 6 7 2 2 3" xfId="15836" xr:uid="{00000000-0005-0000-0000-000082750000}"/>
    <cellStyle name="Note 6 7 2 2 3 2" xfId="26010" xr:uid="{00000000-0005-0000-0000-000083750000}"/>
    <cellStyle name="Note 6 7 2 2 3 3" xfId="40743" xr:uid="{00000000-0005-0000-0000-000084750000}"/>
    <cellStyle name="Note 6 7 2 2 4" xfId="26008" xr:uid="{00000000-0005-0000-0000-000085750000}"/>
    <cellStyle name="Note 6 7 2 2 5" xfId="35650" xr:uid="{00000000-0005-0000-0000-000086750000}"/>
    <cellStyle name="Note 6 7 2 3" xfId="15837" xr:uid="{00000000-0005-0000-0000-000087750000}"/>
    <cellStyle name="Note 6 7 2 3 2" xfId="26011" xr:uid="{00000000-0005-0000-0000-000088750000}"/>
    <cellStyle name="Note 6 7 2 3 3" xfId="36929" xr:uid="{00000000-0005-0000-0000-000089750000}"/>
    <cellStyle name="Note 6 7 2 4" xfId="15838" xr:uid="{00000000-0005-0000-0000-00008A750000}"/>
    <cellStyle name="Note 6 7 2 4 2" xfId="26012" xr:uid="{00000000-0005-0000-0000-00008B750000}"/>
    <cellStyle name="Note 6 7 2 4 3" xfId="39473" xr:uid="{00000000-0005-0000-0000-00008C750000}"/>
    <cellStyle name="Note 6 7 2 5" xfId="26007" xr:uid="{00000000-0005-0000-0000-00008D750000}"/>
    <cellStyle name="Note 6 7 2 6" xfId="34375" xr:uid="{00000000-0005-0000-0000-00008E750000}"/>
    <cellStyle name="Note 6 7 3" xfId="26006" xr:uid="{00000000-0005-0000-0000-00008F750000}"/>
    <cellStyle name="Note 6 7 4" xfId="31776" xr:uid="{00000000-0005-0000-0000-000090750000}"/>
    <cellStyle name="Note 6 8" xfId="15839" xr:uid="{00000000-0005-0000-0000-000091750000}"/>
    <cellStyle name="Note 6 8 2" xfId="15840" xr:uid="{00000000-0005-0000-0000-000092750000}"/>
    <cellStyle name="Note 6 8 2 2" xfId="15841" xr:uid="{00000000-0005-0000-0000-000093750000}"/>
    <cellStyle name="Note 6 8 2 2 2" xfId="26015" xr:uid="{00000000-0005-0000-0000-000094750000}"/>
    <cellStyle name="Note 6 8 2 2 3" xfId="38051" xr:uid="{00000000-0005-0000-0000-000095750000}"/>
    <cellStyle name="Note 6 8 2 3" xfId="15842" xr:uid="{00000000-0005-0000-0000-000096750000}"/>
    <cellStyle name="Note 6 8 2 3 2" xfId="26016" xr:uid="{00000000-0005-0000-0000-000097750000}"/>
    <cellStyle name="Note 6 8 2 3 3" xfId="40591" xr:uid="{00000000-0005-0000-0000-000098750000}"/>
    <cellStyle name="Note 6 8 2 4" xfId="26014" xr:uid="{00000000-0005-0000-0000-000099750000}"/>
    <cellStyle name="Note 6 8 2 5" xfId="35498" xr:uid="{00000000-0005-0000-0000-00009A750000}"/>
    <cellStyle name="Note 6 8 3" xfId="15843" xr:uid="{00000000-0005-0000-0000-00009B750000}"/>
    <cellStyle name="Note 6 8 3 2" xfId="26017" xr:uid="{00000000-0005-0000-0000-00009C750000}"/>
    <cellStyle name="Note 6 8 3 3" xfId="36777" xr:uid="{00000000-0005-0000-0000-00009D750000}"/>
    <cellStyle name="Note 6 8 4" xfId="15844" xr:uid="{00000000-0005-0000-0000-00009E750000}"/>
    <cellStyle name="Note 6 8 4 2" xfId="26018" xr:uid="{00000000-0005-0000-0000-00009F750000}"/>
    <cellStyle name="Note 6 8 4 3" xfId="39321" xr:uid="{00000000-0005-0000-0000-0000A0750000}"/>
    <cellStyle name="Note 6 8 5" xfId="26013" xr:uid="{00000000-0005-0000-0000-0000A1750000}"/>
    <cellStyle name="Note 6 8 6" xfId="34223" xr:uid="{00000000-0005-0000-0000-0000A2750000}"/>
    <cellStyle name="Note 6 9" xfId="15845" xr:uid="{00000000-0005-0000-0000-0000A3750000}"/>
    <cellStyle name="Note 6 9 2" xfId="26019" xr:uid="{00000000-0005-0000-0000-0000A4750000}"/>
    <cellStyle name="Note 6 9 3" xfId="42459" xr:uid="{00000000-0005-0000-0000-0000A5750000}"/>
    <cellStyle name="Note 7" xfId="2747" xr:uid="{00000000-0005-0000-0000-0000A6750000}"/>
    <cellStyle name="Note 7 10" xfId="15847" xr:uid="{00000000-0005-0000-0000-0000A7750000}"/>
    <cellStyle name="Note 7 10 2" xfId="26021" xr:uid="{00000000-0005-0000-0000-0000A8750000}"/>
    <cellStyle name="Note 7 11" xfId="15846" xr:uid="{00000000-0005-0000-0000-0000A9750000}"/>
    <cellStyle name="Note 7 12" xfId="26020" xr:uid="{00000000-0005-0000-0000-0000AA750000}"/>
    <cellStyle name="Note 7 13" xfId="30932" xr:uid="{00000000-0005-0000-0000-0000AB750000}"/>
    <cellStyle name="Note 7 2" xfId="2748" xr:uid="{00000000-0005-0000-0000-0000AC750000}"/>
    <cellStyle name="Note 7 2 10" xfId="15848" xr:uid="{00000000-0005-0000-0000-0000AD750000}"/>
    <cellStyle name="Note 7 2 11" xfId="26022" xr:uid="{00000000-0005-0000-0000-0000AE750000}"/>
    <cellStyle name="Note 7 2 12" xfId="30933" xr:uid="{00000000-0005-0000-0000-0000AF750000}"/>
    <cellStyle name="Note 7 2 2" xfId="15849" xr:uid="{00000000-0005-0000-0000-0000B0750000}"/>
    <cellStyle name="Note 7 2 2 2" xfId="15850" xr:uid="{00000000-0005-0000-0000-0000B1750000}"/>
    <cellStyle name="Note 7 2 2 2 2" xfId="15851" xr:uid="{00000000-0005-0000-0000-0000B2750000}"/>
    <cellStyle name="Note 7 2 2 2 2 2" xfId="15852" xr:uid="{00000000-0005-0000-0000-0000B3750000}"/>
    <cellStyle name="Note 7 2 2 2 2 2 2" xfId="15853" xr:uid="{00000000-0005-0000-0000-0000B4750000}"/>
    <cellStyle name="Note 7 2 2 2 2 2 2 2" xfId="15854" xr:uid="{00000000-0005-0000-0000-0000B5750000}"/>
    <cellStyle name="Note 7 2 2 2 2 2 2 2 2" xfId="26028" xr:uid="{00000000-0005-0000-0000-0000B6750000}"/>
    <cellStyle name="Note 7 2 2 2 2 2 2 2 3" xfId="38939" xr:uid="{00000000-0005-0000-0000-0000B7750000}"/>
    <cellStyle name="Note 7 2 2 2 2 2 2 3" xfId="15855" xr:uid="{00000000-0005-0000-0000-0000B8750000}"/>
    <cellStyle name="Note 7 2 2 2 2 2 2 3 2" xfId="26029" xr:uid="{00000000-0005-0000-0000-0000B9750000}"/>
    <cellStyle name="Note 7 2 2 2 2 2 2 3 3" xfId="41479" xr:uid="{00000000-0005-0000-0000-0000BA750000}"/>
    <cellStyle name="Note 7 2 2 2 2 2 2 4" xfId="26027" xr:uid="{00000000-0005-0000-0000-0000BB750000}"/>
    <cellStyle name="Note 7 2 2 2 2 2 2 5" xfId="36386" xr:uid="{00000000-0005-0000-0000-0000BC750000}"/>
    <cellStyle name="Note 7 2 2 2 2 2 3" xfId="15856" xr:uid="{00000000-0005-0000-0000-0000BD750000}"/>
    <cellStyle name="Note 7 2 2 2 2 2 3 2" xfId="26030" xr:uid="{00000000-0005-0000-0000-0000BE750000}"/>
    <cellStyle name="Note 7 2 2 2 2 2 3 3" xfId="37667" xr:uid="{00000000-0005-0000-0000-0000BF750000}"/>
    <cellStyle name="Note 7 2 2 2 2 2 4" xfId="15857" xr:uid="{00000000-0005-0000-0000-0000C0750000}"/>
    <cellStyle name="Note 7 2 2 2 2 2 4 2" xfId="26031" xr:uid="{00000000-0005-0000-0000-0000C1750000}"/>
    <cellStyle name="Note 7 2 2 2 2 2 4 3" xfId="40209" xr:uid="{00000000-0005-0000-0000-0000C2750000}"/>
    <cellStyle name="Note 7 2 2 2 2 2 5" xfId="26026" xr:uid="{00000000-0005-0000-0000-0000C3750000}"/>
    <cellStyle name="Note 7 2 2 2 2 2 6" xfId="35107" xr:uid="{00000000-0005-0000-0000-0000C4750000}"/>
    <cellStyle name="Note 7 2 2 2 2 3" xfId="26025" xr:uid="{00000000-0005-0000-0000-0000C5750000}"/>
    <cellStyle name="Note 7 2 2 2 2 4" xfId="33836" xr:uid="{00000000-0005-0000-0000-0000C6750000}"/>
    <cellStyle name="Note 7 2 2 2 3" xfId="15858" xr:uid="{00000000-0005-0000-0000-0000C7750000}"/>
    <cellStyle name="Note 7 2 2 2 3 2" xfId="15859" xr:uid="{00000000-0005-0000-0000-0000C8750000}"/>
    <cellStyle name="Note 7 2 2 2 3 2 2" xfId="15860" xr:uid="{00000000-0005-0000-0000-0000C9750000}"/>
    <cellStyle name="Note 7 2 2 2 3 2 2 2" xfId="26034" xr:uid="{00000000-0005-0000-0000-0000CA750000}"/>
    <cellStyle name="Note 7 2 2 2 3 2 2 3" xfId="38419" xr:uid="{00000000-0005-0000-0000-0000CB750000}"/>
    <cellStyle name="Note 7 2 2 2 3 2 3" xfId="15861" xr:uid="{00000000-0005-0000-0000-0000CC750000}"/>
    <cellStyle name="Note 7 2 2 2 3 2 3 2" xfId="26035" xr:uid="{00000000-0005-0000-0000-0000CD750000}"/>
    <cellStyle name="Note 7 2 2 2 3 2 3 3" xfId="40959" xr:uid="{00000000-0005-0000-0000-0000CE750000}"/>
    <cellStyle name="Note 7 2 2 2 3 2 4" xfId="26033" xr:uid="{00000000-0005-0000-0000-0000CF750000}"/>
    <cellStyle name="Note 7 2 2 2 3 2 5" xfId="35866" xr:uid="{00000000-0005-0000-0000-0000D0750000}"/>
    <cellStyle name="Note 7 2 2 2 3 3" xfId="15862" xr:uid="{00000000-0005-0000-0000-0000D1750000}"/>
    <cellStyle name="Note 7 2 2 2 3 3 2" xfId="26036" xr:uid="{00000000-0005-0000-0000-0000D2750000}"/>
    <cellStyle name="Note 7 2 2 2 3 3 3" xfId="37145" xr:uid="{00000000-0005-0000-0000-0000D3750000}"/>
    <cellStyle name="Note 7 2 2 2 3 4" xfId="15863" xr:uid="{00000000-0005-0000-0000-0000D4750000}"/>
    <cellStyle name="Note 7 2 2 2 3 4 2" xfId="26037" xr:uid="{00000000-0005-0000-0000-0000D5750000}"/>
    <cellStyle name="Note 7 2 2 2 3 4 3" xfId="39689" xr:uid="{00000000-0005-0000-0000-0000D6750000}"/>
    <cellStyle name="Note 7 2 2 2 3 5" xfId="26032" xr:uid="{00000000-0005-0000-0000-0000D7750000}"/>
    <cellStyle name="Note 7 2 2 2 3 6" xfId="34588" xr:uid="{00000000-0005-0000-0000-0000D8750000}"/>
    <cellStyle name="Note 7 2 2 2 4" xfId="26024" xr:uid="{00000000-0005-0000-0000-0000D9750000}"/>
    <cellStyle name="Note 7 2 2 2 5" xfId="32633" xr:uid="{00000000-0005-0000-0000-0000DA750000}"/>
    <cellStyle name="Note 7 2 2 3" xfId="15864" xr:uid="{00000000-0005-0000-0000-0000DB750000}"/>
    <cellStyle name="Note 7 2 2 3 2" xfId="15865" xr:uid="{00000000-0005-0000-0000-0000DC750000}"/>
    <cellStyle name="Note 7 2 2 3 2 2" xfId="15866" xr:uid="{00000000-0005-0000-0000-0000DD750000}"/>
    <cellStyle name="Note 7 2 2 3 2 2 2" xfId="15867" xr:uid="{00000000-0005-0000-0000-0000DE750000}"/>
    <cellStyle name="Note 7 2 2 3 2 2 2 2" xfId="15868" xr:uid="{00000000-0005-0000-0000-0000DF750000}"/>
    <cellStyle name="Note 7 2 2 3 2 2 2 2 2" xfId="26042" xr:uid="{00000000-0005-0000-0000-0000E0750000}"/>
    <cellStyle name="Note 7 2 2 3 2 2 2 2 3" xfId="39091" xr:uid="{00000000-0005-0000-0000-0000E1750000}"/>
    <cellStyle name="Note 7 2 2 3 2 2 2 3" xfId="15869" xr:uid="{00000000-0005-0000-0000-0000E2750000}"/>
    <cellStyle name="Note 7 2 2 3 2 2 2 3 2" xfId="26043" xr:uid="{00000000-0005-0000-0000-0000E3750000}"/>
    <cellStyle name="Note 7 2 2 3 2 2 2 3 3" xfId="41631" xr:uid="{00000000-0005-0000-0000-0000E4750000}"/>
    <cellStyle name="Note 7 2 2 3 2 2 2 4" xfId="26041" xr:uid="{00000000-0005-0000-0000-0000E5750000}"/>
    <cellStyle name="Note 7 2 2 3 2 2 2 5" xfId="36538" xr:uid="{00000000-0005-0000-0000-0000E6750000}"/>
    <cellStyle name="Note 7 2 2 3 2 2 3" xfId="15870" xr:uid="{00000000-0005-0000-0000-0000E7750000}"/>
    <cellStyle name="Note 7 2 2 3 2 2 3 2" xfId="26044" xr:uid="{00000000-0005-0000-0000-0000E8750000}"/>
    <cellStyle name="Note 7 2 2 3 2 2 3 3" xfId="37819" xr:uid="{00000000-0005-0000-0000-0000E9750000}"/>
    <cellStyle name="Note 7 2 2 3 2 2 4" xfId="15871" xr:uid="{00000000-0005-0000-0000-0000EA750000}"/>
    <cellStyle name="Note 7 2 2 3 2 2 4 2" xfId="26045" xr:uid="{00000000-0005-0000-0000-0000EB750000}"/>
    <cellStyle name="Note 7 2 2 3 2 2 4 3" xfId="40361" xr:uid="{00000000-0005-0000-0000-0000EC750000}"/>
    <cellStyle name="Note 7 2 2 3 2 2 5" xfId="26040" xr:uid="{00000000-0005-0000-0000-0000ED750000}"/>
    <cellStyle name="Note 7 2 2 3 2 2 6" xfId="35259" xr:uid="{00000000-0005-0000-0000-0000EE750000}"/>
    <cellStyle name="Note 7 2 2 3 2 3" xfId="26039" xr:uid="{00000000-0005-0000-0000-0000EF750000}"/>
    <cellStyle name="Note 7 2 2 3 2 4" xfId="33987" xr:uid="{00000000-0005-0000-0000-0000F0750000}"/>
    <cellStyle name="Note 7 2 2 3 3" xfId="15872" xr:uid="{00000000-0005-0000-0000-0000F1750000}"/>
    <cellStyle name="Note 7 2 2 3 3 2" xfId="15873" xr:uid="{00000000-0005-0000-0000-0000F2750000}"/>
    <cellStyle name="Note 7 2 2 3 3 2 2" xfId="15874" xr:uid="{00000000-0005-0000-0000-0000F3750000}"/>
    <cellStyle name="Note 7 2 2 3 3 2 2 2" xfId="26048" xr:uid="{00000000-0005-0000-0000-0000F4750000}"/>
    <cellStyle name="Note 7 2 2 3 3 2 2 3" xfId="38571" xr:uid="{00000000-0005-0000-0000-0000F5750000}"/>
    <cellStyle name="Note 7 2 2 3 3 2 3" xfId="15875" xr:uid="{00000000-0005-0000-0000-0000F6750000}"/>
    <cellStyle name="Note 7 2 2 3 3 2 3 2" xfId="26049" xr:uid="{00000000-0005-0000-0000-0000F7750000}"/>
    <cellStyle name="Note 7 2 2 3 3 2 3 3" xfId="41111" xr:uid="{00000000-0005-0000-0000-0000F8750000}"/>
    <cellStyle name="Note 7 2 2 3 3 2 4" xfId="26047" xr:uid="{00000000-0005-0000-0000-0000F9750000}"/>
    <cellStyle name="Note 7 2 2 3 3 2 5" xfId="36018" xr:uid="{00000000-0005-0000-0000-0000FA750000}"/>
    <cellStyle name="Note 7 2 2 3 3 3" xfId="15876" xr:uid="{00000000-0005-0000-0000-0000FB750000}"/>
    <cellStyle name="Note 7 2 2 3 3 3 2" xfId="26050" xr:uid="{00000000-0005-0000-0000-0000FC750000}"/>
    <cellStyle name="Note 7 2 2 3 3 3 3" xfId="37297" xr:uid="{00000000-0005-0000-0000-0000FD750000}"/>
    <cellStyle name="Note 7 2 2 3 3 4" xfId="15877" xr:uid="{00000000-0005-0000-0000-0000FE750000}"/>
    <cellStyle name="Note 7 2 2 3 3 4 2" xfId="26051" xr:uid="{00000000-0005-0000-0000-0000FF750000}"/>
    <cellStyle name="Note 7 2 2 3 3 4 3" xfId="39841" xr:uid="{00000000-0005-0000-0000-000000760000}"/>
    <cellStyle name="Note 7 2 2 3 3 5" xfId="26046" xr:uid="{00000000-0005-0000-0000-000001760000}"/>
    <cellStyle name="Note 7 2 2 3 3 6" xfId="34736" xr:uid="{00000000-0005-0000-0000-000002760000}"/>
    <cellStyle name="Note 7 2 2 3 4" xfId="26038" xr:uid="{00000000-0005-0000-0000-000003760000}"/>
    <cellStyle name="Note 7 2 2 3 5" xfId="32780" xr:uid="{00000000-0005-0000-0000-000004760000}"/>
    <cellStyle name="Note 7 2 2 4" xfId="15878" xr:uid="{00000000-0005-0000-0000-000005760000}"/>
    <cellStyle name="Note 7 2 2 4 2" xfId="15879" xr:uid="{00000000-0005-0000-0000-000006760000}"/>
    <cellStyle name="Note 7 2 2 4 2 2" xfId="15880" xr:uid="{00000000-0005-0000-0000-000007760000}"/>
    <cellStyle name="Note 7 2 2 4 2 2 2" xfId="15881" xr:uid="{00000000-0005-0000-0000-000008760000}"/>
    <cellStyle name="Note 7 2 2 4 2 2 2 2" xfId="15882" xr:uid="{00000000-0005-0000-0000-000009760000}"/>
    <cellStyle name="Note 7 2 2 4 2 2 2 2 2" xfId="26056" xr:uid="{00000000-0005-0000-0000-00000A760000}"/>
    <cellStyle name="Note 7 2 2 4 2 2 2 2 3" xfId="39250" xr:uid="{00000000-0005-0000-0000-00000B760000}"/>
    <cellStyle name="Note 7 2 2 4 2 2 2 3" xfId="15883" xr:uid="{00000000-0005-0000-0000-00000C760000}"/>
    <cellStyle name="Note 7 2 2 4 2 2 2 3 2" xfId="26057" xr:uid="{00000000-0005-0000-0000-00000D760000}"/>
    <cellStyle name="Note 7 2 2 4 2 2 2 3 3" xfId="41790" xr:uid="{00000000-0005-0000-0000-00000E760000}"/>
    <cellStyle name="Note 7 2 2 4 2 2 2 4" xfId="26055" xr:uid="{00000000-0005-0000-0000-00000F760000}"/>
    <cellStyle name="Note 7 2 2 4 2 2 2 5" xfId="36697" xr:uid="{00000000-0005-0000-0000-000010760000}"/>
    <cellStyle name="Note 7 2 2 4 2 2 3" xfId="15884" xr:uid="{00000000-0005-0000-0000-000011760000}"/>
    <cellStyle name="Note 7 2 2 4 2 2 3 2" xfId="26058" xr:uid="{00000000-0005-0000-0000-000012760000}"/>
    <cellStyle name="Note 7 2 2 4 2 2 3 3" xfId="37980" xr:uid="{00000000-0005-0000-0000-000013760000}"/>
    <cellStyle name="Note 7 2 2 4 2 2 4" xfId="15885" xr:uid="{00000000-0005-0000-0000-000014760000}"/>
    <cellStyle name="Note 7 2 2 4 2 2 4 2" xfId="26059" xr:uid="{00000000-0005-0000-0000-000015760000}"/>
    <cellStyle name="Note 7 2 2 4 2 2 4 3" xfId="40520" xr:uid="{00000000-0005-0000-0000-000016760000}"/>
    <cellStyle name="Note 7 2 2 4 2 2 5" xfId="26054" xr:uid="{00000000-0005-0000-0000-000017760000}"/>
    <cellStyle name="Note 7 2 2 4 2 2 6" xfId="35420" xr:uid="{00000000-0005-0000-0000-000018760000}"/>
    <cellStyle name="Note 7 2 2 4 2 3" xfId="26053" xr:uid="{00000000-0005-0000-0000-000019760000}"/>
    <cellStyle name="Note 7 2 2 4 2 4" xfId="34148" xr:uid="{00000000-0005-0000-0000-00001A760000}"/>
    <cellStyle name="Note 7 2 2 4 3" xfId="15886" xr:uid="{00000000-0005-0000-0000-00001B760000}"/>
    <cellStyle name="Note 7 2 2 4 3 2" xfId="15887" xr:uid="{00000000-0005-0000-0000-00001C760000}"/>
    <cellStyle name="Note 7 2 2 4 3 2 2" xfId="15888" xr:uid="{00000000-0005-0000-0000-00001D760000}"/>
    <cellStyle name="Note 7 2 2 4 3 2 2 2" xfId="26062" xr:uid="{00000000-0005-0000-0000-00001E760000}"/>
    <cellStyle name="Note 7 2 2 4 3 2 2 3" xfId="38730" xr:uid="{00000000-0005-0000-0000-00001F760000}"/>
    <cellStyle name="Note 7 2 2 4 3 2 3" xfId="15889" xr:uid="{00000000-0005-0000-0000-000020760000}"/>
    <cellStyle name="Note 7 2 2 4 3 2 3 2" xfId="26063" xr:uid="{00000000-0005-0000-0000-000021760000}"/>
    <cellStyle name="Note 7 2 2 4 3 2 3 3" xfId="41270" xr:uid="{00000000-0005-0000-0000-000022760000}"/>
    <cellStyle name="Note 7 2 2 4 3 2 4" xfId="26061" xr:uid="{00000000-0005-0000-0000-000023760000}"/>
    <cellStyle name="Note 7 2 2 4 3 2 5" xfId="36177" xr:uid="{00000000-0005-0000-0000-000024760000}"/>
    <cellStyle name="Note 7 2 2 4 3 3" xfId="15890" xr:uid="{00000000-0005-0000-0000-000025760000}"/>
    <cellStyle name="Note 7 2 2 4 3 3 2" xfId="26064" xr:uid="{00000000-0005-0000-0000-000026760000}"/>
    <cellStyle name="Note 7 2 2 4 3 3 3" xfId="37458" xr:uid="{00000000-0005-0000-0000-000027760000}"/>
    <cellStyle name="Note 7 2 2 4 3 4" xfId="15891" xr:uid="{00000000-0005-0000-0000-000028760000}"/>
    <cellStyle name="Note 7 2 2 4 3 4 2" xfId="26065" xr:uid="{00000000-0005-0000-0000-000029760000}"/>
    <cellStyle name="Note 7 2 2 4 3 4 3" xfId="40000" xr:uid="{00000000-0005-0000-0000-00002A760000}"/>
    <cellStyle name="Note 7 2 2 4 3 5" xfId="26060" xr:uid="{00000000-0005-0000-0000-00002B760000}"/>
    <cellStyle name="Note 7 2 2 4 3 6" xfId="34898" xr:uid="{00000000-0005-0000-0000-00002C760000}"/>
    <cellStyle name="Note 7 2 2 4 4" xfId="26052" xr:uid="{00000000-0005-0000-0000-00002D760000}"/>
    <cellStyle name="Note 7 2 2 4 5" xfId="33601" xr:uid="{00000000-0005-0000-0000-00002E760000}"/>
    <cellStyle name="Note 7 2 2 5" xfId="15892" xr:uid="{00000000-0005-0000-0000-00002F760000}"/>
    <cellStyle name="Note 7 2 2 5 2" xfId="15893" xr:uid="{00000000-0005-0000-0000-000030760000}"/>
    <cellStyle name="Note 7 2 2 5 2 2" xfId="15894" xr:uid="{00000000-0005-0000-0000-000031760000}"/>
    <cellStyle name="Note 7 2 2 5 2 2 2" xfId="15895" xr:uid="{00000000-0005-0000-0000-000032760000}"/>
    <cellStyle name="Note 7 2 2 5 2 2 2 2" xfId="26069" xr:uid="{00000000-0005-0000-0000-000033760000}"/>
    <cellStyle name="Note 7 2 2 5 2 2 2 3" xfId="38274" xr:uid="{00000000-0005-0000-0000-000034760000}"/>
    <cellStyle name="Note 7 2 2 5 2 2 3" xfId="15896" xr:uid="{00000000-0005-0000-0000-000035760000}"/>
    <cellStyle name="Note 7 2 2 5 2 2 3 2" xfId="26070" xr:uid="{00000000-0005-0000-0000-000036760000}"/>
    <cellStyle name="Note 7 2 2 5 2 2 3 3" xfId="40814" xr:uid="{00000000-0005-0000-0000-000037760000}"/>
    <cellStyle name="Note 7 2 2 5 2 2 4" xfId="26068" xr:uid="{00000000-0005-0000-0000-000038760000}"/>
    <cellStyle name="Note 7 2 2 5 2 2 5" xfId="35721" xr:uid="{00000000-0005-0000-0000-000039760000}"/>
    <cellStyle name="Note 7 2 2 5 2 3" xfId="15897" xr:uid="{00000000-0005-0000-0000-00003A760000}"/>
    <cellStyle name="Note 7 2 2 5 2 3 2" xfId="26071" xr:uid="{00000000-0005-0000-0000-00003B760000}"/>
    <cellStyle name="Note 7 2 2 5 2 3 3" xfId="37000" xr:uid="{00000000-0005-0000-0000-00003C760000}"/>
    <cellStyle name="Note 7 2 2 5 2 4" xfId="15898" xr:uid="{00000000-0005-0000-0000-00003D760000}"/>
    <cellStyle name="Note 7 2 2 5 2 4 2" xfId="26072" xr:uid="{00000000-0005-0000-0000-00003E760000}"/>
    <cellStyle name="Note 7 2 2 5 2 4 3" xfId="39544" xr:uid="{00000000-0005-0000-0000-00003F760000}"/>
    <cellStyle name="Note 7 2 2 5 2 5" xfId="26067" xr:uid="{00000000-0005-0000-0000-000040760000}"/>
    <cellStyle name="Note 7 2 2 5 2 6" xfId="34446" xr:uid="{00000000-0005-0000-0000-000041760000}"/>
    <cellStyle name="Note 7 2 2 5 3" xfId="26066" xr:uid="{00000000-0005-0000-0000-000042760000}"/>
    <cellStyle name="Note 7 2 2 5 4" xfId="32469" xr:uid="{00000000-0005-0000-0000-000043760000}"/>
    <cellStyle name="Note 7 2 2 6" xfId="15899" xr:uid="{00000000-0005-0000-0000-000044760000}"/>
    <cellStyle name="Note 7 2 2 6 2" xfId="15900" xr:uid="{00000000-0005-0000-0000-000045760000}"/>
    <cellStyle name="Note 7 2 2 6 2 2" xfId="15901" xr:uid="{00000000-0005-0000-0000-000046760000}"/>
    <cellStyle name="Note 7 2 2 6 2 2 2" xfId="15902" xr:uid="{00000000-0005-0000-0000-000047760000}"/>
    <cellStyle name="Note 7 2 2 6 2 2 2 2" xfId="26076" xr:uid="{00000000-0005-0000-0000-000048760000}"/>
    <cellStyle name="Note 7 2 2 6 2 2 2 3" xfId="38796" xr:uid="{00000000-0005-0000-0000-000049760000}"/>
    <cellStyle name="Note 7 2 2 6 2 2 3" xfId="15903" xr:uid="{00000000-0005-0000-0000-00004A760000}"/>
    <cellStyle name="Note 7 2 2 6 2 2 3 2" xfId="26077" xr:uid="{00000000-0005-0000-0000-00004B760000}"/>
    <cellStyle name="Note 7 2 2 6 2 2 3 3" xfId="41336" xr:uid="{00000000-0005-0000-0000-00004C760000}"/>
    <cellStyle name="Note 7 2 2 6 2 2 4" xfId="26075" xr:uid="{00000000-0005-0000-0000-00004D760000}"/>
    <cellStyle name="Note 7 2 2 6 2 2 5" xfId="36243" xr:uid="{00000000-0005-0000-0000-00004E760000}"/>
    <cellStyle name="Note 7 2 2 6 2 3" xfId="15904" xr:uid="{00000000-0005-0000-0000-00004F760000}"/>
    <cellStyle name="Note 7 2 2 6 2 3 2" xfId="26078" xr:uid="{00000000-0005-0000-0000-000050760000}"/>
    <cellStyle name="Note 7 2 2 6 2 3 3" xfId="37524" xr:uid="{00000000-0005-0000-0000-000051760000}"/>
    <cellStyle name="Note 7 2 2 6 2 4" xfId="15905" xr:uid="{00000000-0005-0000-0000-000052760000}"/>
    <cellStyle name="Note 7 2 2 6 2 4 2" xfId="26079" xr:uid="{00000000-0005-0000-0000-000053760000}"/>
    <cellStyle name="Note 7 2 2 6 2 4 3" xfId="40066" xr:uid="{00000000-0005-0000-0000-000054760000}"/>
    <cellStyle name="Note 7 2 2 6 2 5" xfId="26074" xr:uid="{00000000-0005-0000-0000-000055760000}"/>
    <cellStyle name="Note 7 2 2 6 2 6" xfId="34964" xr:uid="{00000000-0005-0000-0000-000056760000}"/>
    <cellStyle name="Note 7 2 2 6 3" xfId="26073" xr:uid="{00000000-0005-0000-0000-000057760000}"/>
    <cellStyle name="Note 7 2 2 6 4" xfId="33691" xr:uid="{00000000-0005-0000-0000-000058760000}"/>
    <cellStyle name="Note 7 2 2 7" xfId="15906" xr:uid="{00000000-0005-0000-0000-000059760000}"/>
    <cellStyle name="Note 7 2 2 7 2" xfId="15907" xr:uid="{00000000-0005-0000-0000-00005A760000}"/>
    <cellStyle name="Note 7 2 2 7 2 2" xfId="15908" xr:uid="{00000000-0005-0000-0000-00005B760000}"/>
    <cellStyle name="Note 7 2 2 7 2 2 2" xfId="26082" xr:uid="{00000000-0005-0000-0000-00005C760000}"/>
    <cellStyle name="Note 7 2 2 7 2 2 3" xfId="38132" xr:uid="{00000000-0005-0000-0000-00005D760000}"/>
    <cellStyle name="Note 7 2 2 7 2 3" xfId="15909" xr:uid="{00000000-0005-0000-0000-00005E760000}"/>
    <cellStyle name="Note 7 2 2 7 2 3 2" xfId="26083" xr:uid="{00000000-0005-0000-0000-00005F760000}"/>
    <cellStyle name="Note 7 2 2 7 2 3 3" xfId="40672" xr:uid="{00000000-0005-0000-0000-000060760000}"/>
    <cellStyle name="Note 7 2 2 7 2 4" xfId="26081" xr:uid="{00000000-0005-0000-0000-000061760000}"/>
    <cellStyle name="Note 7 2 2 7 2 5" xfId="35579" xr:uid="{00000000-0005-0000-0000-000062760000}"/>
    <cellStyle name="Note 7 2 2 7 3" xfId="15910" xr:uid="{00000000-0005-0000-0000-000063760000}"/>
    <cellStyle name="Note 7 2 2 7 3 2" xfId="26084" xr:uid="{00000000-0005-0000-0000-000064760000}"/>
    <cellStyle name="Note 7 2 2 7 3 3" xfId="36858" xr:uid="{00000000-0005-0000-0000-000065760000}"/>
    <cellStyle name="Note 7 2 2 7 4" xfId="15911" xr:uid="{00000000-0005-0000-0000-000066760000}"/>
    <cellStyle name="Note 7 2 2 7 4 2" xfId="26085" xr:uid="{00000000-0005-0000-0000-000067760000}"/>
    <cellStyle name="Note 7 2 2 7 4 3" xfId="39402" xr:uid="{00000000-0005-0000-0000-000068760000}"/>
    <cellStyle name="Note 7 2 2 7 5" xfId="26080" xr:uid="{00000000-0005-0000-0000-000069760000}"/>
    <cellStyle name="Note 7 2 2 7 6" xfId="34304" xr:uid="{00000000-0005-0000-0000-00006A760000}"/>
    <cellStyle name="Note 7 2 2 8" xfId="26023" xr:uid="{00000000-0005-0000-0000-00006B760000}"/>
    <cellStyle name="Note 7 2 2 9" xfId="31700" xr:uid="{00000000-0005-0000-0000-00006C760000}"/>
    <cellStyle name="Note 7 2 3" xfId="15912" xr:uid="{00000000-0005-0000-0000-00006D760000}"/>
    <cellStyle name="Note 7 2 3 2" xfId="15913" xr:uid="{00000000-0005-0000-0000-00006E760000}"/>
    <cellStyle name="Note 7 2 3 2 2" xfId="15914" xr:uid="{00000000-0005-0000-0000-00006F760000}"/>
    <cellStyle name="Note 7 2 3 2 2 2" xfId="15915" xr:uid="{00000000-0005-0000-0000-000070760000}"/>
    <cellStyle name="Note 7 2 3 2 2 2 2" xfId="15916" xr:uid="{00000000-0005-0000-0000-000071760000}"/>
    <cellStyle name="Note 7 2 3 2 2 2 2 2" xfId="26090" xr:uid="{00000000-0005-0000-0000-000072760000}"/>
    <cellStyle name="Note 7 2 3 2 2 2 2 3" xfId="38862" xr:uid="{00000000-0005-0000-0000-000073760000}"/>
    <cellStyle name="Note 7 2 3 2 2 2 3" xfId="15917" xr:uid="{00000000-0005-0000-0000-000074760000}"/>
    <cellStyle name="Note 7 2 3 2 2 2 3 2" xfId="26091" xr:uid="{00000000-0005-0000-0000-000075760000}"/>
    <cellStyle name="Note 7 2 3 2 2 2 3 3" xfId="41402" xr:uid="{00000000-0005-0000-0000-000076760000}"/>
    <cellStyle name="Note 7 2 3 2 2 2 4" xfId="26089" xr:uid="{00000000-0005-0000-0000-000077760000}"/>
    <cellStyle name="Note 7 2 3 2 2 2 5" xfId="36309" xr:uid="{00000000-0005-0000-0000-000078760000}"/>
    <cellStyle name="Note 7 2 3 2 2 3" xfId="15918" xr:uid="{00000000-0005-0000-0000-000079760000}"/>
    <cellStyle name="Note 7 2 3 2 2 3 2" xfId="26092" xr:uid="{00000000-0005-0000-0000-00007A760000}"/>
    <cellStyle name="Note 7 2 3 2 2 3 3" xfId="37590" xr:uid="{00000000-0005-0000-0000-00007B760000}"/>
    <cellStyle name="Note 7 2 3 2 2 4" xfId="15919" xr:uid="{00000000-0005-0000-0000-00007C760000}"/>
    <cellStyle name="Note 7 2 3 2 2 4 2" xfId="26093" xr:uid="{00000000-0005-0000-0000-00007D760000}"/>
    <cellStyle name="Note 7 2 3 2 2 4 3" xfId="40132" xr:uid="{00000000-0005-0000-0000-00007E760000}"/>
    <cellStyle name="Note 7 2 3 2 2 5" xfId="26088" xr:uid="{00000000-0005-0000-0000-00007F760000}"/>
    <cellStyle name="Note 7 2 3 2 2 6" xfId="35030" xr:uid="{00000000-0005-0000-0000-000080760000}"/>
    <cellStyle name="Note 7 2 3 2 3" xfId="26087" xr:uid="{00000000-0005-0000-0000-000081760000}"/>
    <cellStyle name="Note 7 2 3 2 4" xfId="33759" xr:uid="{00000000-0005-0000-0000-000082760000}"/>
    <cellStyle name="Note 7 2 3 3" xfId="15920" xr:uid="{00000000-0005-0000-0000-000083760000}"/>
    <cellStyle name="Note 7 2 3 3 2" xfId="15921" xr:uid="{00000000-0005-0000-0000-000084760000}"/>
    <cellStyle name="Note 7 2 3 3 2 2" xfId="15922" xr:uid="{00000000-0005-0000-0000-000085760000}"/>
    <cellStyle name="Note 7 2 3 3 2 2 2" xfId="26096" xr:uid="{00000000-0005-0000-0000-000086760000}"/>
    <cellStyle name="Note 7 2 3 3 2 2 3" xfId="38342" xr:uid="{00000000-0005-0000-0000-000087760000}"/>
    <cellStyle name="Note 7 2 3 3 2 3" xfId="15923" xr:uid="{00000000-0005-0000-0000-000088760000}"/>
    <cellStyle name="Note 7 2 3 3 2 3 2" xfId="26097" xr:uid="{00000000-0005-0000-0000-000089760000}"/>
    <cellStyle name="Note 7 2 3 3 2 3 3" xfId="40882" xr:uid="{00000000-0005-0000-0000-00008A760000}"/>
    <cellStyle name="Note 7 2 3 3 2 4" xfId="26095" xr:uid="{00000000-0005-0000-0000-00008B760000}"/>
    <cellStyle name="Note 7 2 3 3 2 5" xfId="35789" xr:uid="{00000000-0005-0000-0000-00008C760000}"/>
    <cellStyle name="Note 7 2 3 3 3" xfId="15924" xr:uid="{00000000-0005-0000-0000-00008D760000}"/>
    <cellStyle name="Note 7 2 3 3 3 2" xfId="26098" xr:uid="{00000000-0005-0000-0000-00008E760000}"/>
    <cellStyle name="Note 7 2 3 3 3 3" xfId="37068" xr:uid="{00000000-0005-0000-0000-00008F760000}"/>
    <cellStyle name="Note 7 2 3 3 4" xfId="15925" xr:uid="{00000000-0005-0000-0000-000090760000}"/>
    <cellStyle name="Note 7 2 3 3 4 2" xfId="26099" xr:uid="{00000000-0005-0000-0000-000091760000}"/>
    <cellStyle name="Note 7 2 3 3 4 3" xfId="39612" xr:uid="{00000000-0005-0000-0000-000092760000}"/>
    <cellStyle name="Note 7 2 3 3 5" xfId="26094" xr:uid="{00000000-0005-0000-0000-000093760000}"/>
    <cellStyle name="Note 7 2 3 3 6" xfId="34513" xr:uid="{00000000-0005-0000-0000-000094760000}"/>
    <cellStyle name="Note 7 2 3 4" xfId="26086" xr:uid="{00000000-0005-0000-0000-000095760000}"/>
    <cellStyle name="Note 7 2 3 5" xfId="32559" xr:uid="{00000000-0005-0000-0000-000096760000}"/>
    <cellStyle name="Note 7 2 4" xfId="15926" xr:uid="{00000000-0005-0000-0000-000097760000}"/>
    <cellStyle name="Note 7 2 4 2" xfId="15927" xr:uid="{00000000-0005-0000-0000-000098760000}"/>
    <cellStyle name="Note 7 2 4 2 2" xfId="15928" xr:uid="{00000000-0005-0000-0000-000099760000}"/>
    <cellStyle name="Note 7 2 4 2 2 2" xfId="15929" xr:uid="{00000000-0005-0000-0000-00009A760000}"/>
    <cellStyle name="Note 7 2 4 2 2 2 2" xfId="15930" xr:uid="{00000000-0005-0000-0000-00009B760000}"/>
    <cellStyle name="Note 7 2 4 2 2 2 2 2" xfId="26104" xr:uid="{00000000-0005-0000-0000-00009C760000}"/>
    <cellStyle name="Note 7 2 4 2 2 2 2 3" xfId="39013" xr:uid="{00000000-0005-0000-0000-00009D760000}"/>
    <cellStyle name="Note 7 2 4 2 2 2 3" xfId="15931" xr:uid="{00000000-0005-0000-0000-00009E760000}"/>
    <cellStyle name="Note 7 2 4 2 2 2 3 2" xfId="26105" xr:uid="{00000000-0005-0000-0000-00009F760000}"/>
    <cellStyle name="Note 7 2 4 2 2 2 3 3" xfId="41553" xr:uid="{00000000-0005-0000-0000-0000A0760000}"/>
    <cellStyle name="Note 7 2 4 2 2 2 4" xfId="26103" xr:uid="{00000000-0005-0000-0000-0000A1760000}"/>
    <cellStyle name="Note 7 2 4 2 2 2 5" xfId="36460" xr:uid="{00000000-0005-0000-0000-0000A2760000}"/>
    <cellStyle name="Note 7 2 4 2 2 3" xfId="15932" xr:uid="{00000000-0005-0000-0000-0000A3760000}"/>
    <cellStyle name="Note 7 2 4 2 2 3 2" xfId="26106" xr:uid="{00000000-0005-0000-0000-0000A4760000}"/>
    <cellStyle name="Note 7 2 4 2 2 3 3" xfId="37741" xr:uid="{00000000-0005-0000-0000-0000A5760000}"/>
    <cellStyle name="Note 7 2 4 2 2 4" xfId="15933" xr:uid="{00000000-0005-0000-0000-0000A6760000}"/>
    <cellStyle name="Note 7 2 4 2 2 4 2" xfId="26107" xr:uid="{00000000-0005-0000-0000-0000A7760000}"/>
    <cellStyle name="Note 7 2 4 2 2 4 3" xfId="40283" xr:uid="{00000000-0005-0000-0000-0000A8760000}"/>
    <cellStyle name="Note 7 2 4 2 2 5" xfId="26102" xr:uid="{00000000-0005-0000-0000-0000A9760000}"/>
    <cellStyle name="Note 7 2 4 2 2 6" xfId="35181" xr:uid="{00000000-0005-0000-0000-0000AA760000}"/>
    <cellStyle name="Note 7 2 4 2 3" xfId="26101" xr:uid="{00000000-0005-0000-0000-0000AB760000}"/>
    <cellStyle name="Note 7 2 4 2 4" xfId="33910" xr:uid="{00000000-0005-0000-0000-0000AC760000}"/>
    <cellStyle name="Note 7 2 4 3" xfId="15934" xr:uid="{00000000-0005-0000-0000-0000AD760000}"/>
    <cellStyle name="Note 7 2 4 3 2" xfId="15935" xr:uid="{00000000-0005-0000-0000-0000AE760000}"/>
    <cellStyle name="Note 7 2 4 3 2 2" xfId="15936" xr:uid="{00000000-0005-0000-0000-0000AF760000}"/>
    <cellStyle name="Note 7 2 4 3 2 2 2" xfId="26110" xr:uid="{00000000-0005-0000-0000-0000B0760000}"/>
    <cellStyle name="Note 7 2 4 3 2 2 3" xfId="38493" xr:uid="{00000000-0005-0000-0000-0000B1760000}"/>
    <cellStyle name="Note 7 2 4 3 2 3" xfId="15937" xr:uid="{00000000-0005-0000-0000-0000B2760000}"/>
    <cellStyle name="Note 7 2 4 3 2 3 2" xfId="26111" xr:uid="{00000000-0005-0000-0000-0000B3760000}"/>
    <cellStyle name="Note 7 2 4 3 2 3 3" xfId="41033" xr:uid="{00000000-0005-0000-0000-0000B4760000}"/>
    <cellStyle name="Note 7 2 4 3 2 4" xfId="26109" xr:uid="{00000000-0005-0000-0000-0000B5760000}"/>
    <cellStyle name="Note 7 2 4 3 2 5" xfId="35940" xr:uid="{00000000-0005-0000-0000-0000B6760000}"/>
    <cellStyle name="Note 7 2 4 3 3" xfId="15938" xr:uid="{00000000-0005-0000-0000-0000B7760000}"/>
    <cellStyle name="Note 7 2 4 3 3 2" xfId="26112" xr:uid="{00000000-0005-0000-0000-0000B8760000}"/>
    <cellStyle name="Note 7 2 4 3 3 3" xfId="37219" xr:uid="{00000000-0005-0000-0000-0000B9760000}"/>
    <cellStyle name="Note 7 2 4 3 4" xfId="15939" xr:uid="{00000000-0005-0000-0000-0000BA760000}"/>
    <cellStyle name="Note 7 2 4 3 4 2" xfId="26113" xr:uid="{00000000-0005-0000-0000-0000BB760000}"/>
    <cellStyle name="Note 7 2 4 3 4 3" xfId="39763" xr:uid="{00000000-0005-0000-0000-0000BC760000}"/>
    <cellStyle name="Note 7 2 4 3 5" xfId="26108" xr:uid="{00000000-0005-0000-0000-0000BD760000}"/>
    <cellStyle name="Note 7 2 4 3 6" xfId="34660" xr:uid="{00000000-0005-0000-0000-0000BE760000}"/>
    <cellStyle name="Note 7 2 4 4" xfId="26100" xr:uid="{00000000-0005-0000-0000-0000BF760000}"/>
    <cellStyle name="Note 7 2 4 5" xfId="32707" xr:uid="{00000000-0005-0000-0000-0000C0760000}"/>
    <cellStyle name="Note 7 2 5" xfId="15940" xr:uid="{00000000-0005-0000-0000-0000C1760000}"/>
    <cellStyle name="Note 7 2 5 2" xfId="15941" xr:uid="{00000000-0005-0000-0000-0000C2760000}"/>
    <cellStyle name="Note 7 2 5 2 2" xfId="15942" xr:uid="{00000000-0005-0000-0000-0000C3760000}"/>
    <cellStyle name="Note 7 2 5 2 2 2" xfId="15943" xr:uid="{00000000-0005-0000-0000-0000C4760000}"/>
    <cellStyle name="Note 7 2 5 2 2 2 2" xfId="15944" xr:uid="{00000000-0005-0000-0000-0000C5760000}"/>
    <cellStyle name="Note 7 2 5 2 2 2 2 2" xfId="26118" xr:uid="{00000000-0005-0000-0000-0000C6760000}"/>
    <cellStyle name="Note 7 2 5 2 2 2 2 3" xfId="39172" xr:uid="{00000000-0005-0000-0000-0000C7760000}"/>
    <cellStyle name="Note 7 2 5 2 2 2 3" xfId="15945" xr:uid="{00000000-0005-0000-0000-0000C8760000}"/>
    <cellStyle name="Note 7 2 5 2 2 2 3 2" xfId="26119" xr:uid="{00000000-0005-0000-0000-0000C9760000}"/>
    <cellStyle name="Note 7 2 5 2 2 2 3 3" xfId="41712" xr:uid="{00000000-0005-0000-0000-0000CA760000}"/>
    <cellStyle name="Note 7 2 5 2 2 2 4" xfId="26117" xr:uid="{00000000-0005-0000-0000-0000CB760000}"/>
    <cellStyle name="Note 7 2 5 2 2 2 5" xfId="36619" xr:uid="{00000000-0005-0000-0000-0000CC760000}"/>
    <cellStyle name="Note 7 2 5 2 2 3" xfId="15946" xr:uid="{00000000-0005-0000-0000-0000CD760000}"/>
    <cellStyle name="Note 7 2 5 2 2 3 2" xfId="26120" xr:uid="{00000000-0005-0000-0000-0000CE760000}"/>
    <cellStyle name="Note 7 2 5 2 2 3 3" xfId="37902" xr:uid="{00000000-0005-0000-0000-0000CF760000}"/>
    <cellStyle name="Note 7 2 5 2 2 4" xfId="15947" xr:uid="{00000000-0005-0000-0000-0000D0760000}"/>
    <cellStyle name="Note 7 2 5 2 2 4 2" xfId="26121" xr:uid="{00000000-0005-0000-0000-0000D1760000}"/>
    <cellStyle name="Note 7 2 5 2 2 4 3" xfId="40442" xr:uid="{00000000-0005-0000-0000-0000D2760000}"/>
    <cellStyle name="Note 7 2 5 2 2 5" xfId="26116" xr:uid="{00000000-0005-0000-0000-0000D3760000}"/>
    <cellStyle name="Note 7 2 5 2 2 6" xfId="35342" xr:uid="{00000000-0005-0000-0000-0000D4760000}"/>
    <cellStyle name="Note 7 2 5 2 3" xfId="26115" xr:uid="{00000000-0005-0000-0000-0000D5760000}"/>
    <cellStyle name="Note 7 2 5 2 4" xfId="34070" xr:uid="{00000000-0005-0000-0000-0000D6760000}"/>
    <cellStyle name="Note 7 2 5 3" xfId="15948" xr:uid="{00000000-0005-0000-0000-0000D7760000}"/>
    <cellStyle name="Note 7 2 5 3 2" xfId="15949" xr:uid="{00000000-0005-0000-0000-0000D8760000}"/>
    <cellStyle name="Note 7 2 5 3 2 2" xfId="15950" xr:uid="{00000000-0005-0000-0000-0000D9760000}"/>
    <cellStyle name="Note 7 2 5 3 2 2 2" xfId="26124" xr:uid="{00000000-0005-0000-0000-0000DA760000}"/>
    <cellStyle name="Note 7 2 5 3 2 2 3" xfId="38652" xr:uid="{00000000-0005-0000-0000-0000DB760000}"/>
    <cellStyle name="Note 7 2 5 3 2 3" xfId="15951" xr:uid="{00000000-0005-0000-0000-0000DC760000}"/>
    <cellStyle name="Note 7 2 5 3 2 3 2" xfId="26125" xr:uid="{00000000-0005-0000-0000-0000DD760000}"/>
    <cellStyle name="Note 7 2 5 3 2 3 3" xfId="41192" xr:uid="{00000000-0005-0000-0000-0000DE760000}"/>
    <cellStyle name="Note 7 2 5 3 2 4" xfId="26123" xr:uid="{00000000-0005-0000-0000-0000DF760000}"/>
    <cellStyle name="Note 7 2 5 3 2 5" xfId="36099" xr:uid="{00000000-0005-0000-0000-0000E0760000}"/>
    <cellStyle name="Note 7 2 5 3 3" xfId="15952" xr:uid="{00000000-0005-0000-0000-0000E1760000}"/>
    <cellStyle name="Note 7 2 5 3 3 2" xfId="26126" xr:uid="{00000000-0005-0000-0000-0000E2760000}"/>
    <cellStyle name="Note 7 2 5 3 3 3" xfId="37380" xr:uid="{00000000-0005-0000-0000-0000E3760000}"/>
    <cellStyle name="Note 7 2 5 3 4" xfId="15953" xr:uid="{00000000-0005-0000-0000-0000E4760000}"/>
    <cellStyle name="Note 7 2 5 3 4 2" xfId="26127" xr:uid="{00000000-0005-0000-0000-0000E5760000}"/>
    <cellStyle name="Note 7 2 5 3 4 3" xfId="39922" xr:uid="{00000000-0005-0000-0000-0000E6760000}"/>
    <cellStyle name="Note 7 2 5 3 5" xfId="26122" xr:uid="{00000000-0005-0000-0000-0000E7760000}"/>
    <cellStyle name="Note 7 2 5 3 6" xfId="34819" xr:uid="{00000000-0005-0000-0000-0000E8760000}"/>
    <cellStyle name="Note 7 2 5 4" xfId="26114" xr:uid="{00000000-0005-0000-0000-0000E9760000}"/>
    <cellStyle name="Note 7 2 5 5" xfId="32883" xr:uid="{00000000-0005-0000-0000-0000EA760000}"/>
    <cellStyle name="Note 7 2 6" xfId="15954" xr:uid="{00000000-0005-0000-0000-0000EB760000}"/>
    <cellStyle name="Note 7 2 6 2" xfId="15955" xr:uid="{00000000-0005-0000-0000-0000EC760000}"/>
    <cellStyle name="Note 7 2 6 2 2" xfId="15956" xr:uid="{00000000-0005-0000-0000-0000ED760000}"/>
    <cellStyle name="Note 7 2 6 2 2 2" xfId="15957" xr:uid="{00000000-0005-0000-0000-0000EE760000}"/>
    <cellStyle name="Note 7 2 6 2 2 2 2" xfId="26131" xr:uid="{00000000-0005-0000-0000-0000EF760000}"/>
    <cellStyle name="Note 7 2 6 2 2 2 3" xfId="38206" xr:uid="{00000000-0005-0000-0000-0000F0760000}"/>
    <cellStyle name="Note 7 2 6 2 2 3" xfId="15958" xr:uid="{00000000-0005-0000-0000-0000F1760000}"/>
    <cellStyle name="Note 7 2 6 2 2 3 2" xfId="26132" xr:uid="{00000000-0005-0000-0000-0000F2760000}"/>
    <cellStyle name="Note 7 2 6 2 2 3 3" xfId="40746" xr:uid="{00000000-0005-0000-0000-0000F3760000}"/>
    <cellStyle name="Note 7 2 6 2 2 4" xfId="26130" xr:uid="{00000000-0005-0000-0000-0000F4760000}"/>
    <cellStyle name="Note 7 2 6 2 2 5" xfId="35653" xr:uid="{00000000-0005-0000-0000-0000F5760000}"/>
    <cellStyle name="Note 7 2 6 2 3" xfId="15959" xr:uid="{00000000-0005-0000-0000-0000F6760000}"/>
    <cellStyle name="Note 7 2 6 2 3 2" xfId="26133" xr:uid="{00000000-0005-0000-0000-0000F7760000}"/>
    <cellStyle name="Note 7 2 6 2 3 3" xfId="36932" xr:uid="{00000000-0005-0000-0000-0000F8760000}"/>
    <cellStyle name="Note 7 2 6 2 4" xfId="15960" xr:uid="{00000000-0005-0000-0000-0000F9760000}"/>
    <cellStyle name="Note 7 2 6 2 4 2" xfId="26134" xr:uid="{00000000-0005-0000-0000-0000FA760000}"/>
    <cellStyle name="Note 7 2 6 2 4 3" xfId="39476" xr:uid="{00000000-0005-0000-0000-0000FB760000}"/>
    <cellStyle name="Note 7 2 6 2 5" xfId="26129" xr:uid="{00000000-0005-0000-0000-0000FC760000}"/>
    <cellStyle name="Note 7 2 6 2 6" xfId="34378" xr:uid="{00000000-0005-0000-0000-0000FD760000}"/>
    <cellStyle name="Note 7 2 6 3" xfId="26128" xr:uid="{00000000-0005-0000-0000-0000FE760000}"/>
    <cellStyle name="Note 7 2 6 4" xfId="31779" xr:uid="{00000000-0005-0000-0000-0000FF760000}"/>
    <cellStyle name="Note 7 2 7" xfId="15961" xr:uid="{00000000-0005-0000-0000-000000770000}"/>
    <cellStyle name="Note 7 2 7 2" xfId="15962" xr:uid="{00000000-0005-0000-0000-000001770000}"/>
    <cellStyle name="Note 7 2 7 2 2" xfId="15963" xr:uid="{00000000-0005-0000-0000-000002770000}"/>
    <cellStyle name="Note 7 2 7 2 2 2" xfId="26137" xr:uid="{00000000-0005-0000-0000-000003770000}"/>
    <cellStyle name="Note 7 2 7 2 2 3" xfId="38054" xr:uid="{00000000-0005-0000-0000-000004770000}"/>
    <cellStyle name="Note 7 2 7 2 3" xfId="15964" xr:uid="{00000000-0005-0000-0000-000005770000}"/>
    <cellStyle name="Note 7 2 7 2 3 2" xfId="26138" xr:uid="{00000000-0005-0000-0000-000006770000}"/>
    <cellStyle name="Note 7 2 7 2 3 3" xfId="40594" xr:uid="{00000000-0005-0000-0000-000007770000}"/>
    <cellStyle name="Note 7 2 7 2 4" xfId="26136" xr:uid="{00000000-0005-0000-0000-000008770000}"/>
    <cellStyle name="Note 7 2 7 2 5" xfId="35501" xr:uid="{00000000-0005-0000-0000-000009770000}"/>
    <cellStyle name="Note 7 2 7 3" xfId="15965" xr:uid="{00000000-0005-0000-0000-00000A770000}"/>
    <cellStyle name="Note 7 2 7 3 2" xfId="26139" xr:uid="{00000000-0005-0000-0000-00000B770000}"/>
    <cellStyle name="Note 7 2 7 3 3" xfId="36780" xr:uid="{00000000-0005-0000-0000-00000C770000}"/>
    <cellStyle name="Note 7 2 7 4" xfId="15966" xr:uid="{00000000-0005-0000-0000-00000D770000}"/>
    <cellStyle name="Note 7 2 7 4 2" xfId="26140" xr:uid="{00000000-0005-0000-0000-00000E770000}"/>
    <cellStyle name="Note 7 2 7 4 3" xfId="39324" xr:uid="{00000000-0005-0000-0000-00000F770000}"/>
    <cellStyle name="Note 7 2 7 5" xfId="26135" xr:uid="{00000000-0005-0000-0000-000010770000}"/>
    <cellStyle name="Note 7 2 7 6" xfId="34226" xr:uid="{00000000-0005-0000-0000-000011770000}"/>
    <cellStyle name="Note 7 2 8" xfId="15967" xr:uid="{00000000-0005-0000-0000-000012770000}"/>
    <cellStyle name="Note 7 2 8 2" xfId="26141" xr:uid="{00000000-0005-0000-0000-000013770000}"/>
    <cellStyle name="Note 7 2 8 3" xfId="42462" xr:uid="{00000000-0005-0000-0000-000014770000}"/>
    <cellStyle name="Note 7 2 9" xfId="15968" xr:uid="{00000000-0005-0000-0000-000015770000}"/>
    <cellStyle name="Note 7 2 9 2" xfId="26142" xr:uid="{00000000-0005-0000-0000-000016770000}"/>
    <cellStyle name="Note 7 3" xfId="2749" xr:uid="{00000000-0005-0000-0000-000017770000}"/>
    <cellStyle name="Note 7 3 10" xfId="26143" xr:uid="{00000000-0005-0000-0000-000018770000}"/>
    <cellStyle name="Note 7 3 11" xfId="31699" xr:uid="{00000000-0005-0000-0000-000019770000}"/>
    <cellStyle name="Note 7 3 2" xfId="15970" xr:uid="{00000000-0005-0000-0000-00001A770000}"/>
    <cellStyle name="Note 7 3 2 2" xfId="15971" xr:uid="{00000000-0005-0000-0000-00001B770000}"/>
    <cellStyle name="Note 7 3 2 2 2" xfId="15972" xr:uid="{00000000-0005-0000-0000-00001C770000}"/>
    <cellStyle name="Note 7 3 2 2 2 2" xfId="15973" xr:uid="{00000000-0005-0000-0000-00001D770000}"/>
    <cellStyle name="Note 7 3 2 2 2 2 2" xfId="15974" xr:uid="{00000000-0005-0000-0000-00001E770000}"/>
    <cellStyle name="Note 7 3 2 2 2 2 2 2" xfId="26148" xr:uid="{00000000-0005-0000-0000-00001F770000}"/>
    <cellStyle name="Note 7 3 2 2 2 2 2 3" xfId="38938" xr:uid="{00000000-0005-0000-0000-000020770000}"/>
    <cellStyle name="Note 7 3 2 2 2 2 3" xfId="15975" xr:uid="{00000000-0005-0000-0000-000021770000}"/>
    <cellStyle name="Note 7 3 2 2 2 2 3 2" xfId="26149" xr:uid="{00000000-0005-0000-0000-000022770000}"/>
    <cellStyle name="Note 7 3 2 2 2 2 3 3" xfId="41478" xr:uid="{00000000-0005-0000-0000-000023770000}"/>
    <cellStyle name="Note 7 3 2 2 2 2 4" xfId="26147" xr:uid="{00000000-0005-0000-0000-000024770000}"/>
    <cellStyle name="Note 7 3 2 2 2 2 5" xfId="36385" xr:uid="{00000000-0005-0000-0000-000025770000}"/>
    <cellStyle name="Note 7 3 2 2 2 3" xfId="15976" xr:uid="{00000000-0005-0000-0000-000026770000}"/>
    <cellStyle name="Note 7 3 2 2 2 3 2" xfId="26150" xr:uid="{00000000-0005-0000-0000-000027770000}"/>
    <cellStyle name="Note 7 3 2 2 2 3 3" xfId="37666" xr:uid="{00000000-0005-0000-0000-000028770000}"/>
    <cellStyle name="Note 7 3 2 2 2 4" xfId="15977" xr:uid="{00000000-0005-0000-0000-000029770000}"/>
    <cellStyle name="Note 7 3 2 2 2 4 2" xfId="26151" xr:uid="{00000000-0005-0000-0000-00002A770000}"/>
    <cellStyle name="Note 7 3 2 2 2 4 3" xfId="40208" xr:uid="{00000000-0005-0000-0000-00002B770000}"/>
    <cellStyle name="Note 7 3 2 2 2 5" xfId="26146" xr:uid="{00000000-0005-0000-0000-00002C770000}"/>
    <cellStyle name="Note 7 3 2 2 2 6" xfId="35106" xr:uid="{00000000-0005-0000-0000-00002D770000}"/>
    <cellStyle name="Note 7 3 2 2 3" xfId="26145" xr:uid="{00000000-0005-0000-0000-00002E770000}"/>
    <cellStyle name="Note 7 3 2 2 4" xfId="33835" xr:uid="{00000000-0005-0000-0000-00002F770000}"/>
    <cellStyle name="Note 7 3 2 3" xfId="15978" xr:uid="{00000000-0005-0000-0000-000030770000}"/>
    <cellStyle name="Note 7 3 2 3 2" xfId="15979" xr:uid="{00000000-0005-0000-0000-000031770000}"/>
    <cellStyle name="Note 7 3 2 3 2 2" xfId="15980" xr:uid="{00000000-0005-0000-0000-000032770000}"/>
    <cellStyle name="Note 7 3 2 3 2 2 2" xfId="26154" xr:uid="{00000000-0005-0000-0000-000033770000}"/>
    <cellStyle name="Note 7 3 2 3 2 2 3" xfId="38418" xr:uid="{00000000-0005-0000-0000-000034770000}"/>
    <cellStyle name="Note 7 3 2 3 2 3" xfId="15981" xr:uid="{00000000-0005-0000-0000-000035770000}"/>
    <cellStyle name="Note 7 3 2 3 2 3 2" xfId="26155" xr:uid="{00000000-0005-0000-0000-000036770000}"/>
    <cellStyle name="Note 7 3 2 3 2 3 3" xfId="40958" xr:uid="{00000000-0005-0000-0000-000037770000}"/>
    <cellStyle name="Note 7 3 2 3 2 4" xfId="26153" xr:uid="{00000000-0005-0000-0000-000038770000}"/>
    <cellStyle name="Note 7 3 2 3 2 5" xfId="35865" xr:uid="{00000000-0005-0000-0000-000039770000}"/>
    <cellStyle name="Note 7 3 2 3 3" xfId="15982" xr:uid="{00000000-0005-0000-0000-00003A770000}"/>
    <cellStyle name="Note 7 3 2 3 3 2" xfId="26156" xr:uid="{00000000-0005-0000-0000-00003B770000}"/>
    <cellStyle name="Note 7 3 2 3 3 3" xfId="37144" xr:uid="{00000000-0005-0000-0000-00003C770000}"/>
    <cellStyle name="Note 7 3 2 3 4" xfId="15983" xr:uid="{00000000-0005-0000-0000-00003D770000}"/>
    <cellStyle name="Note 7 3 2 3 4 2" xfId="26157" xr:uid="{00000000-0005-0000-0000-00003E770000}"/>
    <cellStyle name="Note 7 3 2 3 4 3" xfId="39688" xr:uid="{00000000-0005-0000-0000-00003F770000}"/>
    <cellStyle name="Note 7 3 2 3 5" xfId="26152" xr:uid="{00000000-0005-0000-0000-000040770000}"/>
    <cellStyle name="Note 7 3 2 3 6" xfId="34587" xr:uid="{00000000-0005-0000-0000-000041770000}"/>
    <cellStyle name="Note 7 3 2 4" xfId="26144" xr:uid="{00000000-0005-0000-0000-000042770000}"/>
    <cellStyle name="Note 7 3 2 5" xfId="32632" xr:uid="{00000000-0005-0000-0000-000043770000}"/>
    <cellStyle name="Note 7 3 3" xfId="15984" xr:uid="{00000000-0005-0000-0000-000044770000}"/>
    <cellStyle name="Note 7 3 3 2" xfId="15985" xr:uid="{00000000-0005-0000-0000-000045770000}"/>
    <cellStyle name="Note 7 3 3 2 2" xfId="15986" xr:uid="{00000000-0005-0000-0000-000046770000}"/>
    <cellStyle name="Note 7 3 3 2 2 2" xfId="15987" xr:uid="{00000000-0005-0000-0000-000047770000}"/>
    <cellStyle name="Note 7 3 3 2 2 2 2" xfId="15988" xr:uid="{00000000-0005-0000-0000-000048770000}"/>
    <cellStyle name="Note 7 3 3 2 2 2 2 2" xfId="26162" xr:uid="{00000000-0005-0000-0000-000049770000}"/>
    <cellStyle name="Note 7 3 3 2 2 2 2 3" xfId="39090" xr:uid="{00000000-0005-0000-0000-00004A770000}"/>
    <cellStyle name="Note 7 3 3 2 2 2 3" xfId="15989" xr:uid="{00000000-0005-0000-0000-00004B770000}"/>
    <cellStyle name="Note 7 3 3 2 2 2 3 2" xfId="26163" xr:uid="{00000000-0005-0000-0000-00004C770000}"/>
    <cellStyle name="Note 7 3 3 2 2 2 3 3" xfId="41630" xr:uid="{00000000-0005-0000-0000-00004D770000}"/>
    <cellStyle name="Note 7 3 3 2 2 2 4" xfId="26161" xr:uid="{00000000-0005-0000-0000-00004E770000}"/>
    <cellStyle name="Note 7 3 3 2 2 2 5" xfId="36537" xr:uid="{00000000-0005-0000-0000-00004F770000}"/>
    <cellStyle name="Note 7 3 3 2 2 3" xfId="15990" xr:uid="{00000000-0005-0000-0000-000050770000}"/>
    <cellStyle name="Note 7 3 3 2 2 3 2" xfId="26164" xr:uid="{00000000-0005-0000-0000-000051770000}"/>
    <cellStyle name="Note 7 3 3 2 2 3 3" xfId="37818" xr:uid="{00000000-0005-0000-0000-000052770000}"/>
    <cellStyle name="Note 7 3 3 2 2 4" xfId="15991" xr:uid="{00000000-0005-0000-0000-000053770000}"/>
    <cellStyle name="Note 7 3 3 2 2 4 2" xfId="26165" xr:uid="{00000000-0005-0000-0000-000054770000}"/>
    <cellStyle name="Note 7 3 3 2 2 4 3" xfId="40360" xr:uid="{00000000-0005-0000-0000-000055770000}"/>
    <cellStyle name="Note 7 3 3 2 2 5" xfId="26160" xr:uid="{00000000-0005-0000-0000-000056770000}"/>
    <cellStyle name="Note 7 3 3 2 2 6" xfId="35258" xr:uid="{00000000-0005-0000-0000-000057770000}"/>
    <cellStyle name="Note 7 3 3 2 3" xfId="26159" xr:uid="{00000000-0005-0000-0000-000058770000}"/>
    <cellStyle name="Note 7 3 3 2 4" xfId="33986" xr:uid="{00000000-0005-0000-0000-000059770000}"/>
    <cellStyle name="Note 7 3 3 3" xfId="15992" xr:uid="{00000000-0005-0000-0000-00005A770000}"/>
    <cellStyle name="Note 7 3 3 3 2" xfId="15993" xr:uid="{00000000-0005-0000-0000-00005B770000}"/>
    <cellStyle name="Note 7 3 3 3 2 2" xfId="15994" xr:uid="{00000000-0005-0000-0000-00005C770000}"/>
    <cellStyle name="Note 7 3 3 3 2 2 2" xfId="26168" xr:uid="{00000000-0005-0000-0000-00005D770000}"/>
    <cellStyle name="Note 7 3 3 3 2 2 3" xfId="38570" xr:uid="{00000000-0005-0000-0000-00005E770000}"/>
    <cellStyle name="Note 7 3 3 3 2 3" xfId="15995" xr:uid="{00000000-0005-0000-0000-00005F770000}"/>
    <cellStyle name="Note 7 3 3 3 2 3 2" xfId="26169" xr:uid="{00000000-0005-0000-0000-000060770000}"/>
    <cellStyle name="Note 7 3 3 3 2 3 3" xfId="41110" xr:uid="{00000000-0005-0000-0000-000061770000}"/>
    <cellStyle name="Note 7 3 3 3 2 4" xfId="26167" xr:uid="{00000000-0005-0000-0000-000062770000}"/>
    <cellStyle name="Note 7 3 3 3 2 5" xfId="36017" xr:uid="{00000000-0005-0000-0000-000063770000}"/>
    <cellStyle name="Note 7 3 3 3 3" xfId="15996" xr:uid="{00000000-0005-0000-0000-000064770000}"/>
    <cellStyle name="Note 7 3 3 3 3 2" xfId="26170" xr:uid="{00000000-0005-0000-0000-000065770000}"/>
    <cellStyle name="Note 7 3 3 3 3 3" xfId="37296" xr:uid="{00000000-0005-0000-0000-000066770000}"/>
    <cellStyle name="Note 7 3 3 3 4" xfId="15997" xr:uid="{00000000-0005-0000-0000-000067770000}"/>
    <cellStyle name="Note 7 3 3 3 4 2" xfId="26171" xr:uid="{00000000-0005-0000-0000-000068770000}"/>
    <cellStyle name="Note 7 3 3 3 4 3" xfId="39840" xr:uid="{00000000-0005-0000-0000-000069770000}"/>
    <cellStyle name="Note 7 3 3 3 5" xfId="26166" xr:uid="{00000000-0005-0000-0000-00006A770000}"/>
    <cellStyle name="Note 7 3 3 3 6" xfId="34735" xr:uid="{00000000-0005-0000-0000-00006B770000}"/>
    <cellStyle name="Note 7 3 3 4" xfId="26158" xr:uid="{00000000-0005-0000-0000-00006C770000}"/>
    <cellStyle name="Note 7 3 3 5" xfId="32779" xr:uid="{00000000-0005-0000-0000-00006D770000}"/>
    <cellStyle name="Note 7 3 4" xfId="15998" xr:uid="{00000000-0005-0000-0000-00006E770000}"/>
    <cellStyle name="Note 7 3 4 2" xfId="15999" xr:uid="{00000000-0005-0000-0000-00006F770000}"/>
    <cellStyle name="Note 7 3 4 2 2" xfId="16000" xr:uid="{00000000-0005-0000-0000-000070770000}"/>
    <cellStyle name="Note 7 3 4 2 2 2" xfId="16001" xr:uid="{00000000-0005-0000-0000-000071770000}"/>
    <cellStyle name="Note 7 3 4 2 2 2 2" xfId="16002" xr:uid="{00000000-0005-0000-0000-000072770000}"/>
    <cellStyle name="Note 7 3 4 2 2 2 2 2" xfId="26176" xr:uid="{00000000-0005-0000-0000-000073770000}"/>
    <cellStyle name="Note 7 3 4 2 2 2 2 3" xfId="39249" xr:uid="{00000000-0005-0000-0000-000074770000}"/>
    <cellStyle name="Note 7 3 4 2 2 2 3" xfId="16003" xr:uid="{00000000-0005-0000-0000-000075770000}"/>
    <cellStyle name="Note 7 3 4 2 2 2 3 2" xfId="26177" xr:uid="{00000000-0005-0000-0000-000076770000}"/>
    <cellStyle name="Note 7 3 4 2 2 2 3 3" xfId="41789" xr:uid="{00000000-0005-0000-0000-000077770000}"/>
    <cellStyle name="Note 7 3 4 2 2 2 4" xfId="26175" xr:uid="{00000000-0005-0000-0000-000078770000}"/>
    <cellStyle name="Note 7 3 4 2 2 2 5" xfId="36696" xr:uid="{00000000-0005-0000-0000-000079770000}"/>
    <cellStyle name="Note 7 3 4 2 2 3" xfId="16004" xr:uid="{00000000-0005-0000-0000-00007A770000}"/>
    <cellStyle name="Note 7 3 4 2 2 3 2" xfId="26178" xr:uid="{00000000-0005-0000-0000-00007B770000}"/>
    <cellStyle name="Note 7 3 4 2 2 3 3" xfId="37979" xr:uid="{00000000-0005-0000-0000-00007C770000}"/>
    <cellStyle name="Note 7 3 4 2 2 4" xfId="16005" xr:uid="{00000000-0005-0000-0000-00007D770000}"/>
    <cellStyle name="Note 7 3 4 2 2 4 2" xfId="26179" xr:uid="{00000000-0005-0000-0000-00007E770000}"/>
    <cellStyle name="Note 7 3 4 2 2 4 3" xfId="40519" xr:uid="{00000000-0005-0000-0000-00007F770000}"/>
    <cellStyle name="Note 7 3 4 2 2 5" xfId="26174" xr:uid="{00000000-0005-0000-0000-000080770000}"/>
    <cellStyle name="Note 7 3 4 2 2 6" xfId="35419" xr:uid="{00000000-0005-0000-0000-000081770000}"/>
    <cellStyle name="Note 7 3 4 2 3" xfId="26173" xr:uid="{00000000-0005-0000-0000-000082770000}"/>
    <cellStyle name="Note 7 3 4 2 4" xfId="34147" xr:uid="{00000000-0005-0000-0000-000083770000}"/>
    <cellStyle name="Note 7 3 4 3" xfId="16006" xr:uid="{00000000-0005-0000-0000-000084770000}"/>
    <cellStyle name="Note 7 3 4 3 2" xfId="16007" xr:uid="{00000000-0005-0000-0000-000085770000}"/>
    <cellStyle name="Note 7 3 4 3 2 2" xfId="16008" xr:uid="{00000000-0005-0000-0000-000086770000}"/>
    <cellStyle name="Note 7 3 4 3 2 2 2" xfId="26182" xr:uid="{00000000-0005-0000-0000-000087770000}"/>
    <cellStyle name="Note 7 3 4 3 2 2 3" xfId="38729" xr:uid="{00000000-0005-0000-0000-000088770000}"/>
    <cellStyle name="Note 7 3 4 3 2 3" xfId="16009" xr:uid="{00000000-0005-0000-0000-000089770000}"/>
    <cellStyle name="Note 7 3 4 3 2 3 2" xfId="26183" xr:uid="{00000000-0005-0000-0000-00008A770000}"/>
    <cellStyle name="Note 7 3 4 3 2 3 3" xfId="41269" xr:uid="{00000000-0005-0000-0000-00008B770000}"/>
    <cellStyle name="Note 7 3 4 3 2 4" xfId="26181" xr:uid="{00000000-0005-0000-0000-00008C770000}"/>
    <cellStyle name="Note 7 3 4 3 2 5" xfId="36176" xr:uid="{00000000-0005-0000-0000-00008D770000}"/>
    <cellStyle name="Note 7 3 4 3 3" xfId="16010" xr:uid="{00000000-0005-0000-0000-00008E770000}"/>
    <cellStyle name="Note 7 3 4 3 3 2" xfId="26184" xr:uid="{00000000-0005-0000-0000-00008F770000}"/>
    <cellStyle name="Note 7 3 4 3 3 3" xfId="37457" xr:uid="{00000000-0005-0000-0000-000090770000}"/>
    <cellStyle name="Note 7 3 4 3 4" xfId="16011" xr:uid="{00000000-0005-0000-0000-000091770000}"/>
    <cellStyle name="Note 7 3 4 3 4 2" xfId="26185" xr:uid="{00000000-0005-0000-0000-000092770000}"/>
    <cellStyle name="Note 7 3 4 3 4 3" xfId="39999" xr:uid="{00000000-0005-0000-0000-000093770000}"/>
    <cellStyle name="Note 7 3 4 3 5" xfId="26180" xr:uid="{00000000-0005-0000-0000-000094770000}"/>
    <cellStyle name="Note 7 3 4 3 6" xfId="34897" xr:uid="{00000000-0005-0000-0000-000095770000}"/>
    <cellStyle name="Note 7 3 4 4" xfId="26172" xr:uid="{00000000-0005-0000-0000-000096770000}"/>
    <cellStyle name="Note 7 3 4 5" xfId="33600" xr:uid="{00000000-0005-0000-0000-000097770000}"/>
    <cellStyle name="Note 7 3 5" xfId="16012" xr:uid="{00000000-0005-0000-0000-000098770000}"/>
    <cellStyle name="Note 7 3 5 2" xfId="16013" xr:uid="{00000000-0005-0000-0000-000099770000}"/>
    <cellStyle name="Note 7 3 5 2 2" xfId="16014" xr:uid="{00000000-0005-0000-0000-00009A770000}"/>
    <cellStyle name="Note 7 3 5 2 2 2" xfId="16015" xr:uid="{00000000-0005-0000-0000-00009B770000}"/>
    <cellStyle name="Note 7 3 5 2 2 2 2" xfId="26189" xr:uid="{00000000-0005-0000-0000-00009C770000}"/>
    <cellStyle name="Note 7 3 5 2 2 2 3" xfId="38273" xr:uid="{00000000-0005-0000-0000-00009D770000}"/>
    <cellStyle name="Note 7 3 5 2 2 3" xfId="16016" xr:uid="{00000000-0005-0000-0000-00009E770000}"/>
    <cellStyle name="Note 7 3 5 2 2 3 2" xfId="26190" xr:uid="{00000000-0005-0000-0000-00009F770000}"/>
    <cellStyle name="Note 7 3 5 2 2 3 3" xfId="40813" xr:uid="{00000000-0005-0000-0000-0000A0770000}"/>
    <cellStyle name="Note 7 3 5 2 2 4" xfId="26188" xr:uid="{00000000-0005-0000-0000-0000A1770000}"/>
    <cellStyle name="Note 7 3 5 2 2 5" xfId="35720" xr:uid="{00000000-0005-0000-0000-0000A2770000}"/>
    <cellStyle name="Note 7 3 5 2 3" xfId="16017" xr:uid="{00000000-0005-0000-0000-0000A3770000}"/>
    <cellStyle name="Note 7 3 5 2 3 2" xfId="26191" xr:uid="{00000000-0005-0000-0000-0000A4770000}"/>
    <cellStyle name="Note 7 3 5 2 3 3" xfId="36999" xr:uid="{00000000-0005-0000-0000-0000A5770000}"/>
    <cellStyle name="Note 7 3 5 2 4" xfId="16018" xr:uid="{00000000-0005-0000-0000-0000A6770000}"/>
    <cellStyle name="Note 7 3 5 2 4 2" xfId="26192" xr:uid="{00000000-0005-0000-0000-0000A7770000}"/>
    <cellStyle name="Note 7 3 5 2 4 3" xfId="39543" xr:uid="{00000000-0005-0000-0000-0000A8770000}"/>
    <cellStyle name="Note 7 3 5 2 5" xfId="26187" xr:uid="{00000000-0005-0000-0000-0000A9770000}"/>
    <cellStyle name="Note 7 3 5 2 6" xfId="34445" xr:uid="{00000000-0005-0000-0000-0000AA770000}"/>
    <cellStyle name="Note 7 3 5 3" xfId="26186" xr:uid="{00000000-0005-0000-0000-0000AB770000}"/>
    <cellStyle name="Note 7 3 5 4" xfId="32468" xr:uid="{00000000-0005-0000-0000-0000AC770000}"/>
    <cellStyle name="Note 7 3 6" xfId="16019" xr:uid="{00000000-0005-0000-0000-0000AD770000}"/>
    <cellStyle name="Note 7 3 6 2" xfId="16020" xr:uid="{00000000-0005-0000-0000-0000AE770000}"/>
    <cellStyle name="Note 7 3 6 2 2" xfId="16021" xr:uid="{00000000-0005-0000-0000-0000AF770000}"/>
    <cellStyle name="Note 7 3 6 2 2 2" xfId="16022" xr:uid="{00000000-0005-0000-0000-0000B0770000}"/>
    <cellStyle name="Note 7 3 6 2 2 2 2" xfId="26196" xr:uid="{00000000-0005-0000-0000-0000B1770000}"/>
    <cellStyle name="Note 7 3 6 2 2 2 3" xfId="38795" xr:uid="{00000000-0005-0000-0000-0000B2770000}"/>
    <cellStyle name="Note 7 3 6 2 2 3" xfId="16023" xr:uid="{00000000-0005-0000-0000-0000B3770000}"/>
    <cellStyle name="Note 7 3 6 2 2 3 2" xfId="26197" xr:uid="{00000000-0005-0000-0000-0000B4770000}"/>
    <cellStyle name="Note 7 3 6 2 2 3 3" xfId="41335" xr:uid="{00000000-0005-0000-0000-0000B5770000}"/>
    <cellStyle name="Note 7 3 6 2 2 4" xfId="26195" xr:uid="{00000000-0005-0000-0000-0000B6770000}"/>
    <cellStyle name="Note 7 3 6 2 2 5" xfId="36242" xr:uid="{00000000-0005-0000-0000-0000B7770000}"/>
    <cellStyle name="Note 7 3 6 2 3" xfId="16024" xr:uid="{00000000-0005-0000-0000-0000B8770000}"/>
    <cellStyle name="Note 7 3 6 2 3 2" xfId="26198" xr:uid="{00000000-0005-0000-0000-0000B9770000}"/>
    <cellStyle name="Note 7 3 6 2 3 3" xfId="37523" xr:uid="{00000000-0005-0000-0000-0000BA770000}"/>
    <cellStyle name="Note 7 3 6 2 4" xfId="16025" xr:uid="{00000000-0005-0000-0000-0000BB770000}"/>
    <cellStyle name="Note 7 3 6 2 4 2" xfId="26199" xr:uid="{00000000-0005-0000-0000-0000BC770000}"/>
    <cellStyle name="Note 7 3 6 2 4 3" xfId="40065" xr:uid="{00000000-0005-0000-0000-0000BD770000}"/>
    <cellStyle name="Note 7 3 6 2 5" xfId="26194" xr:uid="{00000000-0005-0000-0000-0000BE770000}"/>
    <cellStyle name="Note 7 3 6 2 6" xfId="34963" xr:uid="{00000000-0005-0000-0000-0000BF770000}"/>
    <cellStyle name="Note 7 3 6 3" xfId="26193" xr:uid="{00000000-0005-0000-0000-0000C0770000}"/>
    <cellStyle name="Note 7 3 6 4" xfId="33690" xr:uid="{00000000-0005-0000-0000-0000C1770000}"/>
    <cellStyle name="Note 7 3 7" xfId="16026" xr:uid="{00000000-0005-0000-0000-0000C2770000}"/>
    <cellStyle name="Note 7 3 7 2" xfId="16027" xr:uid="{00000000-0005-0000-0000-0000C3770000}"/>
    <cellStyle name="Note 7 3 7 2 2" xfId="16028" xr:uid="{00000000-0005-0000-0000-0000C4770000}"/>
    <cellStyle name="Note 7 3 7 2 2 2" xfId="26202" xr:uid="{00000000-0005-0000-0000-0000C5770000}"/>
    <cellStyle name="Note 7 3 7 2 2 3" xfId="38131" xr:uid="{00000000-0005-0000-0000-0000C6770000}"/>
    <cellStyle name="Note 7 3 7 2 3" xfId="16029" xr:uid="{00000000-0005-0000-0000-0000C7770000}"/>
    <cellStyle name="Note 7 3 7 2 3 2" xfId="26203" xr:uid="{00000000-0005-0000-0000-0000C8770000}"/>
    <cellStyle name="Note 7 3 7 2 3 3" xfId="40671" xr:uid="{00000000-0005-0000-0000-0000C9770000}"/>
    <cellStyle name="Note 7 3 7 2 4" xfId="26201" xr:uid="{00000000-0005-0000-0000-0000CA770000}"/>
    <cellStyle name="Note 7 3 7 2 5" xfId="35578" xr:uid="{00000000-0005-0000-0000-0000CB770000}"/>
    <cellStyle name="Note 7 3 7 3" xfId="16030" xr:uid="{00000000-0005-0000-0000-0000CC770000}"/>
    <cellStyle name="Note 7 3 7 3 2" xfId="26204" xr:uid="{00000000-0005-0000-0000-0000CD770000}"/>
    <cellStyle name="Note 7 3 7 3 3" xfId="36857" xr:uid="{00000000-0005-0000-0000-0000CE770000}"/>
    <cellStyle name="Note 7 3 7 4" xfId="16031" xr:uid="{00000000-0005-0000-0000-0000CF770000}"/>
    <cellStyle name="Note 7 3 7 4 2" xfId="26205" xr:uid="{00000000-0005-0000-0000-0000D0770000}"/>
    <cellStyle name="Note 7 3 7 4 3" xfId="39401" xr:uid="{00000000-0005-0000-0000-0000D1770000}"/>
    <cellStyle name="Note 7 3 7 5" xfId="26200" xr:uid="{00000000-0005-0000-0000-0000D2770000}"/>
    <cellStyle name="Note 7 3 7 6" xfId="34303" xr:uid="{00000000-0005-0000-0000-0000D3770000}"/>
    <cellStyle name="Note 7 3 8" xfId="16032" xr:uid="{00000000-0005-0000-0000-0000D4770000}"/>
    <cellStyle name="Note 7 3 8 2" xfId="26206" xr:uid="{00000000-0005-0000-0000-0000D5770000}"/>
    <cellStyle name="Note 7 3 9" xfId="15969" xr:uid="{00000000-0005-0000-0000-0000D6770000}"/>
    <cellStyle name="Note 7 4" xfId="16033" xr:uid="{00000000-0005-0000-0000-0000D7770000}"/>
    <cellStyle name="Note 7 4 2" xfId="16034" xr:uid="{00000000-0005-0000-0000-0000D8770000}"/>
    <cellStyle name="Note 7 4 2 2" xfId="16035" xr:uid="{00000000-0005-0000-0000-0000D9770000}"/>
    <cellStyle name="Note 7 4 2 2 2" xfId="16036" xr:uid="{00000000-0005-0000-0000-0000DA770000}"/>
    <cellStyle name="Note 7 4 2 2 2 2" xfId="16037" xr:uid="{00000000-0005-0000-0000-0000DB770000}"/>
    <cellStyle name="Note 7 4 2 2 2 2 2" xfId="26211" xr:uid="{00000000-0005-0000-0000-0000DC770000}"/>
    <cellStyle name="Note 7 4 2 2 2 2 3" xfId="38861" xr:uid="{00000000-0005-0000-0000-0000DD770000}"/>
    <cellStyle name="Note 7 4 2 2 2 3" xfId="16038" xr:uid="{00000000-0005-0000-0000-0000DE770000}"/>
    <cellStyle name="Note 7 4 2 2 2 3 2" xfId="26212" xr:uid="{00000000-0005-0000-0000-0000DF770000}"/>
    <cellStyle name="Note 7 4 2 2 2 3 3" xfId="41401" xr:uid="{00000000-0005-0000-0000-0000E0770000}"/>
    <cellStyle name="Note 7 4 2 2 2 4" xfId="26210" xr:uid="{00000000-0005-0000-0000-0000E1770000}"/>
    <cellStyle name="Note 7 4 2 2 2 5" xfId="36308" xr:uid="{00000000-0005-0000-0000-0000E2770000}"/>
    <cellStyle name="Note 7 4 2 2 3" xfId="16039" xr:uid="{00000000-0005-0000-0000-0000E3770000}"/>
    <cellStyle name="Note 7 4 2 2 3 2" xfId="26213" xr:uid="{00000000-0005-0000-0000-0000E4770000}"/>
    <cellStyle name="Note 7 4 2 2 3 3" xfId="37589" xr:uid="{00000000-0005-0000-0000-0000E5770000}"/>
    <cellStyle name="Note 7 4 2 2 4" xfId="16040" xr:uid="{00000000-0005-0000-0000-0000E6770000}"/>
    <cellStyle name="Note 7 4 2 2 4 2" xfId="26214" xr:uid="{00000000-0005-0000-0000-0000E7770000}"/>
    <cellStyle name="Note 7 4 2 2 4 3" xfId="40131" xr:uid="{00000000-0005-0000-0000-0000E8770000}"/>
    <cellStyle name="Note 7 4 2 2 5" xfId="26209" xr:uid="{00000000-0005-0000-0000-0000E9770000}"/>
    <cellStyle name="Note 7 4 2 2 6" xfId="35029" xr:uid="{00000000-0005-0000-0000-0000EA770000}"/>
    <cellStyle name="Note 7 4 2 3" xfId="26208" xr:uid="{00000000-0005-0000-0000-0000EB770000}"/>
    <cellStyle name="Note 7 4 2 4" xfId="33758" xr:uid="{00000000-0005-0000-0000-0000EC770000}"/>
    <cellStyle name="Note 7 4 3" xfId="16041" xr:uid="{00000000-0005-0000-0000-0000ED770000}"/>
    <cellStyle name="Note 7 4 3 2" xfId="16042" xr:uid="{00000000-0005-0000-0000-0000EE770000}"/>
    <cellStyle name="Note 7 4 3 2 2" xfId="16043" xr:uid="{00000000-0005-0000-0000-0000EF770000}"/>
    <cellStyle name="Note 7 4 3 2 2 2" xfId="26217" xr:uid="{00000000-0005-0000-0000-0000F0770000}"/>
    <cellStyle name="Note 7 4 3 2 2 3" xfId="38341" xr:uid="{00000000-0005-0000-0000-0000F1770000}"/>
    <cellStyle name="Note 7 4 3 2 3" xfId="16044" xr:uid="{00000000-0005-0000-0000-0000F2770000}"/>
    <cellStyle name="Note 7 4 3 2 3 2" xfId="26218" xr:uid="{00000000-0005-0000-0000-0000F3770000}"/>
    <cellStyle name="Note 7 4 3 2 3 3" xfId="40881" xr:uid="{00000000-0005-0000-0000-0000F4770000}"/>
    <cellStyle name="Note 7 4 3 2 4" xfId="26216" xr:uid="{00000000-0005-0000-0000-0000F5770000}"/>
    <cellStyle name="Note 7 4 3 2 5" xfId="35788" xr:uid="{00000000-0005-0000-0000-0000F6770000}"/>
    <cellStyle name="Note 7 4 3 3" xfId="16045" xr:uid="{00000000-0005-0000-0000-0000F7770000}"/>
    <cellStyle name="Note 7 4 3 3 2" xfId="26219" xr:uid="{00000000-0005-0000-0000-0000F8770000}"/>
    <cellStyle name="Note 7 4 3 3 3" xfId="37067" xr:uid="{00000000-0005-0000-0000-0000F9770000}"/>
    <cellStyle name="Note 7 4 3 4" xfId="16046" xr:uid="{00000000-0005-0000-0000-0000FA770000}"/>
    <cellStyle name="Note 7 4 3 4 2" xfId="26220" xr:uid="{00000000-0005-0000-0000-0000FB770000}"/>
    <cellStyle name="Note 7 4 3 4 3" xfId="39611" xr:uid="{00000000-0005-0000-0000-0000FC770000}"/>
    <cellStyle name="Note 7 4 3 5" xfId="26215" xr:uid="{00000000-0005-0000-0000-0000FD770000}"/>
    <cellStyle name="Note 7 4 3 6" xfId="34512" xr:uid="{00000000-0005-0000-0000-0000FE770000}"/>
    <cellStyle name="Note 7 4 4" xfId="26207" xr:uid="{00000000-0005-0000-0000-0000FF770000}"/>
    <cellStyle name="Note 7 4 5" xfId="32558" xr:uid="{00000000-0005-0000-0000-000000780000}"/>
    <cellStyle name="Note 7 5" xfId="16047" xr:uid="{00000000-0005-0000-0000-000001780000}"/>
    <cellStyle name="Note 7 5 2" xfId="16048" xr:uid="{00000000-0005-0000-0000-000002780000}"/>
    <cellStyle name="Note 7 5 2 2" xfId="16049" xr:uid="{00000000-0005-0000-0000-000003780000}"/>
    <cellStyle name="Note 7 5 2 2 2" xfId="16050" xr:uid="{00000000-0005-0000-0000-000004780000}"/>
    <cellStyle name="Note 7 5 2 2 2 2" xfId="16051" xr:uid="{00000000-0005-0000-0000-000005780000}"/>
    <cellStyle name="Note 7 5 2 2 2 2 2" xfId="26225" xr:uid="{00000000-0005-0000-0000-000006780000}"/>
    <cellStyle name="Note 7 5 2 2 2 2 3" xfId="39012" xr:uid="{00000000-0005-0000-0000-000007780000}"/>
    <cellStyle name="Note 7 5 2 2 2 3" xfId="16052" xr:uid="{00000000-0005-0000-0000-000008780000}"/>
    <cellStyle name="Note 7 5 2 2 2 3 2" xfId="26226" xr:uid="{00000000-0005-0000-0000-000009780000}"/>
    <cellStyle name="Note 7 5 2 2 2 3 3" xfId="41552" xr:uid="{00000000-0005-0000-0000-00000A780000}"/>
    <cellStyle name="Note 7 5 2 2 2 4" xfId="26224" xr:uid="{00000000-0005-0000-0000-00000B780000}"/>
    <cellStyle name="Note 7 5 2 2 2 5" xfId="36459" xr:uid="{00000000-0005-0000-0000-00000C780000}"/>
    <cellStyle name="Note 7 5 2 2 3" xfId="16053" xr:uid="{00000000-0005-0000-0000-00000D780000}"/>
    <cellStyle name="Note 7 5 2 2 3 2" xfId="26227" xr:uid="{00000000-0005-0000-0000-00000E780000}"/>
    <cellStyle name="Note 7 5 2 2 3 3" xfId="37740" xr:uid="{00000000-0005-0000-0000-00000F780000}"/>
    <cellStyle name="Note 7 5 2 2 4" xfId="16054" xr:uid="{00000000-0005-0000-0000-000010780000}"/>
    <cellStyle name="Note 7 5 2 2 4 2" xfId="26228" xr:uid="{00000000-0005-0000-0000-000011780000}"/>
    <cellStyle name="Note 7 5 2 2 4 3" xfId="40282" xr:uid="{00000000-0005-0000-0000-000012780000}"/>
    <cellStyle name="Note 7 5 2 2 5" xfId="26223" xr:uid="{00000000-0005-0000-0000-000013780000}"/>
    <cellStyle name="Note 7 5 2 2 6" xfId="35180" xr:uid="{00000000-0005-0000-0000-000014780000}"/>
    <cellStyle name="Note 7 5 2 3" xfId="26222" xr:uid="{00000000-0005-0000-0000-000015780000}"/>
    <cellStyle name="Note 7 5 2 4" xfId="33909" xr:uid="{00000000-0005-0000-0000-000016780000}"/>
    <cellStyle name="Note 7 5 3" xfId="16055" xr:uid="{00000000-0005-0000-0000-000017780000}"/>
    <cellStyle name="Note 7 5 3 2" xfId="16056" xr:uid="{00000000-0005-0000-0000-000018780000}"/>
    <cellStyle name="Note 7 5 3 2 2" xfId="16057" xr:uid="{00000000-0005-0000-0000-000019780000}"/>
    <cellStyle name="Note 7 5 3 2 2 2" xfId="26231" xr:uid="{00000000-0005-0000-0000-00001A780000}"/>
    <cellStyle name="Note 7 5 3 2 2 3" xfId="38492" xr:uid="{00000000-0005-0000-0000-00001B780000}"/>
    <cellStyle name="Note 7 5 3 2 3" xfId="16058" xr:uid="{00000000-0005-0000-0000-00001C780000}"/>
    <cellStyle name="Note 7 5 3 2 3 2" xfId="26232" xr:uid="{00000000-0005-0000-0000-00001D780000}"/>
    <cellStyle name="Note 7 5 3 2 3 3" xfId="41032" xr:uid="{00000000-0005-0000-0000-00001E780000}"/>
    <cellStyle name="Note 7 5 3 2 4" xfId="26230" xr:uid="{00000000-0005-0000-0000-00001F780000}"/>
    <cellStyle name="Note 7 5 3 2 5" xfId="35939" xr:uid="{00000000-0005-0000-0000-000020780000}"/>
    <cellStyle name="Note 7 5 3 3" xfId="16059" xr:uid="{00000000-0005-0000-0000-000021780000}"/>
    <cellStyle name="Note 7 5 3 3 2" xfId="26233" xr:uid="{00000000-0005-0000-0000-000022780000}"/>
    <cellStyle name="Note 7 5 3 3 3" xfId="37218" xr:uid="{00000000-0005-0000-0000-000023780000}"/>
    <cellStyle name="Note 7 5 3 4" xfId="16060" xr:uid="{00000000-0005-0000-0000-000024780000}"/>
    <cellStyle name="Note 7 5 3 4 2" xfId="26234" xr:uid="{00000000-0005-0000-0000-000025780000}"/>
    <cellStyle name="Note 7 5 3 4 3" xfId="39762" xr:uid="{00000000-0005-0000-0000-000026780000}"/>
    <cellStyle name="Note 7 5 3 5" xfId="26229" xr:uid="{00000000-0005-0000-0000-000027780000}"/>
    <cellStyle name="Note 7 5 3 6" xfId="34659" xr:uid="{00000000-0005-0000-0000-000028780000}"/>
    <cellStyle name="Note 7 5 4" xfId="26221" xr:uid="{00000000-0005-0000-0000-000029780000}"/>
    <cellStyle name="Note 7 5 5" xfId="32706" xr:uid="{00000000-0005-0000-0000-00002A780000}"/>
    <cellStyle name="Note 7 6" xfId="16061" xr:uid="{00000000-0005-0000-0000-00002B780000}"/>
    <cellStyle name="Note 7 6 2" xfId="16062" xr:uid="{00000000-0005-0000-0000-00002C780000}"/>
    <cellStyle name="Note 7 6 2 2" xfId="16063" xr:uid="{00000000-0005-0000-0000-00002D780000}"/>
    <cellStyle name="Note 7 6 2 2 2" xfId="16064" xr:uid="{00000000-0005-0000-0000-00002E780000}"/>
    <cellStyle name="Note 7 6 2 2 2 2" xfId="16065" xr:uid="{00000000-0005-0000-0000-00002F780000}"/>
    <cellStyle name="Note 7 6 2 2 2 2 2" xfId="26239" xr:uid="{00000000-0005-0000-0000-000030780000}"/>
    <cellStyle name="Note 7 6 2 2 2 2 3" xfId="39171" xr:uid="{00000000-0005-0000-0000-000031780000}"/>
    <cellStyle name="Note 7 6 2 2 2 3" xfId="16066" xr:uid="{00000000-0005-0000-0000-000032780000}"/>
    <cellStyle name="Note 7 6 2 2 2 3 2" xfId="26240" xr:uid="{00000000-0005-0000-0000-000033780000}"/>
    <cellStyle name="Note 7 6 2 2 2 3 3" xfId="41711" xr:uid="{00000000-0005-0000-0000-000034780000}"/>
    <cellStyle name="Note 7 6 2 2 2 4" xfId="26238" xr:uid="{00000000-0005-0000-0000-000035780000}"/>
    <cellStyle name="Note 7 6 2 2 2 5" xfId="36618" xr:uid="{00000000-0005-0000-0000-000036780000}"/>
    <cellStyle name="Note 7 6 2 2 3" xfId="16067" xr:uid="{00000000-0005-0000-0000-000037780000}"/>
    <cellStyle name="Note 7 6 2 2 3 2" xfId="26241" xr:uid="{00000000-0005-0000-0000-000038780000}"/>
    <cellStyle name="Note 7 6 2 2 3 3" xfId="37901" xr:uid="{00000000-0005-0000-0000-000039780000}"/>
    <cellStyle name="Note 7 6 2 2 4" xfId="16068" xr:uid="{00000000-0005-0000-0000-00003A780000}"/>
    <cellStyle name="Note 7 6 2 2 4 2" xfId="26242" xr:uid="{00000000-0005-0000-0000-00003B780000}"/>
    <cellStyle name="Note 7 6 2 2 4 3" xfId="40441" xr:uid="{00000000-0005-0000-0000-00003C780000}"/>
    <cellStyle name="Note 7 6 2 2 5" xfId="26237" xr:uid="{00000000-0005-0000-0000-00003D780000}"/>
    <cellStyle name="Note 7 6 2 2 6" xfId="35341" xr:uid="{00000000-0005-0000-0000-00003E780000}"/>
    <cellStyle name="Note 7 6 2 3" xfId="26236" xr:uid="{00000000-0005-0000-0000-00003F780000}"/>
    <cellStyle name="Note 7 6 2 4" xfId="34069" xr:uid="{00000000-0005-0000-0000-000040780000}"/>
    <cellStyle name="Note 7 6 3" xfId="16069" xr:uid="{00000000-0005-0000-0000-000041780000}"/>
    <cellStyle name="Note 7 6 3 2" xfId="16070" xr:uid="{00000000-0005-0000-0000-000042780000}"/>
    <cellStyle name="Note 7 6 3 2 2" xfId="16071" xr:uid="{00000000-0005-0000-0000-000043780000}"/>
    <cellStyle name="Note 7 6 3 2 2 2" xfId="26245" xr:uid="{00000000-0005-0000-0000-000044780000}"/>
    <cellStyle name="Note 7 6 3 2 2 3" xfId="38651" xr:uid="{00000000-0005-0000-0000-000045780000}"/>
    <cellStyle name="Note 7 6 3 2 3" xfId="16072" xr:uid="{00000000-0005-0000-0000-000046780000}"/>
    <cellStyle name="Note 7 6 3 2 3 2" xfId="26246" xr:uid="{00000000-0005-0000-0000-000047780000}"/>
    <cellStyle name="Note 7 6 3 2 3 3" xfId="41191" xr:uid="{00000000-0005-0000-0000-000048780000}"/>
    <cellStyle name="Note 7 6 3 2 4" xfId="26244" xr:uid="{00000000-0005-0000-0000-000049780000}"/>
    <cellStyle name="Note 7 6 3 2 5" xfId="36098" xr:uid="{00000000-0005-0000-0000-00004A780000}"/>
    <cellStyle name="Note 7 6 3 3" xfId="16073" xr:uid="{00000000-0005-0000-0000-00004B780000}"/>
    <cellStyle name="Note 7 6 3 3 2" xfId="26247" xr:uid="{00000000-0005-0000-0000-00004C780000}"/>
    <cellStyle name="Note 7 6 3 3 3" xfId="37379" xr:uid="{00000000-0005-0000-0000-00004D780000}"/>
    <cellStyle name="Note 7 6 3 4" xfId="16074" xr:uid="{00000000-0005-0000-0000-00004E780000}"/>
    <cellStyle name="Note 7 6 3 4 2" xfId="26248" xr:uid="{00000000-0005-0000-0000-00004F780000}"/>
    <cellStyle name="Note 7 6 3 4 3" xfId="39921" xr:uid="{00000000-0005-0000-0000-000050780000}"/>
    <cellStyle name="Note 7 6 3 5" xfId="26243" xr:uid="{00000000-0005-0000-0000-000051780000}"/>
    <cellStyle name="Note 7 6 3 6" xfId="34818" xr:uid="{00000000-0005-0000-0000-000052780000}"/>
    <cellStyle name="Note 7 6 4" xfId="26235" xr:uid="{00000000-0005-0000-0000-000053780000}"/>
    <cellStyle name="Note 7 6 5" xfId="32882" xr:uid="{00000000-0005-0000-0000-000054780000}"/>
    <cellStyle name="Note 7 7" xfId="16075" xr:uid="{00000000-0005-0000-0000-000055780000}"/>
    <cellStyle name="Note 7 7 2" xfId="16076" xr:uid="{00000000-0005-0000-0000-000056780000}"/>
    <cellStyle name="Note 7 7 2 2" xfId="16077" xr:uid="{00000000-0005-0000-0000-000057780000}"/>
    <cellStyle name="Note 7 7 2 2 2" xfId="16078" xr:uid="{00000000-0005-0000-0000-000058780000}"/>
    <cellStyle name="Note 7 7 2 2 2 2" xfId="26252" xr:uid="{00000000-0005-0000-0000-000059780000}"/>
    <cellStyle name="Note 7 7 2 2 2 3" xfId="38205" xr:uid="{00000000-0005-0000-0000-00005A780000}"/>
    <cellStyle name="Note 7 7 2 2 3" xfId="16079" xr:uid="{00000000-0005-0000-0000-00005B780000}"/>
    <cellStyle name="Note 7 7 2 2 3 2" xfId="26253" xr:uid="{00000000-0005-0000-0000-00005C780000}"/>
    <cellStyle name="Note 7 7 2 2 3 3" xfId="40745" xr:uid="{00000000-0005-0000-0000-00005D780000}"/>
    <cellStyle name="Note 7 7 2 2 4" xfId="26251" xr:uid="{00000000-0005-0000-0000-00005E780000}"/>
    <cellStyle name="Note 7 7 2 2 5" xfId="35652" xr:uid="{00000000-0005-0000-0000-00005F780000}"/>
    <cellStyle name="Note 7 7 2 3" xfId="16080" xr:uid="{00000000-0005-0000-0000-000060780000}"/>
    <cellStyle name="Note 7 7 2 3 2" xfId="26254" xr:uid="{00000000-0005-0000-0000-000061780000}"/>
    <cellStyle name="Note 7 7 2 3 3" xfId="36931" xr:uid="{00000000-0005-0000-0000-000062780000}"/>
    <cellStyle name="Note 7 7 2 4" xfId="16081" xr:uid="{00000000-0005-0000-0000-000063780000}"/>
    <cellStyle name="Note 7 7 2 4 2" xfId="26255" xr:uid="{00000000-0005-0000-0000-000064780000}"/>
    <cellStyle name="Note 7 7 2 4 3" xfId="39475" xr:uid="{00000000-0005-0000-0000-000065780000}"/>
    <cellStyle name="Note 7 7 2 5" xfId="26250" xr:uid="{00000000-0005-0000-0000-000066780000}"/>
    <cellStyle name="Note 7 7 2 6" xfId="34377" xr:uid="{00000000-0005-0000-0000-000067780000}"/>
    <cellStyle name="Note 7 7 3" xfId="26249" xr:uid="{00000000-0005-0000-0000-000068780000}"/>
    <cellStyle name="Note 7 7 4" xfId="31778" xr:uid="{00000000-0005-0000-0000-000069780000}"/>
    <cellStyle name="Note 7 8" xfId="16082" xr:uid="{00000000-0005-0000-0000-00006A780000}"/>
    <cellStyle name="Note 7 8 2" xfId="16083" xr:uid="{00000000-0005-0000-0000-00006B780000}"/>
    <cellStyle name="Note 7 8 2 2" xfId="16084" xr:uid="{00000000-0005-0000-0000-00006C780000}"/>
    <cellStyle name="Note 7 8 2 2 2" xfId="26258" xr:uid="{00000000-0005-0000-0000-00006D780000}"/>
    <cellStyle name="Note 7 8 2 2 3" xfId="38053" xr:uid="{00000000-0005-0000-0000-00006E780000}"/>
    <cellStyle name="Note 7 8 2 3" xfId="16085" xr:uid="{00000000-0005-0000-0000-00006F780000}"/>
    <cellStyle name="Note 7 8 2 3 2" xfId="26259" xr:uid="{00000000-0005-0000-0000-000070780000}"/>
    <cellStyle name="Note 7 8 2 3 3" xfId="40593" xr:uid="{00000000-0005-0000-0000-000071780000}"/>
    <cellStyle name="Note 7 8 2 4" xfId="26257" xr:uid="{00000000-0005-0000-0000-000072780000}"/>
    <cellStyle name="Note 7 8 2 5" xfId="35500" xr:uid="{00000000-0005-0000-0000-000073780000}"/>
    <cellStyle name="Note 7 8 3" xfId="16086" xr:uid="{00000000-0005-0000-0000-000074780000}"/>
    <cellStyle name="Note 7 8 3 2" xfId="26260" xr:uid="{00000000-0005-0000-0000-000075780000}"/>
    <cellStyle name="Note 7 8 3 3" xfId="36779" xr:uid="{00000000-0005-0000-0000-000076780000}"/>
    <cellStyle name="Note 7 8 4" xfId="16087" xr:uid="{00000000-0005-0000-0000-000077780000}"/>
    <cellStyle name="Note 7 8 4 2" xfId="26261" xr:uid="{00000000-0005-0000-0000-000078780000}"/>
    <cellStyle name="Note 7 8 4 3" xfId="39323" xr:uid="{00000000-0005-0000-0000-000079780000}"/>
    <cellStyle name="Note 7 8 5" xfId="26256" xr:uid="{00000000-0005-0000-0000-00007A780000}"/>
    <cellStyle name="Note 7 8 6" xfId="34225" xr:uid="{00000000-0005-0000-0000-00007B780000}"/>
    <cellStyle name="Note 7 9" xfId="16088" xr:uid="{00000000-0005-0000-0000-00007C780000}"/>
    <cellStyle name="Note 7 9 2" xfId="26262" xr:uid="{00000000-0005-0000-0000-00007D780000}"/>
    <cellStyle name="Note 7 9 3" xfId="42461" xr:uid="{00000000-0005-0000-0000-00007E780000}"/>
    <cellStyle name="Note 8" xfId="2750" xr:uid="{00000000-0005-0000-0000-00007F780000}"/>
    <cellStyle name="Note 8 10" xfId="16090" xr:uid="{00000000-0005-0000-0000-000080780000}"/>
    <cellStyle name="Note 8 10 2" xfId="26264" xr:uid="{00000000-0005-0000-0000-000081780000}"/>
    <cellStyle name="Note 8 11" xfId="16089" xr:uid="{00000000-0005-0000-0000-000082780000}"/>
    <cellStyle name="Note 8 12" xfId="26263" xr:uid="{00000000-0005-0000-0000-000083780000}"/>
    <cellStyle name="Note 8 13" xfId="30934" xr:uid="{00000000-0005-0000-0000-000084780000}"/>
    <cellStyle name="Note 8 2" xfId="2751" xr:uid="{00000000-0005-0000-0000-000085780000}"/>
    <cellStyle name="Note 8 2 10" xfId="16091" xr:uid="{00000000-0005-0000-0000-000086780000}"/>
    <cellStyle name="Note 8 2 11" xfId="26265" xr:uid="{00000000-0005-0000-0000-000087780000}"/>
    <cellStyle name="Note 8 2 12" xfId="30935" xr:uid="{00000000-0005-0000-0000-000088780000}"/>
    <cellStyle name="Note 8 2 2" xfId="16092" xr:uid="{00000000-0005-0000-0000-000089780000}"/>
    <cellStyle name="Note 8 2 2 2" xfId="16093" xr:uid="{00000000-0005-0000-0000-00008A780000}"/>
    <cellStyle name="Note 8 2 2 2 2" xfId="16094" xr:uid="{00000000-0005-0000-0000-00008B780000}"/>
    <cellStyle name="Note 8 2 2 2 2 2" xfId="16095" xr:uid="{00000000-0005-0000-0000-00008C780000}"/>
    <cellStyle name="Note 8 2 2 2 2 2 2" xfId="16096" xr:uid="{00000000-0005-0000-0000-00008D780000}"/>
    <cellStyle name="Note 8 2 2 2 2 2 2 2" xfId="16097" xr:uid="{00000000-0005-0000-0000-00008E780000}"/>
    <cellStyle name="Note 8 2 2 2 2 2 2 2 2" xfId="26271" xr:uid="{00000000-0005-0000-0000-00008F780000}"/>
    <cellStyle name="Note 8 2 2 2 2 2 2 2 3" xfId="38941" xr:uid="{00000000-0005-0000-0000-000090780000}"/>
    <cellStyle name="Note 8 2 2 2 2 2 2 3" xfId="16098" xr:uid="{00000000-0005-0000-0000-000091780000}"/>
    <cellStyle name="Note 8 2 2 2 2 2 2 3 2" xfId="26272" xr:uid="{00000000-0005-0000-0000-000092780000}"/>
    <cellStyle name="Note 8 2 2 2 2 2 2 3 3" xfId="41481" xr:uid="{00000000-0005-0000-0000-000093780000}"/>
    <cellStyle name="Note 8 2 2 2 2 2 2 4" xfId="26270" xr:uid="{00000000-0005-0000-0000-000094780000}"/>
    <cellStyle name="Note 8 2 2 2 2 2 2 5" xfId="36388" xr:uid="{00000000-0005-0000-0000-000095780000}"/>
    <cellStyle name="Note 8 2 2 2 2 2 3" xfId="16099" xr:uid="{00000000-0005-0000-0000-000096780000}"/>
    <cellStyle name="Note 8 2 2 2 2 2 3 2" xfId="26273" xr:uid="{00000000-0005-0000-0000-000097780000}"/>
    <cellStyle name="Note 8 2 2 2 2 2 3 3" xfId="37669" xr:uid="{00000000-0005-0000-0000-000098780000}"/>
    <cellStyle name="Note 8 2 2 2 2 2 4" xfId="16100" xr:uid="{00000000-0005-0000-0000-000099780000}"/>
    <cellStyle name="Note 8 2 2 2 2 2 4 2" xfId="26274" xr:uid="{00000000-0005-0000-0000-00009A780000}"/>
    <cellStyle name="Note 8 2 2 2 2 2 4 3" xfId="40211" xr:uid="{00000000-0005-0000-0000-00009B780000}"/>
    <cellStyle name="Note 8 2 2 2 2 2 5" xfId="26269" xr:uid="{00000000-0005-0000-0000-00009C780000}"/>
    <cellStyle name="Note 8 2 2 2 2 2 6" xfId="35109" xr:uid="{00000000-0005-0000-0000-00009D780000}"/>
    <cellStyle name="Note 8 2 2 2 2 3" xfId="26268" xr:uid="{00000000-0005-0000-0000-00009E780000}"/>
    <cellStyle name="Note 8 2 2 2 2 4" xfId="33838" xr:uid="{00000000-0005-0000-0000-00009F780000}"/>
    <cellStyle name="Note 8 2 2 2 3" xfId="16101" xr:uid="{00000000-0005-0000-0000-0000A0780000}"/>
    <cellStyle name="Note 8 2 2 2 3 2" xfId="16102" xr:uid="{00000000-0005-0000-0000-0000A1780000}"/>
    <cellStyle name="Note 8 2 2 2 3 2 2" xfId="16103" xr:uid="{00000000-0005-0000-0000-0000A2780000}"/>
    <cellStyle name="Note 8 2 2 2 3 2 2 2" xfId="26277" xr:uid="{00000000-0005-0000-0000-0000A3780000}"/>
    <cellStyle name="Note 8 2 2 2 3 2 2 3" xfId="38421" xr:uid="{00000000-0005-0000-0000-0000A4780000}"/>
    <cellStyle name="Note 8 2 2 2 3 2 3" xfId="16104" xr:uid="{00000000-0005-0000-0000-0000A5780000}"/>
    <cellStyle name="Note 8 2 2 2 3 2 3 2" xfId="26278" xr:uid="{00000000-0005-0000-0000-0000A6780000}"/>
    <cellStyle name="Note 8 2 2 2 3 2 3 3" xfId="40961" xr:uid="{00000000-0005-0000-0000-0000A7780000}"/>
    <cellStyle name="Note 8 2 2 2 3 2 4" xfId="26276" xr:uid="{00000000-0005-0000-0000-0000A8780000}"/>
    <cellStyle name="Note 8 2 2 2 3 2 5" xfId="35868" xr:uid="{00000000-0005-0000-0000-0000A9780000}"/>
    <cellStyle name="Note 8 2 2 2 3 3" xfId="16105" xr:uid="{00000000-0005-0000-0000-0000AA780000}"/>
    <cellStyle name="Note 8 2 2 2 3 3 2" xfId="26279" xr:uid="{00000000-0005-0000-0000-0000AB780000}"/>
    <cellStyle name="Note 8 2 2 2 3 3 3" xfId="37147" xr:uid="{00000000-0005-0000-0000-0000AC780000}"/>
    <cellStyle name="Note 8 2 2 2 3 4" xfId="16106" xr:uid="{00000000-0005-0000-0000-0000AD780000}"/>
    <cellStyle name="Note 8 2 2 2 3 4 2" xfId="26280" xr:uid="{00000000-0005-0000-0000-0000AE780000}"/>
    <cellStyle name="Note 8 2 2 2 3 4 3" xfId="39691" xr:uid="{00000000-0005-0000-0000-0000AF780000}"/>
    <cellStyle name="Note 8 2 2 2 3 5" xfId="26275" xr:uid="{00000000-0005-0000-0000-0000B0780000}"/>
    <cellStyle name="Note 8 2 2 2 3 6" xfId="34590" xr:uid="{00000000-0005-0000-0000-0000B1780000}"/>
    <cellStyle name="Note 8 2 2 2 4" xfId="26267" xr:uid="{00000000-0005-0000-0000-0000B2780000}"/>
    <cellStyle name="Note 8 2 2 2 5" xfId="32635" xr:uid="{00000000-0005-0000-0000-0000B3780000}"/>
    <cellStyle name="Note 8 2 2 3" xfId="16107" xr:uid="{00000000-0005-0000-0000-0000B4780000}"/>
    <cellStyle name="Note 8 2 2 3 2" xfId="16108" xr:uid="{00000000-0005-0000-0000-0000B5780000}"/>
    <cellStyle name="Note 8 2 2 3 2 2" xfId="16109" xr:uid="{00000000-0005-0000-0000-0000B6780000}"/>
    <cellStyle name="Note 8 2 2 3 2 2 2" xfId="16110" xr:uid="{00000000-0005-0000-0000-0000B7780000}"/>
    <cellStyle name="Note 8 2 2 3 2 2 2 2" xfId="16111" xr:uid="{00000000-0005-0000-0000-0000B8780000}"/>
    <cellStyle name="Note 8 2 2 3 2 2 2 2 2" xfId="26285" xr:uid="{00000000-0005-0000-0000-0000B9780000}"/>
    <cellStyle name="Note 8 2 2 3 2 2 2 2 3" xfId="39093" xr:uid="{00000000-0005-0000-0000-0000BA780000}"/>
    <cellStyle name="Note 8 2 2 3 2 2 2 3" xfId="16112" xr:uid="{00000000-0005-0000-0000-0000BB780000}"/>
    <cellStyle name="Note 8 2 2 3 2 2 2 3 2" xfId="26286" xr:uid="{00000000-0005-0000-0000-0000BC780000}"/>
    <cellStyle name="Note 8 2 2 3 2 2 2 3 3" xfId="41633" xr:uid="{00000000-0005-0000-0000-0000BD780000}"/>
    <cellStyle name="Note 8 2 2 3 2 2 2 4" xfId="26284" xr:uid="{00000000-0005-0000-0000-0000BE780000}"/>
    <cellStyle name="Note 8 2 2 3 2 2 2 5" xfId="36540" xr:uid="{00000000-0005-0000-0000-0000BF780000}"/>
    <cellStyle name="Note 8 2 2 3 2 2 3" xfId="16113" xr:uid="{00000000-0005-0000-0000-0000C0780000}"/>
    <cellStyle name="Note 8 2 2 3 2 2 3 2" xfId="26287" xr:uid="{00000000-0005-0000-0000-0000C1780000}"/>
    <cellStyle name="Note 8 2 2 3 2 2 3 3" xfId="37821" xr:uid="{00000000-0005-0000-0000-0000C2780000}"/>
    <cellStyle name="Note 8 2 2 3 2 2 4" xfId="16114" xr:uid="{00000000-0005-0000-0000-0000C3780000}"/>
    <cellStyle name="Note 8 2 2 3 2 2 4 2" xfId="26288" xr:uid="{00000000-0005-0000-0000-0000C4780000}"/>
    <cellStyle name="Note 8 2 2 3 2 2 4 3" xfId="40363" xr:uid="{00000000-0005-0000-0000-0000C5780000}"/>
    <cellStyle name="Note 8 2 2 3 2 2 5" xfId="26283" xr:uid="{00000000-0005-0000-0000-0000C6780000}"/>
    <cellStyle name="Note 8 2 2 3 2 2 6" xfId="35261" xr:uid="{00000000-0005-0000-0000-0000C7780000}"/>
    <cellStyle name="Note 8 2 2 3 2 3" xfId="26282" xr:uid="{00000000-0005-0000-0000-0000C8780000}"/>
    <cellStyle name="Note 8 2 2 3 2 4" xfId="33989" xr:uid="{00000000-0005-0000-0000-0000C9780000}"/>
    <cellStyle name="Note 8 2 2 3 3" xfId="16115" xr:uid="{00000000-0005-0000-0000-0000CA780000}"/>
    <cellStyle name="Note 8 2 2 3 3 2" xfId="16116" xr:uid="{00000000-0005-0000-0000-0000CB780000}"/>
    <cellStyle name="Note 8 2 2 3 3 2 2" xfId="16117" xr:uid="{00000000-0005-0000-0000-0000CC780000}"/>
    <cellStyle name="Note 8 2 2 3 3 2 2 2" xfId="26291" xr:uid="{00000000-0005-0000-0000-0000CD780000}"/>
    <cellStyle name="Note 8 2 2 3 3 2 2 3" xfId="38573" xr:uid="{00000000-0005-0000-0000-0000CE780000}"/>
    <cellStyle name="Note 8 2 2 3 3 2 3" xfId="16118" xr:uid="{00000000-0005-0000-0000-0000CF780000}"/>
    <cellStyle name="Note 8 2 2 3 3 2 3 2" xfId="26292" xr:uid="{00000000-0005-0000-0000-0000D0780000}"/>
    <cellStyle name="Note 8 2 2 3 3 2 3 3" xfId="41113" xr:uid="{00000000-0005-0000-0000-0000D1780000}"/>
    <cellStyle name="Note 8 2 2 3 3 2 4" xfId="26290" xr:uid="{00000000-0005-0000-0000-0000D2780000}"/>
    <cellStyle name="Note 8 2 2 3 3 2 5" xfId="36020" xr:uid="{00000000-0005-0000-0000-0000D3780000}"/>
    <cellStyle name="Note 8 2 2 3 3 3" xfId="16119" xr:uid="{00000000-0005-0000-0000-0000D4780000}"/>
    <cellStyle name="Note 8 2 2 3 3 3 2" xfId="26293" xr:uid="{00000000-0005-0000-0000-0000D5780000}"/>
    <cellStyle name="Note 8 2 2 3 3 3 3" xfId="37299" xr:uid="{00000000-0005-0000-0000-0000D6780000}"/>
    <cellStyle name="Note 8 2 2 3 3 4" xfId="16120" xr:uid="{00000000-0005-0000-0000-0000D7780000}"/>
    <cellStyle name="Note 8 2 2 3 3 4 2" xfId="26294" xr:uid="{00000000-0005-0000-0000-0000D8780000}"/>
    <cellStyle name="Note 8 2 2 3 3 4 3" xfId="39843" xr:uid="{00000000-0005-0000-0000-0000D9780000}"/>
    <cellStyle name="Note 8 2 2 3 3 5" xfId="26289" xr:uid="{00000000-0005-0000-0000-0000DA780000}"/>
    <cellStyle name="Note 8 2 2 3 3 6" xfId="34738" xr:uid="{00000000-0005-0000-0000-0000DB780000}"/>
    <cellStyle name="Note 8 2 2 3 4" xfId="26281" xr:uid="{00000000-0005-0000-0000-0000DC780000}"/>
    <cellStyle name="Note 8 2 2 3 5" xfId="32782" xr:uid="{00000000-0005-0000-0000-0000DD780000}"/>
    <cellStyle name="Note 8 2 2 4" xfId="16121" xr:uid="{00000000-0005-0000-0000-0000DE780000}"/>
    <cellStyle name="Note 8 2 2 4 2" xfId="16122" xr:uid="{00000000-0005-0000-0000-0000DF780000}"/>
    <cellStyle name="Note 8 2 2 4 2 2" xfId="16123" xr:uid="{00000000-0005-0000-0000-0000E0780000}"/>
    <cellStyle name="Note 8 2 2 4 2 2 2" xfId="16124" xr:uid="{00000000-0005-0000-0000-0000E1780000}"/>
    <cellStyle name="Note 8 2 2 4 2 2 2 2" xfId="16125" xr:uid="{00000000-0005-0000-0000-0000E2780000}"/>
    <cellStyle name="Note 8 2 2 4 2 2 2 2 2" xfId="26299" xr:uid="{00000000-0005-0000-0000-0000E3780000}"/>
    <cellStyle name="Note 8 2 2 4 2 2 2 2 3" xfId="39252" xr:uid="{00000000-0005-0000-0000-0000E4780000}"/>
    <cellStyle name="Note 8 2 2 4 2 2 2 3" xfId="16126" xr:uid="{00000000-0005-0000-0000-0000E5780000}"/>
    <cellStyle name="Note 8 2 2 4 2 2 2 3 2" xfId="26300" xr:uid="{00000000-0005-0000-0000-0000E6780000}"/>
    <cellStyle name="Note 8 2 2 4 2 2 2 3 3" xfId="41792" xr:uid="{00000000-0005-0000-0000-0000E7780000}"/>
    <cellStyle name="Note 8 2 2 4 2 2 2 4" xfId="26298" xr:uid="{00000000-0005-0000-0000-0000E8780000}"/>
    <cellStyle name="Note 8 2 2 4 2 2 2 5" xfId="36699" xr:uid="{00000000-0005-0000-0000-0000E9780000}"/>
    <cellStyle name="Note 8 2 2 4 2 2 3" xfId="16127" xr:uid="{00000000-0005-0000-0000-0000EA780000}"/>
    <cellStyle name="Note 8 2 2 4 2 2 3 2" xfId="26301" xr:uid="{00000000-0005-0000-0000-0000EB780000}"/>
    <cellStyle name="Note 8 2 2 4 2 2 3 3" xfId="37982" xr:uid="{00000000-0005-0000-0000-0000EC780000}"/>
    <cellStyle name="Note 8 2 2 4 2 2 4" xfId="16128" xr:uid="{00000000-0005-0000-0000-0000ED780000}"/>
    <cellStyle name="Note 8 2 2 4 2 2 4 2" xfId="26302" xr:uid="{00000000-0005-0000-0000-0000EE780000}"/>
    <cellStyle name="Note 8 2 2 4 2 2 4 3" xfId="40522" xr:uid="{00000000-0005-0000-0000-0000EF780000}"/>
    <cellStyle name="Note 8 2 2 4 2 2 5" xfId="26297" xr:uid="{00000000-0005-0000-0000-0000F0780000}"/>
    <cellStyle name="Note 8 2 2 4 2 2 6" xfId="35422" xr:uid="{00000000-0005-0000-0000-0000F1780000}"/>
    <cellStyle name="Note 8 2 2 4 2 3" xfId="26296" xr:uid="{00000000-0005-0000-0000-0000F2780000}"/>
    <cellStyle name="Note 8 2 2 4 2 4" xfId="34150" xr:uid="{00000000-0005-0000-0000-0000F3780000}"/>
    <cellStyle name="Note 8 2 2 4 3" xfId="16129" xr:uid="{00000000-0005-0000-0000-0000F4780000}"/>
    <cellStyle name="Note 8 2 2 4 3 2" xfId="16130" xr:uid="{00000000-0005-0000-0000-0000F5780000}"/>
    <cellStyle name="Note 8 2 2 4 3 2 2" xfId="16131" xr:uid="{00000000-0005-0000-0000-0000F6780000}"/>
    <cellStyle name="Note 8 2 2 4 3 2 2 2" xfId="26305" xr:uid="{00000000-0005-0000-0000-0000F7780000}"/>
    <cellStyle name="Note 8 2 2 4 3 2 2 3" xfId="38732" xr:uid="{00000000-0005-0000-0000-0000F8780000}"/>
    <cellStyle name="Note 8 2 2 4 3 2 3" xfId="16132" xr:uid="{00000000-0005-0000-0000-0000F9780000}"/>
    <cellStyle name="Note 8 2 2 4 3 2 3 2" xfId="26306" xr:uid="{00000000-0005-0000-0000-0000FA780000}"/>
    <cellStyle name="Note 8 2 2 4 3 2 3 3" xfId="41272" xr:uid="{00000000-0005-0000-0000-0000FB780000}"/>
    <cellStyle name="Note 8 2 2 4 3 2 4" xfId="26304" xr:uid="{00000000-0005-0000-0000-0000FC780000}"/>
    <cellStyle name="Note 8 2 2 4 3 2 5" xfId="36179" xr:uid="{00000000-0005-0000-0000-0000FD780000}"/>
    <cellStyle name="Note 8 2 2 4 3 3" xfId="16133" xr:uid="{00000000-0005-0000-0000-0000FE780000}"/>
    <cellStyle name="Note 8 2 2 4 3 3 2" xfId="26307" xr:uid="{00000000-0005-0000-0000-0000FF780000}"/>
    <cellStyle name="Note 8 2 2 4 3 3 3" xfId="37460" xr:uid="{00000000-0005-0000-0000-000000790000}"/>
    <cellStyle name="Note 8 2 2 4 3 4" xfId="16134" xr:uid="{00000000-0005-0000-0000-000001790000}"/>
    <cellStyle name="Note 8 2 2 4 3 4 2" xfId="26308" xr:uid="{00000000-0005-0000-0000-000002790000}"/>
    <cellStyle name="Note 8 2 2 4 3 4 3" xfId="40002" xr:uid="{00000000-0005-0000-0000-000003790000}"/>
    <cellStyle name="Note 8 2 2 4 3 5" xfId="26303" xr:uid="{00000000-0005-0000-0000-000004790000}"/>
    <cellStyle name="Note 8 2 2 4 3 6" xfId="34900" xr:uid="{00000000-0005-0000-0000-000005790000}"/>
    <cellStyle name="Note 8 2 2 4 4" xfId="26295" xr:uid="{00000000-0005-0000-0000-000006790000}"/>
    <cellStyle name="Note 8 2 2 4 5" xfId="33603" xr:uid="{00000000-0005-0000-0000-000007790000}"/>
    <cellStyle name="Note 8 2 2 5" xfId="16135" xr:uid="{00000000-0005-0000-0000-000008790000}"/>
    <cellStyle name="Note 8 2 2 5 2" xfId="16136" xr:uid="{00000000-0005-0000-0000-000009790000}"/>
    <cellStyle name="Note 8 2 2 5 2 2" xfId="16137" xr:uid="{00000000-0005-0000-0000-00000A790000}"/>
    <cellStyle name="Note 8 2 2 5 2 2 2" xfId="16138" xr:uid="{00000000-0005-0000-0000-00000B790000}"/>
    <cellStyle name="Note 8 2 2 5 2 2 2 2" xfId="26312" xr:uid="{00000000-0005-0000-0000-00000C790000}"/>
    <cellStyle name="Note 8 2 2 5 2 2 2 3" xfId="38276" xr:uid="{00000000-0005-0000-0000-00000D790000}"/>
    <cellStyle name="Note 8 2 2 5 2 2 3" xfId="16139" xr:uid="{00000000-0005-0000-0000-00000E790000}"/>
    <cellStyle name="Note 8 2 2 5 2 2 3 2" xfId="26313" xr:uid="{00000000-0005-0000-0000-00000F790000}"/>
    <cellStyle name="Note 8 2 2 5 2 2 3 3" xfId="40816" xr:uid="{00000000-0005-0000-0000-000010790000}"/>
    <cellStyle name="Note 8 2 2 5 2 2 4" xfId="26311" xr:uid="{00000000-0005-0000-0000-000011790000}"/>
    <cellStyle name="Note 8 2 2 5 2 2 5" xfId="35723" xr:uid="{00000000-0005-0000-0000-000012790000}"/>
    <cellStyle name="Note 8 2 2 5 2 3" xfId="16140" xr:uid="{00000000-0005-0000-0000-000013790000}"/>
    <cellStyle name="Note 8 2 2 5 2 3 2" xfId="26314" xr:uid="{00000000-0005-0000-0000-000014790000}"/>
    <cellStyle name="Note 8 2 2 5 2 3 3" xfId="37002" xr:uid="{00000000-0005-0000-0000-000015790000}"/>
    <cellStyle name="Note 8 2 2 5 2 4" xfId="16141" xr:uid="{00000000-0005-0000-0000-000016790000}"/>
    <cellStyle name="Note 8 2 2 5 2 4 2" xfId="26315" xr:uid="{00000000-0005-0000-0000-000017790000}"/>
    <cellStyle name="Note 8 2 2 5 2 4 3" xfId="39546" xr:uid="{00000000-0005-0000-0000-000018790000}"/>
    <cellStyle name="Note 8 2 2 5 2 5" xfId="26310" xr:uid="{00000000-0005-0000-0000-000019790000}"/>
    <cellStyle name="Note 8 2 2 5 2 6" xfId="34448" xr:uid="{00000000-0005-0000-0000-00001A790000}"/>
    <cellStyle name="Note 8 2 2 5 3" xfId="26309" xr:uid="{00000000-0005-0000-0000-00001B790000}"/>
    <cellStyle name="Note 8 2 2 5 4" xfId="32471" xr:uid="{00000000-0005-0000-0000-00001C790000}"/>
    <cellStyle name="Note 8 2 2 6" xfId="16142" xr:uid="{00000000-0005-0000-0000-00001D790000}"/>
    <cellStyle name="Note 8 2 2 6 2" xfId="16143" xr:uid="{00000000-0005-0000-0000-00001E790000}"/>
    <cellStyle name="Note 8 2 2 6 2 2" xfId="16144" xr:uid="{00000000-0005-0000-0000-00001F790000}"/>
    <cellStyle name="Note 8 2 2 6 2 2 2" xfId="16145" xr:uid="{00000000-0005-0000-0000-000020790000}"/>
    <cellStyle name="Note 8 2 2 6 2 2 2 2" xfId="26319" xr:uid="{00000000-0005-0000-0000-000021790000}"/>
    <cellStyle name="Note 8 2 2 6 2 2 2 3" xfId="38798" xr:uid="{00000000-0005-0000-0000-000022790000}"/>
    <cellStyle name="Note 8 2 2 6 2 2 3" xfId="16146" xr:uid="{00000000-0005-0000-0000-000023790000}"/>
    <cellStyle name="Note 8 2 2 6 2 2 3 2" xfId="26320" xr:uid="{00000000-0005-0000-0000-000024790000}"/>
    <cellStyle name="Note 8 2 2 6 2 2 3 3" xfId="41338" xr:uid="{00000000-0005-0000-0000-000025790000}"/>
    <cellStyle name="Note 8 2 2 6 2 2 4" xfId="26318" xr:uid="{00000000-0005-0000-0000-000026790000}"/>
    <cellStyle name="Note 8 2 2 6 2 2 5" xfId="36245" xr:uid="{00000000-0005-0000-0000-000027790000}"/>
    <cellStyle name="Note 8 2 2 6 2 3" xfId="16147" xr:uid="{00000000-0005-0000-0000-000028790000}"/>
    <cellStyle name="Note 8 2 2 6 2 3 2" xfId="26321" xr:uid="{00000000-0005-0000-0000-000029790000}"/>
    <cellStyle name="Note 8 2 2 6 2 3 3" xfId="37526" xr:uid="{00000000-0005-0000-0000-00002A790000}"/>
    <cellStyle name="Note 8 2 2 6 2 4" xfId="16148" xr:uid="{00000000-0005-0000-0000-00002B790000}"/>
    <cellStyle name="Note 8 2 2 6 2 4 2" xfId="26322" xr:uid="{00000000-0005-0000-0000-00002C790000}"/>
    <cellStyle name="Note 8 2 2 6 2 4 3" xfId="40068" xr:uid="{00000000-0005-0000-0000-00002D790000}"/>
    <cellStyle name="Note 8 2 2 6 2 5" xfId="26317" xr:uid="{00000000-0005-0000-0000-00002E790000}"/>
    <cellStyle name="Note 8 2 2 6 2 6" xfId="34966" xr:uid="{00000000-0005-0000-0000-00002F790000}"/>
    <cellStyle name="Note 8 2 2 6 3" xfId="26316" xr:uid="{00000000-0005-0000-0000-000030790000}"/>
    <cellStyle name="Note 8 2 2 6 4" xfId="33693" xr:uid="{00000000-0005-0000-0000-000031790000}"/>
    <cellStyle name="Note 8 2 2 7" xfId="16149" xr:uid="{00000000-0005-0000-0000-000032790000}"/>
    <cellStyle name="Note 8 2 2 7 2" xfId="16150" xr:uid="{00000000-0005-0000-0000-000033790000}"/>
    <cellStyle name="Note 8 2 2 7 2 2" xfId="16151" xr:uid="{00000000-0005-0000-0000-000034790000}"/>
    <cellStyle name="Note 8 2 2 7 2 2 2" xfId="26325" xr:uid="{00000000-0005-0000-0000-000035790000}"/>
    <cellStyle name="Note 8 2 2 7 2 2 3" xfId="38134" xr:uid="{00000000-0005-0000-0000-000036790000}"/>
    <cellStyle name="Note 8 2 2 7 2 3" xfId="16152" xr:uid="{00000000-0005-0000-0000-000037790000}"/>
    <cellStyle name="Note 8 2 2 7 2 3 2" xfId="26326" xr:uid="{00000000-0005-0000-0000-000038790000}"/>
    <cellStyle name="Note 8 2 2 7 2 3 3" xfId="40674" xr:uid="{00000000-0005-0000-0000-000039790000}"/>
    <cellStyle name="Note 8 2 2 7 2 4" xfId="26324" xr:uid="{00000000-0005-0000-0000-00003A790000}"/>
    <cellStyle name="Note 8 2 2 7 2 5" xfId="35581" xr:uid="{00000000-0005-0000-0000-00003B790000}"/>
    <cellStyle name="Note 8 2 2 7 3" xfId="16153" xr:uid="{00000000-0005-0000-0000-00003C790000}"/>
    <cellStyle name="Note 8 2 2 7 3 2" xfId="26327" xr:uid="{00000000-0005-0000-0000-00003D790000}"/>
    <cellStyle name="Note 8 2 2 7 3 3" xfId="36860" xr:uid="{00000000-0005-0000-0000-00003E790000}"/>
    <cellStyle name="Note 8 2 2 7 4" xfId="16154" xr:uid="{00000000-0005-0000-0000-00003F790000}"/>
    <cellStyle name="Note 8 2 2 7 4 2" xfId="26328" xr:uid="{00000000-0005-0000-0000-000040790000}"/>
    <cellStyle name="Note 8 2 2 7 4 3" xfId="39404" xr:uid="{00000000-0005-0000-0000-000041790000}"/>
    <cellStyle name="Note 8 2 2 7 5" xfId="26323" xr:uid="{00000000-0005-0000-0000-000042790000}"/>
    <cellStyle name="Note 8 2 2 7 6" xfId="34306" xr:uid="{00000000-0005-0000-0000-000043790000}"/>
    <cellStyle name="Note 8 2 2 8" xfId="26266" xr:uid="{00000000-0005-0000-0000-000044790000}"/>
    <cellStyle name="Note 8 2 2 9" xfId="31702" xr:uid="{00000000-0005-0000-0000-000045790000}"/>
    <cellStyle name="Note 8 2 3" xfId="16155" xr:uid="{00000000-0005-0000-0000-000046790000}"/>
    <cellStyle name="Note 8 2 3 2" xfId="16156" xr:uid="{00000000-0005-0000-0000-000047790000}"/>
    <cellStyle name="Note 8 2 3 2 2" xfId="16157" xr:uid="{00000000-0005-0000-0000-000048790000}"/>
    <cellStyle name="Note 8 2 3 2 2 2" xfId="16158" xr:uid="{00000000-0005-0000-0000-000049790000}"/>
    <cellStyle name="Note 8 2 3 2 2 2 2" xfId="16159" xr:uid="{00000000-0005-0000-0000-00004A790000}"/>
    <cellStyle name="Note 8 2 3 2 2 2 2 2" xfId="26333" xr:uid="{00000000-0005-0000-0000-00004B790000}"/>
    <cellStyle name="Note 8 2 3 2 2 2 2 3" xfId="38864" xr:uid="{00000000-0005-0000-0000-00004C790000}"/>
    <cellStyle name="Note 8 2 3 2 2 2 3" xfId="16160" xr:uid="{00000000-0005-0000-0000-00004D790000}"/>
    <cellStyle name="Note 8 2 3 2 2 2 3 2" xfId="26334" xr:uid="{00000000-0005-0000-0000-00004E790000}"/>
    <cellStyle name="Note 8 2 3 2 2 2 3 3" xfId="41404" xr:uid="{00000000-0005-0000-0000-00004F790000}"/>
    <cellStyle name="Note 8 2 3 2 2 2 4" xfId="26332" xr:uid="{00000000-0005-0000-0000-000050790000}"/>
    <cellStyle name="Note 8 2 3 2 2 2 5" xfId="36311" xr:uid="{00000000-0005-0000-0000-000051790000}"/>
    <cellStyle name="Note 8 2 3 2 2 3" xfId="16161" xr:uid="{00000000-0005-0000-0000-000052790000}"/>
    <cellStyle name="Note 8 2 3 2 2 3 2" xfId="26335" xr:uid="{00000000-0005-0000-0000-000053790000}"/>
    <cellStyle name="Note 8 2 3 2 2 3 3" xfId="37592" xr:uid="{00000000-0005-0000-0000-000054790000}"/>
    <cellStyle name="Note 8 2 3 2 2 4" xfId="16162" xr:uid="{00000000-0005-0000-0000-000055790000}"/>
    <cellStyle name="Note 8 2 3 2 2 4 2" xfId="26336" xr:uid="{00000000-0005-0000-0000-000056790000}"/>
    <cellStyle name="Note 8 2 3 2 2 4 3" xfId="40134" xr:uid="{00000000-0005-0000-0000-000057790000}"/>
    <cellStyle name="Note 8 2 3 2 2 5" xfId="26331" xr:uid="{00000000-0005-0000-0000-000058790000}"/>
    <cellStyle name="Note 8 2 3 2 2 6" xfId="35032" xr:uid="{00000000-0005-0000-0000-000059790000}"/>
    <cellStyle name="Note 8 2 3 2 3" xfId="26330" xr:uid="{00000000-0005-0000-0000-00005A790000}"/>
    <cellStyle name="Note 8 2 3 2 4" xfId="33761" xr:uid="{00000000-0005-0000-0000-00005B790000}"/>
    <cellStyle name="Note 8 2 3 3" xfId="16163" xr:uid="{00000000-0005-0000-0000-00005C790000}"/>
    <cellStyle name="Note 8 2 3 3 2" xfId="16164" xr:uid="{00000000-0005-0000-0000-00005D790000}"/>
    <cellStyle name="Note 8 2 3 3 2 2" xfId="16165" xr:uid="{00000000-0005-0000-0000-00005E790000}"/>
    <cellStyle name="Note 8 2 3 3 2 2 2" xfId="26339" xr:uid="{00000000-0005-0000-0000-00005F790000}"/>
    <cellStyle name="Note 8 2 3 3 2 2 3" xfId="38344" xr:uid="{00000000-0005-0000-0000-000060790000}"/>
    <cellStyle name="Note 8 2 3 3 2 3" xfId="16166" xr:uid="{00000000-0005-0000-0000-000061790000}"/>
    <cellStyle name="Note 8 2 3 3 2 3 2" xfId="26340" xr:uid="{00000000-0005-0000-0000-000062790000}"/>
    <cellStyle name="Note 8 2 3 3 2 3 3" xfId="40884" xr:uid="{00000000-0005-0000-0000-000063790000}"/>
    <cellStyle name="Note 8 2 3 3 2 4" xfId="26338" xr:uid="{00000000-0005-0000-0000-000064790000}"/>
    <cellStyle name="Note 8 2 3 3 2 5" xfId="35791" xr:uid="{00000000-0005-0000-0000-000065790000}"/>
    <cellStyle name="Note 8 2 3 3 3" xfId="16167" xr:uid="{00000000-0005-0000-0000-000066790000}"/>
    <cellStyle name="Note 8 2 3 3 3 2" xfId="26341" xr:uid="{00000000-0005-0000-0000-000067790000}"/>
    <cellStyle name="Note 8 2 3 3 3 3" xfId="37070" xr:uid="{00000000-0005-0000-0000-000068790000}"/>
    <cellStyle name="Note 8 2 3 3 4" xfId="16168" xr:uid="{00000000-0005-0000-0000-000069790000}"/>
    <cellStyle name="Note 8 2 3 3 4 2" xfId="26342" xr:uid="{00000000-0005-0000-0000-00006A790000}"/>
    <cellStyle name="Note 8 2 3 3 4 3" xfId="39614" xr:uid="{00000000-0005-0000-0000-00006B790000}"/>
    <cellStyle name="Note 8 2 3 3 5" xfId="26337" xr:uid="{00000000-0005-0000-0000-00006C790000}"/>
    <cellStyle name="Note 8 2 3 3 6" xfId="34515" xr:uid="{00000000-0005-0000-0000-00006D790000}"/>
    <cellStyle name="Note 8 2 3 4" xfId="26329" xr:uid="{00000000-0005-0000-0000-00006E790000}"/>
    <cellStyle name="Note 8 2 3 5" xfId="32561" xr:uid="{00000000-0005-0000-0000-00006F790000}"/>
    <cellStyle name="Note 8 2 4" xfId="16169" xr:uid="{00000000-0005-0000-0000-000070790000}"/>
    <cellStyle name="Note 8 2 4 2" xfId="16170" xr:uid="{00000000-0005-0000-0000-000071790000}"/>
    <cellStyle name="Note 8 2 4 2 2" xfId="16171" xr:uid="{00000000-0005-0000-0000-000072790000}"/>
    <cellStyle name="Note 8 2 4 2 2 2" xfId="16172" xr:uid="{00000000-0005-0000-0000-000073790000}"/>
    <cellStyle name="Note 8 2 4 2 2 2 2" xfId="16173" xr:uid="{00000000-0005-0000-0000-000074790000}"/>
    <cellStyle name="Note 8 2 4 2 2 2 2 2" xfId="26347" xr:uid="{00000000-0005-0000-0000-000075790000}"/>
    <cellStyle name="Note 8 2 4 2 2 2 2 3" xfId="39015" xr:uid="{00000000-0005-0000-0000-000076790000}"/>
    <cellStyle name="Note 8 2 4 2 2 2 3" xfId="16174" xr:uid="{00000000-0005-0000-0000-000077790000}"/>
    <cellStyle name="Note 8 2 4 2 2 2 3 2" xfId="26348" xr:uid="{00000000-0005-0000-0000-000078790000}"/>
    <cellStyle name="Note 8 2 4 2 2 2 3 3" xfId="41555" xr:uid="{00000000-0005-0000-0000-000079790000}"/>
    <cellStyle name="Note 8 2 4 2 2 2 4" xfId="26346" xr:uid="{00000000-0005-0000-0000-00007A790000}"/>
    <cellStyle name="Note 8 2 4 2 2 2 5" xfId="36462" xr:uid="{00000000-0005-0000-0000-00007B790000}"/>
    <cellStyle name="Note 8 2 4 2 2 3" xfId="16175" xr:uid="{00000000-0005-0000-0000-00007C790000}"/>
    <cellStyle name="Note 8 2 4 2 2 3 2" xfId="26349" xr:uid="{00000000-0005-0000-0000-00007D790000}"/>
    <cellStyle name="Note 8 2 4 2 2 3 3" xfId="37743" xr:uid="{00000000-0005-0000-0000-00007E790000}"/>
    <cellStyle name="Note 8 2 4 2 2 4" xfId="16176" xr:uid="{00000000-0005-0000-0000-00007F790000}"/>
    <cellStyle name="Note 8 2 4 2 2 4 2" xfId="26350" xr:uid="{00000000-0005-0000-0000-000080790000}"/>
    <cellStyle name="Note 8 2 4 2 2 4 3" xfId="40285" xr:uid="{00000000-0005-0000-0000-000081790000}"/>
    <cellStyle name="Note 8 2 4 2 2 5" xfId="26345" xr:uid="{00000000-0005-0000-0000-000082790000}"/>
    <cellStyle name="Note 8 2 4 2 2 6" xfId="35183" xr:uid="{00000000-0005-0000-0000-000083790000}"/>
    <cellStyle name="Note 8 2 4 2 3" xfId="26344" xr:uid="{00000000-0005-0000-0000-000084790000}"/>
    <cellStyle name="Note 8 2 4 2 4" xfId="33912" xr:uid="{00000000-0005-0000-0000-000085790000}"/>
    <cellStyle name="Note 8 2 4 3" xfId="16177" xr:uid="{00000000-0005-0000-0000-000086790000}"/>
    <cellStyle name="Note 8 2 4 3 2" xfId="16178" xr:uid="{00000000-0005-0000-0000-000087790000}"/>
    <cellStyle name="Note 8 2 4 3 2 2" xfId="16179" xr:uid="{00000000-0005-0000-0000-000088790000}"/>
    <cellStyle name="Note 8 2 4 3 2 2 2" xfId="26353" xr:uid="{00000000-0005-0000-0000-000089790000}"/>
    <cellStyle name="Note 8 2 4 3 2 2 3" xfId="38495" xr:uid="{00000000-0005-0000-0000-00008A790000}"/>
    <cellStyle name="Note 8 2 4 3 2 3" xfId="16180" xr:uid="{00000000-0005-0000-0000-00008B790000}"/>
    <cellStyle name="Note 8 2 4 3 2 3 2" xfId="26354" xr:uid="{00000000-0005-0000-0000-00008C790000}"/>
    <cellStyle name="Note 8 2 4 3 2 3 3" xfId="41035" xr:uid="{00000000-0005-0000-0000-00008D790000}"/>
    <cellStyle name="Note 8 2 4 3 2 4" xfId="26352" xr:uid="{00000000-0005-0000-0000-00008E790000}"/>
    <cellStyle name="Note 8 2 4 3 2 5" xfId="35942" xr:uid="{00000000-0005-0000-0000-00008F790000}"/>
    <cellStyle name="Note 8 2 4 3 3" xfId="16181" xr:uid="{00000000-0005-0000-0000-000090790000}"/>
    <cellStyle name="Note 8 2 4 3 3 2" xfId="26355" xr:uid="{00000000-0005-0000-0000-000091790000}"/>
    <cellStyle name="Note 8 2 4 3 3 3" xfId="37221" xr:uid="{00000000-0005-0000-0000-000092790000}"/>
    <cellStyle name="Note 8 2 4 3 4" xfId="16182" xr:uid="{00000000-0005-0000-0000-000093790000}"/>
    <cellStyle name="Note 8 2 4 3 4 2" xfId="26356" xr:uid="{00000000-0005-0000-0000-000094790000}"/>
    <cellStyle name="Note 8 2 4 3 4 3" xfId="39765" xr:uid="{00000000-0005-0000-0000-000095790000}"/>
    <cellStyle name="Note 8 2 4 3 5" xfId="26351" xr:uid="{00000000-0005-0000-0000-000096790000}"/>
    <cellStyle name="Note 8 2 4 3 6" xfId="34662" xr:uid="{00000000-0005-0000-0000-000097790000}"/>
    <cellStyle name="Note 8 2 4 4" xfId="26343" xr:uid="{00000000-0005-0000-0000-000098790000}"/>
    <cellStyle name="Note 8 2 4 5" xfId="32709" xr:uid="{00000000-0005-0000-0000-000099790000}"/>
    <cellStyle name="Note 8 2 5" xfId="16183" xr:uid="{00000000-0005-0000-0000-00009A790000}"/>
    <cellStyle name="Note 8 2 5 2" xfId="16184" xr:uid="{00000000-0005-0000-0000-00009B790000}"/>
    <cellStyle name="Note 8 2 5 2 2" xfId="16185" xr:uid="{00000000-0005-0000-0000-00009C790000}"/>
    <cellStyle name="Note 8 2 5 2 2 2" xfId="16186" xr:uid="{00000000-0005-0000-0000-00009D790000}"/>
    <cellStyle name="Note 8 2 5 2 2 2 2" xfId="16187" xr:uid="{00000000-0005-0000-0000-00009E790000}"/>
    <cellStyle name="Note 8 2 5 2 2 2 2 2" xfId="26361" xr:uid="{00000000-0005-0000-0000-00009F790000}"/>
    <cellStyle name="Note 8 2 5 2 2 2 2 3" xfId="39174" xr:uid="{00000000-0005-0000-0000-0000A0790000}"/>
    <cellStyle name="Note 8 2 5 2 2 2 3" xfId="16188" xr:uid="{00000000-0005-0000-0000-0000A1790000}"/>
    <cellStyle name="Note 8 2 5 2 2 2 3 2" xfId="26362" xr:uid="{00000000-0005-0000-0000-0000A2790000}"/>
    <cellStyle name="Note 8 2 5 2 2 2 3 3" xfId="41714" xr:uid="{00000000-0005-0000-0000-0000A3790000}"/>
    <cellStyle name="Note 8 2 5 2 2 2 4" xfId="26360" xr:uid="{00000000-0005-0000-0000-0000A4790000}"/>
    <cellStyle name="Note 8 2 5 2 2 2 5" xfId="36621" xr:uid="{00000000-0005-0000-0000-0000A5790000}"/>
    <cellStyle name="Note 8 2 5 2 2 3" xfId="16189" xr:uid="{00000000-0005-0000-0000-0000A6790000}"/>
    <cellStyle name="Note 8 2 5 2 2 3 2" xfId="26363" xr:uid="{00000000-0005-0000-0000-0000A7790000}"/>
    <cellStyle name="Note 8 2 5 2 2 3 3" xfId="37904" xr:uid="{00000000-0005-0000-0000-0000A8790000}"/>
    <cellStyle name="Note 8 2 5 2 2 4" xfId="16190" xr:uid="{00000000-0005-0000-0000-0000A9790000}"/>
    <cellStyle name="Note 8 2 5 2 2 4 2" xfId="26364" xr:uid="{00000000-0005-0000-0000-0000AA790000}"/>
    <cellStyle name="Note 8 2 5 2 2 4 3" xfId="40444" xr:uid="{00000000-0005-0000-0000-0000AB790000}"/>
    <cellStyle name="Note 8 2 5 2 2 5" xfId="26359" xr:uid="{00000000-0005-0000-0000-0000AC790000}"/>
    <cellStyle name="Note 8 2 5 2 2 6" xfId="35344" xr:uid="{00000000-0005-0000-0000-0000AD790000}"/>
    <cellStyle name="Note 8 2 5 2 3" xfId="26358" xr:uid="{00000000-0005-0000-0000-0000AE790000}"/>
    <cellStyle name="Note 8 2 5 2 4" xfId="34072" xr:uid="{00000000-0005-0000-0000-0000AF790000}"/>
    <cellStyle name="Note 8 2 5 3" xfId="16191" xr:uid="{00000000-0005-0000-0000-0000B0790000}"/>
    <cellStyle name="Note 8 2 5 3 2" xfId="16192" xr:uid="{00000000-0005-0000-0000-0000B1790000}"/>
    <cellStyle name="Note 8 2 5 3 2 2" xfId="16193" xr:uid="{00000000-0005-0000-0000-0000B2790000}"/>
    <cellStyle name="Note 8 2 5 3 2 2 2" xfId="26367" xr:uid="{00000000-0005-0000-0000-0000B3790000}"/>
    <cellStyle name="Note 8 2 5 3 2 2 3" xfId="38654" xr:uid="{00000000-0005-0000-0000-0000B4790000}"/>
    <cellStyle name="Note 8 2 5 3 2 3" xfId="16194" xr:uid="{00000000-0005-0000-0000-0000B5790000}"/>
    <cellStyle name="Note 8 2 5 3 2 3 2" xfId="26368" xr:uid="{00000000-0005-0000-0000-0000B6790000}"/>
    <cellStyle name="Note 8 2 5 3 2 3 3" xfId="41194" xr:uid="{00000000-0005-0000-0000-0000B7790000}"/>
    <cellStyle name="Note 8 2 5 3 2 4" xfId="26366" xr:uid="{00000000-0005-0000-0000-0000B8790000}"/>
    <cellStyle name="Note 8 2 5 3 2 5" xfId="36101" xr:uid="{00000000-0005-0000-0000-0000B9790000}"/>
    <cellStyle name="Note 8 2 5 3 3" xfId="16195" xr:uid="{00000000-0005-0000-0000-0000BA790000}"/>
    <cellStyle name="Note 8 2 5 3 3 2" xfId="26369" xr:uid="{00000000-0005-0000-0000-0000BB790000}"/>
    <cellStyle name="Note 8 2 5 3 3 3" xfId="37382" xr:uid="{00000000-0005-0000-0000-0000BC790000}"/>
    <cellStyle name="Note 8 2 5 3 4" xfId="16196" xr:uid="{00000000-0005-0000-0000-0000BD790000}"/>
    <cellStyle name="Note 8 2 5 3 4 2" xfId="26370" xr:uid="{00000000-0005-0000-0000-0000BE790000}"/>
    <cellStyle name="Note 8 2 5 3 4 3" xfId="39924" xr:uid="{00000000-0005-0000-0000-0000BF790000}"/>
    <cellStyle name="Note 8 2 5 3 5" xfId="26365" xr:uid="{00000000-0005-0000-0000-0000C0790000}"/>
    <cellStyle name="Note 8 2 5 3 6" xfId="34821" xr:uid="{00000000-0005-0000-0000-0000C1790000}"/>
    <cellStyle name="Note 8 2 5 4" xfId="26357" xr:uid="{00000000-0005-0000-0000-0000C2790000}"/>
    <cellStyle name="Note 8 2 5 5" xfId="32885" xr:uid="{00000000-0005-0000-0000-0000C3790000}"/>
    <cellStyle name="Note 8 2 6" xfId="16197" xr:uid="{00000000-0005-0000-0000-0000C4790000}"/>
    <cellStyle name="Note 8 2 6 2" xfId="16198" xr:uid="{00000000-0005-0000-0000-0000C5790000}"/>
    <cellStyle name="Note 8 2 6 2 2" xfId="16199" xr:uid="{00000000-0005-0000-0000-0000C6790000}"/>
    <cellStyle name="Note 8 2 6 2 2 2" xfId="16200" xr:uid="{00000000-0005-0000-0000-0000C7790000}"/>
    <cellStyle name="Note 8 2 6 2 2 2 2" xfId="26374" xr:uid="{00000000-0005-0000-0000-0000C8790000}"/>
    <cellStyle name="Note 8 2 6 2 2 2 3" xfId="38208" xr:uid="{00000000-0005-0000-0000-0000C9790000}"/>
    <cellStyle name="Note 8 2 6 2 2 3" xfId="16201" xr:uid="{00000000-0005-0000-0000-0000CA790000}"/>
    <cellStyle name="Note 8 2 6 2 2 3 2" xfId="26375" xr:uid="{00000000-0005-0000-0000-0000CB790000}"/>
    <cellStyle name="Note 8 2 6 2 2 3 3" xfId="40748" xr:uid="{00000000-0005-0000-0000-0000CC790000}"/>
    <cellStyle name="Note 8 2 6 2 2 4" xfId="26373" xr:uid="{00000000-0005-0000-0000-0000CD790000}"/>
    <cellStyle name="Note 8 2 6 2 2 5" xfId="35655" xr:uid="{00000000-0005-0000-0000-0000CE790000}"/>
    <cellStyle name="Note 8 2 6 2 3" xfId="16202" xr:uid="{00000000-0005-0000-0000-0000CF790000}"/>
    <cellStyle name="Note 8 2 6 2 3 2" xfId="26376" xr:uid="{00000000-0005-0000-0000-0000D0790000}"/>
    <cellStyle name="Note 8 2 6 2 3 3" xfId="36934" xr:uid="{00000000-0005-0000-0000-0000D1790000}"/>
    <cellStyle name="Note 8 2 6 2 4" xfId="16203" xr:uid="{00000000-0005-0000-0000-0000D2790000}"/>
    <cellStyle name="Note 8 2 6 2 4 2" xfId="26377" xr:uid="{00000000-0005-0000-0000-0000D3790000}"/>
    <cellStyle name="Note 8 2 6 2 4 3" xfId="39478" xr:uid="{00000000-0005-0000-0000-0000D4790000}"/>
    <cellStyle name="Note 8 2 6 2 5" xfId="26372" xr:uid="{00000000-0005-0000-0000-0000D5790000}"/>
    <cellStyle name="Note 8 2 6 2 6" xfId="34380" xr:uid="{00000000-0005-0000-0000-0000D6790000}"/>
    <cellStyle name="Note 8 2 6 3" xfId="26371" xr:uid="{00000000-0005-0000-0000-0000D7790000}"/>
    <cellStyle name="Note 8 2 6 4" xfId="31781" xr:uid="{00000000-0005-0000-0000-0000D8790000}"/>
    <cellStyle name="Note 8 2 7" xfId="16204" xr:uid="{00000000-0005-0000-0000-0000D9790000}"/>
    <cellStyle name="Note 8 2 7 2" xfId="16205" xr:uid="{00000000-0005-0000-0000-0000DA790000}"/>
    <cellStyle name="Note 8 2 7 2 2" xfId="16206" xr:uid="{00000000-0005-0000-0000-0000DB790000}"/>
    <cellStyle name="Note 8 2 7 2 2 2" xfId="26380" xr:uid="{00000000-0005-0000-0000-0000DC790000}"/>
    <cellStyle name="Note 8 2 7 2 2 3" xfId="38056" xr:uid="{00000000-0005-0000-0000-0000DD790000}"/>
    <cellStyle name="Note 8 2 7 2 3" xfId="16207" xr:uid="{00000000-0005-0000-0000-0000DE790000}"/>
    <cellStyle name="Note 8 2 7 2 3 2" xfId="26381" xr:uid="{00000000-0005-0000-0000-0000DF790000}"/>
    <cellStyle name="Note 8 2 7 2 3 3" xfId="40596" xr:uid="{00000000-0005-0000-0000-0000E0790000}"/>
    <cellStyle name="Note 8 2 7 2 4" xfId="26379" xr:uid="{00000000-0005-0000-0000-0000E1790000}"/>
    <cellStyle name="Note 8 2 7 2 5" xfId="35503" xr:uid="{00000000-0005-0000-0000-0000E2790000}"/>
    <cellStyle name="Note 8 2 7 3" xfId="16208" xr:uid="{00000000-0005-0000-0000-0000E3790000}"/>
    <cellStyle name="Note 8 2 7 3 2" xfId="26382" xr:uid="{00000000-0005-0000-0000-0000E4790000}"/>
    <cellStyle name="Note 8 2 7 3 3" xfId="36782" xr:uid="{00000000-0005-0000-0000-0000E5790000}"/>
    <cellStyle name="Note 8 2 7 4" xfId="16209" xr:uid="{00000000-0005-0000-0000-0000E6790000}"/>
    <cellStyle name="Note 8 2 7 4 2" xfId="26383" xr:uid="{00000000-0005-0000-0000-0000E7790000}"/>
    <cellStyle name="Note 8 2 7 4 3" xfId="39326" xr:uid="{00000000-0005-0000-0000-0000E8790000}"/>
    <cellStyle name="Note 8 2 7 5" xfId="26378" xr:uid="{00000000-0005-0000-0000-0000E9790000}"/>
    <cellStyle name="Note 8 2 7 6" xfId="34228" xr:uid="{00000000-0005-0000-0000-0000EA790000}"/>
    <cellStyle name="Note 8 2 8" xfId="16210" xr:uid="{00000000-0005-0000-0000-0000EB790000}"/>
    <cellStyle name="Note 8 2 8 2" xfId="26384" xr:uid="{00000000-0005-0000-0000-0000EC790000}"/>
    <cellStyle name="Note 8 2 8 3" xfId="42464" xr:uid="{00000000-0005-0000-0000-0000ED790000}"/>
    <cellStyle name="Note 8 2 9" xfId="16211" xr:uid="{00000000-0005-0000-0000-0000EE790000}"/>
    <cellStyle name="Note 8 2 9 2" xfId="26385" xr:uid="{00000000-0005-0000-0000-0000EF790000}"/>
    <cellStyle name="Note 8 3" xfId="16212" xr:uid="{00000000-0005-0000-0000-0000F0790000}"/>
    <cellStyle name="Note 8 3 2" xfId="16213" xr:uid="{00000000-0005-0000-0000-0000F1790000}"/>
    <cellStyle name="Note 8 3 2 2" xfId="16214" xr:uid="{00000000-0005-0000-0000-0000F2790000}"/>
    <cellStyle name="Note 8 3 2 2 2" xfId="16215" xr:uid="{00000000-0005-0000-0000-0000F3790000}"/>
    <cellStyle name="Note 8 3 2 2 2 2" xfId="16216" xr:uid="{00000000-0005-0000-0000-0000F4790000}"/>
    <cellStyle name="Note 8 3 2 2 2 2 2" xfId="16217" xr:uid="{00000000-0005-0000-0000-0000F5790000}"/>
    <cellStyle name="Note 8 3 2 2 2 2 2 2" xfId="26391" xr:uid="{00000000-0005-0000-0000-0000F6790000}"/>
    <cellStyle name="Note 8 3 2 2 2 2 2 3" xfId="38940" xr:uid="{00000000-0005-0000-0000-0000F7790000}"/>
    <cellStyle name="Note 8 3 2 2 2 2 3" xfId="16218" xr:uid="{00000000-0005-0000-0000-0000F8790000}"/>
    <cellStyle name="Note 8 3 2 2 2 2 3 2" xfId="26392" xr:uid="{00000000-0005-0000-0000-0000F9790000}"/>
    <cellStyle name="Note 8 3 2 2 2 2 3 3" xfId="41480" xr:uid="{00000000-0005-0000-0000-0000FA790000}"/>
    <cellStyle name="Note 8 3 2 2 2 2 4" xfId="26390" xr:uid="{00000000-0005-0000-0000-0000FB790000}"/>
    <cellStyle name="Note 8 3 2 2 2 2 5" xfId="36387" xr:uid="{00000000-0005-0000-0000-0000FC790000}"/>
    <cellStyle name="Note 8 3 2 2 2 3" xfId="16219" xr:uid="{00000000-0005-0000-0000-0000FD790000}"/>
    <cellStyle name="Note 8 3 2 2 2 3 2" xfId="26393" xr:uid="{00000000-0005-0000-0000-0000FE790000}"/>
    <cellStyle name="Note 8 3 2 2 2 3 3" xfId="37668" xr:uid="{00000000-0005-0000-0000-0000FF790000}"/>
    <cellStyle name="Note 8 3 2 2 2 4" xfId="16220" xr:uid="{00000000-0005-0000-0000-0000007A0000}"/>
    <cellStyle name="Note 8 3 2 2 2 4 2" xfId="26394" xr:uid="{00000000-0005-0000-0000-0000017A0000}"/>
    <cellStyle name="Note 8 3 2 2 2 4 3" xfId="40210" xr:uid="{00000000-0005-0000-0000-0000027A0000}"/>
    <cellStyle name="Note 8 3 2 2 2 5" xfId="26389" xr:uid="{00000000-0005-0000-0000-0000037A0000}"/>
    <cellStyle name="Note 8 3 2 2 2 6" xfId="35108" xr:uid="{00000000-0005-0000-0000-0000047A0000}"/>
    <cellStyle name="Note 8 3 2 2 3" xfId="26388" xr:uid="{00000000-0005-0000-0000-0000057A0000}"/>
    <cellStyle name="Note 8 3 2 2 4" xfId="33837" xr:uid="{00000000-0005-0000-0000-0000067A0000}"/>
    <cellStyle name="Note 8 3 2 3" xfId="16221" xr:uid="{00000000-0005-0000-0000-0000077A0000}"/>
    <cellStyle name="Note 8 3 2 3 2" xfId="16222" xr:uid="{00000000-0005-0000-0000-0000087A0000}"/>
    <cellStyle name="Note 8 3 2 3 2 2" xfId="16223" xr:uid="{00000000-0005-0000-0000-0000097A0000}"/>
    <cellStyle name="Note 8 3 2 3 2 2 2" xfId="26397" xr:uid="{00000000-0005-0000-0000-00000A7A0000}"/>
    <cellStyle name="Note 8 3 2 3 2 2 3" xfId="38420" xr:uid="{00000000-0005-0000-0000-00000B7A0000}"/>
    <cellStyle name="Note 8 3 2 3 2 3" xfId="16224" xr:uid="{00000000-0005-0000-0000-00000C7A0000}"/>
    <cellStyle name="Note 8 3 2 3 2 3 2" xfId="26398" xr:uid="{00000000-0005-0000-0000-00000D7A0000}"/>
    <cellStyle name="Note 8 3 2 3 2 3 3" xfId="40960" xr:uid="{00000000-0005-0000-0000-00000E7A0000}"/>
    <cellStyle name="Note 8 3 2 3 2 4" xfId="26396" xr:uid="{00000000-0005-0000-0000-00000F7A0000}"/>
    <cellStyle name="Note 8 3 2 3 2 5" xfId="35867" xr:uid="{00000000-0005-0000-0000-0000107A0000}"/>
    <cellStyle name="Note 8 3 2 3 3" xfId="16225" xr:uid="{00000000-0005-0000-0000-0000117A0000}"/>
    <cellStyle name="Note 8 3 2 3 3 2" xfId="26399" xr:uid="{00000000-0005-0000-0000-0000127A0000}"/>
    <cellStyle name="Note 8 3 2 3 3 3" xfId="37146" xr:uid="{00000000-0005-0000-0000-0000137A0000}"/>
    <cellStyle name="Note 8 3 2 3 4" xfId="16226" xr:uid="{00000000-0005-0000-0000-0000147A0000}"/>
    <cellStyle name="Note 8 3 2 3 4 2" xfId="26400" xr:uid="{00000000-0005-0000-0000-0000157A0000}"/>
    <cellStyle name="Note 8 3 2 3 4 3" xfId="39690" xr:uid="{00000000-0005-0000-0000-0000167A0000}"/>
    <cellStyle name="Note 8 3 2 3 5" xfId="26395" xr:uid="{00000000-0005-0000-0000-0000177A0000}"/>
    <cellStyle name="Note 8 3 2 3 6" xfId="34589" xr:uid="{00000000-0005-0000-0000-0000187A0000}"/>
    <cellStyle name="Note 8 3 2 4" xfId="26387" xr:uid="{00000000-0005-0000-0000-0000197A0000}"/>
    <cellStyle name="Note 8 3 2 5" xfId="32634" xr:uid="{00000000-0005-0000-0000-00001A7A0000}"/>
    <cellStyle name="Note 8 3 3" xfId="16227" xr:uid="{00000000-0005-0000-0000-00001B7A0000}"/>
    <cellStyle name="Note 8 3 3 2" xfId="16228" xr:uid="{00000000-0005-0000-0000-00001C7A0000}"/>
    <cellStyle name="Note 8 3 3 2 2" xfId="16229" xr:uid="{00000000-0005-0000-0000-00001D7A0000}"/>
    <cellStyle name="Note 8 3 3 2 2 2" xfId="16230" xr:uid="{00000000-0005-0000-0000-00001E7A0000}"/>
    <cellStyle name="Note 8 3 3 2 2 2 2" xfId="16231" xr:uid="{00000000-0005-0000-0000-00001F7A0000}"/>
    <cellStyle name="Note 8 3 3 2 2 2 2 2" xfId="26405" xr:uid="{00000000-0005-0000-0000-0000207A0000}"/>
    <cellStyle name="Note 8 3 3 2 2 2 2 3" xfId="39092" xr:uid="{00000000-0005-0000-0000-0000217A0000}"/>
    <cellStyle name="Note 8 3 3 2 2 2 3" xfId="16232" xr:uid="{00000000-0005-0000-0000-0000227A0000}"/>
    <cellStyle name="Note 8 3 3 2 2 2 3 2" xfId="26406" xr:uid="{00000000-0005-0000-0000-0000237A0000}"/>
    <cellStyle name="Note 8 3 3 2 2 2 3 3" xfId="41632" xr:uid="{00000000-0005-0000-0000-0000247A0000}"/>
    <cellStyle name="Note 8 3 3 2 2 2 4" xfId="26404" xr:uid="{00000000-0005-0000-0000-0000257A0000}"/>
    <cellStyle name="Note 8 3 3 2 2 2 5" xfId="36539" xr:uid="{00000000-0005-0000-0000-0000267A0000}"/>
    <cellStyle name="Note 8 3 3 2 2 3" xfId="16233" xr:uid="{00000000-0005-0000-0000-0000277A0000}"/>
    <cellStyle name="Note 8 3 3 2 2 3 2" xfId="26407" xr:uid="{00000000-0005-0000-0000-0000287A0000}"/>
    <cellStyle name="Note 8 3 3 2 2 3 3" xfId="37820" xr:uid="{00000000-0005-0000-0000-0000297A0000}"/>
    <cellStyle name="Note 8 3 3 2 2 4" xfId="16234" xr:uid="{00000000-0005-0000-0000-00002A7A0000}"/>
    <cellStyle name="Note 8 3 3 2 2 4 2" xfId="26408" xr:uid="{00000000-0005-0000-0000-00002B7A0000}"/>
    <cellStyle name="Note 8 3 3 2 2 4 3" xfId="40362" xr:uid="{00000000-0005-0000-0000-00002C7A0000}"/>
    <cellStyle name="Note 8 3 3 2 2 5" xfId="26403" xr:uid="{00000000-0005-0000-0000-00002D7A0000}"/>
    <cellStyle name="Note 8 3 3 2 2 6" xfId="35260" xr:uid="{00000000-0005-0000-0000-00002E7A0000}"/>
    <cellStyle name="Note 8 3 3 2 3" xfId="26402" xr:uid="{00000000-0005-0000-0000-00002F7A0000}"/>
    <cellStyle name="Note 8 3 3 2 4" xfId="33988" xr:uid="{00000000-0005-0000-0000-0000307A0000}"/>
    <cellStyle name="Note 8 3 3 3" xfId="16235" xr:uid="{00000000-0005-0000-0000-0000317A0000}"/>
    <cellStyle name="Note 8 3 3 3 2" xfId="16236" xr:uid="{00000000-0005-0000-0000-0000327A0000}"/>
    <cellStyle name="Note 8 3 3 3 2 2" xfId="16237" xr:uid="{00000000-0005-0000-0000-0000337A0000}"/>
    <cellStyle name="Note 8 3 3 3 2 2 2" xfId="26411" xr:uid="{00000000-0005-0000-0000-0000347A0000}"/>
    <cellStyle name="Note 8 3 3 3 2 2 3" xfId="38572" xr:uid="{00000000-0005-0000-0000-0000357A0000}"/>
    <cellStyle name="Note 8 3 3 3 2 3" xfId="16238" xr:uid="{00000000-0005-0000-0000-0000367A0000}"/>
    <cellStyle name="Note 8 3 3 3 2 3 2" xfId="26412" xr:uid="{00000000-0005-0000-0000-0000377A0000}"/>
    <cellStyle name="Note 8 3 3 3 2 3 3" xfId="41112" xr:uid="{00000000-0005-0000-0000-0000387A0000}"/>
    <cellStyle name="Note 8 3 3 3 2 4" xfId="26410" xr:uid="{00000000-0005-0000-0000-0000397A0000}"/>
    <cellStyle name="Note 8 3 3 3 2 5" xfId="36019" xr:uid="{00000000-0005-0000-0000-00003A7A0000}"/>
    <cellStyle name="Note 8 3 3 3 3" xfId="16239" xr:uid="{00000000-0005-0000-0000-00003B7A0000}"/>
    <cellStyle name="Note 8 3 3 3 3 2" xfId="26413" xr:uid="{00000000-0005-0000-0000-00003C7A0000}"/>
    <cellStyle name="Note 8 3 3 3 3 3" xfId="37298" xr:uid="{00000000-0005-0000-0000-00003D7A0000}"/>
    <cellStyle name="Note 8 3 3 3 4" xfId="16240" xr:uid="{00000000-0005-0000-0000-00003E7A0000}"/>
    <cellStyle name="Note 8 3 3 3 4 2" xfId="26414" xr:uid="{00000000-0005-0000-0000-00003F7A0000}"/>
    <cellStyle name="Note 8 3 3 3 4 3" xfId="39842" xr:uid="{00000000-0005-0000-0000-0000407A0000}"/>
    <cellStyle name="Note 8 3 3 3 5" xfId="26409" xr:uid="{00000000-0005-0000-0000-0000417A0000}"/>
    <cellStyle name="Note 8 3 3 3 6" xfId="34737" xr:uid="{00000000-0005-0000-0000-0000427A0000}"/>
    <cellStyle name="Note 8 3 3 4" xfId="26401" xr:uid="{00000000-0005-0000-0000-0000437A0000}"/>
    <cellStyle name="Note 8 3 3 5" xfId="32781" xr:uid="{00000000-0005-0000-0000-0000447A0000}"/>
    <cellStyle name="Note 8 3 4" xfId="16241" xr:uid="{00000000-0005-0000-0000-0000457A0000}"/>
    <cellStyle name="Note 8 3 4 2" xfId="16242" xr:uid="{00000000-0005-0000-0000-0000467A0000}"/>
    <cellStyle name="Note 8 3 4 2 2" xfId="16243" xr:uid="{00000000-0005-0000-0000-0000477A0000}"/>
    <cellStyle name="Note 8 3 4 2 2 2" xfId="16244" xr:uid="{00000000-0005-0000-0000-0000487A0000}"/>
    <cellStyle name="Note 8 3 4 2 2 2 2" xfId="16245" xr:uid="{00000000-0005-0000-0000-0000497A0000}"/>
    <cellStyle name="Note 8 3 4 2 2 2 2 2" xfId="26419" xr:uid="{00000000-0005-0000-0000-00004A7A0000}"/>
    <cellStyle name="Note 8 3 4 2 2 2 2 3" xfId="39251" xr:uid="{00000000-0005-0000-0000-00004B7A0000}"/>
    <cellStyle name="Note 8 3 4 2 2 2 3" xfId="16246" xr:uid="{00000000-0005-0000-0000-00004C7A0000}"/>
    <cellStyle name="Note 8 3 4 2 2 2 3 2" xfId="26420" xr:uid="{00000000-0005-0000-0000-00004D7A0000}"/>
    <cellStyle name="Note 8 3 4 2 2 2 3 3" xfId="41791" xr:uid="{00000000-0005-0000-0000-00004E7A0000}"/>
    <cellStyle name="Note 8 3 4 2 2 2 4" xfId="26418" xr:uid="{00000000-0005-0000-0000-00004F7A0000}"/>
    <cellStyle name="Note 8 3 4 2 2 2 5" xfId="36698" xr:uid="{00000000-0005-0000-0000-0000507A0000}"/>
    <cellStyle name="Note 8 3 4 2 2 3" xfId="16247" xr:uid="{00000000-0005-0000-0000-0000517A0000}"/>
    <cellStyle name="Note 8 3 4 2 2 3 2" xfId="26421" xr:uid="{00000000-0005-0000-0000-0000527A0000}"/>
    <cellStyle name="Note 8 3 4 2 2 3 3" xfId="37981" xr:uid="{00000000-0005-0000-0000-0000537A0000}"/>
    <cellStyle name="Note 8 3 4 2 2 4" xfId="16248" xr:uid="{00000000-0005-0000-0000-0000547A0000}"/>
    <cellStyle name="Note 8 3 4 2 2 4 2" xfId="26422" xr:uid="{00000000-0005-0000-0000-0000557A0000}"/>
    <cellStyle name="Note 8 3 4 2 2 4 3" xfId="40521" xr:uid="{00000000-0005-0000-0000-0000567A0000}"/>
    <cellStyle name="Note 8 3 4 2 2 5" xfId="26417" xr:uid="{00000000-0005-0000-0000-0000577A0000}"/>
    <cellStyle name="Note 8 3 4 2 2 6" xfId="35421" xr:uid="{00000000-0005-0000-0000-0000587A0000}"/>
    <cellStyle name="Note 8 3 4 2 3" xfId="26416" xr:uid="{00000000-0005-0000-0000-0000597A0000}"/>
    <cellStyle name="Note 8 3 4 2 4" xfId="34149" xr:uid="{00000000-0005-0000-0000-00005A7A0000}"/>
    <cellStyle name="Note 8 3 4 3" xfId="16249" xr:uid="{00000000-0005-0000-0000-00005B7A0000}"/>
    <cellStyle name="Note 8 3 4 3 2" xfId="16250" xr:uid="{00000000-0005-0000-0000-00005C7A0000}"/>
    <cellStyle name="Note 8 3 4 3 2 2" xfId="16251" xr:uid="{00000000-0005-0000-0000-00005D7A0000}"/>
    <cellStyle name="Note 8 3 4 3 2 2 2" xfId="26425" xr:uid="{00000000-0005-0000-0000-00005E7A0000}"/>
    <cellStyle name="Note 8 3 4 3 2 2 3" xfId="38731" xr:uid="{00000000-0005-0000-0000-00005F7A0000}"/>
    <cellStyle name="Note 8 3 4 3 2 3" xfId="16252" xr:uid="{00000000-0005-0000-0000-0000607A0000}"/>
    <cellStyle name="Note 8 3 4 3 2 3 2" xfId="26426" xr:uid="{00000000-0005-0000-0000-0000617A0000}"/>
    <cellStyle name="Note 8 3 4 3 2 3 3" xfId="41271" xr:uid="{00000000-0005-0000-0000-0000627A0000}"/>
    <cellStyle name="Note 8 3 4 3 2 4" xfId="26424" xr:uid="{00000000-0005-0000-0000-0000637A0000}"/>
    <cellStyle name="Note 8 3 4 3 2 5" xfId="36178" xr:uid="{00000000-0005-0000-0000-0000647A0000}"/>
    <cellStyle name="Note 8 3 4 3 3" xfId="16253" xr:uid="{00000000-0005-0000-0000-0000657A0000}"/>
    <cellStyle name="Note 8 3 4 3 3 2" xfId="26427" xr:uid="{00000000-0005-0000-0000-0000667A0000}"/>
    <cellStyle name="Note 8 3 4 3 3 3" xfId="37459" xr:uid="{00000000-0005-0000-0000-0000677A0000}"/>
    <cellStyle name="Note 8 3 4 3 4" xfId="16254" xr:uid="{00000000-0005-0000-0000-0000687A0000}"/>
    <cellStyle name="Note 8 3 4 3 4 2" xfId="26428" xr:uid="{00000000-0005-0000-0000-0000697A0000}"/>
    <cellStyle name="Note 8 3 4 3 4 3" xfId="40001" xr:uid="{00000000-0005-0000-0000-00006A7A0000}"/>
    <cellStyle name="Note 8 3 4 3 5" xfId="26423" xr:uid="{00000000-0005-0000-0000-00006B7A0000}"/>
    <cellStyle name="Note 8 3 4 3 6" xfId="34899" xr:uid="{00000000-0005-0000-0000-00006C7A0000}"/>
    <cellStyle name="Note 8 3 4 4" xfId="26415" xr:uid="{00000000-0005-0000-0000-00006D7A0000}"/>
    <cellStyle name="Note 8 3 4 5" xfId="33602" xr:uid="{00000000-0005-0000-0000-00006E7A0000}"/>
    <cellStyle name="Note 8 3 5" xfId="16255" xr:uid="{00000000-0005-0000-0000-00006F7A0000}"/>
    <cellStyle name="Note 8 3 5 2" xfId="16256" xr:uid="{00000000-0005-0000-0000-0000707A0000}"/>
    <cellStyle name="Note 8 3 5 2 2" xfId="16257" xr:uid="{00000000-0005-0000-0000-0000717A0000}"/>
    <cellStyle name="Note 8 3 5 2 2 2" xfId="16258" xr:uid="{00000000-0005-0000-0000-0000727A0000}"/>
    <cellStyle name="Note 8 3 5 2 2 2 2" xfId="26432" xr:uid="{00000000-0005-0000-0000-0000737A0000}"/>
    <cellStyle name="Note 8 3 5 2 2 2 3" xfId="38275" xr:uid="{00000000-0005-0000-0000-0000747A0000}"/>
    <cellStyle name="Note 8 3 5 2 2 3" xfId="16259" xr:uid="{00000000-0005-0000-0000-0000757A0000}"/>
    <cellStyle name="Note 8 3 5 2 2 3 2" xfId="26433" xr:uid="{00000000-0005-0000-0000-0000767A0000}"/>
    <cellStyle name="Note 8 3 5 2 2 3 3" xfId="40815" xr:uid="{00000000-0005-0000-0000-0000777A0000}"/>
    <cellStyle name="Note 8 3 5 2 2 4" xfId="26431" xr:uid="{00000000-0005-0000-0000-0000787A0000}"/>
    <cellStyle name="Note 8 3 5 2 2 5" xfId="35722" xr:uid="{00000000-0005-0000-0000-0000797A0000}"/>
    <cellStyle name="Note 8 3 5 2 3" xfId="16260" xr:uid="{00000000-0005-0000-0000-00007A7A0000}"/>
    <cellStyle name="Note 8 3 5 2 3 2" xfId="26434" xr:uid="{00000000-0005-0000-0000-00007B7A0000}"/>
    <cellStyle name="Note 8 3 5 2 3 3" xfId="37001" xr:uid="{00000000-0005-0000-0000-00007C7A0000}"/>
    <cellStyle name="Note 8 3 5 2 4" xfId="16261" xr:uid="{00000000-0005-0000-0000-00007D7A0000}"/>
    <cellStyle name="Note 8 3 5 2 4 2" xfId="26435" xr:uid="{00000000-0005-0000-0000-00007E7A0000}"/>
    <cellStyle name="Note 8 3 5 2 4 3" xfId="39545" xr:uid="{00000000-0005-0000-0000-00007F7A0000}"/>
    <cellStyle name="Note 8 3 5 2 5" xfId="26430" xr:uid="{00000000-0005-0000-0000-0000807A0000}"/>
    <cellStyle name="Note 8 3 5 2 6" xfId="34447" xr:uid="{00000000-0005-0000-0000-0000817A0000}"/>
    <cellStyle name="Note 8 3 5 3" xfId="26429" xr:uid="{00000000-0005-0000-0000-0000827A0000}"/>
    <cellStyle name="Note 8 3 5 4" xfId="32470" xr:uid="{00000000-0005-0000-0000-0000837A0000}"/>
    <cellStyle name="Note 8 3 6" xfId="16262" xr:uid="{00000000-0005-0000-0000-0000847A0000}"/>
    <cellStyle name="Note 8 3 6 2" xfId="16263" xr:uid="{00000000-0005-0000-0000-0000857A0000}"/>
    <cellStyle name="Note 8 3 6 2 2" xfId="16264" xr:uid="{00000000-0005-0000-0000-0000867A0000}"/>
    <cellStyle name="Note 8 3 6 2 2 2" xfId="16265" xr:uid="{00000000-0005-0000-0000-0000877A0000}"/>
    <cellStyle name="Note 8 3 6 2 2 2 2" xfId="26439" xr:uid="{00000000-0005-0000-0000-0000887A0000}"/>
    <cellStyle name="Note 8 3 6 2 2 2 3" xfId="38797" xr:uid="{00000000-0005-0000-0000-0000897A0000}"/>
    <cellStyle name="Note 8 3 6 2 2 3" xfId="16266" xr:uid="{00000000-0005-0000-0000-00008A7A0000}"/>
    <cellStyle name="Note 8 3 6 2 2 3 2" xfId="26440" xr:uid="{00000000-0005-0000-0000-00008B7A0000}"/>
    <cellStyle name="Note 8 3 6 2 2 3 3" xfId="41337" xr:uid="{00000000-0005-0000-0000-00008C7A0000}"/>
    <cellStyle name="Note 8 3 6 2 2 4" xfId="26438" xr:uid="{00000000-0005-0000-0000-00008D7A0000}"/>
    <cellStyle name="Note 8 3 6 2 2 5" xfId="36244" xr:uid="{00000000-0005-0000-0000-00008E7A0000}"/>
    <cellStyle name="Note 8 3 6 2 3" xfId="16267" xr:uid="{00000000-0005-0000-0000-00008F7A0000}"/>
    <cellStyle name="Note 8 3 6 2 3 2" xfId="26441" xr:uid="{00000000-0005-0000-0000-0000907A0000}"/>
    <cellStyle name="Note 8 3 6 2 3 3" xfId="37525" xr:uid="{00000000-0005-0000-0000-0000917A0000}"/>
    <cellStyle name="Note 8 3 6 2 4" xfId="16268" xr:uid="{00000000-0005-0000-0000-0000927A0000}"/>
    <cellStyle name="Note 8 3 6 2 4 2" xfId="26442" xr:uid="{00000000-0005-0000-0000-0000937A0000}"/>
    <cellStyle name="Note 8 3 6 2 4 3" xfId="40067" xr:uid="{00000000-0005-0000-0000-0000947A0000}"/>
    <cellStyle name="Note 8 3 6 2 5" xfId="26437" xr:uid="{00000000-0005-0000-0000-0000957A0000}"/>
    <cellStyle name="Note 8 3 6 2 6" xfId="34965" xr:uid="{00000000-0005-0000-0000-0000967A0000}"/>
    <cellStyle name="Note 8 3 6 3" xfId="26436" xr:uid="{00000000-0005-0000-0000-0000977A0000}"/>
    <cellStyle name="Note 8 3 6 4" xfId="33692" xr:uid="{00000000-0005-0000-0000-0000987A0000}"/>
    <cellStyle name="Note 8 3 7" xfId="16269" xr:uid="{00000000-0005-0000-0000-0000997A0000}"/>
    <cellStyle name="Note 8 3 7 2" xfId="16270" xr:uid="{00000000-0005-0000-0000-00009A7A0000}"/>
    <cellStyle name="Note 8 3 7 2 2" xfId="16271" xr:uid="{00000000-0005-0000-0000-00009B7A0000}"/>
    <cellStyle name="Note 8 3 7 2 2 2" xfId="26445" xr:uid="{00000000-0005-0000-0000-00009C7A0000}"/>
    <cellStyle name="Note 8 3 7 2 2 3" xfId="38133" xr:uid="{00000000-0005-0000-0000-00009D7A0000}"/>
    <cellStyle name="Note 8 3 7 2 3" xfId="16272" xr:uid="{00000000-0005-0000-0000-00009E7A0000}"/>
    <cellStyle name="Note 8 3 7 2 3 2" xfId="26446" xr:uid="{00000000-0005-0000-0000-00009F7A0000}"/>
    <cellStyle name="Note 8 3 7 2 3 3" xfId="40673" xr:uid="{00000000-0005-0000-0000-0000A07A0000}"/>
    <cellStyle name="Note 8 3 7 2 4" xfId="26444" xr:uid="{00000000-0005-0000-0000-0000A17A0000}"/>
    <cellStyle name="Note 8 3 7 2 5" xfId="35580" xr:uid="{00000000-0005-0000-0000-0000A27A0000}"/>
    <cellStyle name="Note 8 3 7 3" xfId="16273" xr:uid="{00000000-0005-0000-0000-0000A37A0000}"/>
    <cellStyle name="Note 8 3 7 3 2" xfId="26447" xr:uid="{00000000-0005-0000-0000-0000A47A0000}"/>
    <cellStyle name="Note 8 3 7 3 3" xfId="36859" xr:uid="{00000000-0005-0000-0000-0000A57A0000}"/>
    <cellStyle name="Note 8 3 7 4" xfId="16274" xr:uid="{00000000-0005-0000-0000-0000A67A0000}"/>
    <cellStyle name="Note 8 3 7 4 2" xfId="26448" xr:uid="{00000000-0005-0000-0000-0000A77A0000}"/>
    <cellStyle name="Note 8 3 7 4 3" xfId="39403" xr:uid="{00000000-0005-0000-0000-0000A87A0000}"/>
    <cellStyle name="Note 8 3 7 5" xfId="26443" xr:uid="{00000000-0005-0000-0000-0000A97A0000}"/>
    <cellStyle name="Note 8 3 7 6" xfId="34305" xr:uid="{00000000-0005-0000-0000-0000AA7A0000}"/>
    <cellStyle name="Note 8 3 8" xfId="26386" xr:uid="{00000000-0005-0000-0000-0000AB7A0000}"/>
    <cellStyle name="Note 8 3 9" xfId="31701" xr:uid="{00000000-0005-0000-0000-0000AC7A0000}"/>
    <cellStyle name="Note 8 4" xfId="16275" xr:uid="{00000000-0005-0000-0000-0000AD7A0000}"/>
    <cellStyle name="Note 8 4 2" xfId="16276" xr:uid="{00000000-0005-0000-0000-0000AE7A0000}"/>
    <cellStyle name="Note 8 4 2 2" xfId="16277" xr:uid="{00000000-0005-0000-0000-0000AF7A0000}"/>
    <cellStyle name="Note 8 4 2 2 2" xfId="16278" xr:uid="{00000000-0005-0000-0000-0000B07A0000}"/>
    <cellStyle name="Note 8 4 2 2 2 2" xfId="16279" xr:uid="{00000000-0005-0000-0000-0000B17A0000}"/>
    <cellStyle name="Note 8 4 2 2 2 2 2" xfId="26453" xr:uid="{00000000-0005-0000-0000-0000B27A0000}"/>
    <cellStyle name="Note 8 4 2 2 2 2 3" xfId="38863" xr:uid="{00000000-0005-0000-0000-0000B37A0000}"/>
    <cellStyle name="Note 8 4 2 2 2 3" xfId="16280" xr:uid="{00000000-0005-0000-0000-0000B47A0000}"/>
    <cellStyle name="Note 8 4 2 2 2 3 2" xfId="26454" xr:uid="{00000000-0005-0000-0000-0000B57A0000}"/>
    <cellStyle name="Note 8 4 2 2 2 3 3" xfId="41403" xr:uid="{00000000-0005-0000-0000-0000B67A0000}"/>
    <cellStyle name="Note 8 4 2 2 2 4" xfId="26452" xr:uid="{00000000-0005-0000-0000-0000B77A0000}"/>
    <cellStyle name="Note 8 4 2 2 2 5" xfId="36310" xr:uid="{00000000-0005-0000-0000-0000B87A0000}"/>
    <cellStyle name="Note 8 4 2 2 3" xfId="16281" xr:uid="{00000000-0005-0000-0000-0000B97A0000}"/>
    <cellStyle name="Note 8 4 2 2 3 2" xfId="26455" xr:uid="{00000000-0005-0000-0000-0000BA7A0000}"/>
    <cellStyle name="Note 8 4 2 2 3 3" xfId="37591" xr:uid="{00000000-0005-0000-0000-0000BB7A0000}"/>
    <cellStyle name="Note 8 4 2 2 4" xfId="16282" xr:uid="{00000000-0005-0000-0000-0000BC7A0000}"/>
    <cellStyle name="Note 8 4 2 2 4 2" xfId="26456" xr:uid="{00000000-0005-0000-0000-0000BD7A0000}"/>
    <cellStyle name="Note 8 4 2 2 4 3" xfId="40133" xr:uid="{00000000-0005-0000-0000-0000BE7A0000}"/>
    <cellStyle name="Note 8 4 2 2 5" xfId="26451" xr:uid="{00000000-0005-0000-0000-0000BF7A0000}"/>
    <cellStyle name="Note 8 4 2 2 6" xfId="35031" xr:uid="{00000000-0005-0000-0000-0000C07A0000}"/>
    <cellStyle name="Note 8 4 2 3" xfId="26450" xr:uid="{00000000-0005-0000-0000-0000C17A0000}"/>
    <cellStyle name="Note 8 4 2 4" xfId="33760" xr:uid="{00000000-0005-0000-0000-0000C27A0000}"/>
    <cellStyle name="Note 8 4 3" xfId="16283" xr:uid="{00000000-0005-0000-0000-0000C37A0000}"/>
    <cellStyle name="Note 8 4 3 2" xfId="16284" xr:uid="{00000000-0005-0000-0000-0000C47A0000}"/>
    <cellStyle name="Note 8 4 3 2 2" xfId="16285" xr:uid="{00000000-0005-0000-0000-0000C57A0000}"/>
    <cellStyle name="Note 8 4 3 2 2 2" xfId="26459" xr:uid="{00000000-0005-0000-0000-0000C67A0000}"/>
    <cellStyle name="Note 8 4 3 2 2 3" xfId="38343" xr:uid="{00000000-0005-0000-0000-0000C77A0000}"/>
    <cellStyle name="Note 8 4 3 2 3" xfId="16286" xr:uid="{00000000-0005-0000-0000-0000C87A0000}"/>
    <cellStyle name="Note 8 4 3 2 3 2" xfId="26460" xr:uid="{00000000-0005-0000-0000-0000C97A0000}"/>
    <cellStyle name="Note 8 4 3 2 3 3" xfId="40883" xr:uid="{00000000-0005-0000-0000-0000CA7A0000}"/>
    <cellStyle name="Note 8 4 3 2 4" xfId="26458" xr:uid="{00000000-0005-0000-0000-0000CB7A0000}"/>
    <cellStyle name="Note 8 4 3 2 5" xfId="35790" xr:uid="{00000000-0005-0000-0000-0000CC7A0000}"/>
    <cellStyle name="Note 8 4 3 3" xfId="16287" xr:uid="{00000000-0005-0000-0000-0000CD7A0000}"/>
    <cellStyle name="Note 8 4 3 3 2" xfId="26461" xr:uid="{00000000-0005-0000-0000-0000CE7A0000}"/>
    <cellStyle name="Note 8 4 3 3 3" xfId="37069" xr:uid="{00000000-0005-0000-0000-0000CF7A0000}"/>
    <cellStyle name="Note 8 4 3 4" xfId="16288" xr:uid="{00000000-0005-0000-0000-0000D07A0000}"/>
    <cellStyle name="Note 8 4 3 4 2" xfId="26462" xr:uid="{00000000-0005-0000-0000-0000D17A0000}"/>
    <cellStyle name="Note 8 4 3 4 3" xfId="39613" xr:uid="{00000000-0005-0000-0000-0000D27A0000}"/>
    <cellStyle name="Note 8 4 3 5" xfId="26457" xr:uid="{00000000-0005-0000-0000-0000D37A0000}"/>
    <cellStyle name="Note 8 4 3 6" xfId="34514" xr:uid="{00000000-0005-0000-0000-0000D47A0000}"/>
    <cellStyle name="Note 8 4 4" xfId="26449" xr:uid="{00000000-0005-0000-0000-0000D57A0000}"/>
    <cellStyle name="Note 8 4 5" xfId="32560" xr:uid="{00000000-0005-0000-0000-0000D67A0000}"/>
    <cellStyle name="Note 8 5" xfId="16289" xr:uid="{00000000-0005-0000-0000-0000D77A0000}"/>
    <cellStyle name="Note 8 5 2" xfId="16290" xr:uid="{00000000-0005-0000-0000-0000D87A0000}"/>
    <cellStyle name="Note 8 5 2 2" xfId="16291" xr:uid="{00000000-0005-0000-0000-0000D97A0000}"/>
    <cellStyle name="Note 8 5 2 2 2" xfId="16292" xr:uid="{00000000-0005-0000-0000-0000DA7A0000}"/>
    <cellStyle name="Note 8 5 2 2 2 2" xfId="16293" xr:uid="{00000000-0005-0000-0000-0000DB7A0000}"/>
    <cellStyle name="Note 8 5 2 2 2 2 2" xfId="26467" xr:uid="{00000000-0005-0000-0000-0000DC7A0000}"/>
    <cellStyle name="Note 8 5 2 2 2 2 3" xfId="39014" xr:uid="{00000000-0005-0000-0000-0000DD7A0000}"/>
    <cellStyle name="Note 8 5 2 2 2 3" xfId="16294" xr:uid="{00000000-0005-0000-0000-0000DE7A0000}"/>
    <cellStyle name="Note 8 5 2 2 2 3 2" xfId="26468" xr:uid="{00000000-0005-0000-0000-0000DF7A0000}"/>
    <cellStyle name="Note 8 5 2 2 2 3 3" xfId="41554" xr:uid="{00000000-0005-0000-0000-0000E07A0000}"/>
    <cellStyle name="Note 8 5 2 2 2 4" xfId="26466" xr:uid="{00000000-0005-0000-0000-0000E17A0000}"/>
    <cellStyle name="Note 8 5 2 2 2 5" xfId="36461" xr:uid="{00000000-0005-0000-0000-0000E27A0000}"/>
    <cellStyle name="Note 8 5 2 2 3" xfId="16295" xr:uid="{00000000-0005-0000-0000-0000E37A0000}"/>
    <cellStyle name="Note 8 5 2 2 3 2" xfId="26469" xr:uid="{00000000-0005-0000-0000-0000E47A0000}"/>
    <cellStyle name="Note 8 5 2 2 3 3" xfId="37742" xr:uid="{00000000-0005-0000-0000-0000E57A0000}"/>
    <cellStyle name="Note 8 5 2 2 4" xfId="16296" xr:uid="{00000000-0005-0000-0000-0000E67A0000}"/>
    <cellStyle name="Note 8 5 2 2 4 2" xfId="26470" xr:uid="{00000000-0005-0000-0000-0000E77A0000}"/>
    <cellStyle name="Note 8 5 2 2 4 3" xfId="40284" xr:uid="{00000000-0005-0000-0000-0000E87A0000}"/>
    <cellStyle name="Note 8 5 2 2 5" xfId="26465" xr:uid="{00000000-0005-0000-0000-0000E97A0000}"/>
    <cellStyle name="Note 8 5 2 2 6" xfId="35182" xr:uid="{00000000-0005-0000-0000-0000EA7A0000}"/>
    <cellStyle name="Note 8 5 2 3" xfId="26464" xr:uid="{00000000-0005-0000-0000-0000EB7A0000}"/>
    <cellStyle name="Note 8 5 2 4" xfId="33911" xr:uid="{00000000-0005-0000-0000-0000EC7A0000}"/>
    <cellStyle name="Note 8 5 3" xfId="16297" xr:uid="{00000000-0005-0000-0000-0000ED7A0000}"/>
    <cellStyle name="Note 8 5 3 2" xfId="16298" xr:uid="{00000000-0005-0000-0000-0000EE7A0000}"/>
    <cellStyle name="Note 8 5 3 2 2" xfId="16299" xr:uid="{00000000-0005-0000-0000-0000EF7A0000}"/>
    <cellStyle name="Note 8 5 3 2 2 2" xfId="26473" xr:uid="{00000000-0005-0000-0000-0000F07A0000}"/>
    <cellStyle name="Note 8 5 3 2 2 3" xfId="38494" xr:uid="{00000000-0005-0000-0000-0000F17A0000}"/>
    <cellStyle name="Note 8 5 3 2 3" xfId="16300" xr:uid="{00000000-0005-0000-0000-0000F27A0000}"/>
    <cellStyle name="Note 8 5 3 2 3 2" xfId="26474" xr:uid="{00000000-0005-0000-0000-0000F37A0000}"/>
    <cellStyle name="Note 8 5 3 2 3 3" xfId="41034" xr:uid="{00000000-0005-0000-0000-0000F47A0000}"/>
    <cellStyle name="Note 8 5 3 2 4" xfId="26472" xr:uid="{00000000-0005-0000-0000-0000F57A0000}"/>
    <cellStyle name="Note 8 5 3 2 5" xfId="35941" xr:uid="{00000000-0005-0000-0000-0000F67A0000}"/>
    <cellStyle name="Note 8 5 3 3" xfId="16301" xr:uid="{00000000-0005-0000-0000-0000F77A0000}"/>
    <cellStyle name="Note 8 5 3 3 2" xfId="26475" xr:uid="{00000000-0005-0000-0000-0000F87A0000}"/>
    <cellStyle name="Note 8 5 3 3 3" xfId="37220" xr:uid="{00000000-0005-0000-0000-0000F97A0000}"/>
    <cellStyle name="Note 8 5 3 4" xfId="16302" xr:uid="{00000000-0005-0000-0000-0000FA7A0000}"/>
    <cellStyle name="Note 8 5 3 4 2" xfId="26476" xr:uid="{00000000-0005-0000-0000-0000FB7A0000}"/>
    <cellStyle name="Note 8 5 3 4 3" xfId="39764" xr:uid="{00000000-0005-0000-0000-0000FC7A0000}"/>
    <cellStyle name="Note 8 5 3 5" xfId="26471" xr:uid="{00000000-0005-0000-0000-0000FD7A0000}"/>
    <cellStyle name="Note 8 5 3 6" xfId="34661" xr:uid="{00000000-0005-0000-0000-0000FE7A0000}"/>
    <cellStyle name="Note 8 5 4" xfId="26463" xr:uid="{00000000-0005-0000-0000-0000FF7A0000}"/>
    <cellStyle name="Note 8 5 5" xfId="32708" xr:uid="{00000000-0005-0000-0000-0000007B0000}"/>
    <cellStyle name="Note 8 6" xfId="16303" xr:uid="{00000000-0005-0000-0000-0000017B0000}"/>
    <cellStyle name="Note 8 6 2" xfId="16304" xr:uid="{00000000-0005-0000-0000-0000027B0000}"/>
    <cellStyle name="Note 8 6 2 2" xfId="16305" xr:uid="{00000000-0005-0000-0000-0000037B0000}"/>
    <cellStyle name="Note 8 6 2 2 2" xfId="16306" xr:uid="{00000000-0005-0000-0000-0000047B0000}"/>
    <cellStyle name="Note 8 6 2 2 2 2" xfId="16307" xr:uid="{00000000-0005-0000-0000-0000057B0000}"/>
    <cellStyle name="Note 8 6 2 2 2 2 2" xfId="26481" xr:uid="{00000000-0005-0000-0000-0000067B0000}"/>
    <cellStyle name="Note 8 6 2 2 2 2 3" xfId="39173" xr:uid="{00000000-0005-0000-0000-0000077B0000}"/>
    <cellStyle name="Note 8 6 2 2 2 3" xfId="16308" xr:uid="{00000000-0005-0000-0000-0000087B0000}"/>
    <cellStyle name="Note 8 6 2 2 2 3 2" xfId="26482" xr:uid="{00000000-0005-0000-0000-0000097B0000}"/>
    <cellStyle name="Note 8 6 2 2 2 3 3" xfId="41713" xr:uid="{00000000-0005-0000-0000-00000A7B0000}"/>
    <cellStyle name="Note 8 6 2 2 2 4" xfId="26480" xr:uid="{00000000-0005-0000-0000-00000B7B0000}"/>
    <cellStyle name="Note 8 6 2 2 2 5" xfId="36620" xr:uid="{00000000-0005-0000-0000-00000C7B0000}"/>
    <cellStyle name="Note 8 6 2 2 3" xfId="16309" xr:uid="{00000000-0005-0000-0000-00000D7B0000}"/>
    <cellStyle name="Note 8 6 2 2 3 2" xfId="26483" xr:uid="{00000000-0005-0000-0000-00000E7B0000}"/>
    <cellStyle name="Note 8 6 2 2 3 3" xfId="37903" xr:uid="{00000000-0005-0000-0000-00000F7B0000}"/>
    <cellStyle name="Note 8 6 2 2 4" xfId="16310" xr:uid="{00000000-0005-0000-0000-0000107B0000}"/>
    <cellStyle name="Note 8 6 2 2 4 2" xfId="26484" xr:uid="{00000000-0005-0000-0000-0000117B0000}"/>
    <cellStyle name="Note 8 6 2 2 4 3" xfId="40443" xr:uid="{00000000-0005-0000-0000-0000127B0000}"/>
    <cellStyle name="Note 8 6 2 2 5" xfId="26479" xr:uid="{00000000-0005-0000-0000-0000137B0000}"/>
    <cellStyle name="Note 8 6 2 2 6" xfId="35343" xr:uid="{00000000-0005-0000-0000-0000147B0000}"/>
    <cellStyle name="Note 8 6 2 3" xfId="26478" xr:uid="{00000000-0005-0000-0000-0000157B0000}"/>
    <cellStyle name="Note 8 6 2 4" xfId="34071" xr:uid="{00000000-0005-0000-0000-0000167B0000}"/>
    <cellStyle name="Note 8 6 3" xfId="16311" xr:uid="{00000000-0005-0000-0000-0000177B0000}"/>
    <cellStyle name="Note 8 6 3 2" xfId="16312" xr:uid="{00000000-0005-0000-0000-0000187B0000}"/>
    <cellStyle name="Note 8 6 3 2 2" xfId="16313" xr:uid="{00000000-0005-0000-0000-0000197B0000}"/>
    <cellStyle name="Note 8 6 3 2 2 2" xfId="26487" xr:uid="{00000000-0005-0000-0000-00001A7B0000}"/>
    <cellStyle name="Note 8 6 3 2 2 3" xfId="38653" xr:uid="{00000000-0005-0000-0000-00001B7B0000}"/>
    <cellStyle name="Note 8 6 3 2 3" xfId="16314" xr:uid="{00000000-0005-0000-0000-00001C7B0000}"/>
    <cellStyle name="Note 8 6 3 2 3 2" xfId="26488" xr:uid="{00000000-0005-0000-0000-00001D7B0000}"/>
    <cellStyle name="Note 8 6 3 2 3 3" xfId="41193" xr:uid="{00000000-0005-0000-0000-00001E7B0000}"/>
    <cellStyle name="Note 8 6 3 2 4" xfId="26486" xr:uid="{00000000-0005-0000-0000-00001F7B0000}"/>
    <cellStyle name="Note 8 6 3 2 5" xfId="36100" xr:uid="{00000000-0005-0000-0000-0000207B0000}"/>
    <cellStyle name="Note 8 6 3 3" xfId="16315" xr:uid="{00000000-0005-0000-0000-0000217B0000}"/>
    <cellStyle name="Note 8 6 3 3 2" xfId="26489" xr:uid="{00000000-0005-0000-0000-0000227B0000}"/>
    <cellStyle name="Note 8 6 3 3 3" xfId="37381" xr:uid="{00000000-0005-0000-0000-0000237B0000}"/>
    <cellStyle name="Note 8 6 3 4" xfId="16316" xr:uid="{00000000-0005-0000-0000-0000247B0000}"/>
    <cellStyle name="Note 8 6 3 4 2" xfId="26490" xr:uid="{00000000-0005-0000-0000-0000257B0000}"/>
    <cellStyle name="Note 8 6 3 4 3" xfId="39923" xr:uid="{00000000-0005-0000-0000-0000267B0000}"/>
    <cellStyle name="Note 8 6 3 5" xfId="26485" xr:uid="{00000000-0005-0000-0000-0000277B0000}"/>
    <cellStyle name="Note 8 6 3 6" xfId="34820" xr:uid="{00000000-0005-0000-0000-0000287B0000}"/>
    <cellStyle name="Note 8 6 4" xfId="26477" xr:uid="{00000000-0005-0000-0000-0000297B0000}"/>
    <cellStyle name="Note 8 6 5" xfId="32884" xr:uid="{00000000-0005-0000-0000-00002A7B0000}"/>
    <cellStyle name="Note 8 7" xfId="16317" xr:uid="{00000000-0005-0000-0000-00002B7B0000}"/>
    <cellStyle name="Note 8 7 2" xfId="16318" xr:uid="{00000000-0005-0000-0000-00002C7B0000}"/>
    <cellStyle name="Note 8 7 2 2" xfId="16319" xr:uid="{00000000-0005-0000-0000-00002D7B0000}"/>
    <cellStyle name="Note 8 7 2 2 2" xfId="16320" xr:uid="{00000000-0005-0000-0000-00002E7B0000}"/>
    <cellStyle name="Note 8 7 2 2 2 2" xfId="26494" xr:uid="{00000000-0005-0000-0000-00002F7B0000}"/>
    <cellStyle name="Note 8 7 2 2 2 3" xfId="38207" xr:uid="{00000000-0005-0000-0000-0000307B0000}"/>
    <cellStyle name="Note 8 7 2 2 3" xfId="16321" xr:uid="{00000000-0005-0000-0000-0000317B0000}"/>
    <cellStyle name="Note 8 7 2 2 3 2" xfId="26495" xr:uid="{00000000-0005-0000-0000-0000327B0000}"/>
    <cellStyle name="Note 8 7 2 2 3 3" xfId="40747" xr:uid="{00000000-0005-0000-0000-0000337B0000}"/>
    <cellStyle name="Note 8 7 2 2 4" xfId="26493" xr:uid="{00000000-0005-0000-0000-0000347B0000}"/>
    <cellStyle name="Note 8 7 2 2 5" xfId="35654" xr:uid="{00000000-0005-0000-0000-0000357B0000}"/>
    <cellStyle name="Note 8 7 2 3" xfId="16322" xr:uid="{00000000-0005-0000-0000-0000367B0000}"/>
    <cellStyle name="Note 8 7 2 3 2" xfId="26496" xr:uid="{00000000-0005-0000-0000-0000377B0000}"/>
    <cellStyle name="Note 8 7 2 3 3" xfId="36933" xr:uid="{00000000-0005-0000-0000-0000387B0000}"/>
    <cellStyle name="Note 8 7 2 4" xfId="16323" xr:uid="{00000000-0005-0000-0000-0000397B0000}"/>
    <cellStyle name="Note 8 7 2 4 2" xfId="26497" xr:uid="{00000000-0005-0000-0000-00003A7B0000}"/>
    <cellStyle name="Note 8 7 2 4 3" xfId="39477" xr:uid="{00000000-0005-0000-0000-00003B7B0000}"/>
    <cellStyle name="Note 8 7 2 5" xfId="26492" xr:uid="{00000000-0005-0000-0000-00003C7B0000}"/>
    <cellStyle name="Note 8 7 2 6" xfId="34379" xr:uid="{00000000-0005-0000-0000-00003D7B0000}"/>
    <cellStyle name="Note 8 7 3" xfId="26491" xr:uid="{00000000-0005-0000-0000-00003E7B0000}"/>
    <cellStyle name="Note 8 7 4" xfId="31780" xr:uid="{00000000-0005-0000-0000-00003F7B0000}"/>
    <cellStyle name="Note 8 8" xfId="16324" xr:uid="{00000000-0005-0000-0000-0000407B0000}"/>
    <cellStyle name="Note 8 8 2" xfId="16325" xr:uid="{00000000-0005-0000-0000-0000417B0000}"/>
    <cellStyle name="Note 8 8 2 2" xfId="16326" xr:uid="{00000000-0005-0000-0000-0000427B0000}"/>
    <cellStyle name="Note 8 8 2 2 2" xfId="26500" xr:uid="{00000000-0005-0000-0000-0000437B0000}"/>
    <cellStyle name="Note 8 8 2 2 3" xfId="38055" xr:uid="{00000000-0005-0000-0000-0000447B0000}"/>
    <cellStyle name="Note 8 8 2 3" xfId="16327" xr:uid="{00000000-0005-0000-0000-0000457B0000}"/>
    <cellStyle name="Note 8 8 2 3 2" xfId="26501" xr:uid="{00000000-0005-0000-0000-0000467B0000}"/>
    <cellStyle name="Note 8 8 2 3 3" xfId="40595" xr:uid="{00000000-0005-0000-0000-0000477B0000}"/>
    <cellStyle name="Note 8 8 2 4" xfId="26499" xr:uid="{00000000-0005-0000-0000-0000487B0000}"/>
    <cellStyle name="Note 8 8 2 5" xfId="35502" xr:uid="{00000000-0005-0000-0000-0000497B0000}"/>
    <cellStyle name="Note 8 8 3" xfId="16328" xr:uid="{00000000-0005-0000-0000-00004A7B0000}"/>
    <cellStyle name="Note 8 8 3 2" xfId="26502" xr:uid="{00000000-0005-0000-0000-00004B7B0000}"/>
    <cellStyle name="Note 8 8 3 3" xfId="36781" xr:uid="{00000000-0005-0000-0000-00004C7B0000}"/>
    <cellStyle name="Note 8 8 4" xfId="16329" xr:uid="{00000000-0005-0000-0000-00004D7B0000}"/>
    <cellStyle name="Note 8 8 4 2" xfId="26503" xr:uid="{00000000-0005-0000-0000-00004E7B0000}"/>
    <cellStyle name="Note 8 8 4 3" xfId="39325" xr:uid="{00000000-0005-0000-0000-00004F7B0000}"/>
    <cellStyle name="Note 8 8 5" xfId="26498" xr:uid="{00000000-0005-0000-0000-0000507B0000}"/>
    <cellStyle name="Note 8 8 6" xfId="34227" xr:uid="{00000000-0005-0000-0000-0000517B0000}"/>
    <cellStyle name="Note 8 9" xfId="16330" xr:uid="{00000000-0005-0000-0000-0000527B0000}"/>
    <cellStyle name="Note 8 9 2" xfId="26504" xr:uid="{00000000-0005-0000-0000-0000537B0000}"/>
    <cellStyle name="Note 8 9 3" xfId="42463" xr:uid="{00000000-0005-0000-0000-0000547B0000}"/>
    <cellStyle name="Note 9" xfId="2752" xr:uid="{00000000-0005-0000-0000-0000557B0000}"/>
    <cellStyle name="Note 9 10" xfId="16332" xr:uid="{00000000-0005-0000-0000-0000567B0000}"/>
    <cellStyle name="Note 9 10 2" xfId="26506" xr:uid="{00000000-0005-0000-0000-0000577B0000}"/>
    <cellStyle name="Note 9 11" xfId="16331" xr:uid="{00000000-0005-0000-0000-0000587B0000}"/>
    <cellStyle name="Note 9 12" xfId="26505" xr:uid="{00000000-0005-0000-0000-0000597B0000}"/>
    <cellStyle name="Note 9 13" xfId="30936" xr:uid="{00000000-0005-0000-0000-00005A7B0000}"/>
    <cellStyle name="Note 9 2" xfId="2753" xr:uid="{00000000-0005-0000-0000-00005B7B0000}"/>
    <cellStyle name="Note 9 2 10" xfId="26507" xr:uid="{00000000-0005-0000-0000-00005C7B0000}"/>
    <cellStyle name="Note 9 2 11" xfId="30937" xr:uid="{00000000-0005-0000-0000-00005D7B0000}"/>
    <cellStyle name="Note 9 2 2" xfId="16334" xr:uid="{00000000-0005-0000-0000-00005E7B0000}"/>
    <cellStyle name="Note 9 2 2 2" xfId="16335" xr:uid="{00000000-0005-0000-0000-00005F7B0000}"/>
    <cellStyle name="Note 9 2 2 2 2" xfId="16336" xr:uid="{00000000-0005-0000-0000-0000607B0000}"/>
    <cellStyle name="Note 9 2 2 2 2 2" xfId="16337" xr:uid="{00000000-0005-0000-0000-0000617B0000}"/>
    <cellStyle name="Note 9 2 2 2 2 2 2" xfId="16338" xr:uid="{00000000-0005-0000-0000-0000627B0000}"/>
    <cellStyle name="Note 9 2 2 2 2 2 2 2" xfId="16339" xr:uid="{00000000-0005-0000-0000-0000637B0000}"/>
    <cellStyle name="Note 9 2 2 2 2 2 2 2 2" xfId="26513" xr:uid="{00000000-0005-0000-0000-0000647B0000}"/>
    <cellStyle name="Note 9 2 2 2 2 2 2 2 3" xfId="38943" xr:uid="{00000000-0005-0000-0000-0000657B0000}"/>
    <cellStyle name="Note 9 2 2 2 2 2 2 3" xfId="16340" xr:uid="{00000000-0005-0000-0000-0000667B0000}"/>
    <cellStyle name="Note 9 2 2 2 2 2 2 3 2" xfId="26514" xr:uid="{00000000-0005-0000-0000-0000677B0000}"/>
    <cellStyle name="Note 9 2 2 2 2 2 2 3 3" xfId="41483" xr:uid="{00000000-0005-0000-0000-0000687B0000}"/>
    <cellStyle name="Note 9 2 2 2 2 2 2 4" xfId="26512" xr:uid="{00000000-0005-0000-0000-0000697B0000}"/>
    <cellStyle name="Note 9 2 2 2 2 2 2 5" xfId="36390" xr:uid="{00000000-0005-0000-0000-00006A7B0000}"/>
    <cellStyle name="Note 9 2 2 2 2 2 3" xfId="16341" xr:uid="{00000000-0005-0000-0000-00006B7B0000}"/>
    <cellStyle name="Note 9 2 2 2 2 2 3 2" xfId="26515" xr:uid="{00000000-0005-0000-0000-00006C7B0000}"/>
    <cellStyle name="Note 9 2 2 2 2 2 3 3" xfId="37671" xr:uid="{00000000-0005-0000-0000-00006D7B0000}"/>
    <cellStyle name="Note 9 2 2 2 2 2 4" xfId="16342" xr:uid="{00000000-0005-0000-0000-00006E7B0000}"/>
    <cellStyle name="Note 9 2 2 2 2 2 4 2" xfId="26516" xr:uid="{00000000-0005-0000-0000-00006F7B0000}"/>
    <cellStyle name="Note 9 2 2 2 2 2 4 3" xfId="40213" xr:uid="{00000000-0005-0000-0000-0000707B0000}"/>
    <cellStyle name="Note 9 2 2 2 2 2 5" xfId="26511" xr:uid="{00000000-0005-0000-0000-0000717B0000}"/>
    <cellStyle name="Note 9 2 2 2 2 2 6" xfId="35111" xr:uid="{00000000-0005-0000-0000-0000727B0000}"/>
    <cellStyle name="Note 9 2 2 2 2 3" xfId="26510" xr:uid="{00000000-0005-0000-0000-0000737B0000}"/>
    <cellStyle name="Note 9 2 2 2 2 4" xfId="33840" xr:uid="{00000000-0005-0000-0000-0000747B0000}"/>
    <cellStyle name="Note 9 2 2 2 3" xfId="16343" xr:uid="{00000000-0005-0000-0000-0000757B0000}"/>
    <cellStyle name="Note 9 2 2 2 3 2" xfId="16344" xr:uid="{00000000-0005-0000-0000-0000767B0000}"/>
    <cellStyle name="Note 9 2 2 2 3 2 2" xfId="16345" xr:uid="{00000000-0005-0000-0000-0000777B0000}"/>
    <cellStyle name="Note 9 2 2 2 3 2 2 2" xfId="26519" xr:uid="{00000000-0005-0000-0000-0000787B0000}"/>
    <cellStyle name="Note 9 2 2 2 3 2 2 3" xfId="38423" xr:uid="{00000000-0005-0000-0000-0000797B0000}"/>
    <cellStyle name="Note 9 2 2 2 3 2 3" xfId="16346" xr:uid="{00000000-0005-0000-0000-00007A7B0000}"/>
    <cellStyle name="Note 9 2 2 2 3 2 3 2" xfId="26520" xr:uid="{00000000-0005-0000-0000-00007B7B0000}"/>
    <cellStyle name="Note 9 2 2 2 3 2 3 3" xfId="40963" xr:uid="{00000000-0005-0000-0000-00007C7B0000}"/>
    <cellStyle name="Note 9 2 2 2 3 2 4" xfId="26518" xr:uid="{00000000-0005-0000-0000-00007D7B0000}"/>
    <cellStyle name="Note 9 2 2 2 3 2 5" xfId="35870" xr:uid="{00000000-0005-0000-0000-00007E7B0000}"/>
    <cellStyle name="Note 9 2 2 2 3 3" xfId="16347" xr:uid="{00000000-0005-0000-0000-00007F7B0000}"/>
    <cellStyle name="Note 9 2 2 2 3 3 2" xfId="26521" xr:uid="{00000000-0005-0000-0000-0000807B0000}"/>
    <cellStyle name="Note 9 2 2 2 3 3 3" xfId="37149" xr:uid="{00000000-0005-0000-0000-0000817B0000}"/>
    <cellStyle name="Note 9 2 2 2 3 4" xfId="16348" xr:uid="{00000000-0005-0000-0000-0000827B0000}"/>
    <cellStyle name="Note 9 2 2 2 3 4 2" xfId="26522" xr:uid="{00000000-0005-0000-0000-0000837B0000}"/>
    <cellStyle name="Note 9 2 2 2 3 4 3" xfId="39693" xr:uid="{00000000-0005-0000-0000-0000847B0000}"/>
    <cellStyle name="Note 9 2 2 2 3 5" xfId="26517" xr:uid="{00000000-0005-0000-0000-0000857B0000}"/>
    <cellStyle name="Note 9 2 2 2 3 6" xfId="34592" xr:uid="{00000000-0005-0000-0000-0000867B0000}"/>
    <cellStyle name="Note 9 2 2 2 4" xfId="26509" xr:uid="{00000000-0005-0000-0000-0000877B0000}"/>
    <cellStyle name="Note 9 2 2 2 5" xfId="32637" xr:uid="{00000000-0005-0000-0000-0000887B0000}"/>
    <cellStyle name="Note 9 2 2 3" xfId="16349" xr:uid="{00000000-0005-0000-0000-0000897B0000}"/>
    <cellStyle name="Note 9 2 2 3 2" xfId="16350" xr:uid="{00000000-0005-0000-0000-00008A7B0000}"/>
    <cellStyle name="Note 9 2 2 3 2 2" xfId="16351" xr:uid="{00000000-0005-0000-0000-00008B7B0000}"/>
    <cellStyle name="Note 9 2 2 3 2 2 2" xfId="16352" xr:uid="{00000000-0005-0000-0000-00008C7B0000}"/>
    <cellStyle name="Note 9 2 2 3 2 2 2 2" xfId="16353" xr:uid="{00000000-0005-0000-0000-00008D7B0000}"/>
    <cellStyle name="Note 9 2 2 3 2 2 2 2 2" xfId="26527" xr:uid="{00000000-0005-0000-0000-00008E7B0000}"/>
    <cellStyle name="Note 9 2 2 3 2 2 2 2 3" xfId="39095" xr:uid="{00000000-0005-0000-0000-00008F7B0000}"/>
    <cellStyle name="Note 9 2 2 3 2 2 2 3" xfId="16354" xr:uid="{00000000-0005-0000-0000-0000907B0000}"/>
    <cellStyle name="Note 9 2 2 3 2 2 2 3 2" xfId="26528" xr:uid="{00000000-0005-0000-0000-0000917B0000}"/>
    <cellStyle name="Note 9 2 2 3 2 2 2 3 3" xfId="41635" xr:uid="{00000000-0005-0000-0000-0000927B0000}"/>
    <cellStyle name="Note 9 2 2 3 2 2 2 4" xfId="26526" xr:uid="{00000000-0005-0000-0000-0000937B0000}"/>
    <cellStyle name="Note 9 2 2 3 2 2 2 5" xfId="36542" xr:uid="{00000000-0005-0000-0000-0000947B0000}"/>
    <cellStyle name="Note 9 2 2 3 2 2 3" xfId="16355" xr:uid="{00000000-0005-0000-0000-0000957B0000}"/>
    <cellStyle name="Note 9 2 2 3 2 2 3 2" xfId="26529" xr:uid="{00000000-0005-0000-0000-0000967B0000}"/>
    <cellStyle name="Note 9 2 2 3 2 2 3 3" xfId="37823" xr:uid="{00000000-0005-0000-0000-0000977B0000}"/>
    <cellStyle name="Note 9 2 2 3 2 2 4" xfId="16356" xr:uid="{00000000-0005-0000-0000-0000987B0000}"/>
    <cellStyle name="Note 9 2 2 3 2 2 4 2" xfId="26530" xr:uid="{00000000-0005-0000-0000-0000997B0000}"/>
    <cellStyle name="Note 9 2 2 3 2 2 4 3" xfId="40365" xr:uid="{00000000-0005-0000-0000-00009A7B0000}"/>
    <cellStyle name="Note 9 2 2 3 2 2 5" xfId="26525" xr:uid="{00000000-0005-0000-0000-00009B7B0000}"/>
    <cellStyle name="Note 9 2 2 3 2 2 6" xfId="35263" xr:uid="{00000000-0005-0000-0000-00009C7B0000}"/>
    <cellStyle name="Note 9 2 2 3 2 3" xfId="26524" xr:uid="{00000000-0005-0000-0000-00009D7B0000}"/>
    <cellStyle name="Note 9 2 2 3 2 4" xfId="33991" xr:uid="{00000000-0005-0000-0000-00009E7B0000}"/>
    <cellStyle name="Note 9 2 2 3 3" xfId="16357" xr:uid="{00000000-0005-0000-0000-00009F7B0000}"/>
    <cellStyle name="Note 9 2 2 3 3 2" xfId="16358" xr:uid="{00000000-0005-0000-0000-0000A07B0000}"/>
    <cellStyle name="Note 9 2 2 3 3 2 2" xfId="16359" xr:uid="{00000000-0005-0000-0000-0000A17B0000}"/>
    <cellStyle name="Note 9 2 2 3 3 2 2 2" xfId="26533" xr:uid="{00000000-0005-0000-0000-0000A27B0000}"/>
    <cellStyle name="Note 9 2 2 3 3 2 2 3" xfId="38575" xr:uid="{00000000-0005-0000-0000-0000A37B0000}"/>
    <cellStyle name="Note 9 2 2 3 3 2 3" xfId="16360" xr:uid="{00000000-0005-0000-0000-0000A47B0000}"/>
    <cellStyle name="Note 9 2 2 3 3 2 3 2" xfId="26534" xr:uid="{00000000-0005-0000-0000-0000A57B0000}"/>
    <cellStyle name="Note 9 2 2 3 3 2 3 3" xfId="41115" xr:uid="{00000000-0005-0000-0000-0000A67B0000}"/>
    <cellStyle name="Note 9 2 2 3 3 2 4" xfId="26532" xr:uid="{00000000-0005-0000-0000-0000A77B0000}"/>
    <cellStyle name="Note 9 2 2 3 3 2 5" xfId="36022" xr:uid="{00000000-0005-0000-0000-0000A87B0000}"/>
    <cellStyle name="Note 9 2 2 3 3 3" xfId="16361" xr:uid="{00000000-0005-0000-0000-0000A97B0000}"/>
    <cellStyle name="Note 9 2 2 3 3 3 2" xfId="26535" xr:uid="{00000000-0005-0000-0000-0000AA7B0000}"/>
    <cellStyle name="Note 9 2 2 3 3 3 3" xfId="37301" xr:uid="{00000000-0005-0000-0000-0000AB7B0000}"/>
    <cellStyle name="Note 9 2 2 3 3 4" xfId="16362" xr:uid="{00000000-0005-0000-0000-0000AC7B0000}"/>
    <cellStyle name="Note 9 2 2 3 3 4 2" xfId="26536" xr:uid="{00000000-0005-0000-0000-0000AD7B0000}"/>
    <cellStyle name="Note 9 2 2 3 3 4 3" xfId="39845" xr:uid="{00000000-0005-0000-0000-0000AE7B0000}"/>
    <cellStyle name="Note 9 2 2 3 3 5" xfId="26531" xr:uid="{00000000-0005-0000-0000-0000AF7B0000}"/>
    <cellStyle name="Note 9 2 2 3 3 6" xfId="34740" xr:uid="{00000000-0005-0000-0000-0000B07B0000}"/>
    <cellStyle name="Note 9 2 2 3 4" xfId="26523" xr:uid="{00000000-0005-0000-0000-0000B17B0000}"/>
    <cellStyle name="Note 9 2 2 3 5" xfId="32784" xr:uid="{00000000-0005-0000-0000-0000B27B0000}"/>
    <cellStyle name="Note 9 2 2 4" xfId="16363" xr:uid="{00000000-0005-0000-0000-0000B37B0000}"/>
    <cellStyle name="Note 9 2 2 4 2" xfId="16364" xr:uid="{00000000-0005-0000-0000-0000B47B0000}"/>
    <cellStyle name="Note 9 2 2 4 2 2" xfId="16365" xr:uid="{00000000-0005-0000-0000-0000B57B0000}"/>
    <cellStyle name="Note 9 2 2 4 2 2 2" xfId="16366" xr:uid="{00000000-0005-0000-0000-0000B67B0000}"/>
    <cellStyle name="Note 9 2 2 4 2 2 2 2" xfId="16367" xr:uid="{00000000-0005-0000-0000-0000B77B0000}"/>
    <cellStyle name="Note 9 2 2 4 2 2 2 2 2" xfId="26541" xr:uid="{00000000-0005-0000-0000-0000B87B0000}"/>
    <cellStyle name="Note 9 2 2 4 2 2 2 2 3" xfId="39254" xr:uid="{00000000-0005-0000-0000-0000B97B0000}"/>
    <cellStyle name="Note 9 2 2 4 2 2 2 3" xfId="16368" xr:uid="{00000000-0005-0000-0000-0000BA7B0000}"/>
    <cellStyle name="Note 9 2 2 4 2 2 2 3 2" xfId="26542" xr:uid="{00000000-0005-0000-0000-0000BB7B0000}"/>
    <cellStyle name="Note 9 2 2 4 2 2 2 3 3" xfId="41794" xr:uid="{00000000-0005-0000-0000-0000BC7B0000}"/>
    <cellStyle name="Note 9 2 2 4 2 2 2 4" xfId="26540" xr:uid="{00000000-0005-0000-0000-0000BD7B0000}"/>
    <cellStyle name="Note 9 2 2 4 2 2 2 5" xfId="36701" xr:uid="{00000000-0005-0000-0000-0000BE7B0000}"/>
    <cellStyle name="Note 9 2 2 4 2 2 3" xfId="16369" xr:uid="{00000000-0005-0000-0000-0000BF7B0000}"/>
    <cellStyle name="Note 9 2 2 4 2 2 3 2" xfId="26543" xr:uid="{00000000-0005-0000-0000-0000C07B0000}"/>
    <cellStyle name="Note 9 2 2 4 2 2 3 3" xfId="37984" xr:uid="{00000000-0005-0000-0000-0000C17B0000}"/>
    <cellStyle name="Note 9 2 2 4 2 2 4" xfId="16370" xr:uid="{00000000-0005-0000-0000-0000C27B0000}"/>
    <cellStyle name="Note 9 2 2 4 2 2 4 2" xfId="26544" xr:uid="{00000000-0005-0000-0000-0000C37B0000}"/>
    <cellStyle name="Note 9 2 2 4 2 2 4 3" xfId="40524" xr:uid="{00000000-0005-0000-0000-0000C47B0000}"/>
    <cellStyle name="Note 9 2 2 4 2 2 5" xfId="26539" xr:uid="{00000000-0005-0000-0000-0000C57B0000}"/>
    <cellStyle name="Note 9 2 2 4 2 2 6" xfId="35424" xr:uid="{00000000-0005-0000-0000-0000C67B0000}"/>
    <cellStyle name="Note 9 2 2 4 2 3" xfId="26538" xr:uid="{00000000-0005-0000-0000-0000C77B0000}"/>
    <cellStyle name="Note 9 2 2 4 2 4" xfId="34152" xr:uid="{00000000-0005-0000-0000-0000C87B0000}"/>
    <cellStyle name="Note 9 2 2 4 3" xfId="16371" xr:uid="{00000000-0005-0000-0000-0000C97B0000}"/>
    <cellStyle name="Note 9 2 2 4 3 2" xfId="16372" xr:uid="{00000000-0005-0000-0000-0000CA7B0000}"/>
    <cellStyle name="Note 9 2 2 4 3 2 2" xfId="16373" xr:uid="{00000000-0005-0000-0000-0000CB7B0000}"/>
    <cellStyle name="Note 9 2 2 4 3 2 2 2" xfId="26547" xr:uid="{00000000-0005-0000-0000-0000CC7B0000}"/>
    <cellStyle name="Note 9 2 2 4 3 2 2 3" xfId="38734" xr:uid="{00000000-0005-0000-0000-0000CD7B0000}"/>
    <cellStyle name="Note 9 2 2 4 3 2 3" xfId="16374" xr:uid="{00000000-0005-0000-0000-0000CE7B0000}"/>
    <cellStyle name="Note 9 2 2 4 3 2 3 2" xfId="26548" xr:uid="{00000000-0005-0000-0000-0000CF7B0000}"/>
    <cellStyle name="Note 9 2 2 4 3 2 3 3" xfId="41274" xr:uid="{00000000-0005-0000-0000-0000D07B0000}"/>
    <cellStyle name="Note 9 2 2 4 3 2 4" xfId="26546" xr:uid="{00000000-0005-0000-0000-0000D17B0000}"/>
    <cellStyle name="Note 9 2 2 4 3 2 5" xfId="36181" xr:uid="{00000000-0005-0000-0000-0000D27B0000}"/>
    <cellStyle name="Note 9 2 2 4 3 3" xfId="16375" xr:uid="{00000000-0005-0000-0000-0000D37B0000}"/>
    <cellStyle name="Note 9 2 2 4 3 3 2" xfId="26549" xr:uid="{00000000-0005-0000-0000-0000D47B0000}"/>
    <cellStyle name="Note 9 2 2 4 3 3 3" xfId="37462" xr:uid="{00000000-0005-0000-0000-0000D57B0000}"/>
    <cellStyle name="Note 9 2 2 4 3 4" xfId="16376" xr:uid="{00000000-0005-0000-0000-0000D67B0000}"/>
    <cellStyle name="Note 9 2 2 4 3 4 2" xfId="26550" xr:uid="{00000000-0005-0000-0000-0000D77B0000}"/>
    <cellStyle name="Note 9 2 2 4 3 4 3" xfId="40004" xr:uid="{00000000-0005-0000-0000-0000D87B0000}"/>
    <cellStyle name="Note 9 2 2 4 3 5" xfId="26545" xr:uid="{00000000-0005-0000-0000-0000D97B0000}"/>
    <cellStyle name="Note 9 2 2 4 3 6" xfId="34902" xr:uid="{00000000-0005-0000-0000-0000DA7B0000}"/>
    <cellStyle name="Note 9 2 2 4 4" xfId="26537" xr:uid="{00000000-0005-0000-0000-0000DB7B0000}"/>
    <cellStyle name="Note 9 2 2 4 5" xfId="33605" xr:uid="{00000000-0005-0000-0000-0000DC7B0000}"/>
    <cellStyle name="Note 9 2 2 5" xfId="16377" xr:uid="{00000000-0005-0000-0000-0000DD7B0000}"/>
    <cellStyle name="Note 9 2 2 5 2" xfId="16378" xr:uid="{00000000-0005-0000-0000-0000DE7B0000}"/>
    <cellStyle name="Note 9 2 2 5 2 2" xfId="16379" xr:uid="{00000000-0005-0000-0000-0000DF7B0000}"/>
    <cellStyle name="Note 9 2 2 5 2 2 2" xfId="16380" xr:uid="{00000000-0005-0000-0000-0000E07B0000}"/>
    <cellStyle name="Note 9 2 2 5 2 2 2 2" xfId="26554" xr:uid="{00000000-0005-0000-0000-0000E17B0000}"/>
    <cellStyle name="Note 9 2 2 5 2 2 2 3" xfId="38278" xr:uid="{00000000-0005-0000-0000-0000E27B0000}"/>
    <cellStyle name="Note 9 2 2 5 2 2 3" xfId="16381" xr:uid="{00000000-0005-0000-0000-0000E37B0000}"/>
    <cellStyle name="Note 9 2 2 5 2 2 3 2" xfId="26555" xr:uid="{00000000-0005-0000-0000-0000E47B0000}"/>
    <cellStyle name="Note 9 2 2 5 2 2 3 3" xfId="40818" xr:uid="{00000000-0005-0000-0000-0000E57B0000}"/>
    <cellStyle name="Note 9 2 2 5 2 2 4" xfId="26553" xr:uid="{00000000-0005-0000-0000-0000E67B0000}"/>
    <cellStyle name="Note 9 2 2 5 2 2 5" xfId="35725" xr:uid="{00000000-0005-0000-0000-0000E77B0000}"/>
    <cellStyle name="Note 9 2 2 5 2 3" xfId="16382" xr:uid="{00000000-0005-0000-0000-0000E87B0000}"/>
    <cellStyle name="Note 9 2 2 5 2 3 2" xfId="26556" xr:uid="{00000000-0005-0000-0000-0000E97B0000}"/>
    <cellStyle name="Note 9 2 2 5 2 3 3" xfId="37004" xr:uid="{00000000-0005-0000-0000-0000EA7B0000}"/>
    <cellStyle name="Note 9 2 2 5 2 4" xfId="16383" xr:uid="{00000000-0005-0000-0000-0000EB7B0000}"/>
    <cellStyle name="Note 9 2 2 5 2 4 2" xfId="26557" xr:uid="{00000000-0005-0000-0000-0000EC7B0000}"/>
    <cellStyle name="Note 9 2 2 5 2 4 3" xfId="39548" xr:uid="{00000000-0005-0000-0000-0000ED7B0000}"/>
    <cellStyle name="Note 9 2 2 5 2 5" xfId="26552" xr:uid="{00000000-0005-0000-0000-0000EE7B0000}"/>
    <cellStyle name="Note 9 2 2 5 2 6" xfId="34450" xr:uid="{00000000-0005-0000-0000-0000EF7B0000}"/>
    <cellStyle name="Note 9 2 2 5 3" xfId="26551" xr:uid="{00000000-0005-0000-0000-0000F07B0000}"/>
    <cellStyle name="Note 9 2 2 5 4" xfId="32473" xr:uid="{00000000-0005-0000-0000-0000F17B0000}"/>
    <cellStyle name="Note 9 2 2 6" xfId="16384" xr:uid="{00000000-0005-0000-0000-0000F27B0000}"/>
    <cellStyle name="Note 9 2 2 6 2" xfId="16385" xr:uid="{00000000-0005-0000-0000-0000F37B0000}"/>
    <cellStyle name="Note 9 2 2 6 2 2" xfId="16386" xr:uid="{00000000-0005-0000-0000-0000F47B0000}"/>
    <cellStyle name="Note 9 2 2 6 2 2 2" xfId="26560" xr:uid="{00000000-0005-0000-0000-0000F57B0000}"/>
    <cellStyle name="Note 9 2 2 6 2 2 3" xfId="38136" xr:uid="{00000000-0005-0000-0000-0000F67B0000}"/>
    <cellStyle name="Note 9 2 2 6 2 3" xfId="16387" xr:uid="{00000000-0005-0000-0000-0000F77B0000}"/>
    <cellStyle name="Note 9 2 2 6 2 3 2" xfId="26561" xr:uid="{00000000-0005-0000-0000-0000F87B0000}"/>
    <cellStyle name="Note 9 2 2 6 2 3 3" xfId="40676" xr:uid="{00000000-0005-0000-0000-0000F97B0000}"/>
    <cellStyle name="Note 9 2 2 6 2 4" xfId="26559" xr:uid="{00000000-0005-0000-0000-0000FA7B0000}"/>
    <cellStyle name="Note 9 2 2 6 2 5" xfId="35583" xr:uid="{00000000-0005-0000-0000-0000FB7B0000}"/>
    <cellStyle name="Note 9 2 2 6 3" xfId="16388" xr:uid="{00000000-0005-0000-0000-0000FC7B0000}"/>
    <cellStyle name="Note 9 2 2 6 3 2" xfId="26562" xr:uid="{00000000-0005-0000-0000-0000FD7B0000}"/>
    <cellStyle name="Note 9 2 2 6 3 3" xfId="36862" xr:uid="{00000000-0005-0000-0000-0000FE7B0000}"/>
    <cellStyle name="Note 9 2 2 6 4" xfId="16389" xr:uid="{00000000-0005-0000-0000-0000FF7B0000}"/>
    <cellStyle name="Note 9 2 2 6 4 2" xfId="26563" xr:uid="{00000000-0005-0000-0000-0000007C0000}"/>
    <cellStyle name="Note 9 2 2 6 4 3" xfId="39406" xr:uid="{00000000-0005-0000-0000-0000017C0000}"/>
    <cellStyle name="Note 9 2 2 6 5" xfId="26558" xr:uid="{00000000-0005-0000-0000-0000027C0000}"/>
    <cellStyle name="Note 9 2 2 6 6" xfId="34308" xr:uid="{00000000-0005-0000-0000-0000037C0000}"/>
    <cellStyle name="Note 9 2 2 7" xfId="26508" xr:uid="{00000000-0005-0000-0000-0000047C0000}"/>
    <cellStyle name="Note 9 2 2 8" xfId="31704" xr:uid="{00000000-0005-0000-0000-0000057C0000}"/>
    <cellStyle name="Note 9 2 3" xfId="16390" xr:uid="{00000000-0005-0000-0000-0000067C0000}"/>
    <cellStyle name="Note 9 2 3 2" xfId="16391" xr:uid="{00000000-0005-0000-0000-0000077C0000}"/>
    <cellStyle name="Note 9 2 3 2 2" xfId="16392" xr:uid="{00000000-0005-0000-0000-0000087C0000}"/>
    <cellStyle name="Note 9 2 3 2 2 2" xfId="16393" xr:uid="{00000000-0005-0000-0000-0000097C0000}"/>
    <cellStyle name="Note 9 2 3 2 2 2 2" xfId="16394" xr:uid="{00000000-0005-0000-0000-00000A7C0000}"/>
    <cellStyle name="Note 9 2 3 2 2 2 2 2" xfId="26568" xr:uid="{00000000-0005-0000-0000-00000B7C0000}"/>
    <cellStyle name="Note 9 2 3 2 2 2 2 3" xfId="38866" xr:uid="{00000000-0005-0000-0000-00000C7C0000}"/>
    <cellStyle name="Note 9 2 3 2 2 2 3" xfId="16395" xr:uid="{00000000-0005-0000-0000-00000D7C0000}"/>
    <cellStyle name="Note 9 2 3 2 2 2 3 2" xfId="26569" xr:uid="{00000000-0005-0000-0000-00000E7C0000}"/>
    <cellStyle name="Note 9 2 3 2 2 2 3 3" xfId="41406" xr:uid="{00000000-0005-0000-0000-00000F7C0000}"/>
    <cellStyle name="Note 9 2 3 2 2 2 4" xfId="26567" xr:uid="{00000000-0005-0000-0000-0000107C0000}"/>
    <cellStyle name="Note 9 2 3 2 2 2 5" xfId="36313" xr:uid="{00000000-0005-0000-0000-0000117C0000}"/>
    <cellStyle name="Note 9 2 3 2 2 3" xfId="16396" xr:uid="{00000000-0005-0000-0000-0000127C0000}"/>
    <cellStyle name="Note 9 2 3 2 2 3 2" xfId="26570" xr:uid="{00000000-0005-0000-0000-0000137C0000}"/>
    <cellStyle name="Note 9 2 3 2 2 3 3" xfId="37594" xr:uid="{00000000-0005-0000-0000-0000147C0000}"/>
    <cellStyle name="Note 9 2 3 2 2 4" xfId="16397" xr:uid="{00000000-0005-0000-0000-0000157C0000}"/>
    <cellStyle name="Note 9 2 3 2 2 4 2" xfId="26571" xr:uid="{00000000-0005-0000-0000-0000167C0000}"/>
    <cellStyle name="Note 9 2 3 2 2 4 3" xfId="40136" xr:uid="{00000000-0005-0000-0000-0000177C0000}"/>
    <cellStyle name="Note 9 2 3 2 2 5" xfId="26566" xr:uid="{00000000-0005-0000-0000-0000187C0000}"/>
    <cellStyle name="Note 9 2 3 2 2 6" xfId="35034" xr:uid="{00000000-0005-0000-0000-0000197C0000}"/>
    <cellStyle name="Note 9 2 3 2 3" xfId="26565" xr:uid="{00000000-0005-0000-0000-00001A7C0000}"/>
    <cellStyle name="Note 9 2 3 2 4" xfId="33763" xr:uid="{00000000-0005-0000-0000-00001B7C0000}"/>
    <cellStyle name="Note 9 2 3 3" xfId="16398" xr:uid="{00000000-0005-0000-0000-00001C7C0000}"/>
    <cellStyle name="Note 9 2 3 3 2" xfId="16399" xr:uid="{00000000-0005-0000-0000-00001D7C0000}"/>
    <cellStyle name="Note 9 2 3 3 2 2" xfId="16400" xr:uid="{00000000-0005-0000-0000-00001E7C0000}"/>
    <cellStyle name="Note 9 2 3 3 2 2 2" xfId="26574" xr:uid="{00000000-0005-0000-0000-00001F7C0000}"/>
    <cellStyle name="Note 9 2 3 3 2 2 3" xfId="38346" xr:uid="{00000000-0005-0000-0000-0000207C0000}"/>
    <cellStyle name="Note 9 2 3 3 2 3" xfId="16401" xr:uid="{00000000-0005-0000-0000-0000217C0000}"/>
    <cellStyle name="Note 9 2 3 3 2 3 2" xfId="26575" xr:uid="{00000000-0005-0000-0000-0000227C0000}"/>
    <cellStyle name="Note 9 2 3 3 2 3 3" xfId="40886" xr:uid="{00000000-0005-0000-0000-0000237C0000}"/>
    <cellStyle name="Note 9 2 3 3 2 4" xfId="26573" xr:uid="{00000000-0005-0000-0000-0000247C0000}"/>
    <cellStyle name="Note 9 2 3 3 2 5" xfId="35793" xr:uid="{00000000-0005-0000-0000-0000257C0000}"/>
    <cellStyle name="Note 9 2 3 3 3" xfId="16402" xr:uid="{00000000-0005-0000-0000-0000267C0000}"/>
    <cellStyle name="Note 9 2 3 3 3 2" xfId="26576" xr:uid="{00000000-0005-0000-0000-0000277C0000}"/>
    <cellStyle name="Note 9 2 3 3 3 3" xfId="37072" xr:uid="{00000000-0005-0000-0000-0000287C0000}"/>
    <cellStyle name="Note 9 2 3 3 4" xfId="16403" xr:uid="{00000000-0005-0000-0000-0000297C0000}"/>
    <cellStyle name="Note 9 2 3 3 4 2" xfId="26577" xr:uid="{00000000-0005-0000-0000-00002A7C0000}"/>
    <cellStyle name="Note 9 2 3 3 4 3" xfId="39616" xr:uid="{00000000-0005-0000-0000-00002B7C0000}"/>
    <cellStyle name="Note 9 2 3 3 5" xfId="26572" xr:uid="{00000000-0005-0000-0000-00002C7C0000}"/>
    <cellStyle name="Note 9 2 3 3 6" xfId="34517" xr:uid="{00000000-0005-0000-0000-00002D7C0000}"/>
    <cellStyle name="Note 9 2 3 4" xfId="26564" xr:uid="{00000000-0005-0000-0000-00002E7C0000}"/>
    <cellStyle name="Note 9 2 3 5" xfId="32563" xr:uid="{00000000-0005-0000-0000-00002F7C0000}"/>
    <cellStyle name="Note 9 2 4" xfId="16404" xr:uid="{00000000-0005-0000-0000-0000307C0000}"/>
    <cellStyle name="Note 9 2 4 2" xfId="16405" xr:uid="{00000000-0005-0000-0000-0000317C0000}"/>
    <cellStyle name="Note 9 2 4 2 2" xfId="16406" xr:uid="{00000000-0005-0000-0000-0000327C0000}"/>
    <cellStyle name="Note 9 2 4 2 2 2" xfId="16407" xr:uid="{00000000-0005-0000-0000-0000337C0000}"/>
    <cellStyle name="Note 9 2 4 2 2 2 2" xfId="16408" xr:uid="{00000000-0005-0000-0000-0000347C0000}"/>
    <cellStyle name="Note 9 2 4 2 2 2 2 2" xfId="26582" xr:uid="{00000000-0005-0000-0000-0000357C0000}"/>
    <cellStyle name="Note 9 2 4 2 2 2 2 3" xfId="39017" xr:uid="{00000000-0005-0000-0000-0000367C0000}"/>
    <cellStyle name="Note 9 2 4 2 2 2 3" xfId="16409" xr:uid="{00000000-0005-0000-0000-0000377C0000}"/>
    <cellStyle name="Note 9 2 4 2 2 2 3 2" xfId="26583" xr:uid="{00000000-0005-0000-0000-0000387C0000}"/>
    <cellStyle name="Note 9 2 4 2 2 2 3 3" xfId="41557" xr:uid="{00000000-0005-0000-0000-0000397C0000}"/>
    <cellStyle name="Note 9 2 4 2 2 2 4" xfId="26581" xr:uid="{00000000-0005-0000-0000-00003A7C0000}"/>
    <cellStyle name="Note 9 2 4 2 2 2 5" xfId="36464" xr:uid="{00000000-0005-0000-0000-00003B7C0000}"/>
    <cellStyle name="Note 9 2 4 2 2 3" xfId="16410" xr:uid="{00000000-0005-0000-0000-00003C7C0000}"/>
    <cellStyle name="Note 9 2 4 2 2 3 2" xfId="26584" xr:uid="{00000000-0005-0000-0000-00003D7C0000}"/>
    <cellStyle name="Note 9 2 4 2 2 3 3" xfId="37745" xr:uid="{00000000-0005-0000-0000-00003E7C0000}"/>
    <cellStyle name="Note 9 2 4 2 2 4" xfId="16411" xr:uid="{00000000-0005-0000-0000-00003F7C0000}"/>
    <cellStyle name="Note 9 2 4 2 2 4 2" xfId="26585" xr:uid="{00000000-0005-0000-0000-0000407C0000}"/>
    <cellStyle name="Note 9 2 4 2 2 4 3" xfId="40287" xr:uid="{00000000-0005-0000-0000-0000417C0000}"/>
    <cellStyle name="Note 9 2 4 2 2 5" xfId="26580" xr:uid="{00000000-0005-0000-0000-0000427C0000}"/>
    <cellStyle name="Note 9 2 4 2 2 6" xfId="35185" xr:uid="{00000000-0005-0000-0000-0000437C0000}"/>
    <cellStyle name="Note 9 2 4 2 3" xfId="26579" xr:uid="{00000000-0005-0000-0000-0000447C0000}"/>
    <cellStyle name="Note 9 2 4 2 4" xfId="33914" xr:uid="{00000000-0005-0000-0000-0000457C0000}"/>
    <cellStyle name="Note 9 2 4 3" xfId="16412" xr:uid="{00000000-0005-0000-0000-0000467C0000}"/>
    <cellStyle name="Note 9 2 4 3 2" xfId="16413" xr:uid="{00000000-0005-0000-0000-0000477C0000}"/>
    <cellStyle name="Note 9 2 4 3 2 2" xfId="16414" xr:uid="{00000000-0005-0000-0000-0000487C0000}"/>
    <cellStyle name="Note 9 2 4 3 2 2 2" xfId="26588" xr:uid="{00000000-0005-0000-0000-0000497C0000}"/>
    <cellStyle name="Note 9 2 4 3 2 2 3" xfId="38497" xr:uid="{00000000-0005-0000-0000-00004A7C0000}"/>
    <cellStyle name="Note 9 2 4 3 2 3" xfId="16415" xr:uid="{00000000-0005-0000-0000-00004B7C0000}"/>
    <cellStyle name="Note 9 2 4 3 2 3 2" xfId="26589" xr:uid="{00000000-0005-0000-0000-00004C7C0000}"/>
    <cellStyle name="Note 9 2 4 3 2 3 3" xfId="41037" xr:uid="{00000000-0005-0000-0000-00004D7C0000}"/>
    <cellStyle name="Note 9 2 4 3 2 4" xfId="26587" xr:uid="{00000000-0005-0000-0000-00004E7C0000}"/>
    <cellStyle name="Note 9 2 4 3 2 5" xfId="35944" xr:uid="{00000000-0005-0000-0000-00004F7C0000}"/>
    <cellStyle name="Note 9 2 4 3 3" xfId="16416" xr:uid="{00000000-0005-0000-0000-0000507C0000}"/>
    <cellStyle name="Note 9 2 4 3 3 2" xfId="26590" xr:uid="{00000000-0005-0000-0000-0000517C0000}"/>
    <cellStyle name="Note 9 2 4 3 3 3" xfId="37223" xr:uid="{00000000-0005-0000-0000-0000527C0000}"/>
    <cellStyle name="Note 9 2 4 3 4" xfId="16417" xr:uid="{00000000-0005-0000-0000-0000537C0000}"/>
    <cellStyle name="Note 9 2 4 3 4 2" xfId="26591" xr:uid="{00000000-0005-0000-0000-0000547C0000}"/>
    <cellStyle name="Note 9 2 4 3 4 3" xfId="39767" xr:uid="{00000000-0005-0000-0000-0000557C0000}"/>
    <cellStyle name="Note 9 2 4 3 5" xfId="26586" xr:uid="{00000000-0005-0000-0000-0000567C0000}"/>
    <cellStyle name="Note 9 2 4 3 6" xfId="34664" xr:uid="{00000000-0005-0000-0000-0000577C0000}"/>
    <cellStyle name="Note 9 2 4 4" xfId="26578" xr:uid="{00000000-0005-0000-0000-0000587C0000}"/>
    <cellStyle name="Note 9 2 4 5" xfId="32711" xr:uid="{00000000-0005-0000-0000-0000597C0000}"/>
    <cellStyle name="Note 9 2 5" xfId="16418" xr:uid="{00000000-0005-0000-0000-00005A7C0000}"/>
    <cellStyle name="Note 9 2 5 2" xfId="16419" xr:uid="{00000000-0005-0000-0000-00005B7C0000}"/>
    <cellStyle name="Note 9 2 5 2 2" xfId="16420" xr:uid="{00000000-0005-0000-0000-00005C7C0000}"/>
    <cellStyle name="Note 9 2 5 2 2 2" xfId="16421" xr:uid="{00000000-0005-0000-0000-00005D7C0000}"/>
    <cellStyle name="Note 9 2 5 2 2 2 2" xfId="16422" xr:uid="{00000000-0005-0000-0000-00005E7C0000}"/>
    <cellStyle name="Note 9 2 5 2 2 2 2 2" xfId="26596" xr:uid="{00000000-0005-0000-0000-00005F7C0000}"/>
    <cellStyle name="Note 9 2 5 2 2 2 2 3" xfId="39176" xr:uid="{00000000-0005-0000-0000-0000607C0000}"/>
    <cellStyle name="Note 9 2 5 2 2 2 3" xfId="16423" xr:uid="{00000000-0005-0000-0000-0000617C0000}"/>
    <cellStyle name="Note 9 2 5 2 2 2 3 2" xfId="26597" xr:uid="{00000000-0005-0000-0000-0000627C0000}"/>
    <cellStyle name="Note 9 2 5 2 2 2 3 3" xfId="41716" xr:uid="{00000000-0005-0000-0000-0000637C0000}"/>
    <cellStyle name="Note 9 2 5 2 2 2 4" xfId="26595" xr:uid="{00000000-0005-0000-0000-0000647C0000}"/>
    <cellStyle name="Note 9 2 5 2 2 2 5" xfId="36623" xr:uid="{00000000-0005-0000-0000-0000657C0000}"/>
    <cellStyle name="Note 9 2 5 2 2 3" xfId="16424" xr:uid="{00000000-0005-0000-0000-0000667C0000}"/>
    <cellStyle name="Note 9 2 5 2 2 3 2" xfId="26598" xr:uid="{00000000-0005-0000-0000-0000677C0000}"/>
    <cellStyle name="Note 9 2 5 2 2 3 3" xfId="37906" xr:uid="{00000000-0005-0000-0000-0000687C0000}"/>
    <cellStyle name="Note 9 2 5 2 2 4" xfId="16425" xr:uid="{00000000-0005-0000-0000-0000697C0000}"/>
    <cellStyle name="Note 9 2 5 2 2 4 2" xfId="26599" xr:uid="{00000000-0005-0000-0000-00006A7C0000}"/>
    <cellStyle name="Note 9 2 5 2 2 4 3" xfId="40446" xr:uid="{00000000-0005-0000-0000-00006B7C0000}"/>
    <cellStyle name="Note 9 2 5 2 2 5" xfId="26594" xr:uid="{00000000-0005-0000-0000-00006C7C0000}"/>
    <cellStyle name="Note 9 2 5 2 2 6" xfId="35346" xr:uid="{00000000-0005-0000-0000-00006D7C0000}"/>
    <cellStyle name="Note 9 2 5 2 3" xfId="26593" xr:uid="{00000000-0005-0000-0000-00006E7C0000}"/>
    <cellStyle name="Note 9 2 5 2 4" xfId="34074" xr:uid="{00000000-0005-0000-0000-00006F7C0000}"/>
    <cellStyle name="Note 9 2 5 3" xfId="16426" xr:uid="{00000000-0005-0000-0000-0000707C0000}"/>
    <cellStyle name="Note 9 2 5 3 2" xfId="16427" xr:uid="{00000000-0005-0000-0000-0000717C0000}"/>
    <cellStyle name="Note 9 2 5 3 2 2" xfId="16428" xr:uid="{00000000-0005-0000-0000-0000727C0000}"/>
    <cellStyle name="Note 9 2 5 3 2 2 2" xfId="26602" xr:uid="{00000000-0005-0000-0000-0000737C0000}"/>
    <cellStyle name="Note 9 2 5 3 2 2 3" xfId="38656" xr:uid="{00000000-0005-0000-0000-0000747C0000}"/>
    <cellStyle name="Note 9 2 5 3 2 3" xfId="16429" xr:uid="{00000000-0005-0000-0000-0000757C0000}"/>
    <cellStyle name="Note 9 2 5 3 2 3 2" xfId="26603" xr:uid="{00000000-0005-0000-0000-0000767C0000}"/>
    <cellStyle name="Note 9 2 5 3 2 3 3" xfId="41196" xr:uid="{00000000-0005-0000-0000-0000777C0000}"/>
    <cellStyle name="Note 9 2 5 3 2 4" xfId="26601" xr:uid="{00000000-0005-0000-0000-0000787C0000}"/>
    <cellStyle name="Note 9 2 5 3 2 5" xfId="36103" xr:uid="{00000000-0005-0000-0000-0000797C0000}"/>
    <cellStyle name="Note 9 2 5 3 3" xfId="16430" xr:uid="{00000000-0005-0000-0000-00007A7C0000}"/>
    <cellStyle name="Note 9 2 5 3 3 2" xfId="26604" xr:uid="{00000000-0005-0000-0000-00007B7C0000}"/>
    <cellStyle name="Note 9 2 5 3 3 3" xfId="37384" xr:uid="{00000000-0005-0000-0000-00007C7C0000}"/>
    <cellStyle name="Note 9 2 5 3 4" xfId="16431" xr:uid="{00000000-0005-0000-0000-00007D7C0000}"/>
    <cellStyle name="Note 9 2 5 3 4 2" xfId="26605" xr:uid="{00000000-0005-0000-0000-00007E7C0000}"/>
    <cellStyle name="Note 9 2 5 3 4 3" xfId="39926" xr:uid="{00000000-0005-0000-0000-00007F7C0000}"/>
    <cellStyle name="Note 9 2 5 3 5" xfId="26600" xr:uid="{00000000-0005-0000-0000-0000807C0000}"/>
    <cellStyle name="Note 9 2 5 3 6" xfId="34823" xr:uid="{00000000-0005-0000-0000-0000817C0000}"/>
    <cellStyle name="Note 9 2 5 4" xfId="26592" xr:uid="{00000000-0005-0000-0000-0000827C0000}"/>
    <cellStyle name="Note 9 2 5 5" xfId="32887" xr:uid="{00000000-0005-0000-0000-0000837C0000}"/>
    <cellStyle name="Note 9 2 6" xfId="16432" xr:uid="{00000000-0005-0000-0000-0000847C0000}"/>
    <cellStyle name="Note 9 2 6 2" xfId="16433" xr:uid="{00000000-0005-0000-0000-0000857C0000}"/>
    <cellStyle name="Note 9 2 6 2 2" xfId="16434" xr:uid="{00000000-0005-0000-0000-0000867C0000}"/>
    <cellStyle name="Note 9 2 6 2 2 2" xfId="16435" xr:uid="{00000000-0005-0000-0000-0000877C0000}"/>
    <cellStyle name="Note 9 2 6 2 2 2 2" xfId="26609" xr:uid="{00000000-0005-0000-0000-0000887C0000}"/>
    <cellStyle name="Note 9 2 6 2 2 2 3" xfId="38210" xr:uid="{00000000-0005-0000-0000-0000897C0000}"/>
    <cellStyle name="Note 9 2 6 2 2 3" xfId="16436" xr:uid="{00000000-0005-0000-0000-00008A7C0000}"/>
    <cellStyle name="Note 9 2 6 2 2 3 2" xfId="26610" xr:uid="{00000000-0005-0000-0000-00008B7C0000}"/>
    <cellStyle name="Note 9 2 6 2 2 3 3" xfId="40750" xr:uid="{00000000-0005-0000-0000-00008C7C0000}"/>
    <cellStyle name="Note 9 2 6 2 2 4" xfId="26608" xr:uid="{00000000-0005-0000-0000-00008D7C0000}"/>
    <cellStyle name="Note 9 2 6 2 2 5" xfId="35657" xr:uid="{00000000-0005-0000-0000-00008E7C0000}"/>
    <cellStyle name="Note 9 2 6 2 3" xfId="16437" xr:uid="{00000000-0005-0000-0000-00008F7C0000}"/>
    <cellStyle name="Note 9 2 6 2 3 2" xfId="26611" xr:uid="{00000000-0005-0000-0000-0000907C0000}"/>
    <cellStyle name="Note 9 2 6 2 3 3" xfId="36936" xr:uid="{00000000-0005-0000-0000-0000917C0000}"/>
    <cellStyle name="Note 9 2 6 2 4" xfId="16438" xr:uid="{00000000-0005-0000-0000-0000927C0000}"/>
    <cellStyle name="Note 9 2 6 2 4 2" xfId="26612" xr:uid="{00000000-0005-0000-0000-0000937C0000}"/>
    <cellStyle name="Note 9 2 6 2 4 3" xfId="39480" xr:uid="{00000000-0005-0000-0000-0000947C0000}"/>
    <cellStyle name="Note 9 2 6 2 5" xfId="26607" xr:uid="{00000000-0005-0000-0000-0000957C0000}"/>
    <cellStyle name="Note 9 2 6 2 6" xfId="34382" xr:uid="{00000000-0005-0000-0000-0000967C0000}"/>
    <cellStyle name="Note 9 2 6 3" xfId="26606" xr:uid="{00000000-0005-0000-0000-0000977C0000}"/>
    <cellStyle name="Note 9 2 6 4" xfId="31783" xr:uid="{00000000-0005-0000-0000-0000987C0000}"/>
    <cellStyle name="Note 9 2 7" xfId="16439" xr:uid="{00000000-0005-0000-0000-0000997C0000}"/>
    <cellStyle name="Note 9 2 7 2" xfId="16440" xr:uid="{00000000-0005-0000-0000-00009A7C0000}"/>
    <cellStyle name="Note 9 2 7 2 2" xfId="16441" xr:uid="{00000000-0005-0000-0000-00009B7C0000}"/>
    <cellStyle name="Note 9 2 7 2 2 2" xfId="26615" xr:uid="{00000000-0005-0000-0000-00009C7C0000}"/>
    <cellStyle name="Note 9 2 7 2 2 3" xfId="38058" xr:uid="{00000000-0005-0000-0000-00009D7C0000}"/>
    <cellStyle name="Note 9 2 7 2 3" xfId="16442" xr:uid="{00000000-0005-0000-0000-00009E7C0000}"/>
    <cellStyle name="Note 9 2 7 2 3 2" xfId="26616" xr:uid="{00000000-0005-0000-0000-00009F7C0000}"/>
    <cellStyle name="Note 9 2 7 2 3 3" xfId="40598" xr:uid="{00000000-0005-0000-0000-0000A07C0000}"/>
    <cellStyle name="Note 9 2 7 2 4" xfId="26614" xr:uid="{00000000-0005-0000-0000-0000A17C0000}"/>
    <cellStyle name="Note 9 2 7 2 5" xfId="35505" xr:uid="{00000000-0005-0000-0000-0000A27C0000}"/>
    <cellStyle name="Note 9 2 7 3" xfId="16443" xr:uid="{00000000-0005-0000-0000-0000A37C0000}"/>
    <cellStyle name="Note 9 2 7 3 2" xfId="26617" xr:uid="{00000000-0005-0000-0000-0000A47C0000}"/>
    <cellStyle name="Note 9 2 7 3 3" xfId="36784" xr:uid="{00000000-0005-0000-0000-0000A57C0000}"/>
    <cellStyle name="Note 9 2 7 4" xfId="16444" xr:uid="{00000000-0005-0000-0000-0000A67C0000}"/>
    <cellStyle name="Note 9 2 7 4 2" xfId="26618" xr:uid="{00000000-0005-0000-0000-0000A77C0000}"/>
    <cellStyle name="Note 9 2 7 4 3" xfId="39328" xr:uid="{00000000-0005-0000-0000-0000A87C0000}"/>
    <cellStyle name="Note 9 2 7 5" xfId="26613" xr:uid="{00000000-0005-0000-0000-0000A97C0000}"/>
    <cellStyle name="Note 9 2 7 6" xfId="34230" xr:uid="{00000000-0005-0000-0000-0000AA7C0000}"/>
    <cellStyle name="Note 9 2 8" xfId="16445" xr:uid="{00000000-0005-0000-0000-0000AB7C0000}"/>
    <cellStyle name="Note 9 2 8 2" xfId="26619" xr:uid="{00000000-0005-0000-0000-0000AC7C0000}"/>
    <cellStyle name="Note 9 2 9" xfId="16333" xr:uid="{00000000-0005-0000-0000-0000AD7C0000}"/>
    <cellStyle name="Note 9 3" xfId="2754" xr:uid="{00000000-0005-0000-0000-0000AE7C0000}"/>
    <cellStyle name="Note 9 3 10" xfId="31703" xr:uid="{00000000-0005-0000-0000-0000AF7C0000}"/>
    <cellStyle name="Note 9 3 2" xfId="16447" xr:uid="{00000000-0005-0000-0000-0000B07C0000}"/>
    <cellStyle name="Note 9 3 2 2" xfId="16448" xr:uid="{00000000-0005-0000-0000-0000B17C0000}"/>
    <cellStyle name="Note 9 3 2 2 2" xfId="16449" xr:uid="{00000000-0005-0000-0000-0000B27C0000}"/>
    <cellStyle name="Note 9 3 2 2 2 2" xfId="16450" xr:uid="{00000000-0005-0000-0000-0000B37C0000}"/>
    <cellStyle name="Note 9 3 2 2 2 2 2" xfId="16451" xr:uid="{00000000-0005-0000-0000-0000B47C0000}"/>
    <cellStyle name="Note 9 3 2 2 2 2 2 2" xfId="26625" xr:uid="{00000000-0005-0000-0000-0000B57C0000}"/>
    <cellStyle name="Note 9 3 2 2 2 2 2 3" xfId="38942" xr:uid="{00000000-0005-0000-0000-0000B67C0000}"/>
    <cellStyle name="Note 9 3 2 2 2 2 3" xfId="16452" xr:uid="{00000000-0005-0000-0000-0000B77C0000}"/>
    <cellStyle name="Note 9 3 2 2 2 2 3 2" xfId="26626" xr:uid="{00000000-0005-0000-0000-0000B87C0000}"/>
    <cellStyle name="Note 9 3 2 2 2 2 3 3" xfId="41482" xr:uid="{00000000-0005-0000-0000-0000B97C0000}"/>
    <cellStyle name="Note 9 3 2 2 2 2 4" xfId="26624" xr:uid="{00000000-0005-0000-0000-0000BA7C0000}"/>
    <cellStyle name="Note 9 3 2 2 2 2 5" xfId="36389" xr:uid="{00000000-0005-0000-0000-0000BB7C0000}"/>
    <cellStyle name="Note 9 3 2 2 2 3" xfId="16453" xr:uid="{00000000-0005-0000-0000-0000BC7C0000}"/>
    <cellStyle name="Note 9 3 2 2 2 3 2" xfId="26627" xr:uid="{00000000-0005-0000-0000-0000BD7C0000}"/>
    <cellStyle name="Note 9 3 2 2 2 3 3" xfId="37670" xr:uid="{00000000-0005-0000-0000-0000BE7C0000}"/>
    <cellStyle name="Note 9 3 2 2 2 4" xfId="16454" xr:uid="{00000000-0005-0000-0000-0000BF7C0000}"/>
    <cellStyle name="Note 9 3 2 2 2 4 2" xfId="26628" xr:uid="{00000000-0005-0000-0000-0000C07C0000}"/>
    <cellStyle name="Note 9 3 2 2 2 4 3" xfId="40212" xr:uid="{00000000-0005-0000-0000-0000C17C0000}"/>
    <cellStyle name="Note 9 3 2 2 2 5" xfId="26623" xr:uid="{00000000-0005-0000-0000-0000C27C0000}"/>
    <cellStyle name="Note 9 3 2 2 2 6" xfId="35110" xr:uid="{00000000-0005-0000-0000-0000C37C0000}"/>
    <cellStyle name="Note 9 3 2 2 3" xfId="26622" xr:uid="{00000000-0005-0000-0000-0000C47C0000}"/>
    <cellStyle name="Note 9 3 2 2 4" xfId="33839" xr:uid="{00000000-0005-0000-0000-0000C57C0000}"/>
    <cellStyle name="Note 9 3 2 3" xfId="16455" xr:uid="{00000000-0005-0000-0000-0000C67C0000}"/>
    <cellStyle name="Note 9 3 2 3 2" xfId="16456" xr:uid="{00000000-0005-0000-0000-0000C77C0000}"/>
    <cellStyle name="Note 9 3 2 3 2 2" xfId="16457" xr:uid="{00000000-0005-0000-0000-0000C87C0000}"/>
    <cellStyle name="Note 9 3 2 3 2 2 2" xfId="26631" xr:uid="{00000000-0005-0000-0000-0000C97C0000}"/>
    <cellStyle name="Note 9 3 2 3 2 2 3" xfId="38422" xr:uid="{00000000-0005-0000-0000-0000CA7C0000}"/>
    <cellStyle name="Note 9 3 2 3 2 3" xfId="16458" xr:uid="{00000000-0005-0000-0000-0000CB7C0000}"/>
    <cellStyle name="Note 9 3 2 3 2 3 2" xfId="26632" xr:uid="{00000000-0005-0000-0000-0000CC7C0000}"/>
    <cellStyle name="Note 9 3 2 3 2 3 3" xfId="40962" xr:uid="{00000000-0005-0000-0000-0000CD7C0000}"/>
    <cellStyle name="Note 9 3 2 3 2 4" xfId="26630" xr:uid="{00000000-0005-0000-0000-0000CE7C0000}"/>
    <cellStyle name="Note 9 3 2 3 2 5" xfId="35869" xr:uid="{00000000-0005-0000-0000-0000CF7C0000}"/>
    <cellStyle name="Note 9 3 2 3 3" xfId="16459" xr:uid="{00000000-0005-0000-0000-0000D07C0000}"/>
    <cellStyle name="Note 9 3 2 3 3 2" xfId="26633" xr:uid="{00000000-0005-0000-0000-0000D17C0000}"/>
    <cellStyle name="Note 9 3 2 3 3 3" xfId="37148" xr:uid="{00000000-0005-0000-0000-0000D27C0000}"/>
    <cellStyle name="Note 9 3 2 3 4" xfId="16460" xr:uid="{00000000-0005-0000-0000-0000D37C0000}"/>
    <cellStyle name="Note 9 3 2 3 4 2" xfId="26634" xr:uid="{00000000-0005-0000-0000-0000D47C0000}"/>
    <cellStyle name="Note 9 3 2 3 4 3" xfId="39692" xr:uid="{00000000-0005-0000-0000-0000D57C0000}"/>
    <cellStyle name="Note 9 3 2 3 5" xfId="26629" xr:uid="{00000000-0005-0000-0000-0000D67C0000}"/>
    <cellStyle name="Note 9 3 2 3 6" xfId="34591" xr:uid="{00000000-0005-0000-0000-0000D77C0000}"/>
    <cellStyle name="Note 9 3 2 4" xfId="26621" xr:uid="{00000000-0005-0000-0000-0000D87C0000}"/>
    <cellStyle name="Note 9 3 2 5" xfId="32636" xr:uid="{00000000-0005-0000-0000-0000D97C0000}"/>
    <cellStyle name="Note 9 3 3" xfId="16461" xr:uid="{00000000-0005-0000-0000-0000DA7C0000}"/>
    <cellStyle name="Note 9 3 3 2" xfId="16462" xr:uid="{00000000-0005-0000-0000-0000DB7C0000}"/>
    <cellStyle name="Note 9 3 3 2 2" xfId="16463" xr:uid="{00000000-0005-0000-0000-0000DC7C0000}"/>
    <cellStyle name="Note 9 3 3 2 2 2" xfId="16464" xr:uid="{00000000-0005-0000-0000-0000DD7C0000}"/>
    <cellStyle name="Note 9 3 3 2 2 2 2" xfId="16465" xr:uid="{00000000-0005-0000-0000-0000DE7C0000}"/>
    <cellStyle name="Note 9 3 3 2 2 2 2 2" xfId="26639" xr:uid="{00000000-0005-0000-0000-0000DF7C0000}"/>
    <cellStyle name="Note 9 3 3 2 2 2 2 3" xfId="39094" xr:uid="{00000000-0005-0000-0000-0000E07C0000}"/>
    <cellStyle name="Note 9 3 3 2 2 2 3" xfId="16466" xr:uid="{00000000-0005-0000-0000-0000E17C0000}"/>
    <cellStyle name="Note 9 3 3 2 2 2 3 2" xfId="26640" xr:uid="{00000000-0005-0000-0000-0000E27C0000}"/>
    <cellStyle name="Note 9 3 3 2 2 2 3 3" xfId="41634" xr:uid="{00000000-0005-0000-0000-0000E37C0000}"/>
    <cellStyle name="Note 9 3 3 2 2 2 4" xfId="26638" xr:uid="{00000000-0005-0000-0000-0000E47C0000}"/>
    <cellStyle name="Note 9 3 3 2 2 2 5" xfId="36541" xr:uid="{00000000-0005-0000-0000-0000E57C0000}"/>
    <cellStyle name="Note 9 3 3 2 2 3" xfId="16467" xr:uid="{00000000-0005-0000-0000-0000E67C0000}"/>
    <cellStyle name="Note 9 3 3 2 2 3 2" xfId="26641" xr:uid="{00000000-0005-0000-0000-0000E77C0000}"/>
    <cellStyle name="Note 9 3 3 2 2 3 3" xfId="37822" xr:uid="{00000000-0005-0000-0000-0000E87C0000}"/>
    <cellStyle name="Note 9 3 3 2 2 4" xfId="16468" xr:uid="{00000000-0005-0000-0000-0000E97C0000}"/>
    <cellStyle name="Note 9 3 3 2 2 4 2" xfId="26642" xr:uid="{00000000-0005-0000-0000-0000EA7C0000}"/>
    <cellStyle name="Note 9 3 3 2 2 4 3" xfId="40364" xr:uid="{00000000-0005-0000-0000-0000EB7C0000}"/>
    <cellStyle name="Note 9 3 3 2 2 5" xfId="26637" xr:uid="{00000000-0005-0000-0000-0000EC7C0000}"/>
    <cellStyle name="Note 9 3 3 2 2 6" xfId="35262" xr:uid="{00000000-0005-0000-0000-0000ED7C0000}"/>
    <cellStyle name="Note 9 3 3 2 3" xfId="26636" xr:uid="{00000000-0005-0000-0000-0000EE7C0000}"/>
    <cellStyle name="Note 9 3 3 2 4" xfId="33990" xr:uid="{00000000-0005-0000-0000-0000EF7C0000}"/>
    <cellStyle name="Note 9 3 3 3" xfId="16469" xr:uid="{00000000-0005-0000-0000-0000F07C0000}"/>
    <cellStyle name="Note 9 3 3 3 2" xfId="16470" xr:uid="{00000000-0005-0000-0000-0000F17C0000}"/>
    <cellStyle name="Note 9 3 3 3 2 2" xfId="16471" xr:uid="{00000000-0005-0000-0000-0000F27C0000}"/>
    <cellStyle name="Note 9 3 3 3 2 2 2" xfId="26645" xr:uid="{00000000-0005-0000-0000-0000F37C0000}"/>
    <cellStyle name="Note 9 3 3 3 2 2 3" xfId="38574" xr:uid="{00000000-0005-0000-0000-0000F47C0000}"/>
    <cellStyle name="Note 9 3 3 3 2 3" xfId="16472" xr:uid="{00000000-0005-0000-0000-0000F57C0000}"/>
    <cellStyle name="Note 9 3 3 3 2 3 2" xfId="26646" xr:uid="{00000000-0005-0000-0000-0000F67C0000}"/>
    <cellStyle name="Note 9 3 3 3 2 3 3" xfId="41114" xr:uid="{00000000-0005-0000-0000-0000F77C0000}"/>
    <cellStyle name="Note 9 3 3 3 2 4" xfId="26644" xr:uid="{00000000-0005-0000-0000-0000F87C0000}"/>
    <cellStyle name="Note 9 3 3 3 2 5" xfId="36021" xr:uid="{00000000-0005-0000-0000-0000F97C0000}"/>
    <cellStyle name="Note 9 3 3 3 3" xfId="16473" xr:uid="{00000000-0005-0000-0000-0000FA7C0000}"/>
    <cellStyle name="Note 9 3 3 3 3 2" xfId="26647" xr:uid="{00000000-0005-0000-0000-0000FB7C0000}"/>
    <cellStyle name="Note 9 3 3 3 3 3" xfId="37300" xr:uid="{00000000-0005-0000-0000-0000FC7C0000}"/>
    <cellStyle name="Note 9 3 3 3 4" xfId="16474" xr:uid="{00000000-0005-0000-0000-0000FD7C0000}"/>
    <cellStyle name="Note 9 3 3 3 4 2" xfId="26648" xr:uid="{00000000-0005-0000-0000-0000FE7C0000}"/>
    <cellStyle name="Note 9 3 3 3 4 3" xfId="39844" xr:uid="{00000000-0005-0000-0000-0000FF7C0000}"/>
    <cellStyle name="Note 9 3 3 3 5" xfId="26643" xr:uid="{00000000-0005-0000-0000-0000007D0000}"/>
    <cellStyle name="Note 9 3 3 3 6" xfId="34739" xr:uid="{00000000-0005-0000-0000-0000017D0000}"/>
    <cellStyle name="Note 9 3 3 4" xfId="26635" xr:uid="{00000000-0005-0000-0000-0000027D0000}"/>
    <cellStyle name="Note 9 3 3 5" xfId="32783" xr:uid="{00000000-0005-0000-0000-0000037D0000}"/>
    <cellStyle name="Note 9 3 4" xfId="16475" xr:uid="{00000000-0005-0000-0000-0000047D0000}"/>
    <cellStyle name="Note 9 3 4 2" xfId="16476" xr:uid="{00000000-0005-0000-0000-0000057D0000}"/>
    <cellStyle name="Note 9 3 4 2 2" xfId="16477" xr:uid="{00000000-0005-0000-0000-0000067D0000}"/>
    <cellStyle name="Note 9 3 4 2 2 2" xfId="16478" xr:uid="{00000000-0005-0000-0000-0000077D0000}"/>
    <cellStyle name="Note 9 3 4 2 2 2 2" xfId="16479" xr:uid="{00000000-0005-0000-0000-0000087D0000}"/>
    <cellStyle name="Note 9 3 4 2 2 2 2 2" xfId="26653" xr:uid="{00000000-0005-0000-0000-0000097D0000}"/>
    <cellStyle name="Note 9 3 4 2 2 2 2 3" xfId="39253" xr:uid="{00000000-0005-0000-0000-00000A7D0000}"/>
    <cellStyle name="Note 9 3 4 2 2 2 3" xfId="16480" xr:uid="{00000000-0005-0000-0000-00000B7D0000}"/>
    <cellStyle name="Note 9 3 4 2 2 2 3 2" xfId="26654" xr:uid="{00000000-0005-0000-0000-00000C7D0000}"/>
    <cellStyle name="Note 9 3 4 2 2 2 3 3" xfId="41793" xr:uid="{00000000-0005-0000-0000-00000D7D0000}"/>
    <cellStyle name="Note 9 3 4 2 2 2 4" xfId="26652" xr:uid="{00000000-0005-0000-0000-00000E7D0000}"/>
    <cellStyle name="Note 9 3 4 2 2 2 5" xfId="36700" xr:uid="{00000000-0005-0000-0000-00000F7D0000}"/>
    <cellStyle name="Note 9 3 4 2 2 3" xfId="16481" xr:uid="{00000000-0005-0000-0000-0000107D0000}"/>
    <cellStyle name="Note 9 3 4 2 2 3 2" xfId="26655" xr:uid="{00000000-0005-0000-0000-0000117D0000}"/>
    <cellStyle name="Note 9 3 4 2 2 3 3" xfId="37983" xr:uid="{00000000-0005-0000-0000-0000127D0000}"/>
    <cellStyle name="Note 9 3 4 2 2 4" xfId="16482" xr:uid="{00000000-0005-0000-0000-0000137D0000}"/>
    <cellStyle name="Note 9 3 4 2 2 4 2" xfId="26656" xr:uid="{00000000-0005-0000-0000-0000147D0000}"/>
    <cellStyle name="Note 9 3 4 2 2 4 3" xfId="40523" xr:uid="{00000000-0005-0000-0000-0000157D0000}"/>
    <cellStyle name="Note 9 3 4 2 2 5" xfId="26651" xr:uid="{00000000-0005-0000-0000-0000167D0000}"/>
    <cellStyle name="Note 9 3 4 2 2 6" xfId="35423" xr:uid="{00000000-0005-0000-0000-0000177D0000}"/>
    <cellStyle name="Note 9 3 4 2 3" xfId="26650" xr:uid="{00000000-0005-0000-0000-0000187D0000}"/>
    <cellStyle name="Note 9 3 4 2 4" xfId="34151" xr:uid="{00000000-0005-0000-0000-0000197D0000}"/>
    <cellStyle name="Note 9 3 4 3" xfId="16483" xr:uid="{00000000-0005-0000-0000-00001A7D0000}"/>
    <cellStyle name="Note 9 3 4 3 2" xfId="16484" xr:uid="{00000000-0005-0000-0000-00001B7D0000}"/>
    <cellStyle name="Note 9 3 4 3 2 2" xfId="16485" xr:uid="{00000000-0005-0000-0000-00001C7D0000}"/>
    <cellStyle name="Note 9 3 4 3 2 2 2" xfId="26659" xr:uid="{00000000-0005-0000-0000-00001D7D0000}"/>
    <cellStyle name="Note 9 3 4 3 2 2 3" xfId="38733" xr:uid="{00000000-0005-0000-0000-00001E7D0000}"/>
    <cellStyle name="Note 9 3 4 3 2 3" xfId="16486" xr:uid="{00000000-0005-0000-0000-00001F7D0000}"/>
    <cellStyle name="Note 9 3 4 3 2 3 2" xfId="26660" xr:uid="{00000000-0005-0000-0000-0000207D0000}"/>
    <cellStyle name="Note 9 3 4 3 2 3 3" xfId="41273" xr:uid="{00000000-0005-0000-0000-0000217D0000}"/>
    <cellStyle name="Note 9 3 4 3 2 4" xfId="26658" xr:uid="{00000000-0005-0000-0000-0000227D0000}"/>
    <cellStyle name="Note 9 3 4 3 2 5" xfId="36180" xr:uid="{00000000-0005-0000-0000-0000237D0000}"/>
    <cellStyle name="Note 9 3 4 3 3" xfId="16487" xr:uid="{00000000-0005-0000-0000-0000247D0000}"/>
    <cellStyle name="Note 9 3 4 3 3 2" xfId="26661" xr:uid="{00000000-0005-0000-0000-0000257D0000}"/>
    <cellStyle name="Note 9 3 4 3 3 3" xfId="37461" xr:uid="{00000000-0005-0000-0000-0000267D0000}"/>
    <cellStyle name="Note 9 3 4 3 4" xfId="16488" xr:uid="{00000000-0005-0000-0000-0000277D0000}"/>
    <cellStyle name="Note 9 3 4 3 4 2" xfId="26662" xr:uid="{00000000-0005-0000-0000-0000287D0000}"/>
    <cellStyle name="Note 9 3 4 3 4 3" xfId="40003" xr:uid="{00000000-0005-0000-0000-0000297D0000}"/>
    <cellStyle name="Note 9 3 4 3 5" xfId="26657" xr:uid="{00000000-0005-0000-0000-00002A7D0000}"/>
    <cellStyle name="Note 9 3 4 3 6" xfId="34901" xr:uid="{00000000-0005-0000-0000-00002B7D0000}"/>
    <cellStyle name="Note 9 3 4 4" xfId="26649" xr:uid="{00000000-0005-0000-0000-00002C7D0000}"/>
    <cellStyle name="Note 9 3 4 5" xfId="33604" xr:uid="{00000000-0005-0000-0000-00002D7D0000}"/>
    <cellStyle name="Note 9 3 5" xfId="16489" xr:uid="{00000000-0005-0000-0000-00002E7D0000}"/>
    <cellStyle name="Note 9 3 5 2" xfId="16490" xr:uid="{00000000-0005-0000-0000-00002F7D0000}"/>
    <cellStyle name="Note 9 3 5 2 2" xfId="16491" xr:uid="{00000000-0005-0000-0000-0000307D0000}"/>
    <cellStyle name="Note 9 3 5 2 2 2" xfId="16492" xr:uid="{00000000-0005-0000-0000-0000317D0000}"/>
    <cellStyle name="Note 9 3 5 2 2 2 2" xfId="26666" xr:uid="{00000000-0005-0000-0000-0000327D0000}"/>
    <cellStyle name="Note 9 3 5 2 2 2 3" xfId="38277" xr:uid="{00000000-0005-0000-0000-0000337D0000}"/>
    <cellStyle name="Note 9 3 5 2 2 3" xfId="16493" xr:uid="{00000000-0005-0000-0000-0000347D0000}"/>
    <cellStyle name="Note 9 3 5 2 2 3 2" xfId="26667" xr:uid="{00000000-0005-0000-0000-0000357D0000}"/>
    <cellStyle name="Note 9 3 5 2 2 3 3" xfId="40817" xr:uid="{00000000-0005-0000-0000-0000367D0000}"/>
    <cellStyle name="Note 9 3 5 2 2 4" xfId="26665" xr:uid="{00000000-0005-0000-0000-0000377D0000}"/>
    <cellStyle name="Note 9 3 5 2 2 5" xfId="35724" xr:uid="{00000000-0005-0000-0000-0000387D0000}"/>
    <cellStyle name="Note 9 3 5 2 3" xfId="16494" xr:uid="{00000000-0005-0000-0000-0000397D0000}"/>
    <cellStyle name="Note 9 3 5 2 3 2" xfId="26668" xr:uid="{00000000-0005-0000-0000-00003A7D0000}"/>
    <cellStyle name="Note 9 3 5 2 3 3" xfId="37003" xr:uid="{00000000-0005-0000-0000-00003B7D0000}"/>
    <cellStyle name="Note 9 3 5 2 4" xfId="16495" xr:uid="{00000000-0005-0000-0000-00003C7D0000}"/>
    <cellStyle name="Note 9 3 5 2 4 2" xfId="26669" xr:uid="{00000000-0005-0000-0000-00003D7D0000}"/>
    <cellStyle name="Note 9 3 5 2 4 3" xfId="39547" xr:uid="{00000000-0005-0000-0000-00003E7D0000}"/>
    <cellStyle name="Note 9 3 5 2 5" xfId="26664" xr:uid="{00000000-0005-0000-0000-00003F7D0000}"/>
    <cellStyle name="Note 9 3 5 2 6" xfId="34449" xr:uid="{00000000-0005-0000-0000-0000407D0000}"/>
    <cellStyle name="Note 9 3 5 3" xfId="26663" xr:uid="{00000000-0005-0000-0000-0000417D0000}"/>
    <cellStyle name="Note 9 3 5 4" xfId="32472" xr:uid="{00000000-0005-0000-0000-0000427D0000}"/>
    <cellStyle name="Note 9 3 6" xfId="16496" xr:uid="{00000000-0005-0000-0000-0000437D0000}"/>
    <cellStyle name="Note 9 3 6 2" xfId="16497" xr:uid="{00000000-0005-0000-0000-0000447D0000}"/>
    <cellStyle name="Note 9 3 6 2 2" xfId="16498" xr:uid="{00000000-0005-0000-0000-0000457D0000}"/>
    <cellStyle name="Note 9 3 6 2 2 2" xfId="26672" xr:uid="{00000000-0005-0000-0000-0000467D0000}"/>
    <cellStyle name="Note 9 3 6 2 2 3" xfId="38135" xr:uid="{00000000-0005-0000-0000-0000477D0000}"/>
    <cellStyle name="Note 9 3 6 2 3" xfId="16499" xr:uid="{00000000-0005-0000-0000-0000487D0000}"/>
    <cellStyle name="Note 9 3 6 2 3 2" xfId="26673" xr:uid="{00000000-0005-0000-0000-0000497D0000}"/>
    <cellStyle name="Note 9 3 6 2 3 3" xfId="40675" xr:uid="{00000000-0005-0000-0000-00004A7D0000}"/>
    <cellStyle name="Note 9 3 6 2 4" xfId="26671" xr:uid="{00000000-0005-0000-0000-00004B7D0000}"/>
    <cellStyle name="Note 9 3 6 2 5" xfId="35582" xr:uid="{00000000-0005-0000-0000-00004C7D0000}"/>
    <cellStyle name="Note 9 3 6 3" xfId="16500" xr:uid="{00000000-0005-0000-0000-00004D7D0000}"/>
    <cellStyle name="Note 9 3 6 3 2" xfId="26674" xr:uid="{00000000-0005-0000-0000-00004E7D0000}"/>
    <cellStyle name="Note 9 3 6 3 3" xfId="36861" xr:uid="{00000000-0005-0000-0000-00004F7D0000}"/>
    <cellStyle name="Note 9 3 6 4" xfId="16501" xr:uid="{00000000-0005-0000-0000-0000507D0000}"/>
    <cellStyle name="Note 9 3 6 4 2" xfId="26675" xr:uid="{00000000-0005-0000-0000-0000517D0000}"/>
    <cellStyle name="Note 9 3 6 4 3" xfId="39405" xr:uid="{00000000-0005-0000-0000-0000527D0000}"/>
    <cellStyle name="Note 9 3 6 5" xfId="26670" xr:uid="{00000000-0005-0000-0000-0000537D0000}"/>
    <cellStyle name="Note 9 3 6 6" xfId="34307" xr:uid="{00000000-0005-0000-0000-0000547D0000}"/>
    <cellStyle name="Note 9 3 7" xfId="16502" xr:uid="{00000000-0005-0000-0000-0000557D0000}"/>
    <cellStyle name="Note 9 3 7 2" xfId="26676" xr:uid="{00000000-0005-0000-0000-0000567D0000}"/>
    <cellStyle name="Note 9 3 8" xfId="16446" xr:uid="{00000000-0005-0000-0000-0000577D0000}"/>
    <cellStyle name="Note 9 3 9" xfId="26620" xr:uid="{00000000-0005-0000-0000-0000587D0000}"/>
    <cellStyle name="Note 9 4" xfId="2755" xr:uid="{00000000-0005-0000-0000-0000597D0000}"/>
    <cellStyle name="Note 9 4 2" xfId="16504" xr:uid="{00000000-0005-0000-0000-00005A7D0000}"/>
    <cellStyle name="Note 9 4 2 2" xfId="16505" xr:uid="{00000000-0005-0000-0000-00005B7D0000}"/>
    <cellStyle name="Note 9 4 2 2 2" xfId="16506" xr:uid="{00000000-0005-0000-0000-00005C7D0000}"/>
    <cellStyle name="Note 9 4 2 2 2 2" xfId="16507" xr:uid="{00000000-0005-0000-0000-00005D7D0000}"/>
    <cellStyle name="Note 9 4 2 2 2 2 2" xfId="26681" xr:uid="{00000000-0005-0000-0000-00005E7D0000}"/>
    <cellStyle name="Note 9 4 2 2 2 2 3" xfId="38865" xr:uid="{00000000-0005-0000-0000-00005F7D0000}"/>
    <cellStyle name="Note 9 4 2 2 2 3" xfId="16508" xr:uid="{00000000-0005-0000-0000-0000607D0000}"/>
    <cellStyle name="Note 9 4 2 2 2 3 2" xfId="26682" xr:uid="{00000000-0005-0000-0000-0000617D0000}"/>
    <cellStyle name="Note 9 4 2 2 2 3 3" xfId="41405" xr:uid="{00000000-0005-0000-0000-0000627D0000}"/>
    <cellStyle name="Note 9 4 2 2 2 4" xfId="26680" xr:uid="{00000000-0005-0000-0000-0000637D0000}"/>
    <cellStyle name="Note 9 4 2 2 2 5" xfId="36312" xr:uid="{00000000-0005-0000-0000-0000647D0000}"/>
    <cellStyle name="Note 9 4 2 2 3" xfId="16509" xr:uid="{00000000-0005-0000-0000-0000657D0000}"/>
    <cellStyle name="Note 9 4 2 2 3 2" xfId="26683" xr:uid="{00000000-0005-0000-0000-0000667D0000}"/>
    <cellStyle name="Note 9 4 2 2 3 3" xfId="37593" xr:uid="{00000000-0005-0000-0000-0000677D0000}"/>
    <cellStyle name="Note 9 4 2 2 4" xfId="16510" xr:uid="{00000000-0005-0000-0000-0000687D0000}"/>
    <cellStyle name="Note 9 4 2 2 4 2" xfId="26684" xr:uid="{00000000-0005-0000-0000-0000697D0000}"/>
    <cellStyle name="Note 9 4 2 2 4 3" xfId="40135" xr:uid="{00000000-0005-0000-0000-00006A7D0000}"/>
    <cellStyle name="Note 9 4 2 2 5" xfId="26679" xr:uid="{00000000-0005-0000-0000-00006B7D0000}"/>
    <cellStyle name="Note 9 4 2 2 6" xfId="35033" xr:uid="{00000000-0005-0000-0000-00006C7D0000}"/>
    <cellStyle name="Note 9 4 2 3" xfId="26678" xr:uid="{00000000-0005-0000-0000-00006D7D0000}"/>
    <cellStyle name="Note 9 4 2 4" xfId="33762" xr:uid="{00000000-0005-0000-0000-00006E7D0000}"/>
    <cellStyle name="Note 9 4 3" xfId="16511" xr:uid="{00000000-0005-0000-0000-00006F7D0000}"/>
    <cellStyle name="Note 9 4 3 2" xfId="16512" xr:uid="{00000000-0005-0000-0000-0000707D0000}"/>
    <cellStyle name="Note 9 4 3 2 2" xfId="16513" xr:uid="{00000000-0005-0000-0000-0000717D0000}"/>
    <cellStyle name="Note 9 4 3 2 2 2" xfId="26687" xr:uid="{00000000-0005-0000-0000-0000727D0000}"/>
    <cellStyle name="Note 9 4 3 2 2 3" xfId="38345" xr:uid="{00000000-0005-0000-0000-0000737D0000}"/>
    <cellStyle name="Note 9 4 3 2 3" xfId="16514" xr:uid="{00000000-0005-0000-0000-0000747D0000}"/>
    <cellStyle name="Note 9 4 3 2 3 2" xfId="26688" xr:uid="{00000000-0005-0000-0000-0000757D0000}"/>
    <cellStyle name="Note 9 4 3 2 3 3" xfId="40885" xr:uid="{00000000-0005-0000-0000-0000767D0000}"/>
    <cellStyle name="Note 9 4 3 2 4" xfId="26686" xr:uid="{00000000-0005-0000-0000-0000777D0000}"/>
    <cellStyle name="Note 9 4 3 2 5" xfId="35792" xr:uid="{00000000-0005-0000-0000-0000787D0000}"/>
    <cellStyle name="Note 9 4 3 3" xfId="16515" xr:uid="{00000000-0005-0000-0000-0000797D0000}"/>
    <cellStyle name="Note 9 4 3 3 2" xfId="26689" xr:uid="{00000000-0005-0000-0000-00007A7D0000}"/>
    <cellStyle name="Note 9 4 3 3 3" xfId="37071" xr:uid="{00000000-0005-0000-0000-00007B7D0000}"/>
    <cellStyle name="Note 9 4 3 4" xfId="16516" xr:uid="{00000000-0005-0000-0000-00007C7D0000}"/>
    <cellStyle name="Note 9 4 3 4 2" xfId="26690" xr:uid="{00000000-0005-0000-0000-00007D7D0000}"/>
    <cellStyle name="Note 9 4 3 4 3" xfId="39615" xr:uid="{00000000-0005-0000-0000-00007E7D0000}"/>
    <cellStyle name="Note 9 4 3 5" xfId="26685" xr:uid="{00000000-0005-0000-0000-00007F7D0000}"/>
    <cellStyle name="Note 9 4 3 6" xfId="34516" xr:uid="{00000000-0005-0000-0000-0000807D0000}"/>
    <cellStyle name="Note 9 4 4" xfId="16517" xr:uid="{00000000-0005-0000-0000-0000817D0000}"/>
    <cellStyle name="Note 9 4 4 2" xfId="26691" xr:uid="{00000000-0005-0000-0000-0000827D0000}"/>
    <cellStyle name="Note 9 4 5" xfId="16503" xr:uid="{00000000-0005-0000-0000-0000837D0000}"/>
    <cellStyle name="Note 9 4 6" xfId="26677" xr:uid="{00000000-0005-0000-0000-0000847D0000}"/>
    <cellStyle name="Note 9 4 7" xfId="32562" xr:uid="{00000000-0005-0000-0000-0000857D0000}"/>
    <cellStyle name="Note 9 5" xfId="16518" xr:uid="{00000000-0005-0000-0000-0000867D0000}"/>
    <cellStyle name="Note 9 5 2" xfId="16519" xr:uid="{00000000-0005-0000-0000-0000877D0000}"/>
    <cellStyle name="Note 9 5 2 2" xfId="16520" xr:uid="{00000000-0005-0000-0000-0000887D0000}"/>
    <cellStyle name="Note 9 5 2 2 2" xfId="16521" xr:uid="{00000000-0005-0000-0000-0000897D0000}"/>
    <cellStyle name="Note 9 5 2 2 2 2" xfId="16522" xr:uid="{00000000-0005-0000-0000-00008A7D0000}"/>
    <cellStyle name="Note 9 5 2 2 2 2 2" xfId="26696" xr:uid="{00000000-0005-0000-0000-00008B7D0000}"/>
    <cellStyle name="Note 9 5 2 2 2 2 3" xfId="39016" xr:uid="{00000000-0005-0000-0000-00008C7D0000}"/>
    <cellStyle name="Note 9 5 2 2 2 3" xfId="16523" xr:uid="{00000000-0005-0000-0000-00008D7D0000}"/>
    <cellStyle name="Note 9 5 2 2 2 3 2" xfId="26697" xr:uid="{00000000-0005-0000-0000-00008E7D0000}"/>
    <cellStyle name="Note 9 5 2 2 2 3 3" xfId="41556" xr:uid="{00000000-0005-0000-0000-00008F7D0000}"/>
    <cellStyle name="Note 9 5 2 2 2 4" xfId="26695" xr:uid="{00000000-0005-0000-0000-0000907D0000}"/>
    <cellStyle name="Note 9 5 2 2 2 5" xfId="36463" xr:uid="{00000000-0005-0000-0000-0000917D0000}"/>
    <cellStyle name="Note 9 5 2 2 3" xfId="16524" xr:uid="{00000000-0005-0000-0000-0000927D0000}"/>
    <cellStyle name="Note 9 5 2 2 3 2" xfId="26698" xr:uid="{00000000-0005-0000-0000-0000937D0000}"/>
    <cellStyle name="Note 9 5 2 2 3 3" xfId="37744" xr:uid="{00000000-0005-0000-0000-0000947D0000}"/>
    <cellStyle name="Note 9 5 2 2 4" xfId="16525" xr:uid="{00000000-0005-0000-0000-0000957D0000}"/>
    <cellStyle name="Note 9 5 2 2 4 2" xfId="26699" xr:uid="{00000000-0005-0000-0000-0000967D0000}"/>
    <cellStyle name="Note 9 5 2 2 4 3" xfId="40286" xr:uid="{00000000-0005-0000-0000-0000977D0000}"/>
    <cellStyle name="Note 9 5 2 2 5" xfId="26694" xr:uid="{00000000-0005-0000-0000-0000987D0000}"/>
    <cellStyle name="Note 9 5 2 2 6" xfId="35184" xr:uid="{00000000-0005-0000-0000-0000997D0000}"/>
    <cellStyle name="Note 9 5 2 3" xfId="26693" xr:uid="{00000000-0005-0000-0000-00009A7D0000}"/>
    <cellStyle name="Note 9 5 2 4" xfId="33913" xr:uid="{00000000-0005-0000-0000-00009B7D0000}"/>
    <cellStyle name="Note 9 5 3" xfId="16526" xr:uid="{00000000-0005-0000-0000-00009C7D0000}"/>
    <cellStyle name="Note 9 5 3 2" xfId="16527" xr:uid="{00000000-0005-0000-0000-00009D7D0000}"/>
    <cellStyle name="Note 9 5 3 2 2" xfId="16528" xr:uid="{00000000-0005-0000-0000-00009E7D0000}"/>
    <cellStyle name="Note 9 5 3 2 2 2" xfId="26702" xr:uid="{00000000-0005-0000-0000-00009F7D0000}"/>
    <cellStyle name="Note 9 5 3 2 2 3" xfId="38496" xr:uid="{00000000-0005-0000-0000-0000A07D0000}"/>
    <cellStyle name="Note 9 5 3 2 3" xfId="16529" xr:uid="{00000000-0005-0000-0000-0000A17D0000}"/>
    <cellStyle name="Note 9 5 3 2 3 2" xfId="26703" xr:uid="{00000000-0005-0000-0000-0000A27D0000}"/>
    <cellStyle name="Note 9 5 3 2 3 3" xfId="41036" xr:uid="{00000000-0005-0000-0000-0000A37D0000}"/>
    <cellStyle name="Note 9 5 3 2 4" xfId="26701" xr:uid="{00000000-0005-0000-0000-0000A47D0000}"/>
    <cellStyle name="Note 9 5 3 2 5" xfId="35943" xr:uid="{00000000-0005-0000-0000-0000A57D0000}"/>
    <cellStyle name="Note 9 5 3 3" xfId="16530" xr:uid="{00000000-0005-0000-0000-0000A67D0000}"/>
    <cellStyle name="Note 9 5 3 3 2" xfId="26704" xr:uid="{00000000-0005-0000-0000-0000A77D0000}"/>
    <cellStyle name="Note 9 5 3 3 3" xfId="37222" xr:uid="{00000000-0005-0000-0000-0000A87D0000}"/>
    <cellStyle name="Note 9 5 3 4" xfId="16531" xr:uid="{00000000-0005-0000-0000-0000A97D0000}"/>
    <cellStyle name="Note 9 5 3 4 2" xfId="26705" xr:uid="{00000000-0005-0000-0000-0000AA7D0000}"/>
    <cellStyle name="Note 9 5 3 4 3" xfId="39766" xr:uid="{00000000-0005-0000-0000-0000AB7D0000}"/>
    <cellStyle name="Note 9 5 3 5" xfId="26700" xr:uid="{00000000-0005-0000-0000-0000AC7D0000}"/>
    <cellStyle name="Note 9 5 3 6" xfId="34663" xr:uid="{00000000-0005-0000-0000-0000AD7D0000}"/>
    <cellStyle name="Note 9 5 4" xfId="16532" xr:uid="{00000000-0005-0000-0000-0000AE7D0000}"/>
    <cellStyle name="Note 9 5 4 2" xfId="26706" xr:uid="{00000000-0005-0000-0000-0000AF7D0000}"/>
    <cellStyle name="Note 9 5 5" xfId="26692" xr:uid="{00000000-0005-0000-0000-0000B07D0000}"/>
    <cellStyle name="Note 9 5 6" xfId="32710" xr:uid="{00000000-0005-0000-0000-0000B17D0000}"/>
    <cellStyle name="Note 9 6" xfId="16533" xr:uid="{00000000-0005-0000-0000-0000B27D0000}"/>
    <cellStyle name="Note 9 6 2" xfId="16534" xr:uid="{00000000-0005-0000-0000-0000B37D0000}"/>
    <cellStyle name="Note 9 6 2 2" xfId="16535" xr:uid="{00000000-0005-0000-0000-0000B47D0000}"/>
    <cellStyle name="Note 9 6 2 2 2" xfId="16536" xr:uid="{00000000-0005-0000-0000-0000B57D0000}"/>
    <cellStyle name="Note 9 6 2 2 2 2" xfId="16537" xr:uid="{00000000-0005-0000-0000-0000B67D0000}"/>
    <cellStyle name="Note 9 6 2 2 2 2 2" xfId="26711" xr:uid="{00000000-0005-0000-0000-0000B77D0000}"/>
    <cellStyle name="Note 9 6 2 2 2 2 3" xfId="39175" xr:uid="{00000000-0005-0000-0000-0000B87D0000}"/>
    <cellStyle name="Note 9 6 2 2 2 3" xfId="16538" xr:uid="{00000000-0005-0000-0000-0000B97D0000}"/>
    <cellStyle name="Note 9 6 2 2 2 3 2" xfId="26712" xr:uid="{00000000-0005-0000-0000-0000BA7D0000}"/>
    <cellStyle name="Note 9 6 2 2 2 3 3" xfId="41715" xr:uid="{00000000-0005-0000-0000-0000BB7D0000}"/>
    <cellStyle name="Note 9 6 2 2 2 4" xfId="26710" xr:uid="{00000000-0005-0000-0000-0000BC7D0000}"/>
    <cellStyle name="Note 9 6 2 2 2 5" xfId="36622" xr:uid="{00000000-0005-0000-0000-0000BD7D0000}"/>
    <cellStyle name="Note 9 6 2 2 3" xfId="16539" xr:uid="{00000000-0005-0000-0000-0000BE7D0000}"/>
    <cellStyle name="Note 9 6 2 2 3 2" xfId="26713" xr:uid="{00000000-0005-0000-0000-0000BF7D0000}"/>
    <cellStyle name="Note 9 6 2 2 3 3" xfId="37905" xr:uid="{00000000-0005-0000-0000-0000C07D0000}"/>
    <cellStyle name="Note 9 6 2 2 4" xfId="16540" xr:uid="{00000000-0005-0000-0000-0000C17D0000}"/>
    <cellStyle name="Note 9 6 2 2 4 2" xfId="26714" xr:uid="{00000000-0005-0000-0000-0000C27D0000}"/>
    <cellStyle name="Note 9 6 2 2 4 3" xfId="40445" xr:uid="{00000000-0005-0000-0000-0000C37D0000}"/>
    <cellStyle name="Note 9 6 2 2 5" xfId="26709" xr:uid="{00000000-0005-0000-0000-0000C47D0000}"/>
    <cellStyle name="Note 9 6 2 2 6" xfId="35345" xr:uid="{00000000-0005-0000-0000-0000C57D0000}"/>
    <cellStyle name="Note 9 6 2 3" xfId="26708" xr:uid="{00000000-0005-0000-0000-0000C67D0000}"/>
    <cellStyle name="Note 9 6 2 4" xfId="34073" xr:uid="{00000000-0005-0000-0000-0000C77D0000}"/>
    <cellStyle name="Note 9 6 3" xfId="16541" xr:uid="{00000000-0005-0000-0000-0000C87D0000}"/>
    <cellStyle name="Note 9 6 3 2" xfId="16542" xr:uid="{00000000-0005-0000-0000-0000C97D0000}"/>
    <cellStyle name="Note 9 6 3 2 2" xfId="16543" xr:uid="{00000000-0005-0000-0000-0000CA7D0000}"/>
    <cellStyle name="Note 9 6 3 2 2 2" xfId="26717" xr:uid="{00000000-0005-0000-0000-0000CB7D0000}"/>
    <cellStyle name="Note 9 6 3 2 2 3" xfId="38655" xr:uid="{00000000-0005-0000-0000-0000CC7D0000}"/>
    <cellStyle name="Note 9 6 3 2 3" xfId="16544" xr:uid="{00000000-0005-0000-0000-0000CD7D0000}"/>
    <cellStyle name="Note 9 6 3 2 3 2" xfId="26718" xr:uid="{00000000-0005-0000-0000-0000CE7D0000}"/>
    <cellStyle name="Note 9 6 3 2 3 3" xfId="41195" xr:uid="{00000000-0005-0000-0000-0000CF7D0000}"/>
    <cellStyle name="Note 9 6 3 2 4" xfId="26716" xr:uid="{00000000-0005-0000-0000-0000D07D0000}"/>
    <cellStyle name="Note 9 6 3 2 5" xfId="36102" xr:uid="{00000000-0005-0000-0000-0000D17D0000}"/>
    <cellStyle name="Note 9 6 3 3" xfId="16545" xr:uid="{00000000-0005-0000-0000-0000D27D0000}"/>
    <cellStyle name="Note 9 6 3 3 2" xfId="26719" xr:uid="{00000000-0005-0000-0000-0000D37D0000}"/>
    <cellStyle name="Note 9 6 3 3 3" xfId="37383" xr:uid="{00000000-0005-0000-0000-0000D47D0000}"/>
    <cellStyle name="Note 9 6 3 4" xfId="16546" xr:uid="{00000000-0005-0000-0000-0000D57D0000}"/>
    <cellStyle name="Note 9 6 3 4 2" xfId="26720" xr:uid="{00000000-0005-0000-0000-0000D67D0000}"/>
    <cellStyle name="Note 9 6 3 4 3" xfId="39925" xr:uid="{00000000-0005-0000-0000-0000D77D0000}"/>
    <cellStyle name="Note 9 6 3 5" xfId="26715" xr:uid="{00000000-0005-0000-0000-0000D87D0000}"/>
    <cellStyle name="Note 9 6 3 6" xfId="34822" xr:uid="{00000000-0005-0000-0000-0000D97D0000}"/>
    <cellStyle name="Note 9 6 4" xfId="26707" xr:uid="{00000000-0005-0000-0000-0000DA7D0000}"/>
    <cellStyle name="Note 9 6 5" xfId="32886" xr:uid="{00000000-0005-0000-0000-0000DB7D0000}"/>
    <cellStyle name="Note 9 7" xfId="16547" xr:uid="{00000000-0005-0000-0000-0000DC7D0000}"/>
    <cellStyle name="Note 9 7 2" xfId="16548" xr:uid="{00000000-0005-0000-0000-0000DD7D0000}"/>
    <cellStyle name="Note 9 7 2 2" xfId="16549" xr:uid="{00000000-0005-0000-0000-0000DE7D0000}"/>
    <cellStyle name="Note 9 7 2 2 2" xfId="16550" xr:uid="{00000000-0005-0000-0000-0000DF7D0000}"/>
    <cellStyle name="Note 9 7 2 2 2 2" xfId="26724" xr:uid="{00000000-0005-0000-0000-0000E07D0000}"/>
    <cellStyle name="Note 9 7 2 2 2 3" xfId="38209" xr:uid="{00000000-0005-0000-0000-0000E17D0000}"/>
    <cellStyle name="Note 9 7 2 2 3" xfId="16551" xr:uid="{00000000-0005-0000-0000-0000E27D0000}"/>
    <cellStyle name="Note 9 7 2 2 3 2" xfId="26725" xr:uid="{00000000-0005-0000-0000-0000E37D0000}"/>
    <cellStyle name="Note 9 7 2 2 3 3" xfId="40749" xr:uid="{00000000-0005-0000-0000-0000E47D0000}"/>
    <cellStyle name="Note 9 7 2 2 4" xfId="26723" xr:uid="{00000000-0005-0000-0000-0000E57D0000}"/>
    <cellStyle name="Note 9 7 2 2 5" xfId="35656" xr:uid="{00000000-0005-0000-0000-0000E67D0000}"/>
    <cellStyle name="Note 9 7 2 3" xfId="16552" xr:uid="{00000000-0005-0000-0000-0000E77D0000}"/>
    <cellStyle name="Note 9 7 2 3 2" xfId="26726" xr:uid="{00000000-0005-0000-0000-0000E87D0000}"/>
    <cellStyle name="Note 9 7 2 3 3" xfId="36935" xr:uid="{00000000-0005-0000-0000-0000E97D0000}"/>
    <cellStyle name="Note 9 7 2 4" xfId="16553" xr:uid="{00000000-0005-0000-0000-0000EA7D0000}"/>
    <cellStyle name="Note 9 7 2 4 2" xfId="26727" xr:uid="{00000000-0005-0000-0000-0000EB7D0000}"/>
    <cellStyle name="Note 9 7 2 4 3" xfId="39479" xr:uid="{00000000-0005-0000-0000-0000EC7D0000}"/>
    <cellStyle name="Note 9 7 2 5" xfId="26722" xr:uid="{00000000-0005-0000-0000-0000ED7D0000}"/>
    <cellStyle name="Note 9 7 2 6" xfId="34381" xr:uid="{00000000-0005-0000-0000-0000EE7D0000}"/>
    <cellStyle name="Note 9 7 3" xfId="26721" xr:uid="{00000000-0005-0000-0000-0000EF7D0000}"/>
    <cellStyle name="Note 9 7 4" xfId="31782" xr:uid="{00000000-0005-0000-0000-0000F07D0000}"/>
    <cellStyle name="Note 9 8" xfId="16554" xr:uid="{00000000-0005-0000-0000-0000F17D0000}"/>
    <cellStyle name="Note 9 8 2" xfId="16555" xr:uid="{00000000-0005-0000-0000-0000F27D0000}"/>
    <cellStyle name="Note 9 8 2 2" xfId="16556" xr:uid="{00000000-0005-0000-0000-0000F37D0000}"/>
    <cellStyle name="Note 9 8 2 2 2" xfId="26730" xr:uid="{00000000-0005-0000-0000-0000F47D0000}"/>
    <cellStyle name="Note 9 8 2 2 3" xfId="38057" xr:uid="{00000000-0005-0000-0000-0000F57D0000}"/>
    <cellStyle name="Note 9 8 2 3" xfId="16557" xr:uid="{00000000-0005-0000-0000-0000F67D0000}"/>
    <cellStyle name="Note 9 8 2 3 2" xfId="26731" xr:uid="{00000000-0005-0000-0000-0000F77D0000}"/>
    <cellStyle name="Note 9 8 2 3 3" xfId="40597" xr:uid="{00000000-0005-0000-0000-0000F87D0000}"/>
    <cellStyle name="Note 9 8 2 4" xfId="26729" xr:uid="{00000000-0005-0000-0000-0000F97D0000}"/>
    <cellStyle name="Note 9 8 2 5" xfId="35504" xr:uid="{00000000-0005-0000-0000-0000FA7D0000}"/>
    <cellStyle name="Note 9 8 3" xfId="16558" xr:uid="{00000000-0005-0000-0000-0000FB7D0000}"/>
    <cellStyle name="Note 9 8 3 2" xfId="26732" xr:uid="{00000000-0005-0000-0000-0000FC7D0000}"/>
    <cellStyle name="Note 9 8 3 3" xfId="36783" xr:uid="{00000000-0005-0000-0000-0000FD7D0000}"/>
    <cellStyle name="Note 9 8 4" xfId="16559" xr:uid="{00000000-0005-0000-0000-0000FE7D0000}"/>
    <cellStyle name="Note 9 8 4 2" xfId="26733" xr:uid="{00000000-0005-0000-0000-0000FF7D0000}"/>
    <cellStyle name="Note 9 8 4 3" xfId="39327" xr:uid="{00000000-0005-0000-0000-0000007E0000}"/>
    <cellStyle name="Note 9 8 5" xfId="26728" xr:uid="{00000000-0005-0000-0000-0000017E0000}"/>
    <cellStyle name="Note 9 8 6" xfId="34229" xr:uid="{00000000-0005-0000-0000-0000027E0000}"/>
    <cellStyle name="Note 9 9" xfId="16560" xr:uid="{00000000-0005-0000-0000-0000037E0000}"/>
    <cellStyle name="Note 9 9 2" xfId="26734" xr:uid="{00000000-0005-0000-0000-0000047E0000}"/>
    <cellStyle name="Note 9 9 3" xfId="42593" xr:uid="{00000000-0005-0000-0000-0000057E0000}"/>
    <cellStyle name="Output" xfId="2756" builtinId="21" customBuiltin="1"/>
    <cellStyle name="Output 10" xfId="2757" xr:uid="{00000000-0005-0000-0000-0000077E0000}"/>
    <cellStyle name="Output 10 10" xfId="26736" xr:uid="{00000000-0005-0000-0000-0000087E0000}"/>
    <cellStyle name="Output 10 2" xfId="2758" xr:uid="{00000000-0005-0000-0000-0000097E0000}"/>
    <cellStyle name="Output 10 2 10" xfId="26737" xr:uid="{00000000-0005-0000-0000-00000A7E0000}"/>
    <cellStyle name="Output 10 2 11" xfId="31706" xr:uid="{00000000-0005-0000-0000-00000B7E0000}"/>
    <cellStyle name="Output 10 2 2" xfId="16564" xr:uid="{00000000-0005-0000-0000-00000C7E0000}"/>
    <cellStyle name="Output 10 2 2 2" xfId="16565" xr:uid="{00000000-0005-0000-0000-00000D7E0000}"/>
    <cellStyle name="Output 10 2 2 2 2" xfId="16566" xr:uid="{00000000-0005-0000-0000-00000E7E0000}"/>
    <cellStyle name="Output 10 2 2 2 2 2" xfId="16567" xr:uid="{00000000-0005-0000-0000-00000F7E0000}"/>
    <cellStyle name="Output 10 2 2 2 2 2 2" xfId="16568" xr:uid="{00000000-0005-0000-0000-0000107E0000}"/>
    <cellStyle name="Output 10 2 2 2 2 2 2 2" xfId="26742" xr:uid="{00000000-0005-0000-0000-0000117E0000}"/>
    <cellStyle name="Output 10 2 2 2 2 2 2 3" xfId="38945" xr:uid="{00000000-0005-0000-0000-0000127E0000}"/>
    <cellStyle name="Output 10 2 2 2 2 2 3" xfId="16569" xr:uid="{00000000-0005-0000-0000-0000137E0000}"/>
    <cellStyle name="Output 10 2 2 2 2 2 3 2" xfId="26743" xr:uid="{00000000-0005-0000-0000-0000147E0000}"/>
    <cellStyle name="Output 10 2 2 2 2 2 3 3" xfId="41485" xr:uid="{00000000-0005-0000-0000-0000157E0000}"/>
    <cellStyle name="Output 10 2 2 2 2 2 4" xfId="26741" xr:uid="{00000000-0005-0000-0000-0000167E0000}"/>
    <cellStyle name="Output 10 2 2 2 2 2 5" xfId="36392" xr:uid="{00000000-0005-0000-0000-0000177E0000}"/>
    <cellStyle name="Output 10 2 2 2 2 3" xfId="16570" xr:uid="{00000000-0005-0000-0000-0000187E0000}"/>
    <cellStyle name="Output 10 2 2 2 2 3 2" xfId="26744" xr:uid="{00000000-0005-0000-0000-0000197E0000}"/>
    <cellStyle name="Output 10 2 2 2 2 3 3" xfId="37673" xr:uid="{00000000-0005-0000-0000-00001A7E0000}"/>
    <cellStyle name="Output 10 2 2 2 2 4" xfId="16571" xr:uid="{00000000-0005-0000-0000-00001B7E0000}"/>
    <cellStyle name="Output 10 2 2 2 2 4 2" xfId="26745" xr:uid="{00000000-0005-0000-0000-00001C7E0000}"/>
    <cellStyle name="Output 10 2 2 2 2 4 3" xfId="40215" xr:uid="{00000000-0005-0000-0000-00001D7E0000}"/>
    <cellStyle name="Output 10 2 2 2 2 5" xfId="26740" xr:uid="{00000000-0005-0000-0000-00001E7E0000}"/>
    <cellStyle name="Output 10 2 2 2 2 6" xfId="35113" xr:uid="{00000000-0005-0000-0000-00001F7E0000}"/>
    <cellStyle name="Output 10 2 2 2 3" xfId="26739" xr:uid="{00000000-0005-0000-0000-0000207E0000}"/>
    <cellStyle name="Output 10 2 2 2 4" xfId="33842" xr:uid="{00000000-0005-0000-0000-0000217E0000}"/>
    <cellStyle name="Output 10 2 2 3" xfId="16572" xr:uid="{00000000-0005-0000-0000-0000227E0000}"/>
    <cellStyle name="Output 10 2 2 3 2" xfId="16573" xr:uid="{00000000-0005-0000-0000-0000237E0000}"/>
    <cellStyle name="Output 10 2 2 3 2 2" xfId="16574" xr:uid="{00000000-0005-0000-0000-0000247E0000}"/>
    <cellStyle name="Output 10 2 2 3 2 2 2" xfId="26748" xr:uid="{00000000-0005-0000-0000-0000257E0000}"/>
    <cellStyle name="Output 10 2 2 3 2 2 3" xfId="38425" xr:uid="{00000000-0005-0000-0000-0000267E0000}"/>
    <cellStyle name="Output 10 2 2 3 2 3" xfId="16575" xr:uid="{00000000-0005-0000-0000-0000277E0000}"/>
    <cellStyle name="Output 10 2 2 3 2 3 2" xfId="26749" xr:uid="{00000000-0005-0000-0000-0000287E0000}"/>
    <cellStyle name="Output 10 2 2 3 2 3 3" xfId="40965" xr:uid="{00000000-0005-0000-0000-0000297E0000}"/>
    <cellStyle name="Output 10 2 2 3 2 4" xfId="26747" xr:uid="{00000000-0005-0000-0000-00002A7E0000}"/>
    <cellStyle name="Output 10 2 2 3 2 5" xfId="35872" xr:uid="{00000000-0005-0000-0000-00002B7E0000}"/>
    <cellStyle name="Output 10 2 2 3 3" xfId="16576" xr:uid="{00000000-0005-0000-0000-00002C7E0000}"/>
    <cellStyle name="Output 10 2 2 3 3 2" xfId="26750" xr:uid="{00000000-0005-0000-0000-00002D7E0000}"/>
    <cellStyle name="Output 10 2 2 3 3 3" xfId="37151" xr:uid="{00000000-0005-0000-0000-00002E7E0000}"/>
    <cellStyle name="Output 10 2 2 3 4" xfId="16577" xr:uid="{00000000-0005-0000-0000-00002F7E0000}"/>
    <cellStyle name="Output 10 2 2 3 4 2" xfId="26751" xr:uid="{00000000-0005-0000-0000-0000307E0000}"/>
    <cellStyle name="Output 10 2 2 3 4 3" xfId="39695" xr:uid="{00000000-0005-0000-0000-0000317E0000}"/>
    <cellStyle name="Output 10 2 2 3 5" xfId="26746" xr:uid="{00000000-0005-0000-0000-0000327E0000}"/>
    <cellStyle name="Output 10 2 2 3 6" xfId="34594" xr:uid="{00000000-0005-0000-0000-0000337E0000}"/>
    <cellStyle name="Output 10 2 2 4" xfId="26738" xr:uid="{00000000-0005-0000-0000-0000347E0000}"/>
    <cellStyle name="Output 10 2 2 5" xfId="32639" xr:uid="{00000000-0005-0000-0000-0000357E0000}"/>
    <cellStyle name="Output 10 2 3" xfId="16578" xr:uid="{00000000-0005-0000-0000-0000367E0000}"/>
    <cellStyle name="Output 10 2 3 2" xfId="16579" xr:uid="{00000000-0005-0000-0000-0000377E0000}"/>
    <cellStyle name="Output 10 2 3 2 2" xfId="16580" xr:uid="{00000000-0005-0000-0000-0000387E0000}"/>
    <cellStyle name="Output 10 2 3 2 2 2" xfId="16581" xr:uid="{00000000-0005-0000-0000-0000397E0000}"/>
    <cellStyle name="Output 10 2 3 2 2 2 2" xfId="16582" xr:uid="{00000000-0005-0000-0000-00003A7E0000}"/>
    <cellStyle name="Output 10 2 3 2 2 2 2 2" xfId="26756" xr:uid="{00000000-0005-0000-0000-00003B7E0000}"/>
    <cellStyle name="Output 10 2 3 2 2 2 2 3" xfId="39097" xr:uid="{00000000-0005-0000-0000-00003C7E0000}"/>
    <cellStyle name="Output 10 2 3 2 2 2 3" xfId="16583" xr:uid="{00000000-0005-0000-0000-00003D7E0000}"/>
    <cellStyle name="Output 10 2 3 2 2 2 3 2" xfId="26757" xr:uid="{00000000-0005-0000-0000-00003E7E0000}"/>
    <cellStyle name="Output 10 2 3 2 2 2 3 3" xfId="41637" xr:uid="{00000000-0005-0000-0000-00003F7E0000}"/>
    <cellStyle name="Output 10 2 3 2 2 2 4" xfId="26755" xr:uid="{00000000-0005-0000-0000-0000407E0000}"/>
    <cellStyle name="Output 10 2 3 2 2 2 5" xfId="36544" xr:uid="{00000000-0005-0000-0000-0000417E0000}"/>
    <cellStyle name="Output 10 2 3 2 2 3" xfId="16584" xr:uid="{00000000-0005-0000-0000-0000427E0000}"/>
    <cellStyle name="Output 10 2 3 2 2 3 2" xfId="26758" xr:uid="{00000000-0005-0000-0000-0000437E0000}"/>
    <cellStyle name="Output 10 2 3 2 2 3 3" xfId="37825" xr:uid="{00000000-0005-0000-0000-0000447E0000}"/>
    <cellStyle name="Output 10 2 3 2 2 4" xfId="16585" xr:uid="{00000000-0005-0000-0000-0000457E0000}"/>
    <cellStyle name="Output 10 2 3 2 2 4 2" xfId="26759" xr:uid="{00000000-0005-0000-0000-0000467E0000}"/>
    <cellStyle name="Output 10 2 3 2 2 4 3" xfId="40367" xr:uid="{00000000-0005-0000-0000-0000477E0000}"/>
    <cellStyle name="Output 10 2 3 2 2 5" xfId="26754" xr:uid="{00000000-0005-0000-0000-0000487E0000}"/>
    <cellStyle name="Output 10 2 3 2 2 6" xfId="35265" xr:uid="{00000000-0005-0000-0000-0000497E0000}"/>
    <cellStyle name="Output 10 2 3 2 3" xfId="26753" xr:uid="{00000000-0005-0000-0000-00004A7E0000}"/>
    <cellStyle name="Output 10 2 3 2 4" xfId="33993" xr:uid="{00000000-0005-0000-0000-00004B7E0000}"/>
    <cellStyle name="Output 10 2 3 3" xfId="16586" xr:uid="{00000000-0005-0000-0000-00004C7E0000}"/>
    <cellStyle name="Output 10 2 3 3 2" xfId="16587" xr:uid="{00000000-0005-0000-0000-00004D7E0000}"/>
    <cellStyle name="Output 10 2 3 3 2 2" xfId="16588" xr:uid="{00000000-0005-0000-0000-00004E7E0000}"/>
    <cellStyle name="Output 10 2 3 3 2 2 2" xfId="26762" xr:uid="{00000000-0005-0000-0000-00004F7E0000}"/>
    <cellStyle name="Output 10 2 3 3 2 2 3" xfId="38577" xr:uid="{00000000-0005-0000-0000-0000507E0000}"/>
    <cellStyle name="Output 10 2 3 3 2 3" xfId="16589" xr:uid="{00000000-0005-0000-0000-0000517E0000}"/>
    <cellStyle name="Output 10 2 3 3 2 3 2" xfId="26763" xr:uid="{00000000-0005-0000-0000-0000527E0000}"/>
    <cellStyle name="Output 10 2 3 3 2 3 3" xfId="41117" xr:uid="{00000000-0005-0000-0000-0000537E0000}"/>
    <cellStyle name="Output 10 2 3 3 2 4" xfId="26761" xr:uid="{00000000-0005-0000-0000-0000547E0000}"/>
    <cellStyle name="Output 10 2 3 3 2 5" xfId="36024" xr:uid="{00000000-0005-0000-0000-0000557E0000}"/>
    <cellStyle name="Output 10 2 3 3 3" xfId="16590" xr:uid="{00000000-0005-0000-0000-0000567E0000}"/>
    <cellStyle name="Output 10 2 3 3 3 2" xfId="26764" xr:uid="{00000000-0005-0000-0000-0000577E0000}"/>
    <cellStyle name="Output 10 2 3 3 3 3" xfId="37303" xr:uid="{00000000-0005-0000-0000-0000587E0000}"/>
    <cellStyle name="Output 10 2 3 3 4" xfId="16591" xr:uid="{00000000-0005-0000-0000-0000597E0000}"/>
    <cellStyle name="Output 10 2 3 3 4 2" xfId="26765" xr:uid="{00000000-0005-0000-0000-00005A7E0000}"/>
    <cellStyle name="Output 10 2 3 3 4 3" xfId="39847" xr:uid="{00000000-0005-0000-0000-00005B7E0000}"/>
    <cellStyle name="Output 10 2 3 3 5" xfId="26760" xr:uid="{00000000-0005-0000-0000-00005C7E0000}"/>
    <cellStyle name="Output 10 2 3 3 6" xfId="34742" xr:uid="{00000000-0005-0000-0000-00005D7E0000}"/>
    <cellStyle name="Output 10 2 3 4" xfId="26752" xr:uid="{00000000-0005-0000-0000-00005E7E0000}"/>
    <cellStyle name="Output 10 2 3 5" xfId="32786" xr:uid="{00000000-0005-0000-0000-00005F7E0000}"/>
    <cellStyle name="Output 10 2 4" xfId="16592" xr:uid="{00000000-0005-0000-0000-0000607E0000}"/>
    <cellStyle name="Output 10 2 4 2" xfId="16593" xr:uid="{00000000-0005-0000-0000-0000617E0000}"/>
    <cellStyle name="Output 10 2 4 2 2" xfId="16594" xr:uid="{00000000-0005-0000-0000-0000627E0000}"/>
    <cellStyle name="Output 10 2 4 2 2 2" xfId="16595" xr:uid="{00000000-0005-0000-0000-0000637E0000}"/>
    <cellStyle name="Output 10 2 4 2 2 2 2" xfId="16596" xr:uid="{00000000-0005-0000-0000-0000647E0000}"/>
    <cellStyle name="Output 10 2 4 2 2 2 2 2" xfId="26770" xr:uid="{00000000-0005-0000-0000-0000657E0000}"/>
    <cellStyle name="Output 10 2 4 2 2 2 2 3" xfId="39256" xr:uid="{00000000-0005-0000-0000-0000667E0000}"/>
    <cellStyle name="Output 10 2 4 2 2 2 3" xfId="16597" xr:uid="{00000000-0005-0000-0000-0000677E0000}"/>
    <cellStyle name="Output 10 2 4 2 2 2 3 2" xfId="26771" xr:uid="{00000000-0005-0000-0000-0000687E0000}"/>
    <cellStyle name="Output 10 2 4 2 2 2 3 3" xfId="41796" xr:uid="{00000000-0005-0000-0000-0000697E0000}"/>
    <cellStyle name="Output 10 2 4 2 2 2 4" xfId="26769" xr:uid="{00000000-0005-0000-0000-00006A7E0000}"/>
    <cellStyle name="Output 10 2 4 2 2 2 5" xfId="36703" xr:uid="{00000000-0005-0000-0000-00006B7E0000}"/>
    <cellStyle name="Output 10 2 4 2 2 3" xfId="16598" xr:uid="{00000000-0005-0000-0000-00006C7E0000}"/>
    <cellStyle name="Output 10 2 4 2 2 3 2" xfId="26772" xr:uid="{00000000-0005-0000-0000-00006D7E0000}"/>
    <cellStyle name="Output 10 2 4 2 2 3 3" xfId="37986" xr:uid="{00000000-0005-0000-0000-00006E7E0000}"/>
    <cellStyle name="Output 10 2 4 2 2 4" xfId="16599" xr:uid="{00000000-0005-0000-0000-00006F7E0000}"/>
    <cellStyle name="Output 10 2 4 2 2 4 2" xfId="26773" xr:uid="{00000000-0005-0000-0000-0000707E0000}"/>
    <cellStyle name="Output 10 2 4 2 2 4 3" xfId="40526" xr:uid="{00000000-0005-0000-0000-0000717E0000}"/>
    <cellStyle name="Output 10 2 4 2 2 5" xfId="26768" xr:uid="{00000000-0005-0000-0000-0000727E0000}"/>
    <cellStyle name="Output 10 2 4 2 2 6" xfId="35426" xr:uid="{00000000-0005-0000-0000-0000737E0000}"/>
    <cellStyle name="Output 10 2 4 2 3" xfId="26767" xr:uid="{00000000-0005-0000-0000-0000747E0000}"/>
    <cellStyle name="Output 10 2 4 2 4" xfId="34154" xr:uid="{00000000-0005-0000-0000-0000757E0000}"/>
    <cellStyle name="Output 10 2 4 3" xfId="16600" xr:uid="{00000000-0005-0000-0000-0000767E0000}"/>
    <cellStyle name="Output 10 2 4 3 2" xfId="16601" xr:uid="{00000000-0005-0000-0000-0000777E0000}"/>
    <cellStyle name="Output 10 2 4 3 2 2" xfId="16602" xr:uid="{00000000-0005-0000-0000-0000787E0000}"/>
    <cellStyle name="Output 10 2 4 3 2 2 2" xfId="26776" xr:uid="{00000000-0005-0000-0000-0000797E0000}"/>
    <cellStyle name="Output 10 2 4 3 2 2 3" xfId="38736" xr:uid="{00000000-0005-0000-0000-00007A7E0000}"/>
    <cellStyle name="Output 10 2 4 3 2 3" xfId="16603" xr:uid="{00000000-0005-0000-0000-00007B7E0000}"/>
    <cellStyle name="Output 10 2 4 3 2 3 2" xfId="26777" xr:uid="{00000000-0005-0000-0000-00007C7E0000}"/>
    <cellStyle name="Output 10 2 4 3 2 3 3" xfId="41276" xr:uid="{00000000-0005-0000-0000-00007D7E0000}"/>
    <cellStyle name="Output 10 2 4 3 2 4" xfId="26775" xr:uid="{00000000-0005-0000-0000-00007E7E0000}"/>
    <cellStyle name="Output 10 2 4 3 2 5" xfId="36183" xr:uid="{00000000-0005-0000-0000-00007F7E0000}"/>
    <cellStyle name="Output 10 2 4 3 3" xfId="16604" xr:uid="{00000000-0005-0000-0000-0000807E0000}"/>
    <cellStyle name="Output 10 2 4 3 3 2" xfId="26778" xr:uid="{00000000-0005-0000-0000-0000817E0000}"/>
    <cellStyle name="Output 10 2 4 3 3 3" xfId="37464" xr:uid="{00000000-0005-0000-0000-0000827E0000}"/>
    <cellStyle name="Output 10 2 4 3 4" xfId="16605" xr:uid="{00000000-0005-0000-0000-0000837E0000}"/>
    <cellStyle name="Output 10 2 4 3 4 2" xfId="26779" xr:uid="{00000000-0005-0000-0000-0000847E0000}"/>
    <cellStyle name="Output 10 2 4 3 4 3" xfId="40006" xr:uid="{00000000-0005-0000-0000-0000857E0000}"/>
    <cellStyle name="Output 10 2 4 3 5" xfId="26774" xr:uid="{00000000-0005-0000-0000-0000867E0000}"/>
    <cellStyle name="Output 10 2 4 3 6" xfId="34904" xr:uid="{00000000-0005-0000-0000-0000877E0000}"/>
    <cellStyle name="Output 10 2 4 4" xfId="26766" xr:uid="{00000000-0005-0000-0000-0000887E0000}"/>
    <cellStyle name="Output 10 2 4 5" xfId="33607" xr:uid="{00000000-0005-0000-0000-0000897E0000}"/>
    <cellStyle name="Output 10 2 5" xfId="16606" xr:uid="{00000000-0005-0000-0000-00008A7E0000}"/>
    <cellStyle name="Output 10 2 5 2" xfId="16607" xr:uid="{00000000-0005-0000-0000-00008B7E0000}"/>
    <cellStyle name="Output 10 2 5 2 2" xfId="16608" xr:uid="{00000000-0005-0000-0000-00008C7E0000}"/>
    <cellStyle name="Output 10 2 5 2 2 2" xfId="16609" xr:uid="{00000000-0005-0000-0000-00008D7E0000}"/>
    <cellStyle name="Output 10 2 5 2 2 2 2" xfId="26783" xr:uid="{00000000-0005-0000-0000-00008E7E0000}"/>
    <cellStyle name="Output 10 2 5 2 2 2 3" xfId="38280" xr:uid="{00000000-0005-0000-0000-00008F7E0000}"/>
    <cellStyle name="Output 10 2 5 2 2 3" xfId="16610" xr:uid="{00000000-0005-0000-0000-0000907E0000}"/>
    <cellStyle name="Output 10 2 5 2 2 3 2" xfId="26784" xr:uid="{00000000-0005-0000-0000-0000917E0000}"/>
    <cellStyle name="Output 10 2 5 2 2 3 3" xfId="40820" xr:uid="{00000000-0005-0000-0000-0000927E0000}"/>
    <cellStyle name="Output 10 2 5 2 2 4" xfId="26782" xr:uid="{00000000-0005-0000-0000-0000937E0000}"/>
    <cellStyle name="Output 10 2 5 2 2 5" xfId="35727" xr:uid="{00000000-0005-0000-0000-0000947E0000}"/>
    <cellStyle name="Output 10 2 5 2 3" xfId="16611" xr:uid="{00000000-0005-0000-0000-0000957E0000}"/>
    <cellStyle name="Output 10 2 5 2 3 2" xfId="26785" xr:uid="{00000000-0005-0000-0000-0000967E0000}"/>
    <cellStyle name="Output 10 2 5 2 3 3" xfId="37006" xr:uid="{00000000-0005-0000-0000-0000977E0000}"/>
    <cellStyle name="Output 10 2 5 2 4" xfId="16612" xr:uid="{00000000-0005-0000-0000-0000987E0000}"/>
    <cellStyle name="Output 10 2 5 2 4 2" xfId="26786" xr:uid="{00000000-0005-0000-0000-0000997E0000}"/>
    <cellStyle name="Output 10 2 5 2 4 3" xfId="39550" xr:uid="{00000000-0005-0000-0000-00009A7E0000}"/>
    <cellStyle name="Output 10 2 5 2 5" xfId="26781" xr:uid="{00000000-0005-0000-0000-00009B7E0000}"/>
    <cellStyle name="Output 10 2 5 2 6" xfId="34452" xr:uid="{00000000-0005-0000-0000-00009C7E0000}"/>
    <cellStyle name="Output 10 2 5 3" xfId="26780" xr:uid="{00000000-0005-0000-0000-00009D7E0000}"/>
    <cellStyle name="Output 10 2 5 4" xfId="32475" xr:uid="{00000000-0005-0000-0000-00009E7E0000}"/>
    <cellStyle name="Output 10 2 6" xfId="16613" xr:uid="{00000000-0005-0000-0000-00009F7E0000}"/>
    <cellStyle name="Output 10 2 6 2" xfId="16614" xr:uid="{00000000-0005-0000-0000-0000A07E0000}"/>
    <cellStyle name="Output 10 2 6 2 2" xfId="16615" xr:uid="{00000000-0005-0000-0000-0000A17E0000}"/>
    <cellStyle name="Output 10 2 6 2 2 2" xfId="16616" xr:uid="{00000000-0005-0000-0000-0000A27E0000}"/>
    <cellStyle name="Output 10 2 6 2 2 2 2" xfId="26790" xr:uid="{00000000-0005-0000-0000-0000A37E0000}"/>
    <cellStyle name="Output 10 2 6 2 2 2 3" xfId="38800" xr:uid="{00000000-0005-0000-0000-0000A47E0000}"/>
    <cellStyle name="Output 10 2 6 2 2 3" xfId="16617" xr:uid="{00000000-0005-0000-0000-0000A57E0000}"/>
    <cellStyle name="Output 10 2 6 2 2 3 2" xfId="26791" xr:uid="{00000000-0005-0000-0000-0000A67E0000}"/>
    <cellStyle name="Output 10 2 6 2 2 3 3" xfId="41340" xr:uid="{00000000-0005-0000-0000-0000A77E0000}"/>
    <cellStyle name="Output 10 2 6 2 2 4" xfId="26789" xr:uid="{00000000-0005-0000-0000-0000A87E0000}"/>
    <cellStyle name="Output 10 2 6 2 2 5" xfId="36247" xr:uid="{00000000-0005-0000-0000-0000A97E0000}"/>
    <cellStyle name="Output 10 2 6 2 3" xfId="16618" xr:uid="{00000000-0005-0000-0000-0000AA7E0000}"/>
    <cellStyle name="Output 10 2 6 2 3 2" xfId="26792" xr:uid="{00000000-0005-0000-0000-0000AB7E0000}"/>
    <cellStyle name="Output 10 2 6 2 3 3" xfId="37528" xr:uid="{00000000-0005-0000-0000-0000AC7E0000}"/>
    <cellStyle name="Output 10 2 6 2 4" xfId="16619" xr:uid="{00000000-0005-0000-0000-0000AD7E0000}"/>
    <cellStyle name="Output 10 2 6 2 4 2" xfId="26793" xr:uid="{00000000-0005-0000-0000-0000AE7E0000}"/>
    <cellStyle name="Output 10 2 6 2 4 3" xfId="40070" xr:uid="{00000000-0005-0000-0000-0000AF7E0000}"/>
    <cellStyle name="Output 10 2 6 2 5" xfId="26788" xr:uid="{00000000-0005-0000-0000-0000B07E0000}"/>
    <cellStyle name="Output 10 2 6 2 6" xfId="34968" xr:uid="{00000000-0005-0000-0000-0000B17E0000}"/>
    <cellStyle name="Output 10 2 6 3" xfId="26787" xr:uid="{00000000-0005-0000-0000-0000B27E0000}"/>
    <cellStyle name="Output 10 2 6 4" xfId="33695" xr:uid="{00000000-0005-0000-0000-0000B37E0000}"/>
    <cellStyle name="Output 10 2 7" xfId="16620" xr:uid="{00000000-0005-0000-0000-0000B47E0000}"/>
    <cellStyle name="Output 10 2 7 2" xfId="16621" xr:uid="{00000000-0005-0000-0000-0000B57E0000}"/>
    <cellStyle name="Output 10 2 7 2 2" xfId="16622" xr:uid="{00000000-0005-0000-0000-0000B67E0000}"/>
    <cellStyle name="Output 10 2 7 2 2 2" xfId="26796" xr:uid="{00000000-0005-0000-0000-0000B77E0000}"/>
    <cellStyle name="Output 10 2 7 2 2 3" xfId="38138" xr:uid="{00000000-0005-0000-0000-0000B87E0000}"/>
    <cellStyle name="Output 10 2 7 2 3" xfId="16623" xr:uid="{00000000-0005-0000-0000-0000B97E0000}"/>
    <cellStyle name="Output 10 2 7 2 3 2" xfId="26797" xr:uid="{00000000-0005-0000-0000-0000BA7E0000}"/>
    <cellStyle name="Output 10 2 7 2 3 3" xfId="40678" xr:uid="{00000000-0005-0000-0000-0000BB7E0000}"/>
    <cellStyle name="Output 10 2 7 2 4" xfId="26795" xr:uid="{00000000-0005-0000-0000-0000BC7E0000}"/>
    <cellStyle name="Output 10 2 7 2 5" xfId="35585" xr:uid="{00000000-0005-0000-0000-0000BD7E0000}"/>
    <cellStyle name="Output 10 2 7 3" xfId="16624" xr:uid="{00000000-0005-0000-0000-0000BE7E0000}"/>
    <cellStyle name="Output 10 2 7 3 2" xfId="26798" xr:uid="{00000000-0005-0000-0000-0000BF7E0000}"/>
    <cellStyle name="Output 10 2 7 3 3" xfId="36864" xr:uid="{00000000-0005-0000-0000-0000C07E0000}"/>
    <cellStyle name="Output 10 2 7 4" xfId="16625" xr:uid="{00000000-0005-0000-0000-0000C17E0000}"/>
    <cellStyle name="Output 10 2 7 4 2" xfId="26799" xr:uid="{00000000-0005-0000-0000-0000C27E0000}"/>
    <cellStyle name="Output 10 2 7 4 3" xfId="39408" xr:uid="{00000000-0005-0000-0000-0000C37E0000}"/>
    <cellStyle name="Output 10 2 7 5" xfId="26794" xr:uid="{00000000-0005-0000-0000-0000C47E0000}"/>
    <cellStyle name="Output 10 2 7 6" xfId="34310" xr:uid="{00000000-0005-0000-0000-0000C57E0000}"/>
    <cellStyle name="Output 10 2 8" xfId="16626" xr:uid="{00000000-0005-0000-0000-0000C67E0000}"/>
    <cellStyle name="Output 10 2 8 2" xfId="26800" xr:uid="{00000000-0005-0000-0000-0000C77E0000}"/>
    <cellStyle name="Output 10 2 9" xfId="16563" xr:uid="{00000000-0005-0000-0000-0000C87E0000}"/>
    <cellStyle name="Output 10 3" xfId="2759" xr:uid="{00000000-0005-0000-0000-0000C97E0000}"/>
    <cellStyle name="Output 10 3 2" xfId="16628" xr:uid="{00000000-0005-0000-0000-0000CA7E0000}"/>
    <cellStyle name="Output 10 3 2 2" xfId="16629" xr:uid="{00000000-0005-0000-0000-0000CB7E0000}"/>
    <cellStyle name="Output 10 3 2 2 2" xfId="16630" xr:uid="{00000000-0005-0000-0000-0000CC7E0000}"/>
    <cellStyle name="Output 10 3 2 2 2 2" xfId="16631" xr:uid="{00000000-0005-0000-0000-0000CD7E0000}"/>
    <cellStyle name="Output 10 3 2 2 2 2 2" xfId="26805" xr:uid="{00000000-0005-0000-0000-0000CE7E0000}"/>
    <cellStyle name="Output 10 3 2 2 2 2 3" xfId="38868" xr:uid="{00000000-0005-0000-0000-0000CF7E0000}"/>
    <cellStyle name="Output 10 3 2 2 2 3" xfId="16632" xr:uid="{00000000-0005-0000-0000-0000D07E0000}"/>
    <cellStyle name="Output 10 3 2 2 2 3 2" xfId="26806" xr:uid="{00000000-0005-0000-0000-0000D17E0000}"/>
    <cellStyle name="Output 10 3 2 2 2 3 3" xfId="41408" xr:uid="{00000000-0005-0000-0000-0000D27E0000}"/>
    <cellStyle name="Output 10 3 2 2 2 4" xfId="26804" xr:uid="{00000000-0005-0000-0000-0000D37E0000}"/>
    <cellStyle name="Output 10 3 2 2 2 5" xfId="36315" xr:uid="{00000000-0005-0000-0000-0000D47E0000}"/>
    <cellStyle name="Output 10 3 2 2 3" xfId="16633" xr:uid="{00000000-0005-0000-0000-0000D57E0000}"/>
    <cellStyle name="Output 10 3 2 2 3 2" xfId="26807" xr:uid="{00000000-0005-0000-0000-0000D67E0000}"/>
    <cellStyle name="Output 10 3 2 2 3 3" xfId="37596" xr:uid="{00000000-0005-0000-0000-0000D77E0000}"/>
    <cellStyle name="Output 10 3 2 2 4" xfId="16634" xr:uid="{00000000-0005-0000-0000-0000D87E0000}"/>
    <cellStyle name="Output 10 3 2 2 4 2" xfId="26808" xr:uid="{00000000-0005-0000-0000-0000D97E0000}"/>
    <cellStyle name="Output 10 3 2 2 4 3" xfId="40138" xr:uid="{00000000-0005-0000-0000-0000DA7E0000}"/>
    <cellStyle name="Output 10 3 2 2 5" xfId="26803" xr:uid="{00000000-0005-0000-0000-0000DB7E0000}"/>
    <cellStyle name="Output 10 3 2 2 6" xfId="35036" xr:uid="{00000000-0005-0000-0000-0000DC7E0000}"/>
    <cellStyle name="Output 10 3 2 3" xfId="26802" xr:uid="{00000000-0005-0000-0000-0000DD7E0000}"/>
    <cellStyle name="Output 10 3 2 4" xfId="33765" xr:uid="{00000000-0005-0000-0000-0000DE7E0000}"/>
    <cellStyle name="Output 10 3 3" xfId="16635" xr:uid="{00000000-0005-0000-0000-0000DF7E0000}"/>
    <cellStyle name="Output 10 3 3 2" xfId="16636" xr:uid="{00000000-0005-0000-0000-0000E07E0000}"/>
    <cellStyle name="Output 10 3 3 2 2" xfId="16637" xr:uid="{00000000-0005-0000-0000-0000E17E0000}"/>
    <cellStyle name="Output 10 3 3 2 2 2" xfId="26811" xr:uid="{00000000-0005-0000-0000-0000E27E0000}"/>
    <cellStyle name="Output 10 3 3 2 2 3" xfId="38348" xr:uid="{00000000-0005-0000-0000-0000E37E0000}"/>
    <cellStyle name="Output 10 3 3 2 3" xfId="16638" xr:uid="{00000000-0005-0000-0000-0000E47E0000}"/>
    <cellStyle name="Output 10 3 3 2 3 2" xfId="26812" xr:uid="{00000000-0005-0000-0000-0000E57E0000}"/>
    <cellStyle name="Output 10 3 3 2 3 3" xfId="40888" xr:uid="{00000000-0005-0000-0000-0000E67E0000}"/>
    <cellStyle name="Output 10 3 3 2 4" xfId="26810" xr:uid="{00000000-0005-0000-0000-0000E77E0000}"/>
    <cellStyle name="Output 10 3 3 2 5" xfId="35795" xr:uid="{00000000-0005-0000-0000-0000E87E0000}"/>
    <cellStyle name="Output 10 3 3 3" xfId="16639" xr:uid="{00000000-0005-0000-0000-0000E97E0000}"/>
    <cellStyle name="Output 10 3 3 3 2" xfId="26813" xr:uid="{00000000-0005-0000-0000-0000EA7E0000}"/>
    <cellStyle name="Output 10 3 3 3 3" xfId="37074" xr:uid="{00000000-0005-0000-0000-0000EB7E0000}"/>
    <cellStyle name="Output 10 3 3 4" xfId="16640" xr:uid="{00000000-0005-0000-0000-0000EC7E0000}"/>
    <cellStyle name="Output 10 3 3 4 2" xfId="26814" xr:uid="{00000000-0005-0000-0000-0000ED7E0000}"/>
    <cellStyle name="Output 10 3 3 4 3" xfId="39618" xr:uid="{00000000-0005-0000-0000-0000EE7E0000}"/>
    <cellStyle name="Output 10 3 3 5" xfId="26809" xr:uid="{00000000-0005-0000-0000-0000EF7E0000}"/>
    <cellStyle name="Output 10 3 3 6" xfId="34519" xr:uid="{00000000-0005-0000-0000-0000F07E0000}"/>
    <cellStyle name="Output 10 3 4" xfId="16627" xr:uid="{00000000-0005-0000-0000-0000F17E0000}"/>
    <cellStyle name="Output 10 3 5" xfId="26801" xr:uid="{00000000-0005-0000-0000-0000F27E0000}"/>
    <cellStyle name="Output 10 4" xfId="16641" xr:uid="{00000000-0005-0000-0000-0000F37E0000}"/>
    <cellStyle name="Output 10 4 2" xfId="16642" xr:uid="{00000000-0005-0000-0000-0000F47E0000}"/>
    <cellStyle name="Output 10 4 2 2" xfId="16643" xr:uid="{00000000-0005-0000-0000-0000F57E0000}"/>
    <cellStyle name="Output 10 4 2 2 2" xfId="16644" xr:uid="{00000000-0005-0000-0000-0000F67E0000}"/>
    <cellStyle name="Output 10 4 2 2 2 2" xfId="16645" xr:uid="{00000000-0005-0000-0000-0000F77E0000}"/>
    <cellStyle name="Output 10 4 2 2 2 2 2" xfId="26819" xr:uid="{00000000-0005-0000-0000-0000F87E0000}"/>
    <cellStyle name="Output 10 4 2 2 2 2 3" xfId="39019" xr:uid="{00000000-0005-0000-0000-0000F97E0000}"/>
    <cellStyle name="Output 10 4 2 2 2 3" xfId="16646" xr:uid="{00000000-0005-0000-0000-0000FA7E0000}"/>
    <cellStyle name="Output 10 4 2 2 2 3 2" xfId="26820" xr:uid="{00000000-0005-0000-0000-0000FB7E0000}"/>
    <cellStyle name="Output 10 4 2 2 2 3 3" xfId="41559" xr:uid="{00000000-0005-0000-0000-0000FC7E0000}"/>
    <cellStyle name="Output 10 4 2 2 2 4" xfId="26818" xr:uid="{00000000-0005-0000-0000-0000FD7E0000}"/>
    <cellStyle name="Output 10 4 2 2 2 5" xfId="36466" xr:uid="{00000000-0005-0000-0000-0000FE7E0000}"/>
    <cellStyle name="Output 10 4 2 2 3" xfId="16647" xr:uid="{00000000-0005-0000-0000-0000FF7E0000}"/>
    <cellStyle name="Output 10 4 2 2 3 2" xfId="26821" xr:uid="{00000000-0005-0000-0000-0000007F0000}"/>
    <cellStyle name="Output 10 4 2 2 3 3" xfId="37747" xr:uid="{00000000-0005-0000-0000-0000017F0000}"/>
    <cellStyle name="Output 10 4 2 2 4" xfId="16648" xr:uid="{00000000-0005-0000-0000-0000027F0000}"/>
    <cellStyle name="Output 10 4 2 2 4 2" xfId="26822" xr:uid="{00000000-0005-0000-0000-0000037F0000}"/>
    <cellStyle name="Output 10 4 2 2 4 3" xfId="40289" xr:uid="{00000000-0005-0000-0000-0000047F0000}"/>
    <cellStyle name="Output 10 4 2 2 5" xfId="26817" xr:uid="{00000000-0005-0000-0000-0000057F0000}"/>
    <cellStyle name="Output 10 4 2 2 6" xfId="35187" xr:uid="{00000000-0005-0000-0000-0000067F0000}"/>
    <cellStyle name="Output 10 4 2 3" xfId="26816" xr:uid="{00000000-0005-0000-0000-0000077F0000}"/>
    <cellStyle name="Output 10 4 2 4" xfId="33916" xr:uid="{00000000-0005-0000-0000-0000087F0000}"/>
    <cellStyle name="Output 10 4 3" xfId="16649" xr:uid="{00000000-0005-0000-0000-0000097F0000}"/>
    <cellStyle name="Output 10 4 3 2" xfId="16650" xr:uid="{00000000-0005-0000-0000-00000A7F0000}"/>
    <cellStyle name="Output 10 4 3 2 2" xfId="16651" xr:uid="{00000000-0005-0000-0000-00000B7F0000}"/>
    <cellStyle name="Output 10 4 3 2 2 2" xfId="26825" xr:uid="{00000000-0005-0000-0000-00000C7F0000}"/>
    <cellStyle name="Output 10 4 3 2 2 3" xfId="38499" xr:uid="{00000000-0005-0000-0000-00000D7F0000}"/>
    <cellStyle name="Output 10 4 3 2 3" xfId="16652" xr:uid="{00000000-0005-0000-0000-00000E7F0000}"/>
    <cellStyle name="Output 10 4 3 2 3 2" xfId="26826" xr:uid="{00000000-0005-0000-0000-00000F7F0000}"/>
    <cellStyle name="Output 10 4 3 2 3 3" xfId="41039" xr:uid="{00000000-0005-0000-0000-0000107F0000}"/>
    <cellStyle name="Output 10 4 3 2 4" xfId="26824" xr:uid="{00000000-0005-0000-0000-0000117F0000}"/>
    <cellStyle name="Output 10 4 3 2 5" xfId="35946" xr:uid="{00000000-0005-0000-0000-0000127F0000}"/>
    <cellStyle name="Output 10 4 3 3" xfId="16653" xr:uid="{00000000-0005-0000-0000-0000137F0000}"/>
    <cellStyle name="Output 10 4 3 3 2" xfId="26827" xr:uid="{00000000-0005-0000-0000-0000147F0000}"/>
    <cellStyle name="Output 10 4 3 3 3" xfId="37225" xr:uid="{00000000-0005-0000-0000-0000157F0000}"/>
    <cellStyle name="Output 10 4 3 4" xfId="16654" xr:uid="{00000000-0005-0000-0000-0000167F0000}"/>
    <cellStyle name="Output 10 4 3 4 2" xfId="26828" xr:uid="{00000000-0005-0000-0000-0000177F0000}"/>
    <cellStyle name="Output 10 4 3 4 3" xfId="39769" xr:uid="{00000000-0005-0000-0000-0000187F0000}"/>
    <cellStyle name="Output 10 4 3 5" xfId="26823" xr:uid="{00000000-0005-0000-0000-0000197F0000}"/>
    <cellStyle name="Output 10 4 3 6" xfId="34666" xr:uid="{00000000-0005-0000-0000-00001A7F0000}"/>
    <cellStyle name="Output 10 4 4" xfId="16655" xr:uid="{00000000-0005-0000-0000-00001B7F0000}"/>
    <cellStyle name="Output 10 4 4 2" xfId="26829" xr:uid="{00000000-0005-0000-0000-00001C7F0000}"/>
    <cellStyle name="Output 10 4 5" xfId="26815" xr:uid="{00000000-0005-0000-0000-00001D7F0000}"/>
    <cellStyle name="Output 10 4 6" xfId="32713" xr:uid="{00000000-0005-0000-0000-00001E7F0000}"/>
    <cellStyle name="Output 10 5" xfId="16656" xr:uid="{00000000-0005-0000-0000-00001F7F0000}"/>
    <cellStyle name="Output 10 5 2" xfId="16657" xr:uid="{00000000-0005-0000-0000-0000207F0000}"/>
    <cellStyle name="Output 10 5 2 2" xfId="16658" xr:uid="{00000000-0005-0000-0000-0000217F0000}"/>
    <cellStyle name="Output 10 5 2 2 2" xfId="16659" xr:uid="{00000000-0005-0000-0000-0000227F0000}"/>
    <cellStyle name="Output 10 5 2 2 2 2" xfId="16660" xr:uid="{00000000-0005-0000-0000-0000237F0000}"/>
    <cellStyle name="Output 10 5 2 2 2 2 2" xfId="26834" xr:uid="{00000000-0005-0000-0000-0000247F0000}"/>
    <cellStyle name="Output 10 5 2 2 2 2 3" xfId="39178" xr:uid="{00000000-0005-0000-0000-0000257F0000}"/>
    <cellStyle name="Output 10 5 2 2 2 3" xfId="16661" xr:uid="{00000000-0005-0000-0000-0000267F0000}"/>
    <cellStyle name="Output 10 5 2 2 2 3 2" xfId="26835" xr:uid="{00000000-0005-0000-0000-0000277F0000}"/>
    <cellStyle name="Output 10 5 2 2 2 3 3" xfId="41718" xr:uid="{00000000-0005-0000-0000-0000287F0000}"/>
    <cellStyle name="Output 10 5 2 2 2 4" xfId="26833" xr:uid="{00000000-0005-0000-0000-0000297F0000}"/>
    <cellStyle name="Output 10 5 2 2 2 5" xfId="36625" xr:uid="{00000000-0005-0000-0000-00002A7F0000}"/>
    <cellStyle name="Output 10 5 2 2 3" xfId="16662" xr:uid="{00000000-0005-0000-0000-00002B7F0000}"/>
    <cellStyle name="Output 10 5 2 2 3 2" xfId="26836" xr:uid="{00000000-0005-0000-0000-00002C7F0000}"/>
    <cellStyle name="Output 10 5 2 2 3 3" xfId="37908" xr:uid="{00000000-0005-0000-0000-00002D7F0000}"/>
    <cellStyle name="Output 10 5 2 2 4" xfId="16663" xr:uid="{00000000-0005-0000-0000-00002E7F0000}"/>
    <cellStyle name="Output 10 5 2 2 4 2" xfId="26837" xr:uid="{00000000-0005-0000-0000-00002F7F0000}"/>
    <cellStyle name="Output 10 5 2 2 4 3" xfId="40448" xr:uid="{00000000-0005-0000-0000-0000307F0000}"/>
    <cellStyle name="Output 10 5 2 2 5" xfId="26832" xr:uid="{00000000-0005-0000-0000-0000317F0000}"/>
    <cellStyle name="Output 10 5 2 2 6" xfId="35348" xr:uid="{00000000-0005-0000-0000-0000327F0000}"/>
    <cellStyle name="Output 10 5 2 3" xfId="26831" xr:uid="{00000000-0005-0000-0000-0000337F0000}"/>
    <cellStyle name="Output 10 5 2 4" xfId="34076" xr:uid="{00000000-0005-0000-0000-0000347F0000}"/>
    <cellStyle name="Output 10 5 3" xfId="16664" xr:uid="{00000000-0005-0000-0000-0000357F0000}"/>
    <cellStyle name="Output 10 5 3 2" xfId="16665" xr:uid="{00000000-0005-0000-0000-0000367F0000}"/>
    <cellStyle name="Output 10 5 3 2 2" xfId="16666" xr:uid="{00000000-0005-0000-0000-0000377F0000}"/>
    <cellStyle name="Output 10 5 3 2 2 2" xfId="26840" xr:uid="{00000000-0005-0000-0000-0000387F0000}"/>
    <cellStyle name="Output 10 5 3 2 2 3" xfId="38658" xr:uid="{00000000-0005-0000-0000-0000397F0000}"/>
    <cellStyle name="Output 10 5 3 2 3" xfId="16667" xr:uid="{00000000-0005-0000-0000-00003A7F0000}"/>
    <cellStyle name="Output 10 5 3 2 3 2" xfId="26841" xr:uid="{00000000-0005-0000-0000-00003B7F0000}"/>
    <cellStyle name="Output 10 5 3 2 3 3" xfId="41198" xr:uid="{00000000-0005-0000-0000-00003C7F0000}"/>
    <cellStyle name="Output 10 5 3 2 4" xfId="26839" xr:uid="{00000000-0005-0000-0000-00003D7F0000}"/>
    <cellStyle name="Output 10 5 3 2 5" xfId="36105" xr:uid="{00000000-0005-0000-0000-00003E7F0000}"/>
    <cellStyle name="Output 10 5 3 3" xfId="16668" xr:uid="{00000000-0005-0000-0000-00003F7F0000}"/>
    <cellStyle name="Output 10 5 3 3 2" xfId="26842" xr:uid="{00000000-0005-0000-0000-0000407F0000}"/>
    <cellStyle name="Output 10 5 3 3 3" xfId="37386" xr:uid="{00000000-0005-0000-0000-0000417F0000}"/>
    <cellStyle name="Output 10 5 3 4" xfId="16669" xr:uid="{00000000-0005-0000-0000-0000427F0000}"/>
    <cellStyle name="Output 10 5 3 4 2" xfId="26843" xr:uid="{00000000-0005-0000-0000-0000437F0000}"/>
    <cellStyle name="Output 10 5 3 4 3" xfId="39928" xr:uid="{00000000-0005-0000-0000-0000447F0000}"/>
    <cellStyle name="Output 10 5 3 5" xfId="26838" xr:uid="{00000000-0005-0000-0000-0000457F0000}"/>
    <cellStyle name="Output 10 5 3 6" xfId="34825" xr:uid="{00000000-0005-0000-0000-0000467F0000}"/>
    <cellStyle name="Output 10 5 4" xfId="26830" xr:uid="{00000000-0005-0000-0000-0000477F0000}"/>
    <cellStyle name="Output 10 5 5" xfId="32889" xr:uid="{00000000-0005-0000-0000-0000487F0000}"/>
    <cellStyle name="Output 10 6" xfId="16670" xr:uid="{00000000-0005-0000-0000-0000497F0000}"/>
    <cellStyle name="Output 10 6 2" xfId="16671" xr:uid="{00000000-0005-0000-0000-00004A7F0000}"/>
    <cellStyle name="Output 10 6 2 2" xfId="16672" xr:uid="{00000000-0005-0000-0000-00004B7F0000}"/>
    <cellStyle name="Output 10 6 2 2 2" xfId="16673" xr:uid="{00000000-0005-0000-0000-00004C7F0000}"/>
    <cellStyle name="Output 10 6 2 2 2 2" xfId="26847" xr:uid="{00000000-0005-0000-0000-00004D7F0000}"/>
    <cellStyle name="Output 10 6 2 2 2 3" xfId="38212" xr:uid="{00000000-0005-0000-0000-00004E7F0000}"/>
    <cellStyle name="Output 10 6 2 2 3" xfId="16674" xr:uid="{00000000-0005-0000-0000-00004F7F0000}"/>
    <cellStyle name="Output 10 6 2 2 3 2" xfId="26848" xr:uid="{00000000-0005-0000-0000-0000507F0000}"/>
    <cellStyle name="Output 10 6 2 2 3 3" xfId="40752" xr:uid="{00000000-0005-0000-0000-0000517F0000}"/>
    <cellStyle name="Output 10 6 2 2 4" xfId="26846" xr:uid="{00000000-0005-0000-0000-0000527F0000}"/>
    <cellStyle name="Output 10 6 2 2 5" xfId="35659" xr:uid="{00000000-0005-0000-0000-0000537F0000}"/>
    <cellStyle name="Output 10 6 2 3" xfId="16675" xr:uid="{00000000-0005-0000-0000-0000547F0000}"/>
    <cellStyle name="Output 10 6 2 3 2" xfId="26849" xr:uid="{00000000-0005-0000-0000-0000557F0000}"/>
    <cellStyle name="Output 10 6 2 3 3" xfId="36938" xr:uid="{00000000-0005-0000-0000-0000567F0000}"/>
    <cellStyle name="Output 10 6 2 4" xfId="16676" xr:uid="{00000000-0005-0000-0000-0000577F0000}"/>
    <cellStyle name="Output 10 6 2 4 2" xfId="26850" xr:uid="{00000000-0005-0000-0000-0000587F0000}"/>
    <cellStyle name="Output 10 6 2 4 3" xfId="39482" xr:uid="{00000000-0005-0000-0000-0000597F0000}"/>
    <cellStyle name="Output 10 6 2 5" xfId="26845" xr:uid="{00000000-0005-0000-0000-00005A7F0000}"/>
    <cellStyle name="Output 10 6 2 6" xfId="34384" xr:uid="{00000000-0005-0000-0000-00005B7F0000}"/>
    <cellStyle name="Output 10 6 3" xfId="26844" xr:uid="{00000000-0005-0000-0000-00005C7F0000}"/>
    <cellStyle name="Output 10 6 4" xfId="31785" xr:uid="{00000000-0005-0000-0000-00005D7F0000}"/>
    <cellStyle name="Output 10 7" xfId="16677" xr:uid="{00000000-0005-0000-0000-00005E7F0000}"/>
    <cellStyle name="Output 10 7 2" xfId="16678" xr:uid="{00000000-0005-0000-0000-00005F7F0000}"/>
    <cellStyle name="Output 10 7 2 2" xfId="16679" xr:uid="{00000000-0005-0000-0000-0000607F0000}"/>
    <cellStyle name="Output 10 7 2 2 2" xfId="26853" xr:uid="{00000000-0005-0000-0000-0000617F0000}"/>
    <cellStyle name="Output 10 7 2 2 3" xfId="38060" xr:uid="{00000000-0005-0000-0000-0000627F0000}"/>
    <cellStyle name="Output 10 7 2 3" xfId="16680" xr:uid="{00000000-0005-0000-0000-0000637F0000}"/>
    <cellStyle name="Output 10 7 2 3 2" xfId="26854" xr:uid="{00000000-0005-0000-0000-0000647F0000}"/>
    <cellStyle name="Output 10 7 2 3 3" xfId="40600" xr:uid="{00000000-0005-0000-0000-0000657F0000}"/>
    <cellStyle name="Output 10 7 2 4" xfId="26852" xr:uid="{00000000-0005-0000-0000-0000667F0000}"/>
    <cellStyle name="Output 10 7 2 5" xfId="35507" xr:uid="{00000000-0005-0000-0000-0000677F0000}"/>
    <cellStyle name="Output 10 7 3" xfId="16681" xr:uid="{00000000-0005-0000-0000-0000687F0000}"/>
    <cellStyle name="Output 10 7 3 2" xfId="26855" xr:uid="{00000000-0005-0000-0000-0000697F0000}"/>
    <cellStyle name="Output 10 7 3 3" xfId="36786" xr:uid="{00000000-0005-0000-0000-00006A7F0000}"/>
    <cellStyle name="Output 10 7 4" xfId="16682" xr:uid="{00000000-0005-0000-0000-00006B7F0000}"/>
    <cellStyle name="Output 10 7 4 2" xfId="26856" xr:uid="{00000000-0005-0000-0000-00006C7F0000}"/>
    <cellStyle name="Output 10 7 4 3" xfId="39330" xr:uid="{00000000-0005-0000-0000-00006D7F0000}"/>
    <cellStyle name="Output 10 7 5" xfId="26851" xr:uid="{00000000-0005-0000-0000-00006E7F0000}"/>
    <cellStyle name="Output 10 7 6" xfId="34232" xr:uid="{00000000-0005-0000-0000-00006F7F0000}"/>
    <cellStyle name="Output 10 8" xfId="16683" xr:uid="{00000000-0005-0000-0000-0000707F0000}"/>
    <cellStyle name="Output 10 8 2" xfId="26857" xr:uid="{00000000-0005-0000-0000-0000717F0000}"/>
    <cellStyle name="Output 10 8 3" xfId="42465" xr:uid="{00000000-0005-0000-0000-0000727F0000}"/>
    <cellStyle name="Output 10 9" xfId="16562" xr:uid="{00000000-0005-0000-0000-0000737F0000}"/>
    <cellStyle name="Output 11" xfId="2760" xr:uid="{00000000-0005-0000-0000-0000747F0000}"/>
    <cellStyle name="Output 11 10" xfId="16684" xr:uid="{00000000-0005-0000-0000-0000757F0000}"/>
    <cellStyle name="Output 11 11" xfId="26858" xr:uid="{00000000-0005-0000-0000-0000767F0000}"/>
    <cellStyle name="Output 11 12" xfId="30939" xr:uid="{00000000-0005-0000-0000-0000777F0000}"/>
    <cellStyle name="Output 11 2" xfId="16685" xr:uid="{00000000-0005-0000-0000-0000787F0000}"/>
    <cellStyle name="Output 11 2 2" xfId="16686" xr:uid="{00000000-0005-0000-0000-0000797F0000}"/>
    <cellStyle name="Output 11 2 2 2" xfId="16687" xr:uid="{00000000-0005-0000-0000-00007A7F0000}"/>
    <cellStyle name="Output 11 2 2 2 2" xfId="16688" xr:uid="{00000000-0005-0000-0000-00007B7F0000}"/>
    <cellStyle name="Output 11 2 2 2 2 2" xfId="16689" xr:uid="{00000000-0005-0000-0000-00007C7F0000}"/>
    <cellStyle name="Output 11 2 2 2 2 2 2" xfId="16690" xr:uid="{00000000-0005-0000-0000-00007D7F0000}"/>
    <cellStyle name="Output 11 2 2 2 2 2 2 2" xfId="26864" xr:uid="{00000000-0005-0000-0000-00007E7F0000}"/>
    <cellStyle name="Output 11 2 2 2 2 2 2 3" xfId="38946" xr:uid="{00000000-0005-0000-0000-00007F7F0000}"/>
    <cellStyle name="Output 11 2 2 2 2 2 3" xfId="16691" xr:uid="{00000000-0005-0000-0000-0000807F0000}"/>
    <cellStyle name="Output 11 2 2 2 2 2 3 2" xfId="26865" xr:uid="{00000000-0005-0000-0000-0000817F0000}"/>
    <cellStyle name="Output 11 2 2 2 2 2 3 3" xfId="41486" xr:uid="{00000000-0005-0000-0000-0000827F0000}"/>
    <cellStyle name="Output 11 2 2 2 2 2 4" xfId="26863" xr:uid="{00000000-0005-0000-0000-0000837F0000}"/>
    <cellStyle name="Output 11 2 2 2 2 2 5" xfId="36393" xr:uid="{00000000-0005-0000-0000-0000847F0000}"/>
    <cellStyle name="Output 11 2 2 2 2 3" xfId="16692" xr:uid="{00000000-0005-0000-0000-0000857F0000}"/>
    <cellStyle name="Output 11 2 2 2 2 3 2" xfId="26866" xr:uid="{00000000-0005-0000-0000-0000867F0000}"/>
    <cellStyle name="Output 11 2 2 2 2 3 3" xfId="37674" xr:uid="{00000000-0005-0000-0000-0000877F0000}"/>
    <cellStyle name="Output 11 2 2 2 2 4" xfId="16693" xr:uid="{00000000-0005-0000-0000-0000887F0000}"/>
    <cellStyle name="Output 11 2 2 2 2 4 2" xfId="26867" xr:uid="{00000000-0005-0000-0000-0000897F0000}"/>
    <cellStyle name="Output 11 2 2 2 2 4 3" xfId="40216" xr:uid="{00000000-0005-0000-0000-00008A7F0000}"/>
    <cellStyle name="Output 11 2 2 2 2 5" xfId="26862" xr:uid="{00000000-0005-0000-0000-00008B7F0000}"/>
    <cellStyle name="Output 11 2 2 2 2 6" xfId="35114" xr:uid="{00000000-0005-0000-0000-00008C7F0000}"/>
    <cellStyle name="Output 11 2 2 2 3" xfId="26861" xr:uid="{00000000-0005-0000-0000-00008D7F0000}"/>
    <cellStyle name="Output 11 2 2 2 4" xfId="33843" xr:uid="{00000000-0005-0000-0000-00008E7F0000}"/>
    <cellStyle name="Output 11 2 2 3" xfId="16694" xr:uid="{00000000-0005-0000-0000-00008F7F0000}"/>
    <cellStyle name="Output 11 2 2 3 2" xfId="16695" xr:uid="{00000000-0005-0000-0000-0000907F0000}"/>
    <cellStyle name="Output 11 2 2 3 2 2" xfId="16696" xr:uid="{00000000-0005-0000-0000-0000917F0000}"/>
    <cellStyle name="Output 11 2 2 3 2 2 2" xfId="26870" xr:uid="{00000000-0005-0000-0000-0000927F0000}"/>
    <cellStyle name="Output 11 2 2 3 2 2 3" xfId="38426" xr:uid="{00000000-0005-0000-0000-0000937F0000}"/>
    <cellStyle name="Output 11 2 2 3 2 3" xfId="16697" xr:uid="{00000000-0005-0000-0000-0000947F0000}"/>
    <cellStyle name="Output 11 2 2 3 2 3 2" xfId="26871" xr:uid="{00000000-0005-0000-0000-0000957F0000}"/>
    <cellStyle name="Output 11 2 2 3 2 3 3" xfId="40966" xr:uid="{00000000-0005-0000-0000-0000967F0000}"/>
    <cellStyle name="Output 11 2 2 3 2 4" xfId="26869" xr:uid="{00000000-0005-0000-0000-0000977F0000}"/>
    <cellStyle name="Output 11 2 2 3 2 5" xfId="35873" xr:uid="{00000000-0005-0000-0000-0000987F0000}"/>
    <cellStyle name="Output 11 2 2 3 3" xfId="16698" xr:uid="{00000000-0005-0000-0000-0000997F0000}"/>
    <cellStyle name="Output 11 2 2 3 3 2" xfId="26872" xr:uid="{00000000-0005-0000-0000-00009A7F0000}"/>
    <cellStyle name="Output 11 2 2 3 3 3" xfId="37152" xr:uid="{00000000-0005-0000-0000-00009B7F0000}"/>
    <cellStyle name="Output 11 2 2 3 4" xfId="16699" xr:uid="{00000000-0005-0000-0000-00009C7F0000}"/>
    <cellStyle name="Output 11 2 2 3 4 2" xfId="26873" xr:uid="{00000000-0005-0000-0000-00009D7F0000}"/>
    <cellStyle name="Output 11 2 2 3 4 3" xfId="39696" xr:uid="{00000000-0005-0000-0000-00009E7F0000}"/>
    <cellStyle name="Output 11 2 2 3 5" xfId="26868" xr:uid="{00000000-0005-0000-0000-00009F7F0000}"/>
    <cellStyle name="Output 11 2 2 3 6" xfId="34595" xr:uid="{00000000-0005-0000-0000-0000A07F0000}"/>
    <cellStyle name="Output 11 2 2 4" xfId="26860" xr:uid="{00000000-0005-0000-0000-0000A17F0000}"/>
    <cellStyle name="Output 11 2 2 5" xfId="32640" xr:uid="{00000000-0005-0000-0000-0000A27F0000}"/>
    <cellStyle name="Output 11 2 3" xfId="16700" xr:uid="{00000000-0005-0000-0000-0000A37F0000}"/>
    <cellStyle name="Output 11 2 3 2" xfId="16701" xr:uid="{00000000-0005-0000-0000-0000A47F0000}"/>
    <cellStyle name="Output 11 2 3 2 2" xfId="16702" xr:uid="{00000000-0005-0000-0000-0000A57F0000}"/>
    <cellStyle name="Output 11 2 3 2 2 2" xfId="16703" xr:uid="{00000000-0005-0000-0000-0000A67F0000}"/>
    <cellStyle name="Output 11 2 3 2 2 2 2" xfId="16704" xr:uid="{00000000-0005-0000-0000-0000A77F0000}"/>
    <cellStyle name="Output 11 2 3 2 2 2 2 2" xfId="26878" xr:uid="{00000000-0005-0000-0000-0000A87F0000}"/>
    <cellStyle name="Output 11 2 3 2 2 2 2 3" xfId="39098" xr:uid="{00000000-0005-0000-0000-0000A97F0000}"/>
    <cellStyle name="Output 11 2 3 2 2 2 3" xfId="16705" xr:uid="{00000000-0005-0000-0000-0000AA7F0000}"/>
    <cellStyle name="Output 11 2 3 2 2 2 3 2" xfId="26879" xr:uid="{00000000-0005-0000-0000-0000AB7F0000}"/>
    <cellStyle name="Output 11 2 3 2 2 2 3 3" xfId="41638" xr:uid="{00000000-0005-0000-0000-0000AC7F0000}"/>
    <cellStyle name="Output 11 2 3 2 2 2 4" xfId="26877" xr:uid="{00000000-0005-0000-0000-0000AD7F0000}"/>
    <cellStyle name="Output 11 2 3 2 2 2 5" xfId="36545" xr:uid="{00000000-0005-0000-0000-0000AE7F0000}"/>
    <cellStyle name="Output 11 2 3 2 2 3" xfId="16706" xr:uid="{00000000-0005-0000-0000-0000AF7F0000}"/>
    <cellStyle name="Output 11 2 3 2 2 3 2" xfId="26880" xr:uid="{00000000-0005-0000-0000-0000B07F0000}"/>
    <cellStyle name="Output 11 2 3 2 2 3 3" xfId="37826" xr:uid="{00000000-0005-0000-0000-0000B17F0000}"/>
    <cellStyle name="Output 11 2 3 2 2 4" xfId="16707" xr:uid="{00000000-0005-0000-0000-0000B27F0000}"/>
    <cellStyle name="Output 11 2 3 2 2 4 2" xfId="26881" xr:uid="{00000000-0005-0000-0000-0000B37F0000}"/>
    <cellStyle name="Output 11 2 3 2 2 4 3" xfId="40368" xr:uid="{00000000-0005-0000-0000-0000B47F0000}"/>
    <cellStyle name="Output 11 2 3 2 2 5" xfId="26876" xr:uid="{00000000-0005-0000-0000-0000B57F0000}"/>
    <cellStyle name="Output 11 2 3 2 2 6" xfId="35266" xr:uid="{00000000-0005-0000-0000-0000B67F0000}"/>
    <cellStyle name="Output 11 2 3 2 3" xfId="26875" xr:uid="{00000000-0005-0000-0000-0000B77F0000}"/>
    <cellStyle name="Output 11 2 3 2 4" xfId="33994" xr:uid="{00000000-0005-0000-0000-0000B87F0000}"/>
    <cellStyle name="Output 11 2 3 3" xfId="16708" xr:uid="{00000000-0005-0000-0000-0000B97F0000}"/>
    <cellStyle name="Output 11 2 3 3 2" xfId="16709" xr:uid="{00000000-0005-0000-0000-0000BA7F0000}"/>
    <cellStyle name="Output 11 2 3 3 2 2" xfId="16710" xr:uid="{00000000-0005-0000-0000-0000BB7F0000}"/>
    <cellStyle name="Output 11 2 3 3 2 2 2" xfId="26884" xr:uid="{00000000-0005-0000-0000-0000BC7F0000}"/>
    <cellStyle name="Output 11 2 3 3 2 2 3" xfId="38578" xr:uid="{00000000-0005-0000-0000-0000BD7F0000}"/>
    <cellStyle name="Output 11 2 3 3 2 3" xfId="16711" xr:uid="{00000000-0005-0000-0000-0000BE7F0000}"/>
    <cellStyle name="Output 11 2 3 3 2 3 2" xfId="26885" xr:uid="{00000000-0005-0000-0000-0000BF7F0000}"/>
    <cellStyle name="Output 11 2 3 3 2 3 3" xfId="41118" xr:uid="{00000000-0005-0000-0000-0000C07F0000}"/>
    <cellStyle name="Output 11 2 3 3 2 4" xfId="26883" xr:uid="{00000000-0005-0000-0000-0000C17F0000}"/>
    <cellStyle name="Output 11 2 3 3 2 5" xfId="36025" xr:uid="{00000000-0005-0000-0000-0000C27F0000}"/>
    <cellStyle name="Output 11 2 3 3 3" xfId="16712" xr:uid="{00000000-0005-0000-0000-0000C37F0000}"/>
    <cellStyle name="Output 11 2 3 3 3 2" xfId="26886" xr:uid="{00000000-0005-0000-0000-0000C47F0000}"/>
    <cellStyle name="Output 11 2 3 3 3 3" xfId="37304" xr:uid="{00000000-0005-0000-0000-0000C57F0000}"/>
    <cellStyle name="Output 11 2 3 3 4" xfId="16713" xr:uid="{00000000-0005-0000-0000-0000C67F0000}"/>
    <cellStyle name="Output 11 2 3 3 4 2" xfId="26887" xr:uid="{00000000-0005-0000-0000-0000C77F0000}"/>
    <cellStyle name="Output 11 2 3 3 4 3" xfId="39848" xr:uid="{00000000-0005-0000-0000-0000C87F0000}"/>
    <cellStyle name="Output 11 2 3 3 5" xfId="26882" xr:uid="{00000000-0005-0000-0000-0000C97F0000}"/>
    <cellStyle name="Output 11 2 3 3 6" xfId="34743" xr:uid="{00000000-0005-0000-0000-0000CA7F0000}"/>
    <cellStyle name="Output 11 2 3 4" xfId="26874" xr:uid="{00000000-0005-0000-0000-0000CB7F0000}"/>
    <cellStyle name="Output 11 2 3 5" xfId="32787" xr:uid="{00000000-0005-0000-0000-0000CC7F0000}"/>
    <cellStyle name="Output 11 2 4" xfId="16714" xr:uid="{00000000-0005-0000-0000-0000CD7F0000}"/>
    <cellStyle name="Output 11 2 4 2" xfId="16715" xr:uid="{00000000-0005-0000-0000-0000CE7F0000}"/>
    <cellStyle name="Output 11 2 4 2 2" xfId="16716" xr:uid="{00000000-0005-0000-0000-0000CF7F0000}"/>
    <cellStyle name="Output 11 2 4 2 2 2" xfId="16717" xr:uid="{00000000-0005-0000-0000-0000D07F0000}"/>
    <cellStyle name="Output 11 2 4 2 2 2 2" xfId="16718" xr:uid="{00000000-0005-0000-0000-0000D17F0000}"/>
    <cellStyle name="Output 11 2 4 2 2 2 2 2" xfId="26892" xr:uid="{00000000-0005-0000-0000-0000D27F0000}"/>
    <cellStyle name="Output 11 2 4 2 2 2 2 3" xfId="39257" xr:uid="{00000000-0005-0000-0000-0000D37F0000}"/>
    <cellStyle name="Output 11 2 4 2 2 2 3" xfId="16719" xr:uid="{00000000-0005-0000-0000-0000D47F0000}"/>
    <cellStyle name="Output 11 2 4 2 2 2 3 2" xfId="26893" xr:uid="{00000000-0005-0000-0000-0000D57F0000}"/>
    <cellStyle name="Output 11 2 4 2 2 2 3 3" xfId="41797" xr:uid="{00000000-0005-0000-0000-0000D67F0000}"/>
    <cellStyle name="Output 11 2 4 2 2 2 4" xfId="26891" xr:uid="{00000000-0005-0000-0000-0000D77F0000}"/>
    <cellStyle name="Output 11 2 4 2 2 2 5" xfId="36704" xr:uid="{00000000-0005-0000-0000-0000D87F0000}"/>
    <cellStyle name="Output 11 2 4 2 2 3" xfId="16720" xr:uid="{00000000-0005-0000-0000-0000D97F0000}"/>
    <cellStyle name="Output 11 2 4 2 2 3 2" xfId="26894" xr:uid="{00000000-0005-0000-0000-0000DA7F0000}"/>
    <cellStyle name="Output 11 2 4 2 2 3 3" xfId="37987" xr:uid="{00000000-0005-0000-0000-0000DB7F0000}"/>
    <cellStyle name="Output 11 2 4 2 2 4" xfId="16721" xr:uid="{00000000-0005-0000-0000-0000DC7F0000}"/>
    <cellStyle name="Output 11 2 4 2 2 4 2" xfId="26895" xr:uid="{00000000-0005-0000-0000-0000DD7F0000}"/>
    <cellStyle name="Output 11 2 4 2 2 4 3" xfId="40527" xr:uid="{00000000-0005-0000-0000-0000DE7F0000}"/>
    <cellStyle name="Output 11 2 4 2 2 5" xfId="26890" xr:uid="{00000000-0005-0000-0000-0000DF7F0000}"/>
    <cellStyle name="Output 11 2 4 2 2 6" xfId="35427" xr:uid="{00000000-0005-0000-0000-0000E07F0000}"/>
    <cellStyle name="Output 11 2 4 2 3" xfId="26889" xr:uid="{00000000-0005-0000-0000-0000E17F0000}"/>
    <cellStyle name="Output 11 2 4 2 4" xfId="34155" xr:uid="{00000000-0005-0000-0000-0000E27F0000}"/>
    <cellStyle name="Output 11 2 4 3" xfId="16722" xr:uid="{00000000-0005-0000-0000-0000E37F0000}"/>
    <cellStyle name="Output 11 2 4 3 2" xfId="16723" xr:uid="{00000000-0005-0000-0000-0000E47F0000}"/>
    <cellStyle name="Output 11 2 4 3 2 2" xfId="16724" xr:uid="{00000000-0005-0000-0000-0000E57F0000}"/>
    <cellStyle name="Output 11 2 4 3 2 2 2" xfId="26898" xr:uid="{00000000-0005-0000-0000-0000E67F0000}"/>
    <cellStyle name="Output 11 2 4 3 2 2 3" xfId="38737" xr:uid="{00000000-0005-0000-0000-0000E77F0000}"/>
    <cellStyle name="Output 11 2 4 3 2 3" xfId="16725" xr:uid="{00000000-0005-0000-0000-0000E87F0000}"/>
    <cellStyle name="Output 11 2 4 3 2 3 2" xfId="26899" xr:uid="{00000000-0005-0000-0000-0000E97F0000}"/>
    <cellStyle name="Output 11 2 4 3 2 3 3" xfId="41277" xr:uid="{00000000-0005-0000-0000-0000EA7F0000}"/>
    <cellStyle name="Output 11 2 4 3 2 4" xfId="26897" xr:uid="{00000000-0005-0000-0000-0000EB7F0000}"/>
    <cellStyle name="Output 11 2 4 3 2 5" xfId="36184" xr:uid="{00000000-0005-0000-0000-0000EC7F0000}"/>
    <cellStyle name="Output 11 2 4 3 3" xfId="16726" xr:uid="{00000000-0005-0000-0000-0000ED7F0000}"/>
    <cellStyle name="Output 11 2 4 3 3 2" xfId="26900" xr:uid="{00000000-0005-0000-0000-0000EE7F0000}"/>
    <cellStyle name="Output 11 2 4 3 3 3" xfId="37465" xr:uid="{00000000-0005-0000-0000-0000EF7F0000}"/>
    <cellStyle name="Output 11 2 4 3 4" xfId="16727" xr:uid="{00000000-0005-0000-0000-0000F07F0000}"/>
    <cellStyle name="Output 11 2 4 3 4 2" xfId="26901" xr:uid="{00000000-0005-0000-0000-0000F17F0000}"/>
    <cellStyle name="Output 11 2 4 3 4 3" xfId="40007" xr:uid="{00000000-0005-0000-0000-0000F27F0000}"/>
    <cellStyle name="Output 11 2 4 3 5" xfId="26896" xr:uid="{00000000-0005-0000-0000-0000F37F0000}"/>
    <cellStyle name="Output 11 2 4 3 6" xfId="34905" xr:uid="{00000000-0005-0000-0000-0000F47F0000}"/>
    <cellStyle name="Output 11 2 4 4" xfId="26888" xr:uid="{00000000-0005-0000-0000-0000F57F0000}"/>
    <cellStyle name="Output 11 2 4 5" xfId="33608" xr:uid="{00000000-0005-0000-0000-0000F67F0000}"/>
    <cellStyle name="Output 11 2 5" xfId="16728" xr:uid="{00000000-0005-0000-0000-0000F77F0000}"/>
    <cellStyle name="Output 11 2 5 2" xfId="16729" xr:uid="{00000000-0005-0000-0000-0000F87F0000}"/>
    <cellStyle name="Output 11 2 5 2 2" xfId="16730" xr:uid="{00000000-0005-0000-0000-0000F97F0000}"/>
    <cellStyle name="Output 11 2 5 2 2 2" xfId="16731" xr:uid="{00000000-0005-0000-0000-0000FA7F0000}"/>
    <cellStyle name="Output 11 2 5 2 2 2 2" xfId="26905" xr:uid="{00000000-0005-0000-0000-0000FB7F0000}"/>
    <cellStyle name="Output 11 2 5 2 2 2 3" xfId="38281" xr:uid="{00000000-0005-0000-0000-0000FC7F0000}"/>
    <cellStyle name="Output 11 2 5 2 2 3" xfId="16732" xr:uid="{00000000-0005-0000-0000-0000FD7F0000}"/>
    <cellStyle name="Output 11 2 5 2 2 3 2" xfId="26906" xr:uid="{00000000-0005-0000-0000-0000FE7F0000}"/>
    <cellStyle name="Output 11 2 5 2 2 3 3" xfId="40821" xr:uid="{00000000-0005-0000-0000-0000FF7F0000}"/>
    <cellStyle name="Output 11 2 5 2 2 4" xfId="26904" xr:uid="{00000000-0005-0000-0000-000000800000}"/>
    <cellStyle name="Output 11 2 5 2 2 5" xfId="35728" xr:uid="{00000000-0005-0000-0000-000001800000}"/>
    <cellStyle name="Output 11 2 5 2 3" xfId="16733" xr:uid="{00000000-0005-0000-0000-000002800000}"/>
    <cellStyle name="Output 11 2 5 2 3 2" xfId="26907" xr:uid="{00000000-0005-0000-0000-000003800000}"/>
    <cellStyle name="Output 11 2 5 2 3 3" xfId="37007" xr:uid="{00000000-0005-0000-0000-000004800000}"/>
    <cellStyle name="Output 11 2 5 2 4" xfId="16734" xr:uid="{00000000-0005-0000-0000-000005800000}"/>
    <cellStyle name="Output 11 2 5 2 4 2" xfId="26908" xr:uid="{00000000-0005-0000-0000-000006800000}"/>
    <cellStyle name="Output 11 2 5 2 4 3" xfId="39551" xr:uid="{00000000-0005-0000-0000-000007800000}"/>
    <cellStyle name="Output 11 2 5 2 5" xfId="26903" xr:uid="{00000000-0005-0000-0000-000008800000}"/>
    <cellStyle name="Output 11 2 5 2 6" xfId="34453" xr:uid="{00000000-0005-0000-0000-000009800000}"/>
    <cellStyle name="Output 11 2 5 3" xfId="26902" xr:uid="{00000000-0005-0000-0000-00000A800000}"/>
    <cellStyle name="Output 11 2 5 4" xfId="32476" xr:uid="{00000000-0005-0000-0000-00000B800000}"/>
    <cellStyle name="Output 11 2 6" xfId="16735" xr:uid="{00000000-0005-0000-0000-00000C800000}"/>
    <cellStyle name="Output 11 2 6 2" xfId="16736" xr:uid="{00000000-0005-0000-0000-00000D800000}"/>
    <cellStyle name="Output 11 2 6 2 2" xfId="16737" xr:uid="{00000000-0005-0000-0000-00000E800000}"/>
    <cellStyle name="Output 11 2 6 2 2 2" xfId="16738" xr:uid="{00000000-0005-0000-0000-00000F800000}"/>
    <cellStyle name="Output 11 2 6 2 2 2 2" xfId="26912" xr:uid="{00000000-0005-0000-0000-000010800000}"/>
    <cellStyle name="Output 11 2 6 2 2 2 3" xfId="38801" xr:uid="{00000000-0005-0000-0000-000011800000}"/>
    <cellStyle name="Output 11 2 6 2 2 3" xfId="16739" xr:uid="{00000000-0005-0000-0000-000012800000}"/>
    <cellStyle name="Output 11 2 6 2 2 3 2" xfId="26913" xr:uid="{00000000-0005-0000-0000-000013800000}"/>
    <cellStyle name="Output 11 2 6 2 2 3 3" xfId="41341" xr:uid="{00000000-0005-0000-0000-000014800000}"/>
    <cellStyle name="Output 11 2 6 2 2 4" xfId="26911" xr:uid="{00000000-0005-0000-0000-000015800000}"/>
    <cellStyle name="Output 11 2 6 2 2 5" xfId="36248" xr:uid="{00000000-0005-0000-0000-000016800000}"/>
    <cellStyle name="Output 11 2 6 2 3" xfId="16740" xr:uid="{00000000-0005-0000-0000-000017800000}"/>
    <cellStyle name="Output 11 2 6 2 3 2" xfId="26914" xr:uid="{00000000-0005-0000-0000-000018800000}"/>
    <cellStyle name="Output 11 2 6 2 3 3" xfId="37529" xr:uid="{00000000-0005-0000-0000-000019800000}"/>
    <cellStyle name="Output 11 2 6 2 4" xfId="16741" xr:uid="{00000000-0005-0000-0000-00001A800000}"/>
    <cellStyle name="Output 11 2 6 2 4 2" xfId="26915" xr:uid="{00000000-0005-0000-0000-00001B800000}"/>
    <cellStyle name="Output 11 2 6 2 4 3" xfId="40071" xr:uid="{00000000-0005-0000-0000-00001C800000}"/>
    <cellStyle name="Output 11 2 6 2 5" xfId="26910" xr:uid="{00000000-0005-0000-0000-00001D800000}"/>
    <cellStyle name="Output 11 2 6 2 6" xfId="34969" xr:uid="{00000000-0005-0000-0000-00001E800000}"/>
    <cellStyle name="Output 11 2 6 3" xfId="26909" xr:uid="{00000000-0005-0000-0000-00001F800000}"/>
    <cellStyle name="Output 11 2 6 4" xfId="33696" xr:uid="{00000000-0005-0000-0000-000020800000}"/>
    <cellStyle name="Output 11 2 7" xfId="16742" xr:uid="{00000000-0005-0000-0000-000021800000}"/>
    <cellStyle name="Output 11 2 7 2" xfId="16743" xr:uid="{00000000-0005-0000-0000-000022800000}"/>
    <cellStyle name="Output 11 2 7 2 2" xfId="16744" xr:uid="{00000000-0005-0000-0000-000023800000}"/>
    <cellStyle name="Output 11 2 7 2 2 2" xfId="26918" xr:uid="{00000000-0005-0000-0000-000024800000}"/>
    <cellStyle name="Output 11 2 7 2 2 3" xfId="38139" xr:uid="{00000000-0005-0000-0000-000025800000}"/>
    <cellStyle name="Output 11 2 7 2 3" xfId="16745" xr:uid="{00000000-0005-0000-0000-000026800000}"/>
    <cellStyle name="Output 11 2 7 2 3 2" xfId="26919" xr:uid="{00000000-0005-0000-0000-000027800000}"/>
    <cellStyle name="Output 11 2 7 2 3 3" xfId="40679" xr:uid="{00000000-0005-0000-0000-000028800000}"/>
    <cellStyle name="Output 11 2 7 2 4" xfId="26917" xr:uid="{00000000-0005-0000-0000-000029800000}"/>
    <cellStyle name="Output 11 2 7 2 5" xfId="35586" xr:uid="{00000000-0005-0000-0000-00002A800000}"/>
    <cellStyle name="Output 11 2 7 3" xfId="16746" xr:uid="{00000000-0005-0000-0000-00002B800000}"/>
    <cellStyle name="Output 11 2 7 3 2" xfId="26920" xr:uid="{00000000-0005-0000-0000-00002C800000}"/>
    <cellStyle name="Output 11 2 7 3 3" xfId="36865" xr:uid="{00000000-0005-0000-0000-00002D800000}"/>
    <cellStyle name="Output 11 2 7 4" xfId="16747" xr:uid="{00000000-0005-0000-0000-00002E800000}"/>
    <cellStyle name="Output 11 2 7 4 2" xfId="26921" xr:uid="{00000000-0005-0000-0000-00002F800000}"/>
    <cellStyle name="Output 11 2 7 4 3" xfId="39409" xr:uid="{00000000-0005-0000-0000-000030800000}"/>
    <cellStyle name="Output 11 2 7 5" xfId="26916" xr:uid="{00000000-0005-0000-0000-000031800000}"/>
    <cellStyle name="Output 11 2 7 6" xfId="34311" xr:uid="{00000000-0005-0000-0000-000032800000}"/>
    <cellStyle name="Output 11 2 8" xfId="26859" xr:uid="{00000000-0005-0000-0000-000033800000}"/>
    <cellStyle name="Output 11 2 9" xfId="31707" xr:uid="{00000000-0005-0000-0000-000034800000}"/>
    <cellStyle name="Output 11 3" xfId="16748" xr:uid="{00000000-0005-0000-0000-000035800000}"/>
    <cellStyle name="Output 11 3 2" xfId="16749" xr:uid="{00000000-0005-0000-0000-000036800000}"/>
    <cellStyle name="Output 11 3 2 2" xfId="16750" xr:uid="{00000000-0005-0000-0000-000037800000}"/>
    <cellStyle name="Output 11 3 2 2 2" xfId="16751" xr:uid="{00000000-0005-0000-0000-000038800000}"/>
    <cellStyle name="Output 11 3 2 2 2 2" xfId="16752" xr:uid="{00000000-0005-0000-0000-000039800000}"/>
    <cellStyle name="Output 11 3 2 2 2 2 2" xfId="26926" xr:uid="{00000000-0005-0000-0000-00003A800000}"/>
    <cellStyle name="Output 11 3 2 2 2 2 3" xfId="38869" xr:uid="{00000000-0005-0000-0000-00003B800000}"/>
    <cellStyle name="Output 11 3 2 2 2 3" xfId="16753" xr:uid="{00000000-0005-0000-0000-00003C800000}"/>
    <cellStyle name="Output 11 3 2 2 2 3 2" xfId="26927" xr:uid="{00000000-0005-0000-0000-00003D800000}"/>
    <cellStyle name="Output 11 3 2 2 2 3 3" xfId="41409" xr:uid="{00000000-0005-0000-0000-00003E800000}"/>
    <cellStyle name="Output 11 3 2 2 2 4" xfId="26925" xr:uid="{00000000-0005-0000-0000-00003F800000}"/>
    <cellStyle name="Output 11 3 2 2 2 5" xfId="36316" xr:uid="{00000000-0005-0000-0000-000040800000}"/>
    <cellStyle name="Output 11 3 2 2 3" xfId="16754" xr:uid="{00000000-0005-0000-0000-000041800000}"/>
    <cellStyle name="Output 11 3 2 2 3 2" xfId="26928" xr:uid="{00000000-0005-0000-0000-000042800000}"/>
    <cellStyle name="Output 11 3 2 2 3 3" xfId="37597" xr:uid="{00000000-0005-0000-0000-000043800000}"/>
    <cellStyle name="Output 11 3 2 2 4" xfId="16755" xr:uid="{00000000-0005-0000-0000-000044800000}"/>
    <cellStyle name="Output 11 3 2 2 4 2" xfId="26929" xr:uid="{00000000-0005-0000-0000-000045800000}"/>
    <cellStyle name="Output 11 3 2 2 4 3" xfId="40139" xr:uid="{00000000-0005-0000-0000-000046800000}"/>
    <cellStyle name="Output 11 3 2 2 5" xfId="26924" xr:uid="{00000000-0005-0000-0000-000047800000}"/>
    <cellStyle name="Output 11 3 2 2 6" xfId="35037" xr:uid="{00000000-0005-0000-0000-000048800000}"/>
    <cellStyle name="Output 11 3 2 3" xfId="26923" xr:uid="{00000000-0005-0000-0000-000049800000}"/>
    <cellStyle name="Output 11 3 2 4" xfId="33766" xr:uid="{00000000-0005-0000-0000-00004A800000}"/>
    <cellStyle name="Output 11 3 3" xfId="16756" xr:uid="{00000000-0005-0000-0000-00004B800000}"/>
    <cellStyle name="Output 11 3 3 2" xfId="16757" xr:uid="{00000000-0005-0000-0000-00004C800000}"/>
    <cellStyle name="Output 11 3 3 2 2" xfId="16758" xr:uid="{00000000-0005-0000-0000-00004D800000}"/>
    <cellStyle name="Output 11 3 3 2 2 2" xfId="26932" xr:uid="{00000000-0005-0000-0000-00004E800000}"/>
    <cellStyle name="Output 11 3 3 2 2 3" xfId="38349" xr:uid="{00000000-0005-0000-0000-00004F800000}"/>
    <cellStyle name="Output 11 3 3 2 3" xfId="16759" xr:uid="{00000000-0005-0000-0000-000050800000}"/>
    <cellStyle name="Output 11 3 3 2 3 2" xfId="26933" xr:uid="{00000000-0005-0000-0000-000051800000}"/>
    <cellStyle name="Output 11 3 3 2 3 3" xfId="40889" xr:uid="{00000000-0005-0000-0000-000052800000}"/>
    <cellStyle name="Output 11 3 3 2 4" xfId="26931" xr:uid="{00000000-0005-0000-0000-000053800000}"/>
    <cellStyle name="Output 11 3 3 2 5" xfId="35796" xr:uid="{00000000-0005-0000-0000-000054800000}"/>
    <cellStyle name="Output 11 3 3 3" xfId="16760" xr:uid="{00000000-0005-0000-0000-000055800000}"/>
    <cellStyle name="Output 11 3 3 3 2" xfId="26934" xr:uid="{00000000-0005-0000-0000-000056800000}"/>
    <cellStyle name="Output 11 3 3 3 3" xfId="37075" xr:uid="{00000000-0005-0000-0000-000057800000}"/>
    <cellStyle name="Output 11 3 3 4" xfId="16761" xr:uid="{00000000-0005-0000-0000-000058800000}"/>
    <cellStyle name="Output 11 3 3 4 2" xfId="26935" xr:uid="{00000000-0005-0000-0000-000059800000}"/>
    <cellStyle name="Output 11 3 3 4 3" xfId="39619" xr:uid="{00000000-0005-0000-0000-00005A800000}"/>
    <cellStyle name="Output 11 3 3 5" xfId="26930" xr:uid="{00000000-0005-0000-0000-00005B800000}"/>
    <cellStyle name="Output 11 3 3 6" xfId="34520" xr:uid="{00000000-0005-0000-0000-00005C800000}"/>
    <cellStyle name="Output 11 3 4" xfId="26922" xr:uid="{00000000-0005-0000-0000-00005D800000}"/>
    <cellStyle name="Output 11 3 5" xfId="32565" xr:uid="{00000000-0005-0000-0000-00005E800000}"/>
    <cellStyle name="Output 11 4" xfId="16762" xr:uid="{00000000-0005-0000-0000-00005F800000}"/>
    <cellStyle name="Output 11 4 2" xfId="16763" xr:uid="{00000000-0005-0000-0000-000060800000}"/>
    <cellStyle name="Output 11 4 2 2" xfId="16764" xr:uid="{00000000-0005-0000-0000-000061800000}"/>
    <cellStyle name="Output 11 4 2 2 2" xfId="16765" xr:uid="{00000000-0005-0000-0000-000062800000}"/>
    <cellStyle name="Output 11 4 2 2 2 2" xfId="16766" xr:uid="{00000000-0005-0000-0000-000063800000}"/>
    <cellStyle name="Output 11 4 2 2 2 2 2" xfId="26940" xr:uid="{00000000-0005-0000-0000-000064800000}"/>
    <cellStyle name="Output 11 4 2 2 2 2 3" xfId="39020" xr:uid="{00000000-0005-0000-0000-000065800000}"/>
    <cellStyle name="Output 11 4 2 2 2 3" xfId="16767" xr:uid="{00000000-0005-0000-0000-000066800000}"/>
    <cellStyle name="Output 11 4 2 2 2 3 2" xfId="26941" xr:uid="{00000000-0005-0000-0000-000067800000}"/>
    <cellStyle name="Output 11 4 2 2 2 3 3" xfId="41560" xr:uid="{00000000-0005-0000-0000-000068800000}"/>
    <cellStyle name="Output 11 4 2 2 2 4" xfId="26939" xr:uid="{00000000-0005-0000-0000-000069800000}"/>
    <cellStyle name="Output 11 4 2 2 2 5" xfId="36467" xr:uid="{00000000-0005-0000-0000-00006A800000}"/>
    <cellStyle name="Output 11 4 2 2 3" xfId="16768" xr:uid="{00000000-0005-0000-0000-00006B800000}"/>
    <cellStyle name="Output 11 4 2 2 3 2" xfId="26942" xr:uid="{00000000-0005-0000-0000-00006C800000}"/>
    <cellStyle name="Output 11 4 2 2 3 3" xfId="37748" xr:uid="{00000000-0005-0000-0000-00006D800000}"/>
    <cellStyle name="Output 11 4 2 2 4" xfId="16769" xr:uid="{00000000-0005-0000-0000-00006E800000}"/>
    <cellStyle name="Output 11 4 2 2 4 2" xfId="26943" xr:uid="{00000000-0005-0000-0000-00006F800000}"/>
    <cellStyle name="Output 11 4 2 2 4 3" xfId="40290" xr:uid="{00000000-0005-0000-0000-000070800000}"/>
    <cellStyle name="Output 11 4 2 2 5" xfId="26938" xr:uid="{00000000-0005-0000-0000-000071800000}"/>
    <cellStyle name="Output 11 4 2 2 6" xfId="35188" xr:uid="{00000000-0005-0000-0000-000072800000}"/>
    <cellStyle name="Output 11 4 2 3" xfId="26937" xr:uid="{00000000-0005-0000-0000-000073800000}"/>
    <cellStyle name="Output 11 4 2 4" xfId="33917" xr:uid="{00000000-0005-0000-0000-000074800000}"/>
    <cellStyle name="Output 11 4 3" xfId="16770" xr:uid="{00000000-0005-0000-0000-000075800000}"/>
    <cellStyle name="Output 11 4 3 2" xfId="16771" xr:uid="{00000000-0005-0000-0000-000076800000}"/>
    <cellStyle name="Output 11 4 3 2 2" xfId="16772" xr:uid="{00000000-0005-0000-0000-000077800000}"/>
    <cellStyle name="Output 11 4 3 2 2 2" xfId="26946" xr:uid="{00000000-0005-0000-0000-000078800000}"/>
    <cellStyle name="Output 11 4 3 2 2 3" xfId="38500" xr:uid="{00000000-0005-0000-0000-000079800000}"/>
    <cellStyle name="Output 11 4 3 2 3" xfId="16773" xr:uid="{00000000-0005-0000-0000-00007A800000}"/>
    <cellStyle name="Output 11 4 3 2 3 2" xfId="26947" xr:uid="{00000000-0005-0000-0000-00007B800000}"/>
    <cellStyle name="Output 11 4 3 2 3 3" xfId="41040" xr:uid="{00000000-0005-0000-0000-00007C800000}"/>
    <cellStyle name="Output 11 4 3 2 4" xfId="26945" xr:uid="{00000000-0005-0000-0000-00007D800000}"/>
    <cellStyle name="Output 11 4 3 2 5" xfId="35947" xr:uid="{00000000-0005-0000-0000-00007E800000}"/>
    <cellStyle name="Output 11 4 3 3" xfId="16774" xr:uid="{00000000-0005-0000-0000-00007F800000}"/>
    <cellStyle name="Output 11 4 3 3 2" xfId="26948" xr:uid="{00000000-0005-0000-0000-000080800000}"/>
    <cellStyle name="Output 11 4 3 3 3" xfId="37226" xr:uid="{00000000-0005-0000-0000-000081800000}"/>
    <cellStyle name="Output 11 4 3 4" xfId="16775" xr:uid="{00000000-0005-0000-0000-000082800000}"/>
    <cellStyle name="Output 11 4 3 4 2" xfId="26949" xr:uid="{00000000-0005-0000-0000-000083800000}"/>
    <cellStyle name="Output 11 4 3 4 3" xfId="39770" xr:uid="{00000000-0005-0000-0000-000084800000}"/>
    <cellStyle name="Output 11 4 3 5" xfId="26944" xr:uid="{00000000-0005-0000-0000-000085800000}"/>
    <cellStyle name="Output 11 4 3 6" xfId="34667" xr:uid="{00000000-0005-0000-0000-000086800000}"/>
    <cellStyle name="Output 11 4 4" xfId="26936" xr:uid="{00000000-0005-0000-0000-000087800000}"/>
    <cellStyle name="Output 11 4 5" xfId="32714" xr:uid="{00000000-0005-0000-0000-000088800000}"/>
    <cellStyle name="Output 11 5" xfId="16776" xr:uid="{00000000-0005-0000-0000-000089800000}"/>
    <cellStyle name="Output 11 5 2" xfId="16777" xr:uid="{00000000-0005-0000-0000-00008A800000}"/>
    <cellStyle name="Output 11 5 2 2" xfId="16778" xr:uid="{00000000-0005-0000-0000-00008B800000}"/>
    <cellStyle name="Output 11 5 2 2 2" xfId="16779" xr:uid="{00000000-0005-0000-0000-00008C800000}"/>
    <cellStyle name="Output 11 5 2 2 2 2" xfId="16780" xr:uid="{00000000-0005-0000-0000-00008D800000}"/>
    <cellStyle name="Output 11 5 2 2 2 2 2" xfId="26954" xr:uid="{00000000-0005-0000-0000-00008E800000}"/>
    <cellStyle name="Output 11 5 2 2 2 2 3" xfId="39179" xr:uid="{00000000-0005-0000-0000-00008F800000}"/>
    <cellStyle name="Output 11 5 2 2 2 3" xfId="16781" xr:uid="{00000000-0005-0000-0000-000090800000}"/>
    <cellStyle name="Output 11 5 2 2 2 3 2" xfId="26955" xr:uid="{00000000-0005-0000-0000-000091800000}"/>
    <cellStyle name="Output 11 5 2 2 2 3 3" xfId="41719" xr:uid="{00000000-0005-0000-0000-000092800000}"/>
    <cellStyle name="Output 11 5 2 2 2 4" xfId="26953" xr:uid="{00000000-0005-0000-0000-000093800000}"/>
    <cellStyle name="Output 11 5 2 2 2 5" xfId="36626" xr:uid="{00000000-0005-0000-0000-000094800000}"/>
    <cellStyle name="Output 11 5 2 2 3" xfId="16782" xr:uid="{00000000-0005-0000-0000-000095800000}"/>
    <cellStyle name="Output 11 5 2 2 3 2" xfId="26956" xr:uid="{00000000-0005-0000-0000-000096800000}"/>
    <cellStyle name="Output 11 5 2 2 3 3" xfId="37909" xr:uid="{00000000-0005-0000-0000-000097800000}"/>
    <cellStyle name="Output 11 5 2 2 4" xfId="16783" xr:uid="{00000000-0005-0000-0000-000098800000}"/>
    <cellStyle name="Output 11 5 2 2 4 2" xfId="26957" xr:uid="{00000000-0005-0000-0000-000099800000}"/>
    <cellStyle name="Output 11 5 2 2 4 3" xfId="40449" xr:uid="{00000000-0005-0000-0000-00009A800000}"/>
    <cellStyle name="Output 11 5 2 2 5" xfId="26952" xr:uid="{00000000-0005-0000-0000-00009B800000}"/>
    <cellStyle name="Output 11 5 2 2 6" xfId="35349" xr:uid="{00000000-0005-0000-0000-00009C800000}"/>
    <cellStyle name="Output 11 5 2 3" xfId="26951" xr:uid="{00000000-0005-0000-0000-00009D800000}"/>
    <cellStyle name="Output 11 5 2 4" xfId="34077" xr:uid="{00000000-0005-0000-0000-00009E800000}"/>
    <cellStyle name="Output 11 5 3" xfId="16784" xr:uid="{00000000-0005-0000-0000-00009F800000}"/>
    <cellStyle name="Output 11 5 3 2" xfId="16785" xr:uid="{00000000-0005-0000-0000-0000A0800000}"/>
    <cellStyle name="Output 11 5 3 2 2" xfId="16786" xr:uid="{00000000-0005-0000-0000-0000A1800000}"/>
    <cellStyle name="Output 11 5 3 2 2 2" xfId="26960" xr:uid="{00000000-0005-0000-0000-0000A2800000}"/>
    <cellStyle name="Output 11 5 3 2 2 3" xfId="38659" xr:uid="{00000000-0005-0000-0000-0000A3800000}"/>
    <cellStyle name="Output 11 5 3 2 3" xfId="16787" xr:uid="{00000000-0005-0000-0000-0000A4800000}"/>
    <cellStyle name="Output 11 5 3 2 3 2" xfId="26961" xr:uid="{00000000-0005-0000-0000-0000A5800000}"/>
    <cellStyle name="Output 11 5 3 2 3 3" xfId="41199" xr:uid="{00000000-0005-0000-0000-0000A6800000}"/>
    <cellStyle name="Output 11 5 3 2 4" xfId="26959" xr:uid="{00000000-0005-0000-0000-0000A7800000}"/>
    <cellStyle name="Output 11 5 3 2 5" xfId="36106" xr:uid="{00000000-0005-0000-0000-0000A8800000}"/>
    <cellStyle name="Output 11 5 3 3" xfId="16788" xr:uid="{00000000-0005-0000-0000-0000A9800000}"/>
    <cellStyle name="Output 11 5 3 3 2" xfId="26962" xr:uid="{00000000-0005-0000-0000-0000AA800000}"/>
    <cellStyle name="Output 11 5 3 3 3" xfId="37387" xr:uid="{00000000-0005-0000-0000-0000AB800000}"/>
    <cellStyle name="Output 11 5 3 4" xfId="16789" xr:uid="{00000000-0005-0000-0000-0000AC800000}"/>
    <cellStyle name="Output 11 5 3 4 2" xfId="26963" xr:uid="{00000000-0005-0000-0000-0000AD800000}"/>
    <cellStyle name="Output 11 5 3 4 3" xfId="39929" xr:uid="{00000000-0005-0000-0000-0000AE800000}"/>
    <cellStyle name="Output 11 5 3 5" xfId="26958" xr:uid="{00000000-0005-0000-0000-0000AF800000}"/>
    <cellStyle name="Output 11 5 3 6" xfId="34826" xr:uid="{00000000-0005-0000-0000-0000B0800000}"/>
    <cellStyle name="Output 11 5 4" xfId="26950" xr:uid="{00000000-0005-0000-0000-0000B1800000}"/>
    <cellStyle name="Output 11 5 5" xfId="32890" xr:uid="{00000000-0005-0000-0000-0000B2800000}"/>
    <cellStyle name="Output 11 6" xfId="16790" xr:uid="{00000000-0005-0000-0000-0000B3800000}"/>
    <cellStyle name="Output 11 6 2" xfId="16791" xr:uid="{00000000-0005-0000-0000-0000B4800000}"/>
    <cellStyle name="Output 11 6 2 2" xfId="16792" xr:uid="{00000000-0005-0000-0000-0000B5800000}"/>
    <cellStyle name="Output 11 6 2 2 2" xfId="16793" xr:uid="{00000000-0005-0000-0000-0000B6800000}"/>
    <cellStyle name="Output 11 6 2 2 2 2" xfId="26967" xr:uid="{00000000-0005-0000-0000-0000B7800000}"/>
    <cellStyle name="Output 11 6 2 2 2 3" xfId="38213" xr:uid="{00000000-0005-0000-0000-0000B8800000}"/>
    <cellStyle name="Output 11 6 2 2 3" xfId="16794" xr:uid="{00000000-0005-0000-0000-0000B9800000}"/>
    <cellStyle name="Output 11 6 2 2 3 2" xfId="26968" xr:uid="{00000000-0005-0000-0000-0000BA800000}"/>
    <cellStyle name="Output 11 6 2 2 3 3" xfId="40753" xr:uid="{00000000-0005-0000-0000-0000BB800000}"/>
    <cellStyle name="Output 11 6 2 2 4" xfId="26966" xr:uid="{00000000-0005-0000-0000-0000BC800000}"/>
    <cellStyle name="Output 11 6 2 2 5" xfId="35660" xr:uid="{00000000-0005-0000-0000-0000BD800000}"/>
    <cellStyle name="Output 11 6 2 3" xfId="16795" xr:uid="{00000000-0005-0000-0000-0000BE800000}"/>
    <cellStyle name="Output 11 6 2 3 2" xfId="26969" xr:uid="{00000000-0005-0000-0000-0000BF800000}"/>
    <cellStyle name="Output 11 6 2 3 3" xfId="36939" xr:uid="{00000000-0005-0000-0000-0000C0800000}"/>
    <cellStyle name="Output 11 6 2 4" xfId="16796" xr:uid="{00000000-0005-0000-0000-0000C1800000}"/>
    <cellStyle name="Output 11 6 2 4 2" xfId="26970" xr:uid="{00000000-0005-0000-0000-0000C2800000}"/>
    <cellStyle name="Output 11 6 2 4 3" xfId="39483" xr:uid="{00000000-0005-0000-0000-0000C3800000}"/>
    <cellStyle name="Output 11 6 2 5" xfId="26965" xr:uid="{00000000-0005-0000-0000-0000C4800000}"/>
    <cellStyle name="Output 11 6 2 6" xfId="34385" xr:uid="{00000000-0005-0000-0000-0000C5800000}"/>
    <cellStyle name="Output 11 6 3" xfId="26964" xr:uid="{00000000-0005-0000-0000-0000C6800000}"/>
    <cellStyle name="Output 11 6 4" xfId="31786" xr:uid="{00000000-0005-0000-0000-0000C7800000}"/>
    <cellStyle name="Output 11 7" xfId="16797" xr:uid="{00000000-0005-0000-0000-0000C8800000}"/>
    <cellStyle name="Output 11 7 2" xfId="16798" xr:uid="{00000000-0005-0000-0000-0000C9800000}"/>
    <cellStyle name="Output 11 7 2 2" xfId="16799" xr:uid="{00000000-0005-0000-0000-0000CA800000}"/>
    <cellStyle name="Output 11 7 2 2 2" xfId="26973" xr:uid="{00000000-0005-0000-0000-0000CB800000}"/>
    <cellStyle name="Output 11 7 2 2 3" xfId="38061" xr:uid="{00000000-0005-0000-0000-0000CC800000}"/>
    <cellStyle name="Output 11 7 2 3" xfId="16800" xr:uid="{00000000-0005-0000-0000-0000CD800000}"/>
    <cellStyle name="Output 11 7 2 3 2" xfId="26974" xr:uid="{00000000-0005-0000-0000-0000CE800000}"/>
    <cellStyle name="Output 11 7 2 3 3" xfId="40601" xr:uid="{00000000-0005-0000-0000-0000CF800000}"/>
    <cellStyle name="Output 11 7 2 4" xfId="26972" xr:uid="{00000000-0005-0000-0000-0000D0800000}"/>
    <cellStyle name="Output 11 7 2 5" xfId="35508" xr:uid="{00000000-0005-0000-0000-0000D1800000}"/>
    <cellStyle name="Output 11 7 3" xfId="16801" xr:uid="{00000000-0005-0000-0000-0000D2800000}"/>
    <cellStyle name="Output 11 7 3 2" xfId="26975" xr:uid="{00000000-0005-0000-0000-0000D3800000}"/>
    <cellStyle name="Output 11 7 3 3" xfId="36787" xr:uid="{00000000-0005-0000-0000-0000D4800000}"/>
    <cellStyle name="Output 11 7 4" xfId="16802" xr:uid="{00000000-0005-0000-0000-0000D5800000}"/>
    <cellStyle name="Output 11 7 4 2" xfId="26976" xr:uid="{00000000-0005-0000-0000-0000D6800000}"/>
    <cellStyle name="Output 11 7 4 3" xfId="39331" xr:uid="{00000000-0005-0000-0000-0000D7800000}"/>
    <cellStyle name="Output 11 7 5" xfId="26971" xr:uid="{00000000-0005-0000-0000-0000D8800000}"/>
    <cellStyle name="Output 11 7 6" xfId="34233" xr:uid="{00000000-0005-0000-0000-0000D9800000}"/>
    <cellStyle name="Output 11 8" xfId="16803" xr:uid="{00000000-0005-0000-0000-0000DA800000}"/>
    <cellStyle name="Output 11 8 2" xfId="26977" xr:uid="{00000000-0005-0000-0000-0000DB800000}"/>
    <cellStyle name="Output 11 8 3" xfId="42466" xr:uid="{00000000-0005-0000-0000-0000DC800000}"/>
    <cellStyle name="Output 11 9" xfId="16804" xr:uid="{00000000-0005-0000-0000-0000DD800000}"/>
    <cellStyle name="Output 11 9 2" xfId="26978" xr:uid="{00000000-0005-0000-0000-0000DE800000}"/>
    <cellStyle name="Output 12" xfId="2761" xr:uid="{00000000-0005-0000-0000-0000DF800000}"/>
    <cellStyle name="Output 12 10" xfId="16805" xr:uid="{00000000-0005-0000-0000-0000E0800000}"/>
    <cellStyle name="Output 12 11" xfId="26979" xr:uid="{00000000-0005-0000-0000-0000E1800000}"/>
    <cellStyle name="Output 12 12" xfId="30938" xr:uid="{00000000-0005-0000-0000-0000E2800000}"/>
    <cellStyle name="Output 12 2" xfId="16806" xr:uid="{00000000-0005-0000-0000-0000E3800000}"/>
    <cellStyle name="Output 12 2 2" xfId="16807" xr:uid="{00000000-0005-0000-0000-0000E4800000}"/>
    <cellStyle name="Output 12 2 2 2" xfId="16808" xr:uid="{00000000-0005-0000-0000-0000E5800000}"/>
    <cellStyle name="Output 12 2 2 2 2" xfId="16809" xr:uid="{00000000-0005-0000-0000-0000E6800000}"/>
    <cellStyle name="Output 12 2 2 2 2 2" xfId="16810" xr:uid="{00000000-0005-0000-0000-0000E7800000}"/>
    <cellStyle name="Output 12 2 2 2 2 2 2" xfId="16811" xr:uid="{00000000-0005-0000-0000-0000E8800000}"/>
    <cellStyle name="Output 12 2 2 2 2 2 2 2" xfId="26985" xr:uid="{00000000-0005-0000-0000-0000E9800000}"/>
    <cellStyle name="Output 12 2 2 2 2 2 2 3" xfId="38947" xr:uid="{00000000-0005-0000-0000-0000EA800000}"/>
    <cellStyle name="Output 12 2 2 2 2 2 3" xfId="16812" xr:uid="{00000000-0005-0000-0000-0000EB800000}"/>
    <cellStyle name="Output 12 2 2 2 2 2 3 2" xfId="26986" xr:uid="{00000000-0005-0000-0000-0000EC800000}"/>
    <cellStyle name="Output 12 2 2 2 2 2 3 3" xfId="41487" xr:uid="{00000000-0005-0000-0000-0000ED800000}"/>
    <cellStyle name="Output 12 2 2 2 2 2 4" xfId="26984" xr:uid="{00000000-0005-0000-0000-0000EE800000}"/>
    <cellStyle name="Output 12 2 2 2 2 2 5" xfId="36394" xr:uid="{00000000-0005-0000-0000-0000EF800000}"/>
    <cellStyle name="Output 12 2 2 2 2 3" xfId="16813" xr:uid="{00000000-0005-0000-0000-0000F0800000}"/>
    <cellStyle name="Output 12 2 2 2 2 3 2" xfId="26987" xr:uid="{00000000-0005-0000-0000-0000F1800000}"/>
    <cellStyle name="Output 12 2 2 2 2 3 3" xfId="37675" xr:uid="{00000000-0005-0000-0000-0000F2800000}"/>
    <cellStyle name="Output 12 2 2 2 2 4" xfId="16814" xr:uid="{00000000-0005-0000-0000-0000F3800000}"/>
    <cellStyle name="Output 12 2 2 2 2 4 2" xfId="26988" xr:uid="{00000000-0005-0000-0000-0000F4800000}"/>
    <cellStyle name="Output 12 2 2 2 2 4 3" xfId="40217" xr:uid="{00000000-0005-0000-0000-0000F5800000}"/>
    <cellStyle name="Output 12 2 2 2 2 5" xfId="26983" xr:uid="{00000000-0005-0000-0000-0000F6800000}"/>
    <cellStyle name="Output 12 2 2 2 2 6" xfId="35115" xr:uid="{00000000-0005-0000-0000-0000F7800000}"/>
    <cellStyle name="Output 12 2 2 2 3" xfId="26982" xr:uid="{00000000-0005-0000-0000-0000F8800000}"/>
    <cellStyle name="Output 12 2 2 2 4" xfId="33844" xr:uid="{00000000-0005-0000-0000-0000F9800000}"/>
    <cellStyle name="Output 12 2 2 3" xfId="16815" xr:uid="{00000000-0005-0000-0000-0000FA800000}"/>
    <cellStyle name="Output 12 2 2 3 2" xfId="16816" xr:uid="{00000000-0005-0000-0000-0000FB800000}"/>
    <cellStyle name="Output 12 2 2 3 2 2" xfId="16817" xr:uid="{00000000-0005-0000-0000-0000FC800000}"/>
    <cellStyle name="Output 12 2 2 3 2 2 2" xfId="26991" xr:uid="{00000000-0005-0000-0000-0000FD800000}"/>
    <cellStyle name="Output 12 2 2 3 2 2 3" xfId="38427" xr:uid="{00000000-0005-0000-0000-0000FE800000}"/>
    <cellStyle name="Output 12 2 2 3 2 3" xfId="16818" xr:uid="{00000000-0005-0000-0000-0000FF800000}"/>
    <cellStyle name="Output 12 2 2 3 2 3 2" xfId="26992" xr:uid="{00000000-0005-0000-0000-000000810000}"/>
    <cellStyle name="Output 12 2 2 3 2 3 3" xfId="40967" xr:uid="{00000000-0005-0000-0000-000001810000}"/>
    <cellStyle name="Output 12 2 2 3 2 4" xfId="26990" xr:uid="{00000000-0005-0000-0000-000002810000}"/>
    <cellStyle name="Output 12 2 2 3 2 5" xfId="35874" xr:uid="{00000000-0005-0000-0000-000003810000}"/>
    <cellStyle name="Output 12 2 2 3 3" xfId="16819" xr:uid="{00000000-0005-0000-0000-000004810000}"/>
    <cellStyle name="Output 12 2 2 3 3 2" xfId="26993" xr:uid="{00000000-0005-0000-0000-000005810000}"/>
    <cellStyle name="Output 12 2 2 3 3 3" xfId="37153" xr:uid="{00000000-0005-0000-0000-000006810000}"/>
    <cellStyle name="Output 12 2 2 3 4" xfId="16820" xr:uid="{00000000-0005-0000-0000-000007810000}"/>
    <cellStyle name="Output 12 2 2 3 4 2" xfId="26994" xr:uid="{00000000-0005-0000-0000-000008810000}"/>
    <cellStyle name="Output 12 2 2 3 4 3" xfId="39697" xr:uid="{00000000-0005-0000-0000-000009810000}"/>
    <cellStyle name="Output 12 2 2 3 5" xfId="26989" xr:uid="{00000000-0005-0000-0000-00000A810000}"/>
    <cellStyle name="Output 12 2 2 3 6" xfId="34596" xr:uid="{00000000-0005-0000-0000-00000B810000}"/>
    <cellStyle name="Output 12 2 2 4" xfId="26981" xr:uid="{00000000-0005-0000-0000-00000C810000}"/>
    <cellStyle name="Output 12 2 2 5" xfId="32641" xr:uid="{00000000-0005-0000-0000-00000D810000}"/>
    <cellStyle name="Output 12 2 3" xfId="16821" xr:uid="{00000000-0005-0000-0000-00000E810000}"/>
    <cellStyle name="Output 12 2 3 2" xfId="16822" xr:uid="{00000000-0005-0000-0000-00000F810000}"/>
    <cellStyle name="Output 12 2 3 2 2" xfId="16823" xr:uid="{00000000-0005-0000-0000-000010810000}"/>
    <cellStyle name="Output 12 2 3 2 2 2" xfId="16824" xr:uid="{00000000-0005-0000-0000-000011810000}"/>
    <cellStyle name="Output 12 2 3 2 2 2 2" xfId="16825" xr:uid="{00000000-0005-0000-0000-000012810000}"/>
    <cellStyle name="Output 12 2 3 2 2 2 2 2" xfId="26999" xr:uid="{00000000-0005-0000-0000-000013810000}"/>
    <cellStyle name="Output 12 2 3 2 2 2 2 3" xfId="39099" xr:uid="{00000000-0005-0000-0000-000014810000}"/>
    <cellStyle name="Output 12 2 3 2 2 2 3" xfId="16826" xr:uid="{00000000-0005-0000-0000-000015810000}"/>
    <cellStyle name="Output 12 2 3 2 2 2 3 2" xfId="27000" xr:uid="{00000000-0005-0000-0000-000016810000}"/>
    <cellStyle name="Output 12 2 3 2 2 2 3 3" xfId="41639" xr:uid="{00000000-0005-0000-0000-000017810000}"/>
    <cellStyle name="Output 12 2 3 2 2 2 4" xfId="26998" xr:uid="{00000000-0005-0000-0000-000018810000}"/>
    <cellStyle name="Output 12 2 3 2 2 2 5" xfId="36546" xr:uid="{00000000-0005-0000-0000-000019810000}"/>
    <cellStyle name="Output 12 2 3 2 2 3" xfId="16827" xr:uid="{00000000-0005-0000-0000-00001A810000}"/>
    <cellStyle name="Output 12 2 3 2 2 3 2" xfId="27001" xr:uid="{00000000-0005-0000-0000-00001B810000}"/>
    <cellStyle name="Output 12 2 3 2 2 3 3" xfId="37827" xr:uid="{00000000-0005-0000-0000-00001C810000}"/>
    <cellStyle name="Output 12 2 3 2 2 4" xfId="16828" xr:uid="{00000000-0005-0000-0000-00001D810000}"/>
    <cellStyle name="Output 12 2 3 2 2 4 2" xfId="27002" xr:uid="{00000000-0005-0000-0000-00001E810000}"/>
    <cellStyle name="Output 12 2 3 2 2 4 3" xfId="40369" xr:uid="{00000000-0005-0000-0000-00001F810000}"/>
    <cellStyle name="Output 12 2 3 2 2 5" xfId="26997" xr:uid="{00000000-0005-0000-0000-000020810000}"/>
    <cellStyle name="Output 12 2 3 2 2 6" xfId="35267" xr:uid="{00000000-0005-0000-0000-000021810000}"/>
    <cellStyle name="Output 12 2 3 2 3" xfId="26996" xr:uid="{00000000-0005-0000-0000-000022810000}"/>
    <cellStyle name="Output 12 2 3 2 4" xfId="33995" xr:uid="{00000000-0005-0000-0000-000023810000}"/>
    <cellStyle name="Output 12 2 3 3" xfId="16829" xr:uid="{00000000-0005-0000-0000-000024810000}"/>
    <cellStyle name="Output 12 2 3 3 2" xfId="16830" xr:uid="{00000000-0005-0000-0000-000025810000}"/>
    <cellStyle name="Output 12 2 3 3 2 2" xfId="16831" xr:uid="{00000000-0005-0000-0000-000026810000}"/>
    <cellStyle name="Output 12 2 3 3 2 2 2" xfId="27005" xr:uid="{00000000-0005-0000-0000-000027810000}"/>
    <cellStyle name="Output 12 2 3 3 2 2 3" xfId="38579" xr:uid="{00000000-0005-0000-0000-000028810000}"/>
    <cellStyle name="Output 12 2 3 3 2 3" xfId="16832" xr:uid="{00000000-0005-0000-0000-000029810000}"/>
    <cellStyle name="Output 12 2 3 3 2 3 2" xfId="27006" xr:uid="{00000000-0005-0000-0000-00002A810000}"/>
    <cellStyle name="Output 12 2 3 3 2 3 3" xfId="41119" xr:uid="{00000000-0005-0000-0000-00002B810000}"/>
    <cellStyle name="Output 12 2 3 3 2 4" xfId="27004" xr:uid="{00000000-0005-0000-0000-00002C810000}"/>
    <cellStyle name="Output 12 2 3 3 2 5" xfId="36026" xr:uid="{00000000-0005-0000-0000-00002D810000}"/>
    <cellStyle name="Output 12 2 3 3 3" xfId="16833" xr:uid="{00000000-0005-0000-0000-00002E810000}"/>
    <cellStyle name="Output 12 2 3 3 3 2" xfId="27007" xr:uid="{00000000-0005-0000-0000-00002F810000}"/>
    <cellStyle name="Output 12 2 3 3 3 3" xfId="37305" xr:uid="{00000000-0005-0000-0000-000030810000}"/>
    <cellStyle name="Output 12 2 3 3 4" xfId="16834" xr:uid="{00000000-0005-0000-0000-000031810000}"/>
    <cellStyle name="Output 12 2 3 3 4 2" xfId="27008" xr:uid="{00000000-0005-0000-0000-000032810000}"/>
    <cellStyle name="Output 12 2 3 3 4 3" xfId="39849" xr:uid="{00000000-0005-0000-0000-000033810000}"/>
    <cellStyle name="Output 12 2 3 3 5" xfId="27003" xr:uid="{00000000-0005-0000-0000-000034810000}"/>
    <cellStyle name="Output 12 2 3 3 6" xfId="34744" xr:uid="{00000000-0005-0000-0000-000035810000}"/>
    <cellStyle name="Output 12 2 3 4" xfId="26995" xr:uid="{00000000-0005-0000-0000-000036810000}"/>
    <cellStyle name="Output 12 2 3 5" xfId="32788" xr:uid="{00000000-0005-0000-0000-000037810000}"/>
    <cellStyle name="Output 12 2 4" xfId="16835" xr:uid="{00000000-0005-0000-0000-000038810000}"/>
    <cellStyle name="Output 12 2 4 2" xfId="16836" xr:uid="{00000000-0005-0000-0000-000039810000}"/>
    <cellStyle name="Output 12 2 4 2 2" xfId="16837" xr:uid="{00000000-0005-0000-0000-00003A810000}"/>
    <cellStyle name="Output 12 2 4 2 2 2" xfId="16838" xr:uid="{00000000-0005-0000-0000-00003B810000}"/>
    <cellStyle name="Output 12 2 4 2 2 2 2" xfId="16839" xr:uid="{00000000-0005-0000-0000-00003C810000}"/>
    <cellStyle name="Output 12 2 4 2 2 2 2 2" xfId="27013" xr:uid="{00000000-0005-0000-0000-00003D810000}"/>
    <cellStyle name="Output 12 2 4 2 2 2 2 3" xfId="39258" xr:uid="{00000000-0005-0000-0000-00003E810000}"/>
    <cellStyle name="Output 12 2 4 2 2 2 3" xfId="16840" xr:uid="{00000000-0005-0000-0000-00003F810000}"/>
    <cellStyle name="Output 12 2 4 2 2 2 3 2" xfId="27014" xr:uid="{00000000-0005-0000-0000-000040810000}"/>
    <cellStyle name="Output 12 2 4 2 2 2 3 3" xfId="41798" xr:uid="{00000000-0005-0000-0000-000041810000}"/>
    <cellStyle name="Output 12 2 4 2 2 2 4" xfId="27012" xr:uid="{00000000-0005-0000-0000-000042810000}"/>
    <cellStyle name="Output 12 2 4 2 2 2 5" xfId="36705" xr:uid="{00000000-0005-0000-0000-000043810000}"/>
    <cellStyle name="Output 12 2 4 2 2 3" xfId="16841" xr:uid="{00000000-0005-0000-0000-000044810000}"/>
    <cellStyle name="Output 12 2 4 2 2 3 2" xfId="27015" xr:uid="{00000000-0005-0000-0000-000045810000}"/>
    <cellStyle name="Output 12 2 4 2 2 3 3" xfId="37988" xr:uid="{00000000-0005-0000-0000-000046810000}"/>
    <cellStyle name="Output 12 2 4 2 2 4" xfId="16842" xr:uid="{00000000-0005-0000-0000-000047810000}"/>
    <cellStyle name="Output 12 2 4 2 2 4 2" xfId="27016" xr:uid="{00000000-0005-0000-0000-000048810000}"/>
    <cellStyle name="Output 12 2 4 2 2 4 3" xfId="40528" xr:uid="{00000000-0005-0000-0000-000049810000}"/>
    <cellStyle name="Output 12 2 4 2 2 5" xfId="27011" xr:uid="{00000000-0005-0000-0000-00004A810000}"/>
    <cellStyle name="Output 12 2 4 2 2 6" xfId="35428" xr:uid="{00000000-0005-0000-0000-00004B810000}"/>
    <cellStyle name="Output 12 2 4 2 3" xfId="27010" xr:uid="{00000000-0005-0000-0000-00004C810000}"/>
    <cellStyle name="Output 12 2 4 2 4" xfId="34156" xr:uid="{00000000-0005-0000-0000-00004D810000}"/>
    <cellStyle name="Output 12 2 4 3" xfId="16843" xr:uid="{00000000-0005-0000-0000-00004E810000}"/>
    <cellStyle name="Output 12 2 4 3 2" xfId="16844" xr:uid="{00000000-0005-0000-0000-00004F810000}"/>
    <cellStyle name="Output 12 2 4 3 2 2" xfId="16845" xr:uid="{00000000-0005-0000-0000-000050810000}"/>
    <cellStyle name="Output 12 2 4 3 2 2 2" xfId="27019" xr:uid="{00000000-0005-0000-0000-000051810000}"/>
    <cellStyle name="Output 12 2 4 3 2 2 3" xfId="38738" xr:uid="{00000000-0005-0000-0000-000052810000}"/>
    <cellStyle name="Output 12 2 4 3 2 3" xfId="16846" xr:uid="{00000000-0005-0000-0000-000053810000}"/>
    <cellStyle name="Output 12 2 4 3 2 3 2" xfId="27020" xr:uid="{00000000-0005-0000-0000-000054810000}"/>
    <cellStyle name="Output 12 2 4 3 2 3 3" xfId="41278" xr:uid="{00000000-0005-0000-0000-000055810000}"/>
    <cellStyle name="Output 12 2 4 3 2 4" xfId="27018" xr:uid="{00000000-0005-0000-0000-000056810000}"/>
    <cellStyle name="Output 12 2 4 3 2 5" xfId="36185" xr:uid="{00000000-0005-0000-0000-000057810000}"/>
    <cellStyle name="Output 12 2 4 3 3" xfId="16847" xr:uid="{00000000-0005-0000-0000-000058810000}"/>
    <cellStyle name="Output 12 2 4 3 3 2" xfId="27021" xr:uid="{00000000-0005-0000-0000-000059810000}"/>
    <cellStyle name="Output 12 2 4 3 3 3" xfId="37466" xr:uid="{00000000-0005-0000-0000-00005A810000}"/>
    <cellStyle name="Output 12 2 4 3 4" xfId="16848" xr:uid="{00000000-0005-0000-0000-00005B810000}"/>
    <cellStyle name="Output 12 2 4 3 4 2" xfId="27022" xr:uid="{00000000-0005-0000-0000-00005C810000}"/>
    <cellStyle name="Output 12 2 4 3 4 3" xfId="40008" xr:uid="{00000000-0005-0000-0000-00005D810000}"/>
    <cellStyle name="Output 12 2 4 3 5" xfId="27017" xr:uid="{00000000-0005-0000-0000-00005E810000}"/>
    <cellStyle name="Output 12 2 4 3 6" xfId="34906" xr:uid="{00000000-0005-0000-0000-00005F810000}"/>
    <cellStyle name="Output 12 2 4 4" xfId="27009" xr:uid="{00000000-0005-0000-0000-000060810000}"/>
    <cellStyle name="Output 12 2 4 5" xfId="33609" xr:uid="{00000000-0005-0000-0000-000061810000}"/>
    <cellStyle name="Output 12 2 5" xfId="16849" xr:uid="{00000000-0005-0000-0000-000062810000}"/>
    <cellStyle name="Output 12 2 5 2" xfId="16850" xr:uid="{00000000-0005-0000-0000-000063810000}"/>
    <cellStyle name="Output 12 2 5 2 2" xfId="16851" xr:uid="{00000000-0005-0000-0000-000064810000}"/>
    <cellStyle name="Output 12 2 5 2 2 2" xfId="16852" xr:uid="{00000000-0005-0000-0000-000065810000}"/>
    <cellStyle name="Output 12 2 5 2 2 2 2" xfId="27026" xr:uid="{00000000-0005-0000-0000-000066810000}"/>
    <cellStyle name="Output 12 2 5 2 2 2 3" xfId="38282" xr:uid="{00000000-0005-0000-0000-000067810000}"/>
    <cellStyle name="Output 12 2 5 2 2 3" xfId="16853" xr:uid="{00000000-0005-0000-0000-000068810000}"/>
    <cellStyle name="Output 12 2 5 2 2 3 2" xfId="27027" xr:uid="{00000000-0005-0000-0000-000069810000}"/>
    <cellStyle name="Output 12 2 5 2 2 3 3" xfId="40822" xr:uid="{00000000-0005-0000-0000-00006A810000}"/>
    <cellStyle name="Output 12 2 5 2 2 4" xfId="27025" xr:uid="{00000000-0005-0000-0000-00006B810000}"/>
    <cellStyle name="Output 12 2 5 2 2 5" xfId="35729" xr:uid="{00000000-0005-0000-0000-00006C810000}"/>
    <cellStyle name="Output 12 2 5 2 3" xfId="16854" xr:uid="{00000000-0005-0000-0000-00006D810000}"/>
    <cellStyle name="Output 12 2 5 2 3 2" xfId="27028" xr:uid="{00000000-0005-0000-0000-00006E810000}"/>
    <cellStyle name="Output 12 2 5 2 3 3" xfId="37008" xr:uid="{00000000-0005-0000-0000-00006F810000}"/>
    <cellStyle name="Output 12 2 5 2 4" xfId="16855" xr:uid="{00000000-0005-0000-0000-000070810000}"/>
    <cellStyle name="Output 12 2 5 2 4 2" xfId="27029" xr:uid="{00000000-0005-0000-0000-000071810000}"/>
    <cellStyle name="Output 12 2 5 2 4 3" xfId="39552" xr:uid="{00000000-0005-0000-0000-000072810000}"/>
    <cellStyle name="Output 12 2 5 2 5" xfId="27024" xr:uid="{00000000-0005-0000-0000-000073810000}"/>
    <cellStyle name="Output 12 2 5 2 6" xfId="34454" xr:uid="{00000000-0005-0000-0000-000074810000}"/>
    <cellStyle name="Output 12 2 5 3" xfId="27023" xr:uid="{00000000-0005-0000-0000-000075810000}"/>
    <cellStyle name="Output 12 2 5 4" xfId="32477" xr:uid="{00000000-0005-0000-0000-000076810000}"/>
    <cellStyle name="Output 12 2 6" xfId="16856" xr:uid="{00000000-0005-0000-0000-000077810000}"/>
    <cellStyle name="Output 12 2 6 2" xfId="16857" xr:uid="{00000000-0005-0000-0000-000078810000}"/>
    <cellStyle name="Output 12 2 6 2 2" xfId="16858" xr:uid="{00000000-0005-0000-0000-000079810000}"/>
    <cellStyle name="Output 12 2 6 2 2 2" xfId="16859" xr:uid="{00000000-0005-0000-0000-00007A810000}"/>
    <cellStyle name="Output 12 2 6 2 2 2 2" xfId="27033" xr:uid="{00000000-0005-0000-0000-00007B810000}"/>
    <cellStyle name="Output 12 2 6 2 2 2 3" xfId="38802" xr:uid="{00000000-0005-0000-0000-00007C810000}"/>
    <cellStyle name="Output 12 2 6 2 2 3" xfId="16860" xr:uid="{00000000-0005-0000-0000-00007D810000}"/>
    <cellStyle name="Output 12 2 6 2 2 3 2" xfId="27034" xr:uid="{00000000-0005-0000-0000-00007E810000}"/>
    <cellStyle name="Output 12 2 6 2 2 3 3" xfId="41342" xr:uid="{00000000-0005-0000-0000-00007F810000}"/>
    <cellStyle name="Output 12 2 6 2 2 4" xfId="27032" xr:uid="{00000000-0005-0000-0000-000080810000}"/>
    <cellStyle name="Output 12 2 6 2 2 5" xfId="36249" xr:uid="{00000000-0005-0000-0000-000081810000}"/>
    <cellStyle name="Output 12 2 6 2 3" xfId="16861" xr:uid="{00000000-0005-0000-0000-000082810000}"/>
    <cellStyle name="Output 12 2 6 2 3 2" xfId="27035" xr:uid="{00000000-0005-0000-0000-000083810000}"/>
    <cellStyle name="Output 12 2 6 2 3 3" xfId="37530" xr:uid="{00000000-0005-0000-0000-000084810000}"/>
    <cellStyle name="Output 12 2 6 2 4" xfId="16862" xr:uid="{00000000-0005-0000-0000-000085810000}"/>
    <cellStyle name="Output 12 2 6 2 4 2" xfId="27036" xr:uid="{00000000-0005-0000-0000-000086810000}"/>
    <cellStyle name="Output 12 2 6 2 4 3" xfId="40072" xr:uid="{00000000-0005-0000-0000-000087810000}"/>
    <cellStyle name="Output 12 2 6 2 5" xfId="27031" xr:uid="{00000000-0005-0000-0000-000088810000}"/>
    <cellStyle name="Output 12 2 6 2 6" xfId="34970" xr:uid="{00000000-0005-0000-0000-000089810000}"/>
    <cellStyle name="Output 12 2 6 3" xfId="27030" xr:uid="{00000000-0005-0000-0000-00008A810000}"/>
    <cellStyle name="Output 12 2 6 4" xfId="33697" xr:uid="{00000000-0005-0000-0000-00008B810000}"/>
    <cellStyle name="Output 12 2 7" xfId="16863" xr:uid="{00000000-0005-0000-0000-00008C810000}"/>
    <cellStyle name="Output 12 2 7 2" xfId="16864" xr:uid="{00000000-0005-0000-0000-00008D810000}"/>
    <cellStyle name="Output 12 2 7 2 2" xfId="16865" xr:uid="{00000000-0005-0000-0000-00008E810000}"/>
    <cellStyle name="Output 12 2 7 2 2 2" xfId="27039" xr:uid="{00000000-0005-0000-0000-00008F810000}"/>
    <cellStyle name="Output 12 2 7 2 2 3" xfId="38140" xr:uid="{00000000-0005-0000-0000-000090810000}"/>
    <cellStyle name="Output 12 2 7 2 3" xfId="16866" xr:uid="{00000000-0005-0000-0000-000091810000}"/>
    <cellStyle name="Output 12 2 7 2 3 2" xfId="27040" xr:uid="{00000000-0005-0000-0000-000092810000}"/>
    <cellStyle name="Output 12 2 7 2 3 3" xfId="40680" xr:uid="{00000000-0005-0000-0000-000093810000}"/>
    <cellStyle name="Output 12 2 7 2 4" xfId="27038" xr:uid="{00000000-0005-0000-0000-000094810000}"/>
    <cellStyle name="Output 12 2 7 2 5" xfId="35587" xr:uid="{00000000-0005-0000-0000-000095810000}"/>
    <cellStyle name="Output 12 2 7 3" xfId="16867" xr:uid="{00000000-0005-0000-0000-000096810000}"/>
    <cellStyle name="Output 12 2 7 3 2" xfId="27041" xr:uid="{00000000-0005-0000-0000-000097810000}"/>
    <cellStyle name="Output 12 2 7 3 3" xfId="36866" xr:uid="{00000000-0005-0000-0000-000098810000}"/>
    <cellStyle name="Output 12 2 7 4" xfId="16868" xr:uid="{00000000-0005-0000-0000-000099810000}"/>
    <cellStyle name="Output 12 2 7 4 2" xfId="27042" xr:uid="{00000000-0005-0000-0000-00009A810000}"/>
    <cellStyle name="Output 12 2 7 4 3" xfId="39410" xr:uid="{00000000-0005-0000-0000-00009B810000}"/>
    <cellStyle name="Output 12 2 7 5" xfId="27037" xr:uid="{00000000-0005-0000-0000-00009C810000}"/>
    <cellStyle name="Output 12 2 7 6" xfId="34312" xr:uid="{00000000-0005-0000-0000-00009D810000}"/>
    <cellStyle name="Output 12 2 8" xfId="26980" xr:uid="{00000000-0005-0000-0000-00009E810000}"/>
    <cellStyle name="Output 12 2 9" xfId="31708" xr:uid="{00000000-0005-0000-0000-00009F810000}"/>
    <cellStyle name="Output 12 3" xfId="16869" xr:uid="{00000000-0005-0000-0000-0000A0810000}"/>
    <cellStyle name="Output 12 3 2" xfId="16870" xr:uid="{00000000-0005-0000-0000-0000A1810000}"/>
    <cellStyle name="Output 12 3 2 2" xfId="16871" xr:uid="{00000000-0005-0000-0000-0000A2810000}"/>
    <cellStyle name="Output 12 3 2 2 2" xfId="16872" xr:uid="{00000000-0005-0000-0000-0000A3810000}"/>
    <cellStyle name="Output 12 3 2 2 2 2" xfId="16873" xr:uid="{00000000-0005-0000-0000-0000A4810000}"/>
    <cellStyle name="Output 12 3 2 2 2 2 2" xfId="27047" xr:uid="{00000000-0005-0000-0000-0000A5810000}"/>
    <cellStyle name="Output 12 3 2 2 2 2 3" xfId="38867" xr:uid="{00000000-0005-0000-0000-0000A6810000}"/>
    <cellStyle name="Output 12 3 2 2 2 3" xfId="16874" xr:uid="{00000000-0005-0000-0000-0000A7810000}"/>
    <cellStyle name="Output 12 3 2 2 2 3 2" xfId="27048" xr:uid="{00000000-0005-0000-0000-0000A8810000}"/>
    <cellStyle name="Output 12 3 2 2 2 3 3" xfId="41407" xr:uid="{00000000-0005-0000-0000-0000A9810000}"/>
    <cellStyle name="Output 12 3 2 2 2 4" xfId="27046" xr:uid="{00000000-0005-0000-0000-0000AA810000}"/>
    <cellStyle name="Output 12 3 2 2 2 5" xfId="36314" xr:uid="{00000000-0005-0000-0000-0000AB810000}"/>
    <cellStyle name="Output 12 3 2 2 3" xfId="16875" xr:uid="{00000000-0005-0000-0000-0000AC810000}"/>
    <cellStyle name="Output 12 3 2 2 3 2" xfId="27049" xr:uid="{00000000-0005-0000-0000-0000AD810000}"/>
    <cellStyle name="Output 12 3 2 2 3 3" xfId="37595" xr:uid="{00000000-0005-0000-0000-0000AE810000}"/>
    <cellStyle name="Output 12 3 2 2 4" xfId="16876" xr:uid="{00000000-0005-0000-0000-0000AF810000}"/>
    <cellStyle name="Output 12 3 2 2 4 2" xfId="27050" xr:uid="{00000000-0005-0000-0000-0000B0810000}"/>
    <cellStyle name="Output 12 3 2 2 4 3" xfId="40137" xr:uid="{00000000-0005-0000-0000-0000B1810000}"/>
    <cellStyle name="Output 12 3 2 2 5" xfId="27045" xr:uid="{00000000-0005-0000-0000-0000B2810000}"/>
    <cellStyle name="Output 12 3 2 2 6" xfId="35035" xr:uid="{00000000-0005-0000-0000-0000B3810000}"/>
    <cellStyle name="Output 12 3 2 3" xfId="27044" xr:uid="{00000000-0005-0000-0000-0000B4810000}"/>
    <cellStyle name="Output 12 3 2 4" xfId="33764" xr:uid="{00000000-0005-0000-0000-0000B5810000}"/>
    <cellStyle name="Output 12 3 3" xfId="16877" xr:uid="{00000000-0005-0000-0000-0000B6810000}"/>
    <cellStyle name="Output 12 3 3 2" xfId="16878" xr:uid="{00000000-0005-0000-0000-0000B7810000}"/>
    <cellStyle name="Output 12 3 3 2 2" xfId="16879" xr:uid="{00000000-0005-0000-0000-0000B8810000}"/>
    <cellStyle name="Output 12 3 3 2 2 2" xfId="27053" xr:uid="{00000000-0005-0000-0000-0000B9810000}"/>
    <cellStyle name="Output 12 3 3 2 2 3" xfId="38347" xr:uid="{00000000-0005-0000-0000-0000BA810000}"/>
    <cellStyle name="Output 12 3 3 2 3" xfId="16880" xr:uid="{00000000-0005-0000-0000-0000BB810000}"/>
    <cellStyle name="Output 12 3 3 2 3 2" xfId="27054" xr:uid="{00000000-0005-0000-0000-0000BC810000}"/>
    <cellStyle name="Output 12 3 3 2 3 3" xfId="40887" xr:uid="{00000000-0005-0000-0000-0000BD810000}"/>
    <cellStyle name="Output 12 3 3 2 4" xfId="27052" xr:uid="{00000000-0005-0000-0000-0000BE810000}"/>
    <cellStyle name="Output 12 3 3 2 5" xfId="35794" xr:uid="{00000000-0005-0000-0000-0000BF810000}"/>
    <cellStyle name="Output 12 3 3 3" xfId="16881" xr:uid="{00000000-0005-0000-0000-0000C0810000}"/>
    <cellStyle name="Output 12 3 3 3 2" xfId="27055" xr:uid="{00000000-0005-0000-0000-0000C1810000}"/>
    <cellStyle name="Output 12 3 3 3 3" xfId="37073" xr:uid="{00000000-0005-0000-0000-0000C2810000}"/>
    <cellStyle name="Output 12 3 3 4" xfId="16882" xr:uid="{00000000-0005-0000-0000-0000C3810000}"/>
    <cellStyle name="Output 12 3 3 4 2" xfId="27056" xr:uid="{00000000-0005-0000-0000-0000C4810000}"/>
    <cellStyle name="Output 12 3 3 4 3" xfId="39617" xr:uid="{00000000-0005-0000-0000-0000C5810000}"/>
    <cellStyle name="Output 12 3 3 5" xfId="27051" xr:uid="{00000000-0005-0000-0000-0000C6810000}"/>
    <cellStyle name="Output 12 3 3 6" xfId="34518" xr:uid="{00000000-0005-0000-0000-0000C7810000}"/>
    <cellStyle name="Output 12 3 4" xfId="27043" xr:uid="{00000000-0005-0000-0000-0000C8810000}"/>
    <cellStyle name="Output 12 3 5" xfId="32564" xr:uid="{00000000-0005-0000-0000-0000C9810000}"/>
    <cellStyle name="Output 12 4" xfId="16883" xr:uid="{00000000-0005-0000-0000-0000CA810000}"/>
    <cellStyle name="Output 12 4 2" xfId="16884" xr:uid="{00000000-0005-0000-0000-0000CB810000}"/>
    <cellStyle name="Output 12 4 2 2" xfId="16885" xr:uid="{00000000-0005-0000-0000-0000CC810000}"/>
    <cellStyle name="Output 12 4 2 2 2" xfId="16886" xr:uid="{00000000-0005-0000-0000-0000CD810000}"/>
    <cellStyle name="Output 12 4 2 2 2 2" xfId="16887" xr:uid="{00000000-0005-0000-0000-0000CE810000}"/>
    <cellStyle name="Output 12 4 2 2 2 2 2" xfId="27061" xr:uid="{00000000-0005-0000-0000-0000CF810000}"/>
    <cellStyle name="Output 12 4 2 2 2 2 3" xfId="39018" xr:uid="{00000000-0005-0000-0000-0000D0810000}"/>
    <cellStyle name="Output 12 4 2 2 2 3" xfId="16888" xr:uid="{00000000-0005-0000-0000-0000D1810000}"/>
    <cellStyle name="Output 12 4 2 2 2 3 2" xfId="27062" xr:uid="{00000000-0005-0000-0000-0000D2810000}"/>
    <cellStyle name="Output 12 4 2 2 2 3 3" xfId="41558" xr:uid="{00000000-0005-0000-0000-0000D3810000}"/>
    <cellStyle name="Output 12 4 2 2 2 4" xfId="27060" xr:uid="{00000000-0005-0000-0000-0000D4810000}"/>
    <cellStyle name="Output 12 4 2 2 2 5" xfId="36465" xr:uid="{00000000-0005-0000-0000-0000D5810000}"/>
    <cellStyle name="Output 12 4 2 2 3" xfId="16889" xr:uid="{00000000-0005-0000-0000-0000D6810000}"/>
    <cellStyle name="Output 12 4 2 2 3 2" xfId="27063" xr:uid="{00000000-0005-0000-0000-0000D7810000}"/>
    <cellStyle name="Output 12 4 2 2 3 3" xfId="37746" xr:uid="{00000000-0005-0000-0000-0000D8810000}"/>
    <cellStyle name="Output 12 4 2 2 4" xfId="16890" xr:uid="{00000000-0005-0000-0000-0000D9810000}"/>
    <cellStyle name="Output 12 4 2 2 4 2" xfId="27064" xr:uid="{00000000-0005-0000-0000-0000DA810000}"/>
    <cellStyle name="Output 12 4 2 2 4 3" xfId="40288" xr:uid="{00000000-0005-0000-0000-0000DB810000}"/>
    <cellStyle name="Output 12 4 2 2 5" xfId="27059" xr:uid="{00000000-0005-0000-0000-0000DC810000}"/>
    <cellStyle name="Output 12 4 2 2 6" xfId="35186" xr:uid="{00000000-0005-0000-0000-0000DD810000}"/>
    <cellStyle name="Output 12 4 2 3" xfId="27058" xr:uid="{00000000-0005-0000-0000-0000DE810000}"/>
    <cellStyle name="Output 12 4 2 4" xfId="33915" xr:uid="{00000000-0005-0000-0000-0000DF810000}"/>
    <cellStyle name="Output 12 4 3" xfId="16891" xr:uid="{00000000-0005-0000-0000-0000E0810000}"/>
    <cellStyle name="Output 12 4 3 2" xfId="16892" xr:uid="{00000000-0005-0000-0000-0000E1810000}"/>
    <cellStyle name="Output 12 4 3 2 2" xfId="16893" xr:uid="{00000000-0005-0000-0000-0000E2810000}"/>
    <cellStyle name="Output 12 4 3 2 2 2" xfId="27067" xr:uid="{00000000-0005-0000-0000-0000E3810000}"/>
    <cellStyle name="Output 12 4 3 2 2 3" xfId="38498" xr:uid="{00000000-0005-0000-0000-0000E4810000}"/>
    <cellStyle name="Output 12 4 3 2 3" xfId="16894" xr:uid="{00000000-0005-0000-0000-0000E5810000}"/>
    <cellStyle name="Output 12 4 3 2 3 2" xfId="27068" xr:uid="{00000000-0005-0000-0000-0000E6810000}"/>
    <cellStyle name="Output 12 4 3 2 3 3" xfId="41038" xr:uid="{00000000-0005-0000-0000-0000E7810000}"/>
    <cellStyle name="Output 12 4 3 2 4" xfId="27066" xr:uid="{00000000-0005-0000-0000-0000E8810000}"/>
    <cellStyle name="Output 12 4 3 2 5" xfId="35945" xr:uid="{00000000-0005-0000-0000-0000E9810000}"/>
    <cellStyle name="Output 12 4 3 3" xfId="16895" xr:uid="{00000000-0005-0000-0000-0000EA810000}"/>
    <cellStyle name="Output 12 4 3 3 2" xfId="27069" xr:uid="{00000000-0005-0000-0000-0000EB810000}"/>
    <cellStyle name="Output 12 4 3 3 3" xfId="37224" xr:uid="{00000000-0005-0000-0000-0000EC810000}"/>
    <cellStyle name="Output 12 4 3 4" xfId="16896" xr:uid="{00000000-0005-0000-0000-0000ED810000}"/>
    <cellStyle name="Output 12 4 3 4 2" xfId="27070" xr:uid="{00000000-0005-0000-0000-0000EE810000}"/>
    <cellStyle name="Output 12 4 3 4 3" xfId="39768" xr:uid="{00000000-0005-0000-0000-0000EF810000}"/>
    <cellStyle name="Output 12 4 3 5" xfId="27065" xr:uid="{00000000-0005-0000-0000-0000F0810000}"/>
    <cellStyle name="Output 12 4 3 6" xfId="34665" xr:uid="{00000000-0005-0000-0000-0000F1810000}"/>
    <cellStyle name="Output 12 4 4" xfId="27057" xr:uid="{00000000-0005-0000-0000-0000F2810000}"/>
    <cellStyle name="Output 12 4 5" xfId="32712" xr:uid="{00000000-0005-0000-0000-0000F3810000}"/>
    <cellStyle name="Output 12 5" xfId="16897" xr:uid="{00000000-0005-0000-0000-0000F4810000}"/>
    <cellStyle name="Output 12 5 2" xfId="16898" xr:uid="{00000000-0005-0000-0000-0000F5810000}"/>
    <cellStyle name="Output 12 5 2 2" xfId="16899" xr:uid="{00000000-0005-0000-0000-0000F6810000}"/>
    <cellStyle name="Output 12 5 2 2 2" xfId="16900" xr:uid="{00000000-0005-0000-0000-0000F7810000}"/>
    <cellStyle name="Output 12 5 2 2 2 2" xfId="16901" xr:uid="{00000000-0005-0000-0000-0000F8810000}"/>
    <cellStyle name="Output 12 5 2 2 2 2 2" xfId="27075" xr:uid="{00000000-0005-0000-0000-0000F9810000}"/>
    <cellStyle name="Output 12 5 2 2 2 2 3" xfId="39177" xr:uid="{00000000-0005-0000-0000-0000FA810000}"/>
    <cellStyle name="Output 12 5 2 2 2 3" xfId="16902" xr:uid="{00000000-0005-0000-0000-0000FB810000}"/>
    <cellStyle name="Output 12 5 2 2 2 3 2" xfId="27076" xr:uid="{00000000-0005-0000-0000-0000FC810000}"/>
    <cellStyle name="Output 12 5 2 2 2 3 3" xfId="41717" xr:uid="{00000000-0005-0000-0000-0000FD810000}"/>
    <cellStyle name="Output 12 5 2 2 2 4" xfId="27074" xr:uid="{00000000-0005-0000-0000-0000FE810000}"/>
    <cellStyle name="Output 12 5 2 2 2 5" xfId="36624" xr:uid="{00000000-0005-0000-0000-0000FF810000}"/>
    <cellStyle name="Output 12 5 2 2 3" xfId="16903" xr:uid="{00000000-0005-0000-0000-000000820000}"/>
    <cellStyle name="Output 12 5 2 2 3 2" xfId="27077" xr:uid="{00000000-0005-0000-0000-000001820000}"/>
    <cellStyle name="Output 12 5 2 2 3 3" xfId="37907" xr:uid="{00000000-0005-0000-0000-000002820000}"/>
    <cellStyle name="Output 12 5 2 2 4" xfId="16904" xr:uid="{00000000-0005-0000-0000-000003820000}"/>
    <cellStyle name="Output 12 5 2 2 4 2" xfId="27078" xr:uid="{00000000-0005-0000-0000-000004820000}"/>
    <cellStyle name="Output 12 5 2 2 4 3" xfId="40447" xr:uid="{00000000-0005-0000-0000-000005820000}"/>
    <cellStyle name="Output 12 5 2 2 5" xfId="27073" xr:uid="{00000000-0005-0000-0000-000006820000}"/>
    <cellStyle name="Output 12 5 2 2 6" xfId="35347" xr:uid="{00000000-0005-0000-0000-000007820000}"/>
    <cellStyle name="Output 12 5 2 3" xfId="27072" xr:uid="{00000000-0005-0000-0000-000008820000}"/>
    <cellStyle name="Output 12 5 2 4" xfId="34075" xr:uid="{00000000-0005-0000-0000-000009820000}"/>
    <cellStyle name="Output 12 5 3" xfId="16905" xr:uid="{00000000-0005-0000-0000-00000A820000}"/>
    <cellStyle name="Output 12 5 3 2" xfId="16906" xr:uid="{00000000-0005-0000-0000-00000B820000}"/>
    <cellStyle name="Output 12 5 3 2 2" xfId="16907" xr:uid="{00000000-0005-0000-0000-00000C820000}"/>
    <cellStyle name="Output 12 5 3 2 2 2" xfId="27081" xr:uid="{00000000-0005-0000-0000-00000D820000}"/>
    <cellStyle name="Output 12 5 3 2 2 3" xfId="38657" xr:uid="{00000000-0005-0000-0000-00000E820000}"/>
    <cellStyle name="Output 12 5 3 2 3" xfId="16908" xr:uid="{00000000-0005-0000-0000-00000F820000}"/>
    <cellStyle name="Output 12 5 3 2 3 2" xfId="27082" xr:uid="{00000000-0005-0000-0000-000010820000}"/>
    <cellStyle name="Output 12 5 3 2 3 3" xfId="41197" xr:uid="{00000000-0005-0000-0000-000011820000}"/>
    <cellStyle name="Output 12 5 3 2 4" xfId="27080" xr:uid="{00000000-0005-0000-0000-000012820000}"/>
    <cellStyle name="Output 12 5 3 2 5" xfId="36104" xr:uid="{00000000-0005-0000-0000-000013820000}"/>
    <cellStyle name="Output 12 5 3 3" xfId="16909" xr:uid="{00000000-0005-0000-0000-000014820000}"/>
    <cellStyle name="Output 12 5 3 3 2" xfId="27083" xr:uid="{00000000-0005-0000-0000-000015820000}"/>
    <cellStyle name="Output 12 5 3 3 3" xfId="37385" xr:uid="{00000000-0005-0000-0000-000016820000}"/>
    <cellStyle name="Output 12 5 3 4" xfId="16910" xr:uid="{00000000-0005-0000-0000-000017820000}"/>
    <cellStyle name="Output 12 5 3 4 2" xfId="27084" xr:uid="{00000000-0005-0000-0000-000018820000}"/>
    <cellStyle name="Output 12 5 3 4 3" xfId="39927" xr:uid="{00000000-0005-0000-0000-000019820000}"/>
    <cellStyle name="Output 12 5 3 5" xfId="27079" xr:uid="{00000000-0005-0000-0000-00001A820000}"/>
    <cellStyle name="Output 12 5 3 6" xfId="34824" xr:uid="{00000000-0005-0000-0000-00001B820000}"/>
    <cellStyle name="Output 12 5 4" xfId="27071" xr:uid="{00000000-0005-0000-0000-00001C820000}"/>
    <cellStyle name="Output 12 5 5" xfId="32888" xr:uid="{00000000-0005-0000-0000-00001D820000}"/>
    <cellStyle name="Output 12 6" xfId="16911" xr:uid="{00000000-0005-0000-0000-00001E820000}"/>
    <cellStyle name="Output 12 6 2" xfId="16912" xr:uid="{00000000-0005-0000-0000-00001F820000}"/>
    <cellStyle name="Output 12 6 2 2" xfId="16913" xr:uid="{00000000-0005-0000-0000-000020820000}"/>
    <cellStyle name="Output 12 6 2 2 2" xfId="16914" xr:uid="{00000000-0005-0000-0000-000021820000}"/>
    <cellStyle name="Output 12 6 2 2 2 2" xfId="27088" xr:uid="{00000000-0005-0000-0000-000022820000}"/>
    <cellStyle name="Output 12 6 2 2 2 3" xfId="38211" xr:uid="{00000000-0005-0000-0000-000023820000}"/>
    <cellStyle name="Output 12 6 2 2 3" xfId="16915" xr:uid="{00000000-0005-0000-0000-000024820000}"/>
    <cellStyle name="Output 12 6 2 2 3 2" xfId="27089" xr:uid="{00000000-0005-0000-0000-000025820000}"/>
    <cellStyle name="Output 12 6 2 2 3 3" xfId="40751" xr:uid="{00000000-0005-0000-0000-000026820000}"/>
    <cellStyle name="Output 12 6 2 2 4" xfId="27087" xr:uid="{00000000-0005-0000-0000-000027820000}"/>
    <cellStyle name="Output 12 6 2 2 5" xfId="35658" xr:uid="{00000000-0005-0000-0000-000028820000}"/>
    <cellStyle name="Output 12 6 2 3" xfId="16916" xr:uid="{00000000-0005-0000-0000-000029820000}"/>
    <cellStyle name="Output 12 6 2 3 2" xfId="27090" xr:uid="{00000000-0005-0000-0000-00002A820000}"/>
    <cellStyle name="Output 12 6 2 3 3" xfId="36937" xr:uid="{00000000-0005-0000-0000-00002B820000}"/>
    <cellStyle name="Output 12 6 2 4" xfId="16917" xr:uid="{00000000-0005-0000-0000-00002C820000}"/>
    <cellStyle name="Output 12 6 2 4 2" xfId="27091" xr:uid="{00000000-0005-0000-0000-00002D820000}"/>
    <cellStyle name="Output 12 6 2 4 3" xfId="39481" xr:uid="{00000000-0005-0000-0000-00002E820000}"/>
    <cellStyle name="Output 12 6 2 5" xfId="27086" xr:uid="{00000000-0005-0000-0000-00002F820000}"/>
    <cellStyle name="Output 12 6 2 6" xfId="34383" xr:uid="{00000000-0005-0000-0000-000030820000}"/>
    <cellStyle name="Output 12 6 3" xfId="27085" xr:uid="{00000000-0005-0000-0000-000031820000}"/>
    <cellStyle name="Output 12 6 4" xfId="31784" xr:uid="{00000000-0005-0000-0000-000032820000}"/>
    <cellStyle name="Output 12 7" xfId="16918" xr:uid="{00000000-0005-0000-0000-000033820000}"/>
    <cellStyle name="Output 12 7 2" xfId="16919" xr:uid="{00000000-0005-0000-0000-000034820000}"/>
    <cellStyle name="Output 12 7 2 2" xfId="16920" xr:uid="{00000000-0005-0000-0000-000035820000}"/>
    <cellStyle name="Output 12 7 2 2 2" xfId="27094" xr:uid="{00000000-0005-0000-0000-000036820000}"/>
    <cellStyle name="Output 12 7 2 2 3" xfId="38059" xr:uid="{00000000-0005-0000-0000-000037820000}"/>
    <cellStyle name="Output 12 7 2 3" xfId="16921" xr:uid="{00000000-0005-0000-0000-000038820000}"/>
    <cellStyle name="Output 12 7 2 3 2" xfId="27095" xr:uid="{00000000-0005-0000-0000-000039820000}"/>
    <cellStyle name="Output 12 7 2 3 3" xfId="40599" xr:uid="{00000000-0005-0000-0000-00003A820000}"/>
    <cellStyle name="Output 12 7 2 4" xfId="27093" xr:uid="{00000000-0005-0000-0000-00003B820000}"/>
    <cellStyle name="Output 12 7 2 5" xfId="35506" xr:uid="{00000000-0005-0000-0000-00003C820000}"/>
    <cellStyle name="Output 12 7 3" xfId="16922" xr:uid="{00000000-0005-0000-0000-00003D820000}"/>
    <cellStyle name="Output 12 7 3 2" xfId="27096" xr:uid="{00000000-0005-0000-0000-00003E820000}"/>
    <cellStyle name="Output 12 7 3 3" xfId="36785" xr:uid="{00000000-0005-0000-0000-00003F820000}"/>
    <cellStyle name="Output 12 7 4" xfId="16923" xr:uid="{00000000-0005-0000-0000-000040820000}"/>
    <cellStyle name="Output 12 7 4 2" xfId="27097" xr:uid="{00000000-0005-0000-0000-000041820000}"/>
    <cellStyle name="Output 12 7 4 3" xfId="39329" xr:uid="{00000000-0005-0000-0000-000042820000}"/>
    <cellStyle name="Output 12 7 5" xfId="27092" xr:uid="{00000000-0005-0000-0000-000043820000}"/>
    <cellStyle name="Output 12 7 6" xfId="34231" xr:uid="{00000000-0005-0000-0000-000044820000}"/>
    <cellStyle name="Output 12 8" xfId="16924" xr:uid="{00000000-0005-0000-0000-000045820000}"/>
    <cellStyle name="Output 12 8 2" xfId="27098" xr:uid="{00000000-0005-0000-0000-000046820000}"/>
    <cellStyle name="Output 12 8 3" xfId="42467" xr:uid="{00000000-0005-0000-0000-000047820000}"/>
    <cellStyle name="Output 12 9" xfId="16925" xr:uid="{00000000-0005-0000-0000-000048820000}"/>
    <cellStyle name="Output 12 9 2" xfId="27099" xr:uid="{00000000-0005-0000-0000-000049820000}"/>
    <cellStyle name="Output 13" xfId="2762" xr:uid="{00000000-0005-0000-0000-00004A820000}"/>
    <cellStyle name="Output 13 10" xfId="31071" xr:uid="{00000000-0005-0000-0000-00004B820000}"/>
    <cellStyle name="Output 13 2" xfId="16927" xr:uid="{00000000-0005-0000-0000-00004C820000}"/>
    <cellStyle name="Output 13 2 2" xfId="16928" xr:uid="{00000000-0005-0000-0000-00004D820000}"/>
    <cellStyle name="Output 13 2 2 2" xfId="16929" xr:uid="{00000000-0005-0000-0000-00004E820000}"/>
    <cellStyle name="Output 13 2 2 2 2" xfId="16930" xr:uid="{00000000-0005-0000-0000-00004F820000}"/>
    <cellStyle name="Output 13 2 2 2 2 2" xfId="16931" xr:uid="{00000000-0005-0000-0000-000050820000}"/>
    <cellStyle name="Output 13 2 2 2 2 2 2" xfId="27105" xr:uid="{00000000-0005-0000-0000-000051820000}"/>
    <cellStyle name="Output 13 2 2 2 2 2 3" xfId="38896" xr:uid="{00000000-0005-0000-0000-000052820000}"/>
    <cellStyle name="Output 13 2 2 2 2 3" xfId="16932" xr:uid="{00000000-0005-0000-0000-000053820000}"/>
    <cellStyle name="Output 13 2 2 2 2 3 2" xfId="27106" xr:uid="{00000000-0005-0000-0000-000054820000}"/>
    <cellStyle name="Output 13 2 2 2 2 3 3" xfId="41436" xr:uid="{00000000-0005-0000-0000-000055820000}"/>
    <cellStyle name="Output 13 2 2 2 2 4" xfId="27104" xr:uid="{00000000-0005-0000-0000-000056820000}"/>
    <cellStyle name="Output 13 2 2 2 2 5" xfId="36343" xr:uid="{00000000-0005-0000-0000-000057820000}"/>
    <cellStyle name="Output 13 2 2 2 3" xfId="16933" xr:uid="{00000000-0005-0000-0000-000058820000}"/>
    <cellStyle name="Output 13 2 2 2 3 2" xfId="27107" xr:uid="{00000000-0005-0000-0000-000059820000}"/>
    <cellStyle name="Output 13 2 2 2 3 3" xfId="37624" xr:uid="{00000000-0005-0000-0000-00005A820000}"/>
    <cellStyle name="Output 13 2 2 2 4" xfId="16934" xr:uid="{00000000-0005-0000-0000-00005B820000}"/>
    <cellStyle name="Output 13 2 2 2 4 2" xfId="27108" xr:uid="{00000000-0005-0000-0000-00005C820000}"/>
    <cellStyle name="Output 13 2 2 2 4 3" xfId="40166" xr:uid="{00000000-0005-0000-0000-00005D820000}"/>
    <cellStyle name="Output 13 2 2 2 5" xfId="27103" xr:uid="{00000000-0005-0000-0000-00005E820000}"/>
    <cellStyle name="Output 13 2 2 2 6" xfId="35064" xr:uid="{00000000-0005-0000-0000-00005F820000}"/>
    <cellStyle name="Output 13 2 2 3" xfId="27102" xr:uid="{00000000-0005-0000-0000-000060820000}"/>
    <cellStyle name="Output 13 2 2 4" xfId="33793" xr:uid="{00000000-0005-0000-0000-000061820000}"/>
    <cellStyle name="Output 13 2 3" xfId="16935" xr:uid="{00000000-0005-0000-0000-000062820000}"/>
    <cellStyle name="Output 13 2 3 2" xfId="16936" xr:uid="{00000000-0005-0000-0000-000063820000}"/>
    <cellStyle name="Output 13 2 3 2 2" xfId="16937" xr:uid="{00000000-0005-0000-0000-000064820000}"/>
    <cellStyle name="Output 13 2 3 2 2 2" xfId="27111" xr:uid="{00000000-0005-0000-0000-000065820000}"/>
    <cellStyle name="Output 13 2 3 2 2 3" xfId="38376" xr:uid="{00000000-0005-0000-0000-000066820000}"/>
    <cellStyle name="Output 13 2 3 2 3" xfId="16938" xr:uid="{00000000-0005-0000-0000-000067820000}"/>
    <cellStyle name="Output 13 2 3 2 3 2" xfId="27112" xr:uid="{00000000-0005-0000-0000-000068820000}"/>
    <cellStyle name="Output 13 2 3 2 3 3" xfId="40916" xr:uid="{00000000-0005-0000-0000-000069820000}"/>
    <cellStyle name="Output 13 2 3 2 4" xfId="27110" xr:uid="{00000000-0005-0000-0000-00006A820000}"/>
    <cellStyle name="Output 13 2 3 2 5" xfId="35823" xr:uid="{00000000-0005-0000-0000-00006B820000}"/>
    <cellStyle name="Output 13 2 3 3" xfId="16939" xr:uid="{00000000-0005-0000-0000-00006C820000}"/>
    <cellStyle name="Output 13 2 3 3 2" xfId="27113" xr:uid="{00000000-0005-0000-0000-00006D820000}"/>
    <cellStyle name="Output 13 2 3 3 3" xfId="37102" xr:uid="{00000000-0005-0000-0000-00006E820000}"/>
    <cellStyle name="Output 13 2 3 4" xfId="16940" xr:uid="{00000000-0005-0000-0000-00006F820000}"/>
    <cellStyle name="Output 13 2 3 4 2" xfId="27114" xr:uid="{00000000-0005-0000-0000-000070820000}"/>
    <cellStyle name="Output 13 2 3 4 3" xfId="39646" xr:uid="{00000000-0005-0000-0000-000071820000}"/>
    <cellStyle name="Output 13 2 3 5" xfId="27109" xr:uid="{00000000-0005-0000-0000-000072820000}"/>
    <cellStyle name="Output 13 2 3 6" xfId="34545" xr:uid="{00000000-0005-0000-0000-000073820000}"/>
    <cellStyle name="Output 13 2 4" xfId="27101" xr:uid="{00000000-0005-0000-0000-000074820000}"/>
    <cellStyle name="Output 13 2 5" xfId="32589" xr:uid="{00000000-0005-0000-0000-000075820000}"/>
    <cellStyle name="Output 13 3" xfId="16941" xr:uid="{00000000-0005-0000-0000-000076820000}"/>
    <cellStyle name="Output 13 3 2" xfId="16942" xr:uid="{00000000-0005-0000-0000-000077820000}"/>
    <cellStyle name="Output 13 3 2 2" xfId="16943" xr:uid="{00000000-0005-0000-0000-000078820000}"/>
    <cellStyle name="Output 13 3 2 2 2" xfId="16944" xr:uid="{00000000-0005-0000-0000-000079820000}"/>
    <cellStyle name="Output 13 3 2 2 2 2" xfId="16945" xr:uid="{00000000-0005-0000-0000-00007A820000}"/>
    <cellStyle name="Output 13 3 2 2 2 2 2" xfId="27119" xr:uid="{00000000-0005-0000-0000-00007B820000}"/>
    <cellStyle name="Output 13 3 2 2 2 2 3" xfId="39047" xr:uid="{00000000-0005-0000-0000-00007C820000}"/>
    <cellStyle name="Output 13 3 2 2 2 3" xfId="16946" xr:uid="{00000000-0005-0000-0000-00007D820000}"/>
    <cellStyle name="Output 13 3 2 2 2 3 2" xfId="27120" xr:uid="{00000000-0005-0000-0000-00007E820000}"/>
    <cellStyle name="Output 13 3 2 2 2 3 3" xfId="41587" xr:uid="{00000000-0005-0000-0000-00007F820000}"/>
    <cellStyle name="Output 13 3 2 2 2 4" xfId="27118" xr:uid="{00000000-0005-0000-0000-000080820000}"/>
    <cellStyle name="Output 13 3 2 2 2 5" xfId="36494" xr:uid="{00000000-0005-0000-0000-000081820000}"/>
    <cellStyle name="Output 13 3 2 2 3" xfId="16947" xr:uid="{00000000-0005-0000-0000-000082820000}"/>
    <cellStyle name="Output 13 3 2 2 3 2" xfId="27121" xr:uid="{00000000-0005-0000-0000-000083820000}"/>
    <cellStyle name="Output 13 3 2 2 3 3" xfId="37775" xr:uid="{00000000-0005-0000-0000-000084820000}"/>
    <cellStyle name="Output 13 3 2 2 4" xfId="16948" xr:uid="{00000000-0005-0000-0000-000085820000}"/>
    <cellStyle name="Output 13 3 2 2 4 2" xfId="27122" xr:uid="{00000000-0005-0000-0000-000086820000}"/>
    <cellStyle name="Output 13 3 2 2 4 3" xfId="40317" xr:uid="{00000000-0005-0000-0000-000087820000}"/>
    <cellStyle name="Output 13 3 2 2 5" xfId="27117" xr:uid="{00000000-0005-0000-0000-000088820000}"/>
    <cellStyle name="Output 13 3 2 2 6" xfId="35215" xr:uid="{00000000-0005-0000-0000-000089820000}"/>
    <cellStyle name="Output 13 3 2 3" xfId="27116" xr:uid="{00000000-0005-0000-0000-00008A820000}"/>
    <cellStyle name="Output 13 3 2 4" xfId="33944" xr:uid="{00000000-0005-0000-0000-00008B820000}"/>
    <cellStyle name="Output 13 3 3" xfId="16949" xr:uid="{00000000-0005-0000-0000-00008C820000}"/>
    <cellStyle name="Output 13 3 3 2" xfId="16950" xr:uid="{00000000-0005-0000-0000-00008D820000}"/>
    <cellStyle name="Output 13 3 3 2 2" xfId="16951" xr:uid="{00000000-0005-0000-0000-00008E820000}"/>
    <cellStyle name="Output 13 3 3 2 2 2" xfId="27125" xr:uid="{00000000-0005-0000-0000-00008F820000}"/>
    <cellStyle name="Output 13 3 3 2 2 3" xfId="38527" xr:uid="{00000000-0005-0000-0000-000090820000}"/>
    <cellStyle name="Output 13 3 3 2 3" xfId="16952" xr:uid="{00000000-0005-0000-0000-000091820000}"/>
    <cellStyle name="Output 13 3 3 2 3 2" xfId="27126" xr:uid="{00000000-0005-0000-0000-000092820000}"/>
    <cellStyle name="Output 13 3 3 2 3 3" xfId="41067" xr:uid="{00000000-0005-0000-0000-000093820000}"/>
    <cellStyle name="Output 13 3 3 2 4" xfId="27124" xr:uid="{00000000-0005-0000-0000-000094820000}"/>
    <cellStyle name="Output 13 3 3 2 5" xfId="35974" xr:uid="{00000000-0005-0000-0000-000095820000}"/>
    <cellStyle name="Output 13 3 3 3" xfId="16953" xr:uid="{00000000-0005-0000-0000-000096820000}"/>
    <cellStyle name="Output 13 3 3 3 2" xfId="27127" xr:uid="{00000000-0005-0000-0000-000097820000}"/>
    <cellStyle name="Output 13 3 3 3 3" xfId="37253" xr:uid="{00000000-0005-0000-0000-000098820000}"/>
    <cellStyle name="Output 13 3 3 4" xfId="16954" xr:uid="{00000000-0005-0000-0000-000099820000}"/>
    <cellStyle name="Output 13 3 3 4 2" xfId="27128" xr:uid="{00000000-0005-0000-0000-00009A820000}"/>
    <cellStyle name="Output 13 3 3 4 3" xfId="39797" xr:uid="{00000000-0005-0000-0000-00009B820000}"/>
    <cellStyle name="Output 13 3 3 5" xfId="27123" xr:uid="{00000000-0005-0000-0000-00009C820000}"/>
    <cellStyle name="Output 13 3 3 6" xfId="34692" xr:uid="{00000000-0005-0000-0000-00009D820000}"/>
    <cellStyle name="Output 13 3 4" xfId="27115" xr:uid="{00000000-0005-0000-0000-00009E820000}"/>
    <cellStyle name="Output 13 3 5" xfId="32740" xr:uid="{00000000-0005-0000-0000-00009F820000}"/>
    <cellStyle name="Output 13 4" xfId="16955" xr:uid="{00000000-0005-0000-0000-0000A0820000}"/>
    <cellStyle name="Output 13 4 2" xfId="16956" xr:uid="{00000000-0005-0000-0000-0000A1820000}"/>
    <cellStyle name="Output 13 4 2 2" xfId="16957" xr:uid="{00000000-0005-0000-0000-0000A2820000}"/>
    <cellStyle name="Output 13 4 2 2 2" xfId="16958" xr:uid="{00000000-0005-0000-0000-0000A3820000}"/>
    <cellStyle name="Output 13 4 2 2 2 2" xfId="16959" xr:uid="{00000000-0005-0000-0000-0000A4820000}"/>
    <cellStyle name="Output 13 4 2 2 2 2 2" xfId="27133" xr:uid="{00000000-0005-0000-0000-0000A5820000}"/>
    <cellStyle name="Output 13 4 2 2 2 2 3" xfId="39206" xr:uid="{00000000-0005-0000-0000-0000A6820000}"/>
    <cellStyle name="Output 13 4 2 2 2 3" xfId="16960" xr:uid="{00000000-0005-0000-0000-0000A7820000}"/>
    <cellStyle name="Output 13 4 2 2 2 3 2" xfId="27134" xr:uid="{00000000-0005-0000-0000-0000A8820000}"/>
    <cellStyle name="Output 13 4 2 2 2 3 3" xfId="41746" xr:uid="{00000000-0005-0000-0000-0000A9820000}"/>
    <cellStyle name="Output 13 4 2 2 2 4" xfId="27132" xr:uid="{00000000-0005-0000-0000-0000AA820000}"/>
    <cellStyle name="Output 13 4 2 2 2 5" xfId="36653" xr:uid="{00000000-0005-0000-0000-0000AB820000}"/>
    <cellStyle name="Output 13 4 2 2 3" xfId="16961" xr:uid="{00000000-0005-0000-0000-0000AC820000}"/>
    <cellStyle name="Output 13 4 2 2 3 2" xfId="27135" xr:uid="{00000000-0005-0000-0000-0000AD820000}"/>
    <cellStyle name="Output 13 4 2 2 3 3" xfId="37936" xr:uid="{00000000-0005-0000-0000-0000AE820000}"/>
    <cellStyle name="Output 13 4 2 2 4" xfId="16962" xr:uid="{00000000-0005-0000-0000-0000AF820000}"/>
    <cellStyle name="Output 13 4 2 2 4 2" xfId="27136" xr:uid="{00000000-0005-0000-0000-0000B0820000}"/>
    <cellStyle name="Output 13 4 2 2 4 3" xfId="40476" xr:uid="{00000000-0005-0000-0000-0000B1820000}"/>
    <cellStyle name="Output 13 4 2 2 5" xfId="27131" xr:uid="{00000000-0005-0000-0000-0000B2820000}"/>
    <cellStyle name="Output 13 4 2 2 6" xfId="35376" xr:uid="{00000000-0005-0000-0000-0000B3820000}"/>
    <cellStyle name="Output 13 4 2 3" xfId="27130" xr:uid="{00000000-0005-0000-0000-0000B4820000}"/>
    <cellStyle name="Output 13 4 2 4" xfId="34104" xr:uid="{00000000-0005-0000-0000-0000B5820000}"/>
    <cellStyle name="Output 13 4 3" xfId="16963" xr:uid="{00000000-0005-0000-0000-0000B6820000}"/>
    <cellStyle name="Output 13 4 3 2" xfId="16964" xr:uid="{00000000-0005-0000-0000-0000B7820000}"/>
    <cellStyle name="Output 13 4 3 2 2" xfId="16965" xr:uid="{00000000-0005-0000-0000-0000B8820000}"/>
    <cellStyle name="Output 13 4 3 2 2 2" xfId="27139" xr:uid="{00000000-0005-0000-0000-0000B9820000}"/>
    <cellStyle name="Output 13 4 3 2 2 3" xfId="38686" xr:uid="{00000000-0005-0000-0000-0000BA820000}"/>
    <cellStyle name="Output 13 4 3 2 3" xfId="16966" xr:uid="{00000000-0005-0000-0000-0000BB820000}"/>
    <cellStyle name="Output 13 4 3 2 3 2" xfId="27140" xr:uid="{00000000-0005-0000-0000-0000BC820000}"/>
    <cellStyle name="Output 13 4 3 2 3 3" xfId="41226" xr:uid="{00000000-0005-0000-0000-0000BD820000}"/>
    <cellStyle name="Output 13 4 3 2 4" xfId="27138" xr:uid="{00000000-0005-0000-0000-0000BE820000}"/>
    <cellStyle name="Output 13 4 3 2 5" xfId="36133" xr:uid="{00000000-0005-0000-0000-0000BF820000}"/>
    <cellStyle name="Output 13 4 3 3" xfId="16967" xr:uid="{00000000-0005-0000-0000-0000C0820000}"/>
    <cellStyle name="Output 13 4 3 3 2" xfId="27141" xr:uid="{00000000-0005-0000-0000-0000C1820000}"/>
    <cellStyle name="Output 13 4 3 3 3" xfId="37414" xr:uid="{00000000-0005-0000-0000-0000C2820000}"/>
    <cellStyle name="Output 13 4 3 4" xfId="16968" xr:uid="{00000000-0005-0000-0000-0000C3820000}"/>
    <cellStyle name="Output 13 4 3 4 2" xfId="27142" xr:uid="{00000000-0005-0000-0000-0000C4820000}"/>
    <cellStyle name="Output 13 4 3 4 3" xfId="39956" xr:uid="{00000000-0005-0000-0000-0000C5820000}"/>
    <cellStyle name="Output 13 4 3 5" xfId="27137" xr:uid="{00000000-0005-0000-0000-0000C6820000}"/>
    <cellStyle name="Output 13 4 3 6" xfId="34853" xr:uid="{00000000-0005-0000-0000-0000C7820000}"/>
    <cellStyle name="Output 13 4 4" xfId="27129" xr:uid="{00000000-0005-0000-0000-0000C8820000}"/>
    <cellStyle name="Output 13 4 5" xfId="32917" xr:uid="{00000000-0005-0000-0000-0000C9820000}"/>
    <cellStyle name="Output 13 5" xfId="16969" xr:uid="{00000000-0005-0000-0000-0000CA820000}"/>
    <cellStyle name="Output 13 5 2" xfId="16970" xr:uid="{00000000-0005-0000-0000-0000CB820000}"/>
    <cellStyle name="Output 13 5 2 2" xfId="16971" xr:uid="{00000000-0005-0000-0000-0000CC820000}"/>
    <cellStyle name="Output 13 5 2 2 2" xfId="16972" xr:uid="{00000000-0005-0000-0000-0000CD820000}"/>
    <cellStyle name="Output 13 5 2 2 2 2" xfId="27146" xr:uid="{00000000-0005-0000-0000-0000CE820000}"/>
    <cellStyle name="Output 13 5 2 2 2 3" xfId="38230" xr:uid="{00000000-0005-0000-0000-0000CF820000}"/>
    <cellStyle name="Output 13 5 2 2 3" xfId="16973" xr:uid="{00000000-0005-0000-0000-0000D0820000}"/>
    <cellStyle name="Output 13 5 2 2 3 2" xfId="27147" xr:uid="{00000000-0005-0000-0000-0000D1820000}"/>
    <cellStyle name="Output 13 5 2 2 3 3" xfId="40770" xr:uid="{00000000-0005-0000-0000-0000D2820000}"/>
    <cellStyle name="Output 13 5 2 2 4" xfId="27145" xr:uid="{00000000-0005-0000-0000-0000D3820000}"/>
    <cellStyle name="Output 13 5 2 2 5" xfId="35677" xr:uid="{00000000-0005-0000-0000-0000D4820000}"/>
    <cellStyle name="Output 13 5 2 3" xfId="16974" xr:uid="{00000000-0005-0000-0000-0000D5820000}"/>
    <cellStyle name="Output 13 5 2 3 2" xfId="27148" xr:uid="{00000000-0005-0000-0000-0000D6820000}"/>
    <cellStyle name="Output 13 5 2 3 3" xfId="36956" xr:uid="{00000000-0005-0000-0000-0000D7820000}"/>
    <cellStyle name="Output 13 5 2 4" xfId="16975" xr:uid="{00000000-0005-0000-0000-0000D8820000}"/>
    <cellStyle name="Output 13 5 2 4 2" xfId="27149" xr:uid="{00000000-0005-0000-0000-0000D9820000}"/>
    <cellStyle name="Output 13 5 2 4 3" xfId="39500" xr:uid="{00000000-0005-0000-0000-0000DA820000}"/>
    <cellStyle name="Output 13 5 2 5" xfId="27144" xr:uid="{00000000-0005-0000-0000-0000DB820000}"/>
    <cellStyle name="Output 13 5 2 6" xfId="34402" xr:uid="{00000000-0005-0000-0000-0000DC820000}"/>
    <cellStyle name="Output 13 5 3" xfId="27143" xr:uid="{00000000-0005-0000-0000-0000DD820000}"/>
    <cellStyle name="Output 13 5 4" xfId="31803" xr:uid="{00000000-0005-0000-0000-0000DE820000}"/>
    <cellStyle name="Output 13 6" xfId="16976" xr:uid="{00000000-0005-0000-0000-0000DF820000}"/>
    <cellStyle name="Output 13 6 2" xfId="16977" xr:uid="{00000000-0005-0000-0000-0000E0820000}"/>
    <cellStyle name="Output 13 6 2 2" xfId="16978" xr:uid="{00000000-0005-0000-0000-0000E1820000}"/>
    <cellStyle name="Output 13 6 2 2 2" xfId="27152" xr:uid="{00000000-0005-0000-0000-0000E2820000}"/>
    <cellStyle name="Output 13 6 2 2 3" xfId="38088" xr:uid="{00000000-0005-0000-0000-0000E3820000}"/>
    <cellStyle name="Output 13 6 2 3" xfId="16979" xr:uid="{00000000-0005-0000-0000-0000E4820000}"/>
    <cellStyle name="Output 13 6 2 3 2" xfId="27153" xr:uid="{00000000-0005-0000-0000-0000E5820000}"/>
    <cellStyle name="Output 13 6 2 3 3" xfId="40628" xr:uid="{00000000-0005-0000-0000-0000E6820000}"/>
    <cellStyle name="Output 13 6 2 4" xfId="27151" xr:uid="{00000000-0005-0000-0000-0000E7820000}"/>
    <cellStyle name="Output 13 6 2 5" xfId="35535" xr:uid="{00000000-0005-0000-0000-0000E8820000}"/>
    <cellStyle name="Output 13 6 3" xfId="16980" xr:uid="{00000000-0005-0000-0000-0000E9820000}"/>
    <cellStyle name="Output 13 6 3 2" xfId="27154" xr:uid="{00000000-0005-0000-0000-0000EA820000}"/>
    <cellStyle name="Output 13 6 3 3" xfId="36814" xr:uid="{00000000-0005-0000-0000-0000EB820000}"/>
    <cellStyle name="Output 13 6 4" xfId="16981" xr:uid="{00000000-0005-0000-0000-0000EC820000}"/>
    <cellStyle name="Output 13 6 4 2" xfId="27155" xr:uid="{00000000-0005-0000-0000-0000ED820000}"/>
    <cellStyle name="Output 13 6 4 3" xfId="39358" xr:uid="{00000000-0005-0000-0000-0000EE820000}"/>
    <cellStyle name="Output 13 6 5" xfId="27150" xr:uid="{00000000-0005-0000-0000-0000EF820000}"/>
    <cellStyle name="Output 13 6 6" xfId="34260" xr:uid="{00000000-0005-0000-0000-0000F0820000}"/>
    <cellStyle name="Output 13 7" xfId="16982" xr:uid="{00000000-0005-0000-0000-0000F1820000}"/>
    <cellStyle name="Output 13 7 2" xfId="27156" xr:uid="{00000000-0005-0000-0000-0000F2820000}"/>
    <cellStyle name="Output 13 8" xfId="16926" xr:uid="{00000000-0005-0000-0000-0000F3820000}"/>
    <cellStyle name="Output 13 9" xfId="27100" xr:uid="{00000000-0005-0000-0000-0000F4820000}"/>
    <cellStyle name="Output 14" xfId="2763" xr:uid="{00000000-0005-0000-0000-0000F5820000}"/>
    <cellStyle name="Output 14 10" xfId="27157" xr:uid="{00000000-0005-0000-0000-0000F6820000}"/>
    <cellStyle name="Output 14 11" xfId="31705" xr:uid="{00000000-0005-0000-0000-0000F7820000}"/>
    <cellStyle name="Output 14 2" xfId="16984" xr:uid="{00000000-0005-0000-0000-0000F8820000}"/>
    <cellStyle name="Output 14 2 2" xfId="16985" xr:uid="{00000000-0005-0000-0000-0000F9820000}"/>
    <cellStyle name="Output 14 2 2 2" xfId="16986" xr:uid="{00000000-0005-0000-0000-0000FA820000}"/>
    <cellStyle name="Output 14 2 2 2 2" xfId="16987" xr:uid="{00000000-0005-0000-0000-0000FB820000}"/>
    <cellStyle name="Output 14 2 2 2 2 2" xfId="16988" xr:uid="{00000000-0005-0000-0000-0000FC820000}"/>
    <cellStyle name="Output 14 2 2 2 2 2 2" xfId="27162" xr:uid="{00000000-0005-0000-0000-0000FD820000}"/>
    <cellStyle name="Output 14 2 2 2 2 2 3" xfId="38944" xr:uid="{00000000-0005-0000-0000-0000FE820000}"/>
    <cellStyle name="Output 14 2 2 2 2 3" xfId="16989" xr:uid="{00000000-0005-0000-0000-0000FF820000}"/>
    <cellStyle name="Output 14 2 2 2 2 3 2" xfId="27163" xr:uid="{00000000-0005-0000-0000-000000830000}"/>
    <cellStyle name="Output 14 2 2 2 2 3 3" xfId="41484" xr:uid="{00000000-0005-0000-0000-000001830000}"/>
    <cellStyle name="Output 14 2 2 2 2 4" xfId="27161" xr:uid="{00000000-0005-0000-0000-000002830000}"/>
    <cellStyle name="Output 14 2 2 2 2 5" xfId="36391" xr:uid="{00000000-0005-0000-0000-000003830000}"/>
    <cellStyle name="Output 14 2 2 2 3" xfId="16990" xr:uid="{00000000-0005-0000-0000-000004830000}"/>
    <cellStyle name="Output 14 2 2 2 3 2" xfId="27164" xr:uid="{00000000-0005-0000-0000-000005830000}"/>
    <cellStyle name="Output 14 2 2 2 3 3" xfId="37672" xr:uid="{00000000-0005-0000-0000-000006830000}"/>
    <cellStyle name="Output 14 2 2 2 4" xfId="16991" xr:uid="{00000000-0005-0000-0000-000007830000}"/>
    <cellStyle name="Output 14 2 2 2 4 2" xfId="27165" xr:uid="{00000000-0005-0000-0000-000008830000}"/>
    <cellStyle name="Output 14 2 2 2 4 3" xfId="40214" xr:uid="{00000000-0005-0000-0000-000009830000}"/>
    <cellStyle name="Output 14 2 2 2 5" xfId="27160" xr:uid="{00000000-0005-0000-0000-00000A830000}"/>
    <cellStyle name="Output 14 2 2 2 6" xfId="35112" xr:uid="{00000000-0005-0000-0000-00000B830000}"/>
    <cellStyle name="Output 14 2 2 3" xfId="27159" xr:uid="{00000000-0005-0000-0000-00000C830000}"/>
    <cellStyle name="Output 14 2 2 4" xfId="33841" xr:uid="{00000000-0005-0000-0000-00000D830000}"/>
    <cellStyle name="Output 14 2 3" xfId="16992" xr:uid="{00000000-0005-0000-0000-00000E830000}"/>
    <cellStyle name="Output 14 2 3 2" xfId="16993" xr:uid="{00000000-0005-0000-0000-00000F830000}"/>
    <cellStyle name="Output 14 2 3 2 2" xfId="16994" xr:uid="{00000000-0005-0000-0000-000010830000}"/>
    <cellStyle name="Output 14 2 3 2 2 2" xfId="27168" xr:uid="{00000000-0005-0000-0000-000011830000}"/>
    <cellStyle name="Output 14 2 3 2 2 3" xfId="38424" xr:uid="{00000000-0005-0000-0000-000012830000}"/>
    <cellStyle name="Output 14 2 3 2 3" xfId="16995" xr:uid="{00000000-0005-0000-0000-000013830000}"/>
    <cellStyle name="Output 14 2 3 2 3 2" xfId="27169" xr:uid="{00000000-0005-0000-0000-000014830000}"/>
    <cellStyle name="Output 14 2 3 2 3 3" xfId="40964" xr:uid="{00000000-0005-0000-0000-000015830000}"/>
    <cellStyle name="Output 14 2 3 2 4" xfId="27167" xr:uid="{00000000-0005-0000-0000-000016830000}"/>
    <cellStyle name="Output 14 2 3 2 5" xfId="35871" xr:uid="{00000000-0005-0000-0000-000017830000}"/>
    <cellStyle name="Output 14 2 3 3" xfId="16996" xr:uid="{00000000-0005-0000-0000-000018830000}"/>
    <cellStyle name="Output 14 2 3 3 2" xfId="27170" xr:uid="{00000000-0005-0000-0000-000019830000}"/>
    <cellStyle name="Output 14 2 3 3 3" xfId="37150" xr:uid="{00000000-0005-0000-0000-00001A830000}"/>
    <cellStyle name="Output 14 2 3 4" xfId="16997" xr:uid="{00000000-0005-0000-0000-00001B830000}"/>
    <cellStyle name="Output 14 2 3 4 2" xfId="27171" xr:uid="{00000000-0005-0000-0000-00001C830000}"/>
    <cellStyle name="Output 14 2 3 4 3" xfId="39694" xr:uid="{00000000-0005-0000-0000-00001D830000}"/>
    <cellStyle name="Output 14 2 3 5" xfId="27166" xr:uid="{00000000-0005-0000-0000-00001E830000}"/>
    <cellStyle name="Output 14 2 3 6" xfId="34593" xr:uid="{00000000-0005-0000-0000-00001F830000}"/>
    <cellStyle name="Output 14 2 4" xfId="27158" xr:uid="{00000000-0005-0000-0000-000020830000}"/>
    <cellStyle name="Output 14 2 5" xfId="32638" xr:uid="{00000000-0005-0000-0000-000021830000}"/>
    <cellStyle name="Output 14 3" xfId="16998" xr:uid="{00000000-0005-0000-0000-000022830000}"/>
    <cellStyle name="Output 14 3 2" xfId="16999" xr:uid="{00000000-0005-0000-0000-000023830000}"/>
    <cellStyle name="Output 14 3 2 2" xfId="17000" xr:uid="{00000000-0005-0000-0000-000024830000}"/>
    <cellStyle name="Output 14 3 2 2 2" xfId="17001" xr:uid="{00000000-0005-0000-0000-000025830000}"/>
    <cellStyle name="Output 14 3 2 2 2 2" xfId="17002" xr:uid="{00000000-0005-0000-0000-000026830000}"/>
    <cellStyle name="Output 14 3 2 2 2 2 2" xfId="27176" xr:uid="{00000000-0005-0000-0000-000027830000}"/>
    <cellStyle name="Output 14 3 2 2 2 2 3" xfId="39096" xr:uid="{00000000-0005-0000-0000-000028830000}"/>
    <cellStyle name="Output 14 3 2 2 2 3" xfId="17003" xr:uid="{00000000-0005-0000-0000-000029830000}"/>
    <cellStyle name="Output 14 3 2 2 2 3 2" xfId="27177" xr:uid="{00000000-0005-0000-0000-00002A830000}"/>
    <cellStyle name="Output 14 3 2 2 2 3 3" xfId="41636" xr:uid="{00000000-0005-0000-0000-00002B830000}"/>
    <cellStyle name="Output 14 3 2 2 2 4" xfId="27175" xr:uid="{00000000-0005-0000-0000-00002C830000}"/>
    <cellStyle name="Output 14 3 2 2 2 5" xfId="36543" xr:uid="{00000000-0005-0000-0000-00002D830000}"/>
    <cellStyle name="Output 14 3 2 2 3" xfId="17004" xr:uid="{00000000-0005-0000-0000-00002E830000}"/>
    <cellStyle name="Output 14 3 2 2 3 2" xfId="27178" xr:uid="{00000000-0005-0000-0000-00002F830000}"/>
    <cellStyle name="Output 14 3 2 2 3 3" xfId="37824" xr:uid="{00000000-0005-0000-0000-000030830000}"/>
    <cellStyle name="Output 14 3 2 2 4" xfId="17005" xr:uid="{00000000-0005-0000-0000-000031830000}"/>
    <cellStyle name="Output 14 3 2 2 4 2" xfId="27179" xr:uid="{00000000-0005-0000-0000-000032830000}"/>
    <cellStyle name="Output 14 3 2 2 4 3" xfId="40366" xr:uid="{00000000-0005-0000-0000-000033830000}"/>
    <cellStyle name="Output 14 3 2 2 5" xfId="27174" xr:uid="{00000000-0005-0000-0000-000034830000}"/>
    <cellStyle name="Output 14 3 2 2 6" xfId="35264" xr:uid="{00000000-0005-0000-0000-000035830000}"/>
    <cellStyle name="Output 14 3 2 3" xfId="27173" xr:uid="{00000000-0005-0000-0000-000036830000}"/>
    <cellStyle name="Output 14 3 2 4" xfId="33992" xr:uid="{00000000-0005-0000-0000-000037830000}"/>
    <cellStyle name="Output 14 3 3" xfId="17006" xr:uid="{00000000-0005-0000-0000-000038830000}"/>
    <cellStyle name="Output 14 3 3 2" xfId="17007" xr:uid="{00000000-0005-0000-0000-000039830000}"/>
    <cellStyle name="Output 14 3 3 2 2" xfId="17008" xr:uid="{00000000-0005-0000-0000-00003A830000}"/>
    <cellStyle name="Output 14 3 3 2 2 2" xfId="27182" xr:uid="{00000000-0005-0000-0000-00003B830000}"/>
    <cellStyle name="Output 14 3 3 2 2 3" xfId="38576" xr:uid="{00000000-0005-0000-0000-00003C830000}"/>
    <cellStyle name="Output 14 3 3 2 3" xfId="17009" xr:uid="{00000000-0005-0000-0000-00003D830000}"/>
    <cellStyle name="Output 14 3 3 2 3 2" xfId="27183" xr:uid="{00000000-0005-0000-0000-00003E830000}"/>
    <cellStyle name="Output 14 3 3 2 3 3" xfId="41116" xr:uid="{00000000-0005-0000-0000-00003F830000}"/>
    <cellStyle name="Output 14 3 3 2 4" xfId="27181" xr:uid="{00000000-0005-0000-0000-000040830000}"/>
    <cellStyle name="Output 14 3 3 2 5" xfId="36023" xr:uid="{00000000-0005-0000-0000-000041830000}"/>
    <cellStyle name="Output 14 3 3 3" xfId="17010" xr:uid="{00000000-0005-0000-0000-000042830000}"/>
    <cellStyle name="Output 14 3 3 3 2" xfId="27184" xr:uid="{00000000-0005-0000-0000-000043830000}"/>
    <cellStyle name="Output 14 3 3 3 3" xfId="37302" xr:uid="{00000000-0005-0000-0000-000044830000}"/>
    <cellStyle name="Output 14 3 3 4" xfId="17011" xr:uid="{00000000-0005-0000-0000-000045830000}"/>
    <cellStyle name="Output 14 3 3 4 2" xfId="27185" xr:uid="{00000000-0005-0000-0000-000046830000}"/>
    <cellStyle name="Output 14 3 3 4 3" xfId="39846" xr:uid="{00000000-0005-0000-0000-000047830000}"/>
    <cellStyle name="Output 14 3 3 5" xfId="27180" xr:uid="{00000000-0005-0000-0000-000048830000}"/>
    <cellStyle name="Output 14 3 3 6" xfId="34741" xr:uid="{00000000-0005-0000-0000-000049830000}"/>
    <cellStyle name="Output 14 3 4" xfId="27172" xr:uid="{00000000-0005-0000-0000-00004A830000}"/>
    <cellStyle name="Output 14 3 5" xfId="32785" xr:uid="{00000000-0005-0000-0000-00004B830000}"/>
    <cellStyle name="Output 14 4" xfId="17012" xr:uid="{00000000-0005-0000-0000-00004C830000}"/>
    <cellStyle name="Output 14 4 2" xfId="17013" xr:uid="{00000000-0005-0000-0000-00004D830000}"/>
    <cellStyle name="Output 14 4 2 2" xfId="17014" xr:uid="{00000000-0005-0000-0000-00004E830000}"/>
    <cellStyle name="Output 14 4 2 2 2" xfId="17015" xr:uid="{00000000-0005-0000-0000-00004F830000}"/>
    <cellStyle name="Output 14 4 2 2 2 2" xfId="17016" xr:uid="{00000000-0005-0000-0000-000050830000}"/>
    <cellStyle name="Output 14 4 2 2 2 2 2" xfId="27190" xr:uid="{00000000-0005-0000-0000-000051830000}"/>
    <cellStyle name="Output 14 4 2 2 2 2 3" xfId="39255" xr:uid="{00000000-0005-0000-0000-000052830000}"/>
    <cellStyle name="Output 14 4 2 2 2 3" xfId="17017" xr:uid="{00000000-0005-0000-0000-000053830000}"/>
    <cellStyle name="Output 14 4 2 2 2 3 2" xfId="27191" xr:uid="{00000000-0005-0000-0000-000054830000}"/>
    <cellStyle name="Output 14 4 2 2 2 3 3" xfId="41795" xr:uid="{00000000-0005-0000-0000-000055830000}"/>
    <cellStyle name="Output 14 4 2 2 2 4" xfId="27189" xr:uid="{00000000-0005-0000-0000-000056830000}"/>
    <cellStyle name="Output 14 4 2 2 2 5" xfId="36702" xr:uid="{00000000-0005-0000-0000-000057830000}"/>
    <cellStyle name="Output 14 4 2 2 3" xfId="17018" xr:uid="{00000000-0005-0000-0000-000058830000}"/>
    <cellStyle name="Output 14 4 2 2 3 2" xfId="27192" xr:uid="{00000000-0005-0000-0000-000059830000}"/>
    <cellStyle name="Output 14 4 2 2 3 3" xfId="37985" xr:uid="{00000000-0005-0000-0000-00005A830000}"/>
    <cellStyle name="Output 14 4 2 2 4" xfId="17019" xr:uid="{00000000-0005-0000-0000-00005B830000}"/>
    <cellStyle name="Output 14 4 2 2 4 2" xfId="27193" xr:uid="{00000000-0005-0000-0000-00005C830000}"/>
    <cellStyle name="Output 14 4 2 2 4 3" xfId="40525" xr:uid="{00000000-0005-0000-0000-00005D830000}"/>
    <cellStyle name="Output 14 4 2 2 5" xfId="27188" xr:uid="{00000000-0005-0000-0000-00005E830000}"/>
    <cellStyle name="Output 14 4 2 2 6" xfId="35425" xr:uid="{00000000-0005-0000-0000-00005F830000}"/>
    <cellStyle name="Output 14 4 2 3" xfId="27187" xr:uid="{00000000-0005-0000-0000-000060830000}"/>
    <cellStyle name="Output 14 4 2 4" xfId="34153" xr:uid="{00000000-0005-0000-0000-000061830000}"/>
    <cellStyle name="Output 14 4 3" xfId="17020" xr:uid="{00000000-0005-0000-0000-000062830000}"/>
    <cellStyle name="Output 14 4 3 2" xfId="17021" xr:uid="{00000000-0005-0000-0000-000063830000}"/>
    <cellStyle name="Output 14 4 3 2 2" xfId="17022" xr:uid="{00000000-0005-0000-0000-000064830000}"/>
    <cellStyle name="Output 14 4 3 2 2 2" xfId="27196" xr:uid="{00000000-0005-0000-0000-000065830000}"/>
    <cellStyle name="Output 14 4 3 2 2 3" xfId="38735" xr:uid="{00000000-0005-0000-0000-000066830000}"/>
    <cellStyle name="Output 14 4 3 2 3" xfId="17023" xr:uid="{00000000-0005-0000-0000-000067830000}"/>
    <cellStyle name="Output 14 4 3 2 3 2" xfId="27197" xr:uid="{00000000-0005-0000-0000-000068830000}"/>
    <cellStyle name="Output 14 4 3 2 3 3" xfId="41275" xr:uid="{00000000-0005-0000-0000-000069830000}"/>
    <cellStyle name="Output 14 4 3 2 4" xfId="27195" xr:uid="{00000000-0005-0000-0000-00006A830000}"/>
    <cellStyle name="Output 14 4 3 2 5" xfId="36182" xr:uid="{00000000-0005-0000-0000-00006B830000}"/>
    <cellStyle name="Output 14 4 3 3" xfId="17024" xr:uid="{00000000-0005-0000-0000-00006C830000}"/>
    <cellStyle name="Output 14 4 3 3 2" xfId="27198" xr:uid="{00000000-0005-0000-0000-00006D830000}"/>
    <cellStyle name="Output 14 4 3 3 3" xfId="37463" xr:uid="{00000000-0005-0000-0000-00006E830000}"/>
    <cellStyle name="Output 14 4 3 4" xfId="17025" xr:uid="{00000000-0005-0000-0000-00006F830000}"/>
    <cellStyle name="Output 14 4 3 4 2" xfId="27199" xr:uid="{00000000-0005-0000-0000-000070830000}"/>
    <cellStyle name="Output 14 4 3 4 3" xfId="40005" xr:uid="{00000000-0005-0000-0000-000071830000}"/>
    <cellStyle name="Output 14 4 3 5" xfId="27194" xr:uid="{00000000-0005-0000-0000-000072830000}"/>
    <cellStyle name="Output 14 4 3 6" xfId="34903" xr:uid="{00000000-0005-0000-0000-000073830000}"/>
    <cellStyle name="Output 14 4 4" xfId="27186" xr:uid="{00000000-0005-0000-0000-000074830000}"/>
    <cellStyle name="Output 14 4 5" xfId="33606" xr:uid="{00000000-0005-0000-0000-000075830000}"/>
    <cellStyle name="Output 14 5" xfId="17026" xr:uid="{00000000-0005-0000-0000-000076830000}"/>
    <cellStyle name="Output 14 5 2" xfId="17027" xr:uid="{00000000-0005-0000-0000-000077830000}"/>
    <cellStyle name="Output 14 5 2 2" xfId="17028" xr:uid="{00000000-0005-0000-0000-000078830000}"/>
    <cellStyle name="Output 14 5 2 2 2" xfId="17029" xr:uid="{00000000-0005-0000-0000-000079830000}"/>
    <cellStyle name="Output 14 5 2 2 2 2" xfId="27203" xr:uid="{00000000-0005-0000-0000-00007A830000}"/>
    <cellStyle name="Output 14 5 2 2 2 3" xfId="38279" xr:uid="{00000000-0005-0000-0000-00007B830000}"/>
    <cellStyle name="Output 14 5 2 2 3" xfId="17030" xr:uid="{00000000-0005-0000-0000-00007C830000}"/>
    <cellStyle name="Output 14 5 2 2 3 2" xfId="27204" xr:uid="{00000000-0005-0000-0000-00007D830000}"/>
    <cellStyle name="Output 14 5 2 2 3 3" xfId="40819" xr:uid="{00000000-0005-0000-0000-00007E830000}"/>
    <cellStyle name="Output 14 5 2 2 4" xfId="27202" xr:uid="{00000000-0005-0000-0000-00007F830000}"/>
    <cellStyle name="Output 14 5 2 2 5" xfId="35726" xr:uid="{00000000-0005-0000-0000-000080830000}"/>
    <cellStyle name="Output 14 5 2 3" xfId="17031" xr:uid="{00000000-0005-0000-0000-000081830000}"/>
    <cellStyle name="Output 14 5 2 3 2" xfId="27205" xr:uid="{00000000-0005-0000-0000-000082830000}"/>
    <cellStyle name="Output 14 5 2 3 3" xfId="37005" xr:uid="{00000000-0005-0000-0000-000083830000}"/>
    <cellStyle name="Output 14 5 2 4" xfId="17032" xr:uid="{00000000-0005-0000-0000-000084830000}"/>
    <cellStyle name="Output 14 5 2 4 2" xfId="27206" xr:uid="{00000000-0005-0000-0000-000085830000}"/>
    <cellStyle name="Output 14 5 2 4 3" xfId="39549" xr:uid="{00000000-0005-0000-0000-000086830000}"/>
    <cellStyle name="Output 14 5 2 5" xfId="27201" xr:uid="{00000000-0005-0000-0000-000087830000}"/>
    <cellStyle name="Output 14 5 2 6" xfId="34451" xr:uid="{00000000-0005-0000-0000-000088830000}"/>
    <cellStyle name="Output 14 5 3" xfId="27200" xr:uid="{00000000-0005-0000-0000-000089830000}"/>
    <cellStyle name="Output 14 5 4" xfId="32474" xr:uid="{00000000-0005-0000-0000-00008A830000}"/>
    <cellStyle name="Output 14 6" xfId="17033" xr:uid="{00000000-0005-0000-0000-00008B830000}"/>
    <cellStyle name="Output 14 6 2" xfId="17034" xr:uid="{00000000-0005-0000-0000-00008C830000}"/>
    <cellStyle name="Output 14 6 2 2" xfId="17035" xr:uid="{00000000-0005-0000-0000-00008D830000}"/>
    <cellStyle name="Output 14 6 2 2 2" xfId="17036" xr:uid="{00000000-0005-0000-0000-00008E830000}"/>
    <cellStyle name="Output 14 6 2 2 2 2" xfId="27210" xr:uid="{00000000-0005-0000-0000-00008F830000}"/>
    <cellStyle name="Output 14 6 2 2 2 3" xfId="38799" xr:uid="{00000000-0005-0000-0000-000090830000}"/>
    <cellStyle name="Output 14 6 2 2 3" xfId="17037" xr:uid="{00000000-0005-0000-0000-000091830000}"/>
    <cellStyle name="Output 14 6 2 2 3 2" xfId="27211" xr:uid="{00000000-0005-0000-0000-000092830000}"/>
    <cellStyle name="Output 14 6 2 2 3 3" xfId="41339" xr:uid="{00000000-0005-0000-0000-000093830000}"/>
    <cellStyle name="Output 14 6 2 2 4" xfId="27209" xr:uid="{00000000-0005-0000-0000-000094830000}"/>
    <cellStyle name="Output 14 6 2 2 5" xfId="36246" xr:uid="{00000000-0005-0000-0000-000095830000}"/>
    <cellStyle name="Output 14 6 2 3" xfId="17038" xr:uid="{00000000-0005-0000-0000-000096830000}"/>
    <cellStyle name="Output 14 6 2 3 2" xfId="27212" xr:uid="{00000000-0005-0000-0000-000097830000}"/>
    <cellStyle name="Output 14 6 2 3 3" xfId="37527" xr:uid="{00000000-0005-0000-0000-000098830000}"/>
    <cellStyle name="Output 14 6 2 4" xfId="17039" xr:uid="{00000000-0005-0000-0000-000099830000}"/>
    <cellStyle name="Output 14 6 2 4 2" xfId="27213" xr:uid="{00000000-0005-0000-0000-00009A830000}"/>
    <cellStyle name="Output 14 6 2 4 3" xfId="40069" xr:uid="{00000000-0005-0000-0000-00009B830000}"/>
    <cellStyle name="Output 14 6 2 5" xfId="27208" xr:uid="{00000000-0005-0000-0000-00009C830000}"/>
    <cellStyle name="Output 14 6 2 6" xfId="34967" xr:uid="{00000000-0005-0000-0000-00009D830000}"/>
    <cellStyle name="Output 14 6 3" xfId="27207" xr:uid="{00000000-0005-0000-0000-00009E830000}"/>
    <cellStyle name="Output 14 6 4" xfId="33694" xr:uid="{00000000-0005-0000-0000-00009F830000}"/>
    <cellStyle name="Output 14 7" xfId="17040" xr:uid="{00000000-0005-0000-0000-0000A0830000}"/>
    <cellStyle name="Output 14 7 2" xfId="17041" xr:uid="{00000000-0005-0000-0000-0000A1830000}"/>
    <cellStyle name="Output 14 7 2 2" xfId="17042" xr:uid="{00000000-0005-0000-0000-0000A2830000}"/>
    <cellStyle name="Output 14 7 2 2 2" xfId="27216" xr:uid="{00000000-0005-0000-0000-0000A3830000}"/>
    <cellStyle name="Output 14 7 2 2 3" xfId="38137" xr:uid="{00000000-0005-0000-0000-0000A4830000}"/>
    <cellStyle name="Output 14 7 2 3" xfId="17043" xr:uid="{00000000-0005-0000-0000-0000A5830000}"/>
    <cellStyle name="Output 14 7 2 3 2" xfId="27217" xr:uid="{00000000-0005-0000-0000-0000A6830000}"/>
    <cellStyle name="Output 14 7 2 3 3" xfId="40677" xr:uid="{00000000-0005-0000-0000-0000A7830000}"/>
    <cellStyle name="Output 14 7 2 4" xfId="27215" xr:uid="{00000000-0005-0000-0000-0000A8830000}"/>
    <cellStyle name="Output 14 7 2 5" xfId="35584" xr:uid="{00000000-0005-0000-0000-0000A9830000}"/>
    <cellStyle name="Output 14 7 3" xfId="17044" xr:uid="{00000000-0005-0000-0000-0000AA830000}"/>
    <cellStyle name="Output 14 7 3 2" xfId="27218" xr:uid="{00000000-0005-0000-0000-0000AB830000}"/>
    <cellStyle name="Output 14 7 3 3" xfId="36863" xr:uid="{00000000-0005-0000-0000-0000AC830000}"/>
    <cellStyle name="Output 14 7 4" xfId="17045" xr:uid="{00000000-0005-0000-0000-0000AD830000}"/>
    <cellStyle name="Output 14 7 4 2" xfId="27219" xr:uid="{00000000-0005-0000-0000-0000AE830000}"/>
    <cellStyle name="Output 14 7 4 3" xfId="39407" xr:uid="{00000000-0005-0000-0000-0000AF830000}"/>
    <cellStyle name="Output 14 7 5" xfId="27214" xr:uid="{00000000-0005-0000-0000-0000B0830000}"/>
    <cellStyle name="Output 14 7 6" xfId="34309" xr:uid="{00000000-0005-0000-0000-0000B1830000}"/>
    <cellStyle name="Output 14 8" xfId="17046" xr:uid="{00000000-0005-0000-0000-0000B2830000}"/>
    <cellStyle name="Output 14 8 2" xfId="27220" xr:uid="{00000000-0005-0000-0000-0000B3830000}"/>
    <cellStyle name="Output 14 9" xfId="16983" xr:uid="{00000000-0005-0000-0000-0000B4830000}"/>
    <cellStyle name="Output 15" xfId="17047" xr:uid="{00000000-0005-0000-0000-0000B5830000}"/>
    <cellStyle name="Output 15 2" xfId="17048" xr:uid="{00000000-0005-0000-0000-0000B6830000}"/>
    <cellStyle name="Output 15 2 2" xfId="17049" xr:uid="{00000000-0005-0000-0000-0000B7830000}"/>
    <cellStyle name="Output 15 2 2 2" xfId="17050" xr:uid="{00000000-0005-0000-0000-0000B8830000}"/>
    <cellStyle name="Output 15 2 2 2 2" xfId="17051" xr:uid="{00000000-0005-0000-0000-0000B9830000}"/>
    <cellStyle name="Output 15 2 2 2 2 2" xfId="27225" xr:uid="{00000000-0005-0000-0000-0000BA830000}"/>
    <cellStyle name="Output 15 2 2 2 2 3" xfId="39129" xr:uid="{00000000-0005-0000-0000-0000BB830000}"/>
    <cellStyle name="Output 15 2 2 2 3" xfId="17052" xr:uid="{00000000-0005-0000-0000-0000BC830000}"/>
    <cellStyle name="Output 15 2 2 2 3 2" xfId="27226" xr:uid="{00000000-0005-0000-0000-0000BD830000}"/>
    <cellStyle name="Output 15 2 2 2 3 3" xfId="41669" xr:uid="{00000000-0005-0000-0000-0000BE830000}"/>
    <cellStyle name="Output 15 2 2 2 4" xfId="27224" xr:uid="{00000000-0005-0000-0000-0000BF830000}"/>
    <cellStyle name="Output 15 2 2 2 5" xfId="36576" xr:uid="{00000000-0005-0000-0000-0000C0830000}"/>
    <cellStyle name="Output 15 2 2 3" xfId="17053" xr:uid="{00000000-0005-0000-0000-0000C1830000}"/>
    <cellStyle name="Output 15 2 2 3 2" xfId="27227" xr:uid="{00000000-0005-0000-0000-0000C2830000}"/>
    <cellStyle name="Output 15 2 2 3 3" xfId="37857" xr:uid="{00000000-0005-0000-0000-0000C3830000}"/>
    <cellStyle name="Output 15 2 2 4" xfId="17054" xr:uid="{00000000-0005-0000-0000-0000C4830000}"/>
    <cellStyle name="Output 15 2 2 4 2" xfId="27228" xr:uid="{00000000-0005-0000-0000-0000C5830000}"/>
    <cellStyle name="Output 15 2 2 4 3" xfId="40399" xr:uid="{00000000-0005-0000-0000-0000C6830000}"/>
    <cellStyle name="Output 15 2 2 5" xfId="27223" xr:uid="{00000000-0005-0000-0000-0000C7830000}"/>
    <cellStyle name="Output 15 2 2 6" xfId="35297" xr:uid="{00000000-0005-0000-0000-0000C8830000}"/>
    <cellStyle name="Output 15 2 3" xfId="27222" xr:uid="{00000000-0005-0000-0000-0000C9830000}"/>
    <cellStyle name="Output 15 2 4" xfId="34025" xr:uid="{00000000-0005-0000-0000-0000CA830000}"/>
    <cellStyle name="Output 15 3" xfId="17055" xr:uid="{00000000-0005-0000-0000-0000CB830000}"/>
    <cellStyle name="Output 15 3 2" xfId="17056" xr:uid="{00000000-0005-0000-0000-0000CC830000}"/>
    <cellStyle name="Output 15 3 2 2" xfId="17057" xr:uid="{00000000-0005-0000-0000-0000CD830000}"/>
    <cellStyle name="Output 15 3 2 2 2" xfId="27231" xr:uid="{00000000-0005-0000-0000-0000CE830000}"/>
    <cellStyle name="Output 15 3 2 2 3" xfId="38609" xr:uid="{00000000-0005-0000-0000-0000CF830000}"/>
    <cellStyle name="Output 15 3 2 3" xfId="17058" xr:uid="{00000000-0005-0000-0000-0000D0830000}"/>
    <cellStyle name="Output 15 3 2 3 2" xfId="27232" xr:uid="{00000000-0005-0000-0000-0000D1830000}"/>
    <cellStyle name="Output 15 3 2 3 3" xfId="41149" xr:uid="{00000000-0005-0000-0000-0000D2830000}"/>
    <cellStyle name="Output 15 3 2 4" xfId="27230" xr:uid="{00000000-0005-0000-0000-0000D3830000}"/>
    <cellStyle name="Output 15 3 2 5" xfId="36056" xr:uid="{00000000-0005-0000-0000-0000D4830000}"/>
    <cellStyle name="Output 15 3 3" xfId="17059" xr:uid="{00000000-0005-0000-0000-0000D5830000}"/>
    <cellStyle name="Output 15 3 3 2" xfId="27233" xr:uid="{00000000-0005-0000-0000-0000D6830000}"/>
    <cellStyle name="Output 15 3 3 3" xfId="37335" xr:uid="{00000000-0005-0000-0000-0000D7830000}"/>
    <cellStyle name="Output 15 3 4" xfId="17060" xr:uid="{00000000-0005-0000-0000-0000D8830000}"/>
    <cellStyle name="Output 15 3 4 2" xfId="27234" xr:uid="{00000000-0005-0000-0000-0000D9830000}"/>
    <cellStyle name="Output 15 3 4 3" xfId="39879" xr:uid="{00000000-0005-0000-0000-0000DA830000}"/>
    <cellStyle name="Output 15 3 5" xfId="27229" xr:uid="{00000000-0005-0000-0000-0000DB830000}"/>
    <cellStyle name="Output 15 3 6" xfId="34774" xr:uid="{00000000-0005-0000-0000-0000DC830000}"/>
    <cellStyle name="Output 15 4" xfId="27221" xr:uid="{00000000-0005-0000-0000-0000DD830000}"/>
    <cellStyle name="Output 15 5" xfId="32834" xr:uid="{00000000-0005-0000-0000-0000DE830000}"/>
    <cellStyle name="Output 16" xfId="17061" xr:uid="{00000000-0005-0000-0000-0000DF830000}"/>
    <cellStyle name="Output 16 2" xfId="27235" xr:uid="{00000000-0005-0000-0000-0000E0830000}"/>
    <cellStyle name="Output 16 3" xfId="41842" xr:uid="{00000000-0005-0000-0000-0000E1830000}"/>
    <cellStyle name="Output 17" xfId="17062" xr:uid="{00000000-0005-0000-0000-0000E2830000}"/>
    <cellStyle name="Output 17 2" xfId="27236" xr:uid="{00000000-0005-0000-0000-0000E3830000}"/>
    <cellStyle name="Output 17 3" xfId="42507" xr:uid="{00000000-0005-0000-0000-0000E4830000}"/>
    <cellStyle name="Output 18" xfId="16561" xr:uid="{00000000-0005-0000-0000-0000E5830000}"/>
    <cellStyle name="Output 19" xfId="26735" xr:uid="{00000000-0005-0000-0000-0000E6830000}"/>
    <cellStyle name="Output 2" xfId="2764" xr:uid="{00000000-0005-0000-0000-0000E7830000}"/>
    <cellStyle name="Output 2 10" xfId="17064" xr:uid="{00000000-0005-0000-0000-0000E8830000}"/>
    <cellStyle name="Output 2 10 2" xfId="27238" xr:uid="{00000000-0005-0000-0000-0000E9830000}"/>
    <cellStyle name="Output 2 10 3" xfId="42501" xr:uid="{00000000-0005-0000-0000-0000EA830000}"/>
    <cellStyle name="Output 2 11" xfId="17063" xr:uid="{00000000-0005-0000-0000-0000EB830000}"/>
    <cellStyle name="Output 2 12" xfId="27237" xr:uid="{00000000-0005-0000-0000-0000EC830000}"/>
    <cellStyle name="Output 2 2" xfId="2765" xr:uid="{00000000-0005-0000-0000-0000ED830000}"/>
    <cellStyle name="Output 2 2 2" xfId="2766" xr:uid="{00000000-0005-0000-0000-0000EE830000}"/>
    <cellStyle name="Output 2 2 2 2" xfId="17067" xr:uid="{00000000-0005-0000-0000-0000EF830000}"/>
    <cellStyle name="Output 2 2 2 2 2" xfId="17068" xr:uid="{00000000-0005-0000-0000-0000F0830000}"/>
    <cellStyle name="Output 2 2 2 2 2 2" xfId="17069" xr:uid="{00000000-0005-0000-0000-0000F1830000}"/>
    <cellStyle name="Output 2 2 2 2 2 2 2" xfId="17070" xr:uid="{00000000-0005-0000-0000-0000F2830000}"/>
    <cellStyle name="Output 2 2 2 2 2 2 2 2" xfId="17071" xr:uid="{00000000-0005-0000-0000-0000F3830000}"/>
    <cellStyle name="Output 2 2 2 2 2 2 2 2 2" xfId="27245" xr:uid="{00000000-0005-0000-0000-0000F4830000}"/>
    <cellStyle name="Output 2 2 2 2 2 2 2 2 3" xfId="38949" xr:uid="{00000000-0005-0000-0000-0000F5830000}"/>
    <cellStyle name="Output 2 2 2 2 2 2 2 3" xfId="17072" xr:uid="{00000000-0005-0000-0000-0000F6830000}"/>
    <cellStyle name="Output 2 2 2 2 2 2 2 3 2" xfId="27246" xr:uid="{00000000-0005-0000-0000-0000F7830000}"/>
    <cellStyle name="Output 2 2 2 2 2 2 2 3 3" xfId="41489" xr:uid="{00000000-0005-0000-0000-0000F8830000}"/>
    <cellStyle name="Output 2 2 2 2 2 2 2 4" xfId="27244" xr:uid="{00000000-0005-0000-0000-0000F9830000}"/>
    <cellStyle name="Output 2 2 2 2 2 2 2 5" xfId="36396" xr:uid="{00000000-0005-0000-0000-0000FA830000}"/>
    <cellStyle name="Output 2 2 2 2 2 2 3" xfId="17073" xr:uid="{00000000-0005-0000-0000-0000FB830000}"/>
    <cellStyle name="Output 2 2 2 2 2 2 3 2" xfId="27247" xr:uid="{00000000-0005-0000-0000-0000FC830000}"/>
    <cellStyle name="Output 2 2 2 2 2 2 3 3" xfId="37677" xr:uid="{00000000-0005-0000-0000-0000FD830000}"/>
    <cellStyle name="Output 2 2 2 2 2 2 4" xfId="17074" xr:uid="{00000000-0005-0000-0000-0000FE830000}"/>
    <cellStyle name="Output 2 2 2 2 2 2 4 2" xfId="27248" xr:uid="{00000000-0005-0000-0000-0000FF830000}"/>
    <cellStyle name="Output 2 2 2 2 2 2 4 3" xfId="40219" xr:uid="{00000000-0005-0000-0000-000000840000}"/>
    <cellStyle name="Output 2 2 2 2 2 2 5" xfId="27243" xr:uid="{00000000-0005-0000-0000-000001840000}"/>
    <cellStyle name="Output 2 2 2 2 2 2 6" xfId="35117" xr:uid="{00000000-0005-0000-0000-000002840000}"/>
    <cellStyle name="Output 2 2 2 2 2 3" xfId="27242" xr:uid="{00000000-0005-0000-0000-000003840000}"/>
    <cellStyle name="Output 2 2 2 2 2 4" xfId="33846" xr:uid="{00000000-0005-0000-0000-000004840000}"/>
    <cellStyle name="Output 2 2 2 2 3" xfId="17075" xr:uid="{00000000-0005-0000-0000-000005840000}"/>
    <cellStyle name="Output 2 2 2 2 3 2" xfId="17076" xr:uid="{00000000-0005-0000-0000-000006840000}"/>
    <cellStyle name="Output 2 2 2 2 3 2 2" xfId="17077" xr:uid="{00000000-0005-0000-0000-000007840000}"/>
    <cellStyle name="Output 2 2 2 2 3 2 2 2" xfId="27251" xr:uid="{00000000-0005-0000-0000-000008840000}"/>
    <cellStyle name="Output 2 2 2 2 3 2 2 3" xfId="38429" xr:uid="{00000000-0005-0000-0000-000009840000}"/>
    <cellStyle name="Output 2 2 2 2 3 2 3" xfId="17078" xr:uid="{00000000-0005-0000-0000-00000A840000}"/>
    <cellStyle name="Output 2 2 2 2 3 2 3 2" xfId="27252" xr:uid="{00000000-0005-0000-0000-00000B840000}"/>
    <cellStyle name="Output 2 2 2 2 3 2 3 3" xfId="40969" xr:uid="{00000000-0005-0000-0000-00000C840000}"/>
    <cellStyle name="Output 2 2 2 2 3 2 4" xfId="27250" xr:uid="{00000000-0005-0000-0000-00000D840000}"/>
    <cellStyle name="Output 2 2 2 2 3 2 5" xfId="35876" xr:uid="{00000000-0005-0000-0000-00000E840000}"/>
    <cellStyle name="Output 2 2 2 2 3 3" xfId="17079" xr:uid="{00000000-0005-0000-0000-00000F840000}"/>
    <cellStyle name="Output 2 2 2 2 3 3 2" xfId="27253" xr:uid="{00000000-0005-0000-0000-000010840000}"/>
    <cellStyle name="Output 2 2 2 2 3 3 3" xfId="37155" xr:uid="{00000000-0005-0000-0000-000011840000}"/>
    <cellStyle name="Output 2 2 2 2 3 4" xfId="17080" xr:uid="{00000000-0005-0000-0000-000012840000}"/>
    <cellStyle name="Output 2 2 2 2 3 4 2" xfId="27254" xr:uid="{00000000-0005-0000-0000-000013840000}"/>
    <cellStyle name="Output 2 2 2 2 3 4 3" xfId="39699" xr:uid="{00000000-0005-0000-0000-000014840000}"/>
    <cellStyle name="Output 2 2 2 2 3 5" xfId="27249" xr:uid="{00000000-0005-0000-0000-000015840000}"/>
    <cellStyle name="Output 2 2 2 2 3 6" xfId="34598" xr:uid="{00000000-0005-0000-0000-000016840000}"/>
    <cellStyle name="Output 2 2 2 2 4" xfId="27241" xr:uid="{00000000-0005-0000-0000-000017840000}"/>
    <cellStyle name="Output 2 2 2 2 5" xfId="32643" xr:uid="{00000000-0005-0000-0000-000018840000}"/>
    <cellStyle name="Output 2 2 2 3" xfId="17081" xr:uid="{00000000-0005-0000-0000-000019840000}"/>
    <cellStyle name="Output 2 2 2 3 2" xfId="17082" xr:uid="{00000000-0005-0000-0000-00001A840000}"/>
    <cellStyle name="Output 2 2 2 3 2 2" xfId="17083" xr:uid="{00000000-0005-0000-0000-00001B840000}"/>
    <cellStyle name="Output 2 2 2 3 2 2 2" xfId="17084" xr:uid="{00000000-0005-0000-0000-00001C840000}"/>
    <cellStyle name="Output 2 2 2 3 2 2 2 2" xfId="17085" xr:uid="{00000000-0005-0000-0000-00001D840000}"/>
    <cellStyle name="Output 2 2 2 3 2 2 2 2 2" xfId="27259" xr:uid="{00000000-0005-0000-0000-00001E840000}"/>
    <cellStyle name="Output 2 2 2 3 2 2 2 2 3" xfId="39101" xr:uid="{00000000-0005-0000-0000-00001F840000}"/>
    <cellStyle name="Output 2 2 2 3 2 2 2 3" xfId="17086" xr:uid="{00000000-0005-0000-0000-000020840000}"/>
    <cellStyle name="Output 2 2 2 3 2 2 2 3 2" xfId="27260" xr:uid="{00000000-0005-0000-0000-000021840000}"/>
    <cellStyle name="Output 2 2 2 3 2 2 2 3 3" xfId="41641" xr:uid="{00000000-0005-0000-0000-000022840000}"/>
    <cellStyle name="Output 2 2 2 3 2 2 2 4" xfId="27258" xr:uid="{00000000-0005-0000-0000-000023840000}"/>
    <cellStyle name="Output 2 2 2 3 2 2 2 5" xfId="36548" xr:uid="{00000000-0005-0000-0000-000024840000}"/>
    <cellStyle name="Output 2 2 2 3 2 2 3" xfId="17087" xr:uid="{00000000-0005-0000-0000-000025840000}"/>
    <cellStyle name="Output 2 2 2 3 2 2 3 2" xfId="27261" xr:uid="{00000000-0005-0000-0000-000026840000}"/>
    <cellStyle name="Output 2 2 2 3 2 2 3 3" xfId="37829" xr:uid="{00000000-0005-0000-0000-000027840000}"/>
    <cellStyle name="Output 2 2 2 3 2 2 4" xfId="17088" xr:uid="{00000000-0005-0000-0000-000028840000}"/>
    <cellStyle name="Output 2 2 2 3 2 2 4 2" xfId="27262" xr:uid="{00000000-0005-0000-0000-000029840000}"/>
    <cellStyle name="Output 2 2 2 3 2 2 4 3" xfId="40371" xr:uid="{00000000-0005-0000-0000-00002A840000}"/>
    <cellStyle name="Output 2 2 2 3 2 2 5" xfId="27257" xr:uid="{00000000-0005-0000-0000-00002B840000}"/>
    <cellStyle name="Output 2 2 2 3 2 2 6" xfId="35269" xr:uid="{00000000-0005-0000-0000-00002C840000}"/>
    <cellStyle name="Output 2 2 2 3 2 3" xfId="27256" xr:uid="{00000000-0005-0000-0000-00002D840000}"/>
    <cellStyle name="Output 2 2 2 3 2 4" xfId="33997" xr:uid="{00000000-0005-0000-0000-00002E840000}"/>
    <cellStyle name="Output 2 2 2 3 3" xfId="17089" xr:uid="{00000000-0005-0000-0000-00002F840000}"/>
    <cellStyle name="Output 2 2 2 3 3 2" xfId="17090" xr:uid="{00000000-0005-0000-0000-000030840000}"/>
    <cellStyle name="Output 2 2 2 3 3 2 2" xfId="17091" xr:uid="{00000000-0005-0000-0000-000031840000}"/>
    <cellStyle name="Output 2 2 2 3 3 2 2 2" xfId="27265" xr:uid="{00000000-0005-0000-0000-000032840000}"/>
    <cellStyle name="Output 2 2 2 3 3 2 2 3" xfId="38581" xr:uid="{00000000-0005-0000-0000-000033840000}"/>
    <cellStyle name="Output 2 2 2 3 3 2 3" xfId="17092" xr:uid="{00000000-0005-0000-0000-000034840000}"/>
    <cellStyle name="Output 2 2 2 3 3 2 3 2" xfId="27266" xr:uid="{00000000-0005-0000-0000-000035840000}"/>
    <cellStyle name="Output 2 2 2 3 3 2 3 3" xfId="41121" xr:uid="{00000000-0005-0000-0000-000036840000}"/>
    <cellStyle name="Output 2 2 2 3 3 2 4" xfId="27264" xr:uid="{00000000-0005-0000-0000-000037840000}"/>
    <cellStyle name="Output 2 2 2 3 3 2 5" xfId="36028" xr:uid="{00000000-0005-0000-0000-000038840000}"/>
    <cellStyle name="Output 2 2 2 3 3 3" xfId="17093" xr:uid="{00000000-0005-0000-0000-000039840000}"/>
    <cellStyle name="Output 2 2 2 3 3 3 2" xfId="27267" xr:uid="{00000000-0005-0000-0000-00003A840000}"/>
    <cellStyle name="Output 2 2 2 3 3 3 3" xfId="37307" xr:uid="{00000000-0005-0000-0000-00003B840000}"/>
    <cellStyle name="Output 2 2 2 3 3 4" xfId="17094" xr:uid="{00000000-0005-0000-0000-00003C840000}"/>
    <cellStyle name="Output 2 2 2 3 3 4 2" xfId="27268" xr:uid="{00000000-0005-0000-0000-00003D840000}"/>
    <cellStyle name="Output 2 2 2 3 3 4 3" xfId="39851" xr:uid="{00000000-0005-0000-0000-00003E840000}"/>
    <cellStyle name="Output 2 2 2 3 3 5" xfId="27263" xr:uid="{00000000-0005-0000-0000-00003F840000}"/>
    <cellStyle name="Output 2 2 2 3 3 6" xfId="34746" xr:uid="{00000000-0005-0000-0000-000040840000}"/>
    <cellStyle name="Output 2 2 2 3 4" xfId="27255" xr:uid="{00000000-0005-0000-0000-000041840000}"/>
    <cellStyle name="Output 2 2 2 3 5" xfId="32789" xr:uid="{00000000-0005-0000-0000-000042840000}"/>
    <cellStyle name="Output 2 2 2 4" xfId="17095" xr:uid="{00000000-0005-0000-0000-000043840000}"/>
    <cellStyle name="Output 2 2 2 4 2" xfId="17096" xr:uid="{00000000-0005-0000-0000-000044840000}"/>
    <cellStyle name="Output 2 2 2 4 2 2" xfId="17097" xr:uid="{00000000-0005-0000-0000-000045840000}"/>
    <cellStyle name="Output 2 2 2 4 2 2 2" xfId="17098" xr:uid="{00000000-0005-0000-0000-000046840000}"/>
    <cellStyle name="Output 2 2 2 4 2 2 2 2" xfId="17099" xr:uid="{00000000-0005-0000-0000-000047840000}"/>
    <cellStyle name="Output 2 2 2 4 2 2 2 2 2" xfId="27273" xr:uid="{00000000-0005-0000-0000-000048840000}"/>
    <cellStyle name="Output 2 2 2 4 2 2 2 2 3" xfId="39260" xr:uid="{00000000-0005-0000-0000-000049840000}"/>
    <cellStyle name="Output 2 2 2 4 2 2 2 3" xfId="17100" xr:uid="{00000000-0005-0000-0000-00004A840000}"/>
    <cellStyle name="Output 2 2 2 4 2 2 2 3 2" xfId="27274" xr:uid="{00000000-0005-0000-0000-00004B840000}"/>
    <cellStyle name="Output 2 2 2 4 2 2 2 3 3" xfId="41800" xr:uid="{00000000-0005-0000-0000-00004C840000}"/>
    <cellStyle name="Output 2 2 2 4 2 2 2 4" xfId="27272" xr:uid="{00000000-0005-0000-0000-00004D840000}"/>
    <cellStyle name="Output 2 2 2 4 2 2 2 5" xfId="36707" xr:uid="{00000000-0005-0000-0000-00004E840000}"/>
    <cellStyle name="Output 2 2 2 4 2 2 3" xfId="17101" xr:uid="{00000000-0005-0000-0000-00004F840000}"/>
    <cellStyle name="Output 2 2 2 4 2 2 3 2" xfId="27275" xr:uid="{00000000-0005-0000-0000-000050840000}"/>
    <cellStyle name="Output 2 2 2 4 2 2 3 3" xfId="37990" xr:uid="{00000000-0005-0000-0000-000051840000}"/>
    <cellStyle name="Output 2 2 2 4 2 2 4" xfId="17102" xr:uid="{00000000-0005-0000-0000-000052840000}"/>
    <cellStyle name="Output 2 2 2 4 2 2 4 2" xfId="27276" xr:uid="{00000000-0005-0000-0000-000053840000}"/>
    <cellStyle name="Output 2 2 2 4 2 2 4 3" xfId="40530" xr:uid="{00000000-0005-0000-0000-000054840000}"/>
    <cellStyle name="Output 2 2 2 4 2 2 5" xfId="27271" xr:uid="{00000000-0005-0000-0000-000055840000}"/>
    <cellStyle name="Output 2 2 2 4 2 2 6" xfId="35430" xr:uid="{00000000-0005-0000-0000-000056840000}"/>
    <cellStyle name="Output 2 2 2 4 2 3" xfId="27270" xr:uid="{00000000-0005-0000-0000-000057840000}"/>
    <cellStyle name="Output 2 2 2 4 2 4" xfId="34158" xr:uid="{00000000-0005-0000-0000-000058840000}"/>
    <cellStyle name="Output 2 2 2 4 3" xfId="17103" xr:uid="{00000000-0005-0000-0000-000059840000}"/>
    <cellStyle name="Output 2 2 2 4 3 2" xfId="17104" xr:uid="{00000000-0005-0000-0000-00005A840000}"/>
    <cellStyle name="Output 2 2 2 4 3 2 2" xfId="17105" xr:uid="{00000000-0005-0000-0000-00005B840000}"/>
    <cellStyle name="Output 2 2 2 4 3 2 2 2" xfId="27279" xr:uid="{00000000-0005-0000-0000-00005C840000}"/>
    <cellStyle name="Output 2 2 2 4 3 2 2 3" xfId="38740" xr:uid="{00000000-0005-0000-0000-00005D840000}"/>
    <cellStyle name="Output 2 2 2 4 3 2 3" xfId="17106" xr:uid="{00000000-0005-0000-0000-00005E840000}"/>
    <cellStyle name="Output 2 2 2 4 3 2 3 2" xfId="27280" xr:uid="{00000000-0005-0000-0000-00005F840000}"/>
    <cellStyle name="Output 2 2 2 4 3 2 3 3" xfId="41280" xr:uid="{00000000-0005-0000-0000-000060840000}"/>
    <cellStyle name="Output 2 2 2 4 3 2 4" xfId="27278" xr:uid="{00000000-0005-0000-0000-000061840000}"/>
    <cellStyle name="Output 2 2 2 4 3 2 5" xfId="36187" xr:uid="{00000000-0005-0000-0000-000062840000}"/>
    <cellStyle name="Output 2 2 2 4 3 3" xfId="17107" xr:uid="{00000000-0005-0000-0000-000063840000}"/>
    <cellStyle name="Output 2 2 2 4 3 3 2" xfId="27281" xr:uid="{00000000-0005-0000-0000-000064840000}"/>
    <cellStyle name="Output 2 2 2 4 3 3 3" xfId="37468" xr:uid="{00000000-0005-0000-0000-000065840000}"/>
    <cellStyle name="Output 2 2 2 4 3 4" xfId="17108" xr:uid="{00000000-0005-0000-0000-000066840000}"/>
    <cellStyle name="Output 2 2 2 4 3 4 2" xfId="27282" xr:uid="{00000000-0005-0000-0000-000067840000}"/>
    <cellStyle name="Output 2 2 2 4 3 4 3" xfId="40010" xr:uid="{00000000-0005-0000-0000-000068840000}"/>
    <cellStyle name="Output 2 2 2 4 3 5" xfId="27277" xr:uid="{00000000-0005-0000-0000-000069840000}"/>
    <cellStyle name="Output 2 2 2 4 3 6" xfId="34908" xr:uid="{00000000-0005-0000-0000-00006A840000}"/>
    <cellStyle name="Output 2 2 2 4 4" xfId="27269" xr:uid="{00000000-0005-0000-0000-00006B840000}"/>
    <cellStyle name="Output 2 2 2 4 5" xfId="33611" xr:uid="{00000000-0005-0000-0000-00006C840000}"/>
    <cellStyle name="Output 2 2 2 5" xfId="17109" xr:uid="{00000000-0005-0000-0000-00006D840000}"/>
    <cellStyle name="Output 2 2 2 5 2" xfId="17110" xr:uid="{00000000-0005-0000-0000-00006E840000}"/>
    <cellStyle name="Output 2 2 2 5 2 2" xfId="17111" xr:uid="{00000000-0005-0000-0000-00006F840000}"/>
    <cellStyle name="Output 2 2 2 5 2 2 2" xfId="27285" xr:uid="{00000000-0005-0000-0000-000070840000}"/>
    <cellStyle name="Output 2 2 2 5 2 2 3" xfId="38142" xr:uid="{00000000-0005-0000-0000-000071840000}"/>
    <cellStyle name="Output 2 2 2 5 2 3" xfId="17112" xr:uid="{00000000-0005-0000-0000-000072840000}"/>
    <cellStyle name="Output 2 2 2 5 2 3 2" xfId="27286" xr:uid="{00000000-0005-0000-0000-000073840000}"/>
    <cellStyle name="Output 2 2 2 5 2 3 3" xfId="40682" xr:uid="{00000000-0005-0000-0000-000074840000}"/>
    <cellStyle name="Output 2 2 2 5 2 4" xfId="27284" xr:uid="{00000000-0005-0000-0000-000075840000}"/>
    <cellStyle name="Output 2 2 2 5 2 5" xfId="35589" xr:uid="{00000000-0005-0000-0000-000076840000}"/>
    <cellStyle name="Output 2 2 2 5 3" xfId="17113" xr:uid="{00000000-0005-0000-0000-000077840000}"/>
    <cellStyle name="Output 2 2 2 5 3 2" xfId="27287" xr:uid="{00000000-0005-0000-0000-000078840000}"/>
    <cellStyle name="Output 2 2 2 5 3 3" xfId="36868" xr:uid="{00000000-0005-0000-0000-000079840000}"/>
    <cellStyle name="Output 2 2 2 5 4" xfId="17114" xr:uid="{00000000-0005-0000-0000-00007A840000}"/>
    <cellStyle name="Output 2 2 2 5 4 2" xfId="27288" xr:uid="{00000000-0005-0000-0000-00007B840000}"/>
    <cellStyle name="Output 2 2 2 5 4 3" xfId="39412" xr:uid="{00000000-0005-0000-0000-00007C840000}"/>
    <cellStyle name="Output 2 2 2 5 5" xfId="27283" xr:uid="{00000000-0005-0000-0000-00007D840000}"/>
    <cellStyle name="Output 2 2 2 5 6" xfId="34314" xr:uid="{00000000-0005-0000-0000-00007E840000}"/>
    <cellStyle name="Output 2 2 2 6" xfId="17066" xr:uid="{00000000-0005-0000-0000-00007F840000}"/>
    <cellStyle name="Output 2 2 2 7" xfId="27240" xr:uid="{00000000-0005-0000-0000-000080840000}"/>
    <cellStyle name="Output 2 2 3" xfId="2767" xr:uid="{00000000-0005-0000-0000-000081840000}"/>
    <cellStyle name="Output 2 2 3 2" xfId="17116" xr:uid="{00000000-0005-0000-0000-000082840000}"/>
    <cellStyle name="Output 2 2 3 2 2" xfId="17117" xr:uid="{00000000-0005-0000-0000-000083840000}"/>
    <cellStyle name="Output 2 2 3 2 2 2" xfId="17118" xr:uid="{00000000-0005-0000-0000-000084840000}"/>
    <cellStyle name="Output 2 2 3 2 2 2 2" xfId="17119" xr:uid="{00000000-0005-0000-0000-000085840000}"/>
    <cellStyle name="Output 2 2 3 2 2 2 2 2" xfId="27293" xr:uid="{00000000-0005-0000-0000-000086840000}"/>
    <cellStyle name="Output 2 2 3 2 2 2 2 3" xfId="38871" xr:uid="{00000000-0005-0000-0000-000087840000}"/>
    <cellStyle name="Output 2 2 3 2 2 2 3" xfId="17120" xr:uid="{00000000-0005-0000-0000-000088840000}"/>
    <cellStyle name="Output 2 2 3 2 2 2 3 2" xfId="27294" xr:uid="{00000000-0005-0000-0000-000089840000}"/>
    <cellStyle name="Output 2 2 3 2 2 2 3 3" xfId="41411" xr:uid="{00000000-0005-0000-0000-00008A840000}"/>
    <cellStyle name="Output 2 2 3 2 2 2 4" xfId="27292" xr:uid="{00000000-0005-0000-0000-00008B840000}"/>
    <cellStyle name="Output 2 2 3 2 2 2 5" xfId="36318" xr:uid="{00000000-0005-0000-0000-00008C840000}"/>
    <cellStyle name="Output 2 2 3 2 2 3" xfId="17121" xr:uid="{00000000-0005-0000-0000-00008D840000}"/>
    <cellStyle name="Output 2 2 3 2 2 3 2" xfId="27295" xr:uid="{00000000-0005-0000-0000-00008E840000}"/>
    <cellStyle name="Output 2 2 3 2 2 3 3" xfId="37599" xr:uid="{00000000-0005-0000-0000-00008F840000}"/>
    <cellStyle name="Output 2 2 3 2 2 4" xfId="17122" xr:uid="{00000000-0005-0000-0000-000090840000}"/>
    <cellStyle name="Output 2 2 3 2 2 4 2" xfId="27296" xr:uid="{00000000-0005-0000-0000-000091840000}"/>
    <cellStyle name="Output 2 2 3 2 2 4 3" xfId="40141" xr:uid="{00000000-0005-0000-0000-000092840000}"/>
    <cellStyle name="Output 2 2 3 2 2 5" xfId="27291" xr:uid="{00000000-0005-0000-0000-000093840000}"/>
    <cellStyle name="Output 2 2 3 2 2 6" xfId="35039" xr:uid="{00000000-0005-0000-0000-000094840000}"/>
    <cellStyle name="Output 2 2 3 2 3" xfId="27290" xr:uid="{00000000-0005-0000-0000-000095840000}"/>
    <cellStyle name="Output 2 2 3 2 4" xfId="33768" xr:uid="{00000000-0005-0000-0000-000096840000}"/>
    <cellStyle name="Output 2 2 3 3" xfId="17123" xr:uid="{00000000-0005-0000-0000-000097840000}"/>
    <cellStyle name="Output 2 2 3 3 2" xfId="17124" xr:uid="{00000000-0005-0000-0000-000098840000}"/>
    <cellStyle name="Output 2 2 3 3 2 2" xfId="17125" xr:uid="{00000000-0005-0000-0000-000099840000}"/>
    <cellStyle name="Output 2 2 3 3 2 2 2" xfId="27299" xr:uid="{00000000-0005-0000-0000-00009A840000}"/>
    <cellStyle name="Output 2 2 3 3 2 2 3" xfId="38351" xr:uid="{00000000-0005-0000-0000-00009B840000}"/>
    <cellStyle name="Output 2 2 3 3 2 3" xfId="17126" xr:uid="{00000000-0005-0000-0000-00009C840000}"/>
    <cellStyle name="Output 2 2 3 3 2 3 2" xfId="27300" xr:uid="{00000000-0005-0000-0000-00009D840000}"/>
    <cellStyle name="Output 2 2 3 3 2 3 3" xfId="40891" xr:uid="{00000000-0005-0000-0000-00009E840000}"/>
    <cellStyle name="Output 2 2 3 3 2 4" xfId="27298" xr:uid="{00000000-0005-0000-0000-00009F840000}"/>
    <cellStyle name="Output 2 2 3 3 2 5" xfId="35798" xr:uid="{00000000-0005-0000-0000-0000A0840000}"/>
    <cellStyle name="Output 2 2 3 3 3" xfId="17127" xr:uid="{00000000-0005-0000-0000-0000A1840000}"/>
    <cellStyle name="Output 2 2 3 3 3 2" xfId="27301" xr:uid="{00000000-0005-0000-0000-0000A2840000}"/>
    <cellStyle name="Output 2 2 3 3 3 3" xfId="37077" xr:uid="{00000000-0005-0000-0000-0000A3840000}"/>
    <cellStyle name="Output 2 2 3 3 4" xfId="17128" xr:uid="{00000000-0005-0000-0000-0000A4840000}"/>
    <cellStyle name="Output 2 2 3 3 4 2" xfId="27302" xr:uid="{00000000-0005-0000-0000-0000A5840000}"/>
    <cellStyle name="Output 2 2 3 3 4 3" xfId="39621" xr:uid="{00000000-0005-0000-0000-0000A6840000}"/>
    <cellStyle name="Output 2 2 3 3 5" xfId="27297" xr:uid="{00000000-0005-0000-0000-0000A7840000}"/>
    <cellStyle name="Output 2 2 3 3 6" xfId="34522" xr:uid="{00000000-0005-0000-0000-0000A8840000}"/>
    <cellStyle name="Output 2 2 3 4" xfId="17129" xr:uid="{00000000-0005-0000-0000-0000A9840000}"/>
    <cellStyle name="Output 2 2 3 4 2" xfId="27303" xr:uid="{00000000-0005-0000-0000-0000AA840000}"/>
    <cellStyle name="Output 2 2 3 5" xfId="17115" xr:uid="{00000000-0005-0000-0000-0000AB840000}"/>
    <cellStyle name="Output 2 2 3 6" xfId="27289" xr:uid="{00000000-0005-0000-0000-0000AC840000}"/>
    <cellStyle name="Output 2 2 3 7" xfId="32567" xr:uid="{00000000-0005-0000-0000-0000AD840000}"/>
    <cellStyle name="Output 2 2 4" xfId="2768" xr:uid="{00000000-0005-0000-0000-0000AE840000}"/>
    <cellStyle name="Output 2 2 4 2" xfId="17131" xr:uid="{00000000-0005-0000-0000-0000AF840000}"/>
    <cellStyle name="Output 2 2 4 2 2" xfId="17132" xr:uid="{00000000-0005-0000-0000-0000B0840000}"/>
    <cellStyle name="Output 2 2 4 2 2 2" xfId="17133" xr:uid="{00000000-0005-0000-0000-0000B1840000}"/>
    <cellStyle name="Output 2 2 4 2 2 2 2" xfId="17134" xr:uid="{00000000-0005-0000-0000-0000B2840000}"/>
    <cellStyle name="Output 2 2 4 2 2 2 2 2" xfId="27308" xr:uid="{00000000-0005-0000-0000-0000B3840000}"/>
    <cellStyle name="Output 2 2 4 2 2 2 2 3" xfId="39022" xr:uid="{00000000-0005-0000-0000-0000B4840000}"/>
    <cellStyle name="Output 2 2 4 2 2 2 3" xfId="17135" xr:uid="{00000000-0005-0000-0000-0000B5840000}"/>
    <cellStyle name="Output 2 2 4 2 2 2 3 2" xfId="27309" xr:uid="{00000000-0005-0000-0000-0000B6840000}"/>
    <cellStyle name="Output 2 2 4 2 2 2 3 3" xfId="41562" xr:uid="{00000000-0005-0000-0000-0000B7840000}"/>
    <cellStyle name="Output 2 2 4 2 2 2 4" xfId="27307" xr:uid="{00000000-0005-0000-0000-0000B8840000}"/>
    <cellStyle name="Output 2 2 4 2 2 2 5" xfId="36469" xr:uid="{00000000-0005-0000-0000-0000B9840000}"/>
    <cellStyle name="Output 2 2 4 2 2 3" xfId="17136" xr:uid="{00000000-0005-0000-0000-0000BA840000}"/>
    <cellStyle name="Output 2 2 4 2 2 3 2" xfId="27310" xr:uid="{00000000-0005-0000-0000-0000BB840000}"/>
    <cellStyle name="Output 2 2 4 2 2 3 3" xfId="37750" xr:uid="{00000000-0005-0000-0000-0000BC840000}"/>
    <cellStyle name="Output 2 2 4 2 2 4" xfId="17137" xr:uid="{00000000-0005-0000-0000-0000BD840000}"/>
    <cellStyle name="Output 2 2 4 2 2 4 2" xfId="27311" xr:uid="{00000000-0005-0000-0000-0000BE840000}"/>
    <cellStyle name="Output 2 2 4 2 2 4 3" xfId="40292" xr:uid="{00000000-0005-0000-0000-0000BF840000}"/>
    <cellStyle name="Output 2 2 4 2 2 5" xfId="27306" xr:uid="{00000000-0005-0000-0000-0000C0840000}"/>
    <cellStyle name="Output 2 2 4 2 2 6" xfId="35190" xr:uid="{00000000-0005-0000-0000-0000C1840000}"/>
    <cellStyle name="Output 2 2 4 2 3" xfId="27305" xr:uid="{00000000-0005-0000-0000-0000C2840000}"/>
    <cellStyle name="Output 2 2 4 2 4" xfId="33919" xr:uid="{00000000-0005-0000-0000-0000C3840000}"/>
    <cellStyle name="Output 2 2 4 3" xfId="17138" xr:uid="{00000000-0005-0000-0000-0000C4840000}"/>
    <cellStyle name="Output 2 2 4 3 2" xfId="17139" xr:uid="{00000000-0005-0000-0000-0000C5840000}"/>
    <cellStyle name="Output 2 2 4 3 2 2" xfId="17140" xr:uid="{00000000-0005-0000-0000-0000C6840000}"/>
    <cellStyle name="Output 2 2 4 3 2 2 2" xfId="27314" xr:uid="{00000000-0005-0000-0000-0000C7840000}"/>
    <cellStyle name="Output 2 2 4 3 2 2 3" xfId="38502" xr:uid="{00000000-0005-0000-0000-0000C8840000}"/>
    <cellStyle name="Output 2 2 4 3 2 3" xfId="17141" xr:uid="{00000000-0005-0000-0000-0000C9840000}"/>
    <cellStyle name="Output 2 2 4 3 2 3 2" xfId="27315" xr:uid="{00000000-0005-0000-0000-0000CA840000}"/>
    <cellStyle name="Output 2 2 4 3 2 3 3" xfId="41042" xr:uid="{00000000-0005-0000-0000-0000CB840000}"/>
    <cellStyle name="Output 2 2 4 3 2 4" xfId="27313" xr:uid="{00000000-0005-0000-0000-0000CC840000}"/>
    <cellStyle name="Output 2 2 4 3 2 5" xfId="35949" xr:uid="{00000000-0005-0000-0000-0000CD840000}"/>
    <cellStyle name="Output 2 2 4 3 3" xfId="17142" xr:uid="{00000000-0005-0000-0000-0000CE840000}"/>
    <cellStyle name="Output 2 2 4 3 3 2" xfId="27316" xr:uid="{00000000-0005-0000-0000-0000CF840000}"/>
    <cellStyle name="Output 2 2 4 3 3 3" xfId="37228" xr:uid="{00000000-0005-0000-0000-0000D0840000}"/>
    <cellStyle name="Output 2 2 4 3 4" xfId="17143" xr:uid="{00000000-0005-0000-0000-0000D1840000}"/>
    <cellStyle name="Output 2 2 4 3 4 2" xfId="27317" xr:uid="{00000000-0005-0000-0000-0000D2840000}"/>
    <cellStyle name="Output 2 2 4 3 4 3" xfId="39772" xr:uid="{00000000-0005-0000-0000-0000D3840000}"/>
    <cellStyle name="Output 2 2 4 3 5" xfId="27312" xr:uid="{00000000-0005-0000-0000-0000D4840000}"/>
    <cellStyle name="Output 2 2 4 3 6" xfId="34669" xr:uid="{00000000-0005-0000-0000-0000D5840000}"/>
    <cellStyle name="Output 2 2 4 4" xfId="17144" xr:uid="{00000000-0005-0000-0000-0000D6840000}"/>
    <cellStyle name="Output 2 2 4 4 2" xfId="27318" xr:uid="{00000000-0005-0000-0000-0000D7840000}"/>
    <cellStyle name="Output 2 2 4 5" xfId="17130" xr:uid="{00000000-0005-0000-0000-0000D8840000}"/>
    <cellStyle name="Output 2 2 4 6" xfId="27304" xr:uid="{00000000-0005-0000-0000-0000D9840000}"/>
    <cellStyle name="Output 2 2 4 7" xfId="32716" xr:uid="{00000000-0005-0000-0000-0000DA840000}"/>
    <cellStyle name="Output 2 2 5" xfId="2769" xr:uid="{00000000-0005-0000-0000-0000DB840000}"/>
    <cellStyle name="Output 2 2 5 2" xfId="17146" xr:uid="{00000000-0005-0000-0000-0000DC840000}"/>
    <cellStyle name="Output 2 2 5 2 2" xfId="17147" xr:uid="{00000000-0005-0000-0000-0000DD840000}"/>
    <cellStyle name="Output 2 2 5 2 2 2" xfId="17148" xr:uid="{00000000-0005-0000-0000-0000DE840000}"/>
    <cellStyle name="Output 2 2 5 2 2 2 2" xfId="17149" xr:uid="{00000000-0005-0000-0000-0000DF840000}"/>
    <cellStyle name="Output 2 2 5 2 2 2 2 2" xfId="27323" xr:uid="{00000000-0005-0000-0000-0000E0840000}"/>
    <cellStyle name="Output 2 2 5 2 2 2 2 3" xfId="39181" xr:uid="{00000000-0005-0000-0000-0000E1840000}"/>
    <cellStyle name="Output 2 2 5 2 2 2 3" xfId="17150" xr:uid="{00000000-0005-0000-0000-0000E2840000}"/>
    <cellStyle name="Output 2 2 5 2 2 2 3 2" xfId="27324" xr:uid="{00000000-0005-0000-0000-0000E3840000}"/>
    <cellStyle name="Output 2 2 5 2 2 2 3 3" xfId="41721" xr:uid="{00000000-0005-0000-0000-0000E4840000}"/>
    <cellStyle name="Output 2 2 5 2 2 2 4" xfId="27322" xr:uid="{00000000-0005-0000-0000-0000E5840000}"/>
    <cellStyle name="Output 2 2 5 2 2 2 5" xfId="36628" xr:uid="{00000000-0005-0000-0000-0000E6840000}"/>
    <cellStyle name="Output 2 2 5 2 2 3" xfId="17151" xr:uid="{00000000-0005-0000-0000-0000E7840000}"/>
    <cellStyle name="Output 2 2 5 2 2 3 2" xfId="27325" xr:uid="{00000000-0005-0000-0000-0000E8840000}"/>
    <cellStyle name="Output 2 2 5 2 2 3 3" xfId="37911" xr:uid="{00000000-0005-0000-0000-0000E9840000}"/>
    <cellStyle name="Output 2 2 5 2 2 4" xfId="17152" xr:uid="{00000000-0005-0000-0000-0000EA840000}"/>
    <cellStyle name="Output 2 2 5 2 2 4 2" xfId="27326" xr:uid="{00000000-0005-0000-0000-0000EB840000}"/>
    <cellStyle name="Output 2 2 5 2 2 4 3" xfId="40451" xr:uid="{00000000-0005-0000-0000-0000EC840000}"/>
    <cellStyle name="Output 2 2 5 2 2 5" xfId="27321" xr:uid="{00000000-0005-0000-0000-0000ED840000}"/>
    <cellStyle name="Output 2 2 5 2 2 6" xfId="35351" xr:uid="{00000000-0005-0000-0000-0000EE840000}"/>
    <cellStyle name="Output 2 2 5 2 3" xfId="27320" xr:uid="{00000000-0005-0000-0000-0000EF840000}"/>
    <cellStyle name="Output 2 2 5 2 4" xfId="34079" xr:uid="{00000000-0005-0000-0000-0000F0840000}"/>
    <cellStyle name="Output 2 2 5 3" xfId="17153" xr:uid="{00000000-0005-0000-0000-0000F1840000}"/>
    <cellStyle name="Output 2 2 5 3 2" xfId="17154" xr:uid="{00000000-0005-0000-0000-0000F2840000}"/>
    <cellStyle name="Output 2 2 5 3 2 2" xfId="17155" xr:uid="{00000000-0005-0000-0000-0000F3840000}"/>
    <cellStyle name="Output 2 2 5 3 2 2 2" xfId="27329" xr:uid="{00000000-0005-0000-0000-0000F4840000}"/>
    <cellStyle name="Output 2 2 5 3 2 2 3" xfId="38661" xr:uid="{00000000-0005-0000-0000-0000F5840000}"/>
    <cellStyle name="Output 2 2 5 3 2 3" xfId="17156" xr:uid="{00000000-0005-0000-0000-0000F6840000}"/>
    <cellStyle name="Output 2 2 5 3 2 3 2" xfId="27330" xr:uid="{00000000-0005-0000-0000-0000F7840000}"/>
    <cellStyle name="Output 2 2 5 3 2 3 3" xfId="41201" xr:uid="{00000000-0005-0000-0000-0000F8840000}"/>
    <cellStyle name="Output 2 2 5 3 2 4" xfId="27328" xr:uid="{00000000-0005-0000-0000-0000F9840000}"/>
    <cellStyle name="Output 2 2 5 3 2 5" xfId="36108" xr:uid="{00000000-0005-0000-0000-0000FA840000}"/>
    <cellStyle name="Output 2 2 5 3 3" xfId="17157" xr:uid="{00000000-0005-0000-0000-0000FB840000}"/>
    <cellStyle name="Output 2 2 5 3 3 2" xfId="27331" xr:uid="{00000000-0005-0000-0000-0000FC840000}"/>
    <cellStyle name="Output 2 2 5 3 3 3" xfId="37389" xr:uid="{00000000-0005-0000-0000-0000FD840000}"/>
    <cellStyle name="Output 2 2 5 3 4" xfId="17158" xr:uid="{00000000-0005-0000-0000-0000FE840000}"/>
    <cellStyle name="Output 2 2 5 3 4 2" xfId="27332" xr:uid="{00000000-0005-0000-0000-0000FF840000}"/>
    <cellStyle name="Output 2 2 5 3 4 3" xfId="39931" xr:uid="{00000000-0005-0000-0000-000000850000}"/>
    <cellStyle name="Output 2 2 5 3 5" xfId="27327" xr:uid="{00000000-0005-0000-0000-000001850000}"/>
    <cellStyle name="Output 2 2 5 3 6" xfId="34828" xr:uid="{00000000-0005-0000-0000-000002850000}"/>
    <cellStyle name="Output 2 2 5 4" xfId="17159" xr:uid="{00000000-0005-0000-0000-000003850000}"/>
    <cellStyle name="Output 2 2 5 4 2" xfId="27333" xr:uid="{00000000-0005-0000-0000-000004850000}"/>
    <cellStyle name="Output 2 2 5 5" xfId="17145" xr:uid="{00000000-0005-0000-0000-000005850000}"/>
    <cellStyle name="Output 2 2 5 6" xfId="27319" xr:uid="{00000000-0005-0000-0000-000006850000}"/>
    <cellStyle name="Output 2 2 5 7" xfId="32892" xr:uid="{00000000-0005-0000-0000-000007850000}"/>
    <cellStyle name="Output 2 2 6" xfId="17160" xr:uid="{00000000-0005-0000-0000-000008850000}"/>
    <cellStyle name="Output 2 2 6 2" xfId="17161" xr:uid="{00000000-0005-0000-0000-000009850000}"/>
    <cellStyle name="Output 2 2 6 2 2" xfId="17162" xr:uid="{00000000-0005-0000-0000-00000A850000}"/>
    <cellStyle name="Output 2 2 6 2 2 2" xfId="27336" xr:uid="{00000000-0005-0000-0000-00000B850000}"/>
    <cellStyle name="Output 2 2 6 2 2 3" xfId="38063" xr:uid="{00000000-0005-0000-0000-00000C850000}"/>
    <cellStyle name="Output 2 2 6 2 3" xfId="17163" xr:uid="{00000000-0005-0000-0000-00000D850000}"/>
    <cellStyle name="Output 2 2 6 2 3 2" xfId="27337" xr:uid="{00000000-0005-0000-0000-00000E850000}"/>
    <cellStyle name="Output 2 2 6 2 3 3" xfId="40603" xr:uid="{00000000-0005-0000-0000-00000F850000}"/>
    <cellStyle name="Output 2 2 6 2 4" xfId="27335" xr:uid="{00000000-0005-0000-0000-000010850000}"/>
    <cellStyle name="Output 2 2 6 2 5" xfId="35510" xr:uid="{00000000-0005-0000-0000-000011850000}"/>
    <cellStyle name="Output 2 2 6 3" xfId="17164" xr:uid="{00000000-0005-0000-0000-000012850000}"/>
    <cellStyle name="Output 2 2 6 3 2" xfId="27338" xr:uid="{00000000-0005-0000-0000-000013850000}"/>
    <cellStyle name="Output 2 2 6 3 3" xfId="36789" xr:uid="{00000000-0005-0000-0000-000014850000}"/>
    <cellStyle name="Output 2 2 6 4" xfId="17165" xr:uid="{00000000-0005-0000-0000-000015850000}"/>
    <cellStyle name="Output 2 2 6 4 2" xfId="27339" xr:uid="{00000000-0005-0000-0000-000016850000}"/>
    <cellStyle name="Output 2 2 6 4 3" xfId="39333" xr:uid="{00000000-0005-0000-0000-000017850000}"/>
    <cellStyle name="Output 2 2 6 5" xfId="27334" xr:uid="{00000000-0005-0000-0000-000018850000}"/>
    <cellStyle name="Output 2 2 6 6" xfId="34235" xr:uid="{00000000-0005-0000-0000-000019850000}"/>
    <cellStyle name="Output 2 2 7" xfId="17065" xr:uid="{00000000-0005-0000-0000-00001A850000}"/>
    <cellStyle name="Output 2 2 8" xfId="27239" xr:uid="{00000000-0005-0000-0000-00001B850000}"/>
    <cellStyle name="Output 2 3" xfId="2770" xr:uid="{00000000-0005-0000-0000-00001C850000}"/>
    <cellStyle name="Output 2 3 10" xfId="27340" xr:uid="{00000000-0005-0000-0000-00001D850000}"/>
    <cellStyle name="Output 2 3 2" xfId="2771" xr:uid="{00000000-0005-0000-0000-00001E850000}"/>
    <cellStyle name="Output 2 3 2 2" xfId="17168" xr:uid="{00000000-0005-0000-0000-00001F850000}"/>
    <cellStyle name="Output 2 3 2 2 2" xfId="17169" xr:uid="{00000000-0005-0000-0000-000020850000}"/>
    <cellStyle name="Output 2 3 2 2 2 2" xfId="17170" xr:uid="{00000000-0005-0000-0000-000021850000}"/>
    <cellStyle name="Output 2 3 2 2 2 2 2" xfId="17171" xr:uid="{00000000-0005-0000-0000-000022850000}"/>
    <cellStyle name="Output 2 3 2 2 2 2 2 2" xfId="27345" xr:uid="{00000000-0005-0000-0000-000023850000}"/>
    <cellStyle name="Output 2 3 2 2 2 2 2 3" xfId="38948" xr:uid="{00000000-0005-0000-0000-000024850000}"/>
    <cellStyle name="Output 2 3 2 2 2 2 3" xfId="17172" xr:uid="{00000000-0005-0000-0000-000025850000}"/>
    <cellStyle name="Output 2 3 2 2 2 2 3 2" xfId="27346" xr:uid="{00000000-0005-0000-0000-000026850000}"/>
    <cellStyle name="Output 2 3 2 2 2 2 3 3" xfId="41488" xr:uid="{00000000-0005-0000-0000-000027850000}"/>
    <cellStyle name="Output 2 3 2 2 2 2 4" xfId="27344" xr:uid="{00000000-0005-0000-0000-000028850000}"/>
    <cellStyle name="Output 2 3 2 2 2 2 5" xfId="36395" xr:uid="{00000000-0005-0000-0000-000029850000}"/>
    <cellStyle name="Output 2 3 2 2 2 3" xfId="17173" xr:uid="{00000000-0005-0000-0000-00002A850000}"/>
    <cellStyle name="Output 2 3 2 2 2 3 2" xfId="27347" xr:uid="{00000000-0005-0000-0000-00002B850000}"/>
    <cellStyle name="Output 2 3 2 2 2 3 3" xfId="37676" xr:uid="{00000000-0005-0000-0000-00002C850000}"/>
    <cellStyle name="Output 2 3 2 2 2 4" xfId="17174" xr:uid="{00000000-0005-0000-0000-00002D850000}"/>
    <cellStyle name="Output 2 3 2 2 2 4 2" xfId="27348" xr:uid="{00000000-0005-0000-0000-00002E850000}"/>
    <cellStyle name="Output 2 3 2 2 2 4 3" xfId="40218" xr:uid="{00000000-0005-0000-0000-00002F850000}"/>
    <cellStyle name="Output 2 3 2 2 2 5" xfId="27343" xr:uid="{00000000-0005-0000-0000-000030850000}"/>
    <cellStyle name="Output 2 3 2 2 2 6" xfId="35116" xr:uid="{00000000-0005-0000-0000-000031850000}"/>
    <cellStyle name="Output 2 3 2 2 3" xfId="27342" xr:uid="{00000000-0005-0000-0000-000032850000}"/>
    <cellStyle name="Output 2 3 2 2 4" xfId="33845" xr:uid="{00000000-0005-0000-0000-000033850000}"/>
    <cellStyle name="Output 2 3 2 3" xfId="17175" xr:uid="{00000000-0005-0000-0000-000034850000}"/>
    <cellStyle name="Output 2 3 2 3 2" xfId="17176" xr:uid="{00000000-0005-0000-0000-000035850000}"/>
    <cellStyle name="Output 2 3 2 3 2 2" xfId="17177" xr:uid="{00000000-0005-0000-0000-000036850000}"/>
    <cellStyle name="Output 2 3 2 3 2 2 2" xfId="27351" xr:uid="{00000000-0005-0000-0000-000037850000}"/>
    <cellStyle name="Output 2 3 2 3 2 2 3" xfId="38428" xr:uid="{00000000-0005-0000-0000-000038850000}"/>
    <cellStyle name="Output 2 3 2 3 2 3" xfId="17178" xr:uid="{00000000-0005-0000-0000-000039850000}"/>
    <cellStyle name="Output 2 3 2 3 2 3 2" xfId="27352" xr:uid="{00000000-0005-0000-0000-00003A850000}"/>
    <cellStyle name="Output 2 3 2 3 2 3 3" xfId="40968" xr:uid="{00000000-0005-0000-0000-00003B850000}"/>
    <cellStyle name="Output 2 3 2 3 2 4" xfId="27350" xr:uid="{00000000-0005-0000-0000-00003C850000}"/>
    <cellStyle name="Output 2 3 2 3 2 5" xfId="35875" xr:uid="{00000000-0005-0000-0000-00003D850000}"/>
    <cellStyle name="Output 2 3 2 3 3" xfId="17179" xr:uid="{00000000-0005-0000-0000-00003E850000}"/>
    <cellStyle name="Output 2 3 2 3 3 2" xfId="27353" xr:uid="{00000000-0005-0000-0000-00003F850000}"/>
    <cellStyle name="Output 2 3 2 3 3 3" xfId="37154" xr:uid="{00000000-0005-0000-0000-000040850000}"/>
    <cellStyle name="Output 2 3 2 3 4" xfId="17180" xr:uid="{00000000-0005-0000-0000-000041850000}"/>
    <cellStyle name="Output 2 3 2 3 4 2" xfId="27354" xr:uid="{00000000-0005-0000-0000-000042850000}"/>
    <cellStyle name="Output 2 3 2 3 4 3" xfId="39698" xr:uid="{00000000-0005-0000-0000-000043850000}"/>
    <cellStyle name="Output 2 3 2 3 5" xfId="27349" xr:uid="{00000000-0005-0000-0000-000044850000}"/>
    <cellStyle name="Output 2 3 2 3 6" xfId="34597" xr:uid="{00000000-0005-0000-0000-000045850000}"/>
    <cellStyle name="Output 2 3 2 4" xfId="17181" xr:uid="{00000000-0005-0000-0000-000046850000}"/>
    <cellStyle name="Output 2 3 2 4 2" xfId="27355" xr:uid="{00000000-0005-0000-0000-000047850000}"/>
    <cellStyle name="Output 2 3 2 5" xfId="17167" xr:uid="{00000000-0005-0000-0000-000048850000}"/>
    <cellStyle name="Output 2 3 2 6" xfId="27341" xr:uid="{00000000-0005-0000-0000-000049850000}"/>
    <cellStyle name="Output 2 3 2 7" xfId="32642" xr:uid="{00000000-0005-0000-0000-00004A850000}"/>
    <cellStyle name="Output 2 3 3" xfId="2772" xr:uid="{00000000-0005-0000-0000-00004B850000}"/>
    <cellStyle name="Output 2 3 3 2" xfId="17183" xr:uid="{00000000-0005-0000-0000-00004C850000}"/>
    <cellStyle name="Output 2 3 3 2 2" xfId="17184" xr:uid="{00000000-0005-0000-0000-00004D850000}"/>
    <cellStyle name="Output 2 3 3 2 2 2" xfId="17185" xr:uid="{00000000-0005-0000-0000-00004E850000}"/>
    <cellStyle name="Output 2 3 3 2 2 2 2" xfId="17186" xr:uid="{00000000-0005-0000-0000-00004F850000}"/>
    <cellStyle name="Output 2 3 3 2 2 2 2 2" xfId="27360" xr:uid="{00000000-0005-0000-0000-000050850000}"/>
    <cellStyle name="Output 2 3 3 2 2 2 2 3" xfId="39100" xr:uid="{00000000-0005-0000-0000-000051850000}"/>
    <cellStyle name="Output 2 3 3 2 2 2 3" xfId="17187" xr:uid="{00000000-0005-0000-0000-000052850000}"/>
    <cellStyle name="Output 2 3 3 2 2 2 3 2" xfId="27361" xr:uid="{00000000-0005-0000-0000-000053850000}"/>
    <cellStyle name="Output 2 3 3 2 2 2 3 3" xfId="41640" xr:uid="{00000000-0005-0000-0000-000054850000}"/>
    <cellStyle name="Output 2 3 3 2 2 2 4" xfId="27359" xr:uid="{00000000-0005-0000-0000-000055850000}"/>
    <cellStyle name="Output 2 3 3 2 2 2 5" xfId="36547" xr:uid="{00000000-0005-0000-0000-000056850000}"/>
    <cellStyle name="Output 2 3 3 2 2 3" xfId="17188" xr:uid="{00000000-0005-0000-0000-000057850000}"/>
    <cellStyle name="Output 2 3 3 2 2 3 2" xfId="27362" xr:uid="{00000000-0005-0000-0000-000058850000}"/>
    <cellStyle name="Output 2 3 3 2 2 3 3" xfId="37828" xr:uid="{00000000-0005-0000-0000-000059850000}"/>
    <cellStyle name="Output 2 3 3 2 2 4" xfId="17189" xr:uid="{00000000-0005-0000-0000-00005A850000}"/>
    <cellStyle name="Output 2 3 3 2 2 4 2" xfId="27363" xr:uid="{00000000-0005-0000-0000-00005B850000}"/>
    <cellStyle name="Output 2 3 3 2 2 4 3" xfId="40370" xr:uid="{00000000-0005-0000-0000-00005C850000}"/>
    <cellStyle name="Output 2 3 3 2 2 5" xfId="27358" xr:uid="{00000000-0005-0000-0000-00005D850000}"/>
    <cellStyle name="Output 2 3 3 2 2 6" xfId="35268" xr:uid="{00000000-0005-0000-0000-00005E850000}"/>
    <cellStyle name="Output 2 3 3 2 3" xfId="27357" xr:uid="{00000000-0005-0000-0000-00005F850000}"/>
    <cellStyle name="Output 2 3 3 2 4" xfId="33996" xr:uid="{00000000-0005-0000-0000-000060850000}"/>
    <cellStyle name="Output 2 3 3 3" xfId="17190" xr:uid="{00000000-0005-0000-0000-000061850000}"/>
    <cellStyle name="Output 2 3 3 3 2" xfId="17191" xr:uid="{00000000-0005-0000-0000-000062850000}"/>
    <cellStyle name="Output 2 3 3 3 2 2" xfId="17192" xr:uid="{00000000-0005-0000-0000-000063850000}"/>
    <cellStyle name="Output 2 3 3 3 2 2 2" xfId="27366" xr:uid="{00000000-0005-0000-0000-000064850000}"/>
    <cellStyle name="Output 2 3 3 3 2 2 3" xfId="38580" xr:uid="{00000000-0005-0000-0000-000065850000}"/>
    <cellStyle name="Output 2 3 3 3 2 3" xfId="17193" xr:uid="{00000000-0005-0000-0000-000066850000}"/>
    <cellStyle name="Output 2 3 3 3 2 3 2" xfId="27367" xr:uid="{00000000-0005-0000-0000-000067850000}"/>
    <cellStyle name="Output 2 3 3 3 2 3 3" xfId="41120" xr:uid="{00000000-0005-0000-0000-000068850000}"/>
    <cellStyle name="Output 2 3 3 3 2 4" xfId="27365" xr:uid="{00000000-0005-0000-0000-000069850000}"/>
    <cellStyle name="Output 2 3 3 3 2 5" xfId="36027" xr:uid="{00000000-0005-0000-0000-00006A850000}"/>
    <cellStyle name="Output 2 3 3 3 3" xfId="17194" xr:uid="{00000000-0005-0000-0000-00006B850000}"/>
    <cellStyle name="Output 2 3 3 3 3 2" xfId="27368" xr:uid="{00000000-0005-0000-0000-00006C850000}"/>
    <cellStyle name="Output 2 3 3 3 3 3" xfId="37306" xr:uid="{00000000-0005-0000-0000-00006D850000}"/>
    <cellStyle name="Output 2 3 3 3 4" xfId="17195" xr:uid="{00000000-0005-0000-0000-00006E850000}"/>
    <cellStyle name="Output 2 3 3 3 4 2" xfId="27369" xr:uid="{00000000-0005-0000-0000-00006F850000}"/>
    <cellStyle name="Output 2 3 3 3 4 3" xfId="39850" xr:uid="{00000000-0005-0000-0000-000070850000}"/>
    <cellStyle name="Output 2 3 3 3 5" xfId="27364" xr:uid="{00000000-0005-0000-0000-000071850000}"/>
    <cellStyle name="Output 2 3 3 3 6" xfId="34745" xr:uid="{00000000-0005-0000-0000-000072850000}"/>
    <cellStyle name="Output 2 3 3 4" xfId="17182" xr:uid="{00000000-0005-0000-0000-000073850000}"/>
    <cellStyle name="Output 2 3 3 5" xfId="27356" xr:uid="{00000000-0005-0000-0000-000074850000}"/>
    <cellStyle name="Output 2 3 4" xfId="17196" xr:uid="{00000000-0005-0000-0000-000075850000}"/>
    <cellStyle name="Output 2 3 4 2" xfId="17197" xr:uid="{00000000-0005-0000-0000-000076850000}"/>
    <cellStyle name="Output 2 3 4 2 2" xfId="17198" xr:uid="{00000000-0005-0000-0000-000077850000}"/>
    <cellStyle name="Output 2 3 4 2 2 2" xfId="17199" xr:uid="{00000000-0005-0000-0000-000078850000}"/>
    <cellStyle name="Output 2 3 4 2 2 2 2" xfId="17200" xr:uid="{00000000-0005-0000-0000-000079850000}"/>
    <cellStyle name="Output 2 3 4 2 2 2 2 2" xfId="27374" xr:uid="{00000000-0005-0000-0000-00007A850000}"/>
    <cellStyle name="Output 2 3 4 2 2 2 2 3" xfId="39259" xr:uid="{00000000-0005-0000-0000-00007B850000}"/>
    <cellStyle name="Output 2 3 4 2 2 2 3" xfId="17201" xr:uid="{00000000-0005-0000-0000-00007C850000}"/>
    <cellStyle name="Output 2 3 4 2 2 2 3 2" xfId="27375" xr:uid="{00000000-0005-0000-0000-00007D850000}"/>
    <cellStyle name="Output 2 3 4 2 2 2 3 3" xfId="41799" xr:uid="{00000000-0005-0000-0000-00007E850000}"/>
    <cellStyle name="Output 2 3 4 2 2 2 4" xfId="27373" xr:uid="{00000000-0005-0000-0000-00007F850000}"/>
    <cellStyle name="Output 2 3 4 2 2 2 5" xfId="36706" xr:uid="{00000000-0005-0000-0000-000080850000}"/>
    <cellStyle name="Output 2 3 4 2 2 3" xfId="17202" xr:uid="{00000000-0005-0000-0000-000081850000}"/>
    <cellStyle name="Output 2 3 4 2 2 3 2" xfId="27376" xr:uid="{00000000-0005-0000-0000-000082850000}"/>
    <cellStyle name="Output 2 3 4 2 2 3 3" xfId="37989" xr:uid="{00000000-0005-0000-0000-000083850000}"/>
    <cellStyle name="Output 2 3 4 2 2 4" xfId="17203" xr:uid="{00000000-0005-0000-0000-000084850000}"/>
    <cellStyle name="Output 2 3 4 2 2 4 2" xfId="27377" xr:uid="{00000000-0005-0000-0000-000085850000}"/>
    <cellStyle name="Output 2 3 4 2 2 4 3" xfId="40529" xr:uid="{00000000-0005-0000-0000-000086850000}"/>
    <cellStyle name="Output 2 3 4 2 2 5" xfId="27372" xr:uid="{00000000-0005-0000-0000-000087850000}"/>
    <cellStyle name="Output 2 3 4 2 2 6" xfId="35429" xr:uid="{00000000-0005-0000-0000-000088850000}"/>
    <cellStyle name="Output 2 3 4 2 3" xfId="27371" xr:uid="{00000000-0005-0000-0000-000089850000}"/>
    <cellStyle name="Output 2 3 4 2 4" xfId="34157" xr:uid="{00000000-0005-0000-0000-00008A850000}"/>
    <cellStyle name="Output 2 3 4 3" xfId="17204" xr:uid="{00000000-0005-0000-0000-00008B850000}"/>
    <cellStyle name="Output 2 3 4 3 2" xfId="17205" xr:uid="{00000000-0005-0000-0000-00008C850000}"/>
    <cellStyle name="Output 2 3 4 3 2 2" xfId="17206" xr:uid="{00000000-0005-0000-0000-00008D850000}"/>
    <cellStyle name="Output 2 3 4 3 2 2 2" xfId="27380" xr:uid="{00000000-0005-0000-0000-00008E850000}"/>
    <cellStyle name="Output 2 3 4 3 2 2 3" xfId="38739" xr:uid="{00000000-0005-0000-0000-00008F850000}"/>
    <cellStyle name="Output 2 3 4 3 2 3" xfId="17207" xr:uid="{00000000-0005-0000-0000-000090850000}"/>
    <cellStyle name="Output 2 3 4 3 2 3 2" xfId="27381" xr:uid="{00000000-0005-0000-0000-000091850000}"/>
    <cellStyle name="Output 2 3 4 3 2 3 3" xfId="41279" xr:uid="{00000000-0005-0000-0000-000092850000}"/>
    <cellStyle name="Output 2 3 4 3 2 4" xfId="27379" xr:uid="{00000000-0005-0000-0000-000093850000}"/>
    <cellStyle name="Output 2 3 4 3 2 5" xfId="36186" xr:uid="{00000000-0005-0000-0000-000094850000}"/>
    <cellStyle name="Output 2 3 4 3 3" xfId="17208" xr:uid="{00000000-0005-0000-0000-000095850000}"/>
    <cellStyle name="Output 2 3 4 3 3 2" xfId="27382" xr:uid="{00000000-0005-0000-0000-000096850000}"/>
    <cellStyle name="Output 2 3 4 3 3 3" xfId="37467" xr:uid="{00000000-0005-0000-0000-000097850000}"/>
    <cellStyle name="Output 2 3 4 3 4" xfId="17209" xr:uid="{00000000-0005-0000-0000-000098850000}"/>
    <cellStyle name="Output 2 3 4 3 4 2" xfId="27383" xr:uid="{00000000-0005-0000-0000-000099850000}"/>
    <cellStyle name="Output 2 3 4 3 4 3" xfId="40009" xr:uid="{00000000-0005-0000-0000-00009A850000}"/>
    <cellStyle name="Output 2 3 4 3 5" xfId="27378" xr:uid="{00000000-0005-0000-0000-00009B850000}"/>
    <cellStyle name="Output 2 3 4 3 6" xfId="34907" xr:uid="{00000000-0005-0000-0000-00009C850000}"/>
    <cellStyle name="Output 2 3 4 4" xfId="27370" xr:uid="{00000000-0005-0000-0000-00009D850000}"/>
    <cellStyle name="Output 2 3 4 5" xfId="33610" xr:uid="{00000000-0005-0000-0000-00009E850000}"/>
    <cellStyle name="Output 2 3 5" xfId="17210" xr:uid="{00000000-0005-0000-0000-00009F850000}"/>
    <cellStyle name="Output 2 3 5 2" xfId="17211" xr:uid="{00000000-0005-0000-0000-0000A0850000}"/>
    <cellStyle name="Output 2 3 5 2 2" xfId="17212" xr:uid="{00000000-0005-0000-0000-0000A1850000}"/>
    <cellStyle name="Output 2 3 5 2 2 2" xfId="17213" xr:uid="{00000000-0005-0000-0000-0000A2850000}"/>
    <cellStyle name="Output 2 3 5 2 2 2 2" xfId="27387" xr:uid="{00000000-0005-0000-0000-0000A3850000}"/>
    <cellStyle name="Output 2 3 5 2 2 2 3" xfId="38283" xr:uid="{00000000-0005-0000-0000-0000A4850000}"/>
    <cellStyle name="Output 2 3 5 2 2 3" xfId="17214" xr:uid="{00000000-0005-0000-0000-0000A5850000}"/>
    <cellStyle name="Output 2 3 5 2 2 3 2" xfId="27388" xr:uid="{00000000-0005-0000-0000-0000A6850000}"/>
    <cellStyle name="Output 2 3 5 2 2 3 3" xfId="40823" xr:uid="{00000000-0005-0000-0000-0000A7850000}"/>
    <cellStyle name="Output 2 3 5 2 2 4" xfId="27386" xr:uid="{00000000-0005-0000-0000-0000A8850000}"/>
    <cellStyle name="Output 2 3 5 2 2 5" xfId="35730" xr:uid="{00000000-0005-0000-0000-0000A9850000}"/>
    <cellStyle name="Output 2 3 5 2 3" xfId="17215" xr:uid="{00000000-0005-0000-0000-0000AA850000}"/>
    <cellStyle name="Output 2 3 5 2 3 2" xfId="27389" xr:uid="{00000000-0005-0000-0000-0000AB850000}"/>
    <cellStyle name="Output 2 3 5 2 3 3" xfId="37009" xr:uid="{00000000-0005-0000-0000-0000AC850000}"/>
    <cellStyle name="Output 2 3 5 2 4" xfId="17216" xr:uid="{00000000-0005-0000-0000-0000AD850000}"/>
    <cellStyle name="Output 2 3 5 2 4 2" xfId="27390" xr:uid="{00000000-0005-0000-0000-0000AE850000}"/>
    <cellStyle name="Output 2 3 5 2 4 3" xfId="39553" xr:uid="{00000000-0005-0000-0000-0000AF850000}"/>
    <cellStyle name="Output 2 3 5 2 5" xfId="27385" xr:uid="{00000000-0005-0000-0000-0000B0850000}"/>
    <cellStyle name="Output 2 3 5 2 6" xfId="34455" xr:uid="{00000000-0005-0000-0000-0000B1850000}"/>
    <cellStyle name="Output 2 3 5 3" xfId="27384" xr:uid="{00000000-0005-0000-0000-0000B2850000}"/>
    <cellStyle name="Output 2 3 5 4" xfId="32478" xr:uid="{00000000-0005-0000-0000-0000B3850000}"/>
    <cellStyle name="Output 2 3 6" xfId="17217" xr:uid="{00000000-0005-0000-0000-0000B4850000}"/>
    <cellStyle name="Output 2 3 6 2" xfId="17218" xr:uid="{00000000-0005-0000-0000-0000B5850000}"/>
    <cellStyle name="Output 2 3 6 2 2" xfId="17219" xr:uid="{00000000-0005-0000-0000-0000B6850000}"/>
    <cellStyle name="Output 2 3 6 2 2 2" xfId="17220" xr:uid="{00000000-0005-0000-0000-0000B7850000}"/>
    <cellStyle name="Output 2 3 6 2 2 2 2" xfId="27394" xr:uid="{00000000-0005-0000-0000-0000B8850000}"/>
    <cellStyle name="Output 2 3 6 2 2 2 3" xfId="38803" xr:uid="{00000000-0005-0000-0000-0000B9850000}"/>
    <cellStyle name="Output 2 3 6 2 2 3" xfId="17221" xr:uid="{00000000-0005-0000-0000-0000BA850000}"/>
    <cellStyle name="Output 2 3 6 2 2 3 2" xfId="27395" xr:uid="{00000000-0005-0000-0000-0000BB850000}"/>
    <cellStyle name="Output 2 3 6 2 2 3 3" xfId="41343" xr:uid="{00000000-0005-0000-0000-0000BC850000}"/>
    <cellStyle name="Output 2 3 6 2 2 4" xfId="27393" xr:uid="{00000000-0005-0000-0000-0000BD850000}"/>
    <cellStyle name="Output 2 3 6 2 2 5" xfId="36250" xr:uid="{00000000-0005-0000-0000-0000BE850000}"/>
    <cellStyle name="Output 2 3 6 2 3" xfId="17222" xr:uid="{00000000-0005-0000-0000-0000BF850000}"/>
    <cellStyle name="Output 2 3 6 2 3 2" xfId="27396" xr:uid="{00000000-0005-0000-0000-0000C0850000}"/>
    <cellStyle name="Output 2 3 6 2 3 3" xfId="37531" xr:uid="{00000000-0005-0000-0000-0000C1850000}"/>
    <cellStyle name="Output 2 3 6 2 4" xfId="17223" xr:uid="{00000000-0005-0000-0000-0000C2850000}"/>
    <cellStyle name="Output 2 3 6 2 4 2" xfId="27397" xr:uid="{00000000-0005-0000-0000-0000C3850000}"/>
    <cellStyle name="Output 2 3 6 2 4 3" xfId="40073" xr:uid="{00000000-0005-0000-0000-0000C4850000}"/>
    <cellStyle name="Output 2 3 6 2 5" xfId="27392" xr:uid="{00000000-0005-0000-0000-0000C5850000}"/>
    <cellStyle name="Output 2 3 6 2 6" xfId="34971" xr:uid="{00000000-0005-0000-0000-0000C6850000}"/>
    <cellStyle name="Output 2 3 6 3" xfId="27391" xr:uid="{00000000-0005-0000-0000-0000C7850000}"/>
    <cellStyle name="Output 2 3 6 4" xfId="33698" xr:uid="{00000000-0005-0000-0000-0000C8850000}"/>
    <cellStyle name="Output 2 3 7" xfId="17224" xr:uid="{00000000-0005-0000-0000-0000C9850000}"/>
    <cellStyle name="Output 2 3 7 2" xfId="17225" xr:uid="{00000000-0005-0000-0000-0000CA850000}"/>
    <cellStyle name="Output 2 3 7 2 2" xfId="17226" xr:uid="{00000000-0005-0000-0000-0000CB850000}"/>
    <cellStyle name="Output 2 3 7 2 2 2" xfId="27400" xr:uid="{00000000-0005-0000-0000-0000CC850000}"/>
    <cellStyle name="Output 2 3 7 2 2 3" xfId="38141" xr:uid="{00000000-0005-0000-0000-0000CD850000}"/>
    <cellStyle name="Output 2 3 7 2 3" xfId="17227" xr:uid="{00000000-0005-0000-0000-0000CE850000}"/>
    <cellStyle name="Output 2 3 7 2 3 2" xfId="27401" xr:uid="{00000000-0005-0000-0000-0000CF850000}"/>
    <cellStyle name="Output 2 3 7 2 3 3" xfId="40681" xr:uid="{00000000-0005-0000-0000-0000D0850000}"/>
    <cellStyle name="Output 2 3 7 2 4" xfId="27399" xr:uid="{00000000-0005-0000-0000-0000D1850000}"/>
    <cellStyle name="Output 2 3 7 2 5" xfId="35588" xr:uid="{00000000-0005-0000-0000-0000D2850000}"/>
    <cellStyle name="Output 2 3 7 3" xfId="17228" xr:uid="{00000000-0005-0000-0000-0000D3850000}"/>
    <cellStyle name="Output 2 3 7 3 2" xfId="27402" xr:uid="{00000000-0005-0000-0000-0000D4850000}"/>
    <cellStyle name="Output 2 3 7 3 3" xfId="36867" xr:uid="{00000000-0005-0000-0000-0000D5850000}"/>
    <cellStyle name="Output 2 3 7 4" xfId="17229" xr:uid="{00000000-0005-0000-0000-0000D6850000}"/>
    <cellStyle name="Output 2 3 7 4 2" xfId="27403" xr:uid="{00000000-0005-0000-0000-0000D7850000}"/>
    <cellStyle name="Output 2 3 7 4 3" xfId="39411" xr:uid="{00000000-0005-0000-0000-0000D8850000}"/>
    <cellStyle name="Output 2 3 7 5" xfId="27398" xr:uid="{00000000-0005-0000-0000-0000D9850000}"/>
    <cellStyle name="Output 2 3 7 6" xfId="34313" xr:uid="{00000000-0005-0000-0000-0000DA850000}"/>
    <cellStyle name="Output 2 3 8" xfId="17230" xr:uid="{00000000-0005-0000-0000-0000DB850000}"/>
    <cellStyle name="Output 2 3 8 2" xfId="27404" xr:uid="{00000000-0005-0000-0000-0000DC850000}"/>
    <cellStyle name="Output 2 3 8 3" xfId="42594" xr:uid="{00000000-0005-0000-0000-0000DD850000}"/>
    <cellStyle name="Output 2 3 9" xfId="17166" xr:uid="{00000000-0005-0000-0000-0000DE850000}"/>
    <cellStyle name="Output 2 4" xfId="2773" xr:uid="{00000000-0005-0000-0000-0000DF850000}"/>
    <cellStyle name="Output 2 4 2" xfId="17232" xr:uid="{00000000-0005-0000-0000-0000E0850000}"/>
    <cellStyle name="Output 2 4 2 2" xfId="17233" xr:uid="{00000000-0005-0000-0000-0000E1850000}"/>
    <cellStyle name="Output 2 4 2 2 2" xfId="17234" xr:uid="{00000000-0005-0000-0000-0000E2850000}"/>
    <cellStyle name="Output 2 4 2 2 2 2" xfId="17235" xr:uid="{00000000-0005-0000-0000-0000E3850000}"/>
    <cellStyle name="Output 2 4 2 2 2 2 2" xfId="27409" xr:uid="{00000000-0005-0000-0000-0000E4850000}"/>
    <cellStyle name="Output 2 4 2 2 2 2 3" xfId="38870" xr:uid="{00000000-0005-0000-0000-0000E5850000}"/>
    <cellStyle name="Output 2 4 2 2 2 3" xfId="17236" xr:uid="{00000000-0005-0000-0000-0000E6850000}"/>
    <cellStyle name="Output 2 4 2 2 2 3 2" xfId="27410" xr:uid="{00000000-0005-0000-0000-0000E7850000}"/>
    <cellStyle name="Output 2 4 2 2 2 3 3" xfId="41410" xr:uid="{00000000-0005-0000-0000-0000E8850000}"/>
    <cellStyle name="Output 2 4 2 2 2 4" xfId="27408" xr:uid="{00000000-0005-0000-0000-0000E9850000}"/>
    <cellStyle name="Output 2 4 2 2 2 5" xfId="36317" xr:uid="{00000000-0005-0000-0000-0000EA850000}"/>
    <cellStyle name="Output 2 4 2 2 3" xfId="17237" xr:uid="{00000000-0005-0000-0000-0000EB850000}"/>
    <cellStyle name="Output 2 4 2 2 3 2" xfId="27411" xr:uid="{00000000-0005-0000-0000-0000EC850000}"/>
    <cellStyle name="Output 2 4 2 2 3 3" xfId="37598" xr:uid="{00000000-0005-0000-0000-0000ED850000}"/>
    <cellStyle name="Output 2 4 2 2 4" xfId="17238" xr:uid="{00000000-0005-0000-0000-0000EE850000}"/>
    <cellStyle name="Output 2 4 2 2 4 2" xfId="27412" xr:uid="{00000000-0005-0000-0000-0000EF850000}"/>
    <cellStyle name="Output 2 4 2 2 4 3" xfId="40140" xr:uid="{00000000-0005-0000-0000-0000F0850000}"/>
    <cellStyle name="Output 2 4 2 2 5" xfId="27407" xr:uid="{00000000-0005-0000-0000-0000F1850000}"/>
    <cellStyle name="Output 2 4 2 2 6" xfId="35038" xr:uid="{00000000-0005-0000-0000-0000F2850000}"/>
    <cellStyle name="Output 2 4 2 3" xfId="27406" xr:uid="{00000000-0005-0000-0000-0000F3850000}"/>
    <cellStyle name="Output 2 4 2 4" xfId="33767" xr:uid="{00000000-0005-0000-0000-0000F4850000}"/>
    <cellStyle name="Output 2 4 3" xfId="17239" xr:uid="{00000000-0005-0000-0000-0000F5850000}"/>
    <cellStyle name="Output 2 4 3 2" xfId="17240" xr:uid="{00000000-0005-0000-0000-0000F6850000}"/>
    <cellStyle name="Output 2 4 3 2 2" xfId="17241" xr:uid="{00000000-0005-0000-0000-0000F7850000}"/>
    <cellStyle name="Output 2 4 3 2 2 2" xfId="27415" xr:uid="{00000000-0005-0000-0000-0000F8850000}"/>
    <cellStyle name="Output 2 4 3 2 2 3" xfId="38350" xr:uid="{00000000-0005-0000-0000-0000F9850000}"/>
    <cellStyle name="Output 2 4 3 2 3" xfId="17242" xr:uid="{00000000-0005-0000-0000-0000FA850000}"/>
    <cellStyle name="Output 2 4 3 2 3 2" xfId="27416" xr:uid="{00000000-0005-0000-0000-0000FB850000}"/>
    <cellStyle name="Output 2 4 3 2 3 3" xfId="40890" xr:uid="{00000000-0005-0000-0000-0000FC850000}"/>
    <cellStyle name="Output 2 4 3 2 4" xfId="27414" xr:uid="{00000000-0005-0000-0000-0000FD850000}"/>
    <cellStyle name="Output 2 4 3 2 5" xfId="35797" xr:uid="{00000000-0005-0000-0000-0000FE850000}"/>
    <cellStyle name="Output 2 4 3 3" xfId="17243" xr:uid="{00000000-0005-0000-0000-0000FF850000}"/>
    <cellStyle name="Output 2 4 3 3 2" xfId="27417" xr:uid="{00000000-0005-0000-0000-000000860000}"/>
    <cellStyle name="Output 2 4 3 3 3" xfId="37076" xr:uid="{00000000-0005-0000-0000-000001860000}"/>
    <cellStyle name="Output 2 4 3 4" xfId="17244" xr:uid="{00000000-0005-0000-0000-000002860000}"/>
    <cellStyle name="Output 2 4 3 4 2" xfId="27418" xr:uid="{00000000-0005-0000-0000-000003860000}"/>
    <cellStyle name="Output 2 4 3 4 3" xfId="39620" xr:uid="{00000000-0005-0000-0000-000004860000}"/>
    <cellStyle name="Output 2 4 3 5" xfId="27413" xr:uid="{00000000-0005-0000-0000-000005860000}"/>
    <cellStyle name="Output 2 4 3 6" xfId="34521" xr:uid="{00000000-0005-0000-0000-000006860000}"/>
    <cellStyle name="Output 2 4 4" xfId="17245" xr:uid="{00000000-0005-0000-0000-000007860000}"/>
    <cellStyle name="Output 2 4 4 2" xfId="27419" xr:uid="{00000000-0005-0000-0000-000008860000}"/>
    <cellStyle name="Output 2 4 4 3" xfId="42595" xr:uid="{00000000-0005-0000-0000-000009860000}"/>
    <cellStyle name="Output 2 4 5" xfId="17246" xr:uid="{00000000-0005-0000-0000-00000A860000}"/>
    <cellStyle name="Output 2 4 5 2" xfId="27420" xr:uid="{00000000-0005-0000-0000-00000B860000}"/>
    <cellStyle name="Output 2 4 6" xfId="17231" xr:uid="{00000000-0005-0000-0000-00000C860000}"/>
    <cellStyle name="Output 2 4 7" xfId="27405" xr:uid="{00000000-0005-0000-0000-00000D860000}"/>
    <cellStyle name="Output 2 4 8" xfId="32566" xr:uid="{00000000-0005-0000-0000-00000E860000}"/>
    <cellStyle name="Output 2 5" xfId="2774" xr:uid="{00000000-0005-0000-0000-00000F860000}"/>
    <cellStyle name="Output 2 5 2" xfId="17248" xr:uid="{00000000-0005-0000-0000-000010860000}"/>
    <cellStyle name="Output 2 5 2 2" xfId="17249" xr:uid="{00000000-0005-0000-0000-000011860000}"/>
    <cellStyle name="Output 2 5 2 2 2" xfId="17250" xr:uid="{00000000-0005-0000-0000-000012860000}"/>
    <cellStyle name="Output 2 5 2 2 2 2" xfId="17251" xr:uid="{00000000-0005-0000-0000-000013860000}"/>
    <cellStyle name="Output 2 5 2 2 2 2 2" xfId="27425" xr:uid="{00000000-0005-0000-0000-000014860000}"/>
    <cellStyle name="Output 2 5 2 2 2 2 3" xfId="39021" xr:uid="{00000000-0005-0000-0000-000015860000}"/>
    <cellStyle name="Output 2 5 2 2 2 3" xfId="17252" xr:uid="{00000000-0005-0000-0000-000016860000}"/>
    <cellStyle name="Output 2 5 2 2 2 3 2" xfId="27426" xr:uid="{00000000-0005-0000-0000-000017860000}"/>
    <cellStyle name="Output 2 5 2 2 2 3 3" xfId="41561" xr:uid="{00000000-0005-0000-0000-000018860000}"/>
    <cellStyle name="Output 2 5 2 2 2 4" xfId="27424" xr:uid="{00000000-0005-0000-0000-000019860000}"/>
    <cellStyle name="Output 2 5 2 2 2 5" xfId="36468" xr:uid="{00000000-0005-0000-0000-00001A860000}"/>
    <cellStyle name="Output 2 5 2 2 3" xfId="17253" xr:uid="{00000000-0005-0000-0000-00001B860000}"/>
    <cellStyle name="Output 2 5 2 2 3 2" xfId="27427" xr:uid="{00000000-0005-0000-0000-00001C860000}"/>
    <cellStyle name="Output 2 5 2 2 3 3" xfId="37749" xr:uid="{00000000-0005-0000-0000-00001D860000}"/>
    <cellStyle name="Output 2 5 2 2 4" xfId="17254" xr:uid="{00000000-0005-0000-0000-00001E860000}"/>
    <cellStyle name="Output 2 5 2 2 4 2" xfId="27428" xr:uid="{00000000-0005-0000-0000-00001F860000}"/>
    <cellStyle name="Output 2 5 2 2 4 3" xfId="40291" xr:uid="{00000000-0005-0000-0000-000020860000}"/>
    <cellStyle name="Output 2 5 2 2 5" xfId="27423" xr:uid="{00000000-0005-0000-0000-000021860000}"/>
    <cellStyle name="Output 2 5 2 2 6" xfId="35189" xr:uid="{00000000-0005-0000-0000-000022860000}"/>
    <cellStyle name="Output 2 5 2 3" xfId="27422" xr:uid="{00000000-0005-0000-0000-000023860000}"/>
    <cellStyle name="Output 2 5 2 4" xfId="33918" xr:uid="{00000000-0005-0000-0000-000024860000}"/>
    <cellStyle name="Output 2 5 3" xfId="17255" xr:uid="{00000000-0005-0000-0000-000025860000}"/>
    <cellStyle name="Output 2 5 3 2" xfId="17256" xr:uid="{00000000-0005-0000-0000-000026860000}"/>
    <cellStyle name="Output 2 5 3 2 2" xfId="17257" xr:uid="{00000000-0005-0000-0000-000027860000}"/>
    <cellStyle name="Output 2 5 3 2 2 2" xfId="27431" xr:uid="{00000000-0005-0000-0000-000028860000}"/>
    <cellStyle name="Output 2 5 3 2 2 3" xfId="38501" xr:uid="{00000000-0005-0000-0000-000029860000}"/>
    <cellStyle name="Output 2 5 3 2 3" xfId="17258" xr:uid="{00000000-0005-0000-0000-00002A860000}"/>
    <cellStyle name="Output 2 5 3 2 3 2" xfId="27432" xr:uid="{00000000-0005-0000-0000-00002B860000}"/>
    <cellStyle name="Output 2 5 3 2 3 3" xfId="41041" xr:uid="{00000000-0005-0000-0000-00002C860000}"/>
    <cellStyle name="Output 2 5 3 2 4" xfId="27430" xr:uid="{00000000-0005-0000-0000-00002D860000}"/>
    <cellStyle name="Output 2 5 3 2 5" xfId="35948" xr:uid="{00000000-0005-0000-0000-00002E860000}"/>
    <cellStyle name="Output 2 5 3 3" xfId="17259" xr:uid="{00000000-0005-0000-0000-00002F860000}"/>
    <cellStyle name="Output 2 5 3 3 2" xfId="27433" xr:uid="{00000000-0005-0000-0000-000030860000}"/>
    <cellStyle name="Output 2 5 3 3 3" xfId="37227" xr:uid="{00000000-0005-0000-0000-000031860000}"/>
    <cellStyle name="Output 2 5 3 4" xfId="17260" xr:uid="{00000000-0005-0000-0000-000032860000}"/>
    <cellStyle name="Output 2 5 3 4 2" xfId="27434" xr:uid="{00000000-0005-0000-0000-000033860000}"/>
    <cellStyle name="Output 2 5 3 4 3" xfId="39771" xr:uid="{00000000-0005-0000-0000-000034860000}"/>
    <cellStyle name="Output 2 5 3 5" xfId="27429" xr:uid="{00000000-0005-0000-0000-000035860000}"/>
    <cellStyle name="Output 2 5 3 6" xfId="34668" xr:uid="{00000000-0005-0000-0000-000036860000}"/>
    <cellStyle name="Output 2 5 4" xfId="17261" xr:uid="{00000000-0005-0000-0000-000037860000}"/>
    <cellStyle name="Output 2 5 4 2" xfId="27435" xr:uid="{00000000-0005-0000-0000-000038860000}"/>
    <cellStyle name="Output 2 5 4 3" xfId="42596" xr:uid="{00000000-0005-0000-0000-000039860000}"/>
    <cellStyle name="Output 2 5 5" xfId="17262" xr:uid="{00000000-0005-0000-0000-00003A860000}"/>
    <cellStyle name="Output 2 5 5 2" xfId="27436" xr:uid="{00000000-0005-0000-0000-00003B860000}"/>
    <cellStyle name="Output 2 5 6" xfId="17247" xr:uid="{00000000-0005-0000-0000-00003C860000}"/>
    <cellStyle name="Output 2 5 7" xfId="27421" xr:uid="{00000000-0005-0000-0000-00003D860000}"/>
    <cellStyle name="Output 2 5 8" xfId="32715" xr:uid="{00000000-0005-0000-0000-00003E860000}"/>
    <cellStyle name="Output 2 6" xfId="17263" xr:uid="{00000000-0005-0000-0000-00003F860000}"/>
    <cellStyle name="Output 2 6 2" xfId="17264" xr:uid="{00000000-0005-0000-0000-000040860000}"/>
    <cellStyle name="Output 2 6 2 2" xfId="17265" xr:uid="{00000000-0005-0000-0000-000041860000}"/>
    <cellStyle name="Output 2 6 2 2 2" xfId="17266" xr:uid="{00000000-0005-0000-0000-000042860000}"/>
    <cellStyle name="Output 2 6 2 2 2 2" xfId="17267" xr:uid="{00000000-0005-0000-0000-000043860000}"/>
    <cellStyle name="Output 2 6 2 2 2 2 2" xfId="27441" xr:uid="{00000000-0005-0000-0000-000044860000}"/>
    <cellStyle name="Output 2 6 2 2 2 2 3" xfId="39130" xr:uid="{00000000-0005-0000-0000-000045860000}"/>
    <cellStyle name="Output 2 6 2 2 2 3" xfId="17268" xr:uid="{00000000-0005-0000-0000-000046860000}"/>
    <cellStyle name="Output 2 6 2 2 2 3 2" xfId="27442" xr:uid="{00000000-0005-0000-0000-000047860000}"/>
    <cellStyle name="Output 2 6 2 2 2 3 3" xfId="41670" xr:uid="{00000000-0005-0000-0000-000048860000}"/>
    <cellStyle name="Output 2 6 2 2 2 4" xfId="27440" xr:uid="{00000000-0005-0000-0000-000049860000}"/>
    <cellStyle name="Output 2 6 2 2 2 5" xfId="36577" xr:uid="{00000000-0005-0000-0000-00004A860000}"/>
    <cellStyle name="Output 2 6 2 2 3" xfId="17269" xr:uid="{00000000-0005-0000-0000-00004B860000}"/>
    <cellStyle name="Output 2 6 2 2 3 2" xfId="27443" xr:uid="{00000000-0005-0000-0000-00004C860000}"/>
    <cellStyle name="Output 2 6 2 2 3 3" xfId="37858" xr:uid="{00000000-0005-0000-0000-00004D860000}"/>
    <cellStyle name="Output 2 6 2 2 4" xfId="17270" xr:uid="{00000000-0005-0000-0000-00004E860000}"/>
    <cellStyle name="Output 2 6 2 2 4 2" xfId="27444" xr:uid="{00000000-0005-0000-0000-00004F860000}"/>
    <cellStyle name="Output 2 6 2 2 4 3" xfId="40400" xr:uid="{00000000-0005-0000-0000-000050860000}"/>
    <cellStyle name="Output 2 6 2 2 5" xfId="27439" xr:uid="{00000000-0005-0000-0000-000051860000}"/>
    <cellStyle name="Output 2 6 2 2 6" xfId="35298" xr:uid="{00000000-0005-0000-0000-000052860000}"/>
    <cellStyle name="Output 2 6 2 3" xfId="27438" xr:uid="{00000000-0005-0000-0000-000053860000}"/>
    <cellStyle name="Output 2 6 2 4" xfId="34026" xr:uid="{00000000-0005-0000-0000-000054860000}"/>
    <cellStyle name="Output 2 6 3" xfId="17271" xr:uid="{00000000-0005-0000-0000-000055860000}"/>
    <cellStyle name="Output 2 6 3 2" xfId="17272" xr:uid="{00000000-0005-0000-0000-000056860000}"/>
    <cellStyle name="Output 2 6 3 2 2" xfId="17273" xr:uid="{00000000-0005-0000-0000-000057860000}"/>
    <cellStyle name="Output 2 6 3 2 2 2" xfId="27447" xr:uid="{00000000-0005-0000-0000-000058860000}"/>
    <cellStyle name="Output 2 6 3 2 2 3" xfId="38610" xr:uid="{00000000-0005-0000-0000-000059860000}"/>
    <cellStyle name="Output 2 6 3 2 3" xfId="17274" xr:uid="{00000000-0005-0000-0000-00005A860000}"/>
    <cellStyle name="Output 2 6 3 2 3 2" xfId="27448" xr:uid="{00000000-0005-0000-0000-00005B860000}"/>
    <cellStyle name="Output 2 6 3 2 3 3" xfId="41150" xr:uid="{00000000-0005-0000-0000-00005C860000}"/>
    <cellStyle name="Output 2 6 3 2 4" xfId="27446" xr:uid="{00000000-0005-0000-0000-00005D860000}"/>
    <cellStyle name="Output 2 6 3 2 5" xfId="36057" xr:uid="{00000000-0005-0000-0000-00005E860000}"/>
    <cellStyle name="Output 2 6 3 3" xfId="17275" xr:uid="{00000000-0005-0000-0000-00005F860000}"/>
    <cellStyle name="Output 2 6 3 3 2" xfId="27449" xr:uid="{00000000-0005-0000-0000-000060860000}"/>
    <cellStyle name="Output 2 6 3 3 3" xfId="37336" xr:uid="{00000000-0005-0000-0000-000061860000}"/>
    <cellStyle name="Output 2 6 3 4" xfId="17276" xr:uid="{00000000-0005-0000-0000-000062860000}"/>
    <cellStyle name="Output 2 6 3 4 2" xfId="27450" xr:uid="{00000000-0005-0000-0000-000063860000}"/>
    <cellStyle name="Output 2 6 3 4 3" xfId="39880" xr:uid="{00000000-0005-0000-0000-000064860000}"/>
    <cellStyle name="Output 2 6 3 5" xfId="27445" xr:uid="{00000000-0005-0000-0000-000065860000}"/>
    <cellStyle name="Output 2 6 3 6" xfId="34775" xr:uid="{00000000-0005-0000-0000-000066860000}"/>
    <cellStyle name="Output 2 6 4" xfId="17277" xr:uid="{00000000-0005-0000-0000-000067860000}"/>
    <cellStyle name="Output 2 6 4 2" xfId="27451" xr:uid="{00000000-0005-0000-0000-000068860000}"/>
    <cellStyle name="Output 2 6 5" xfId="27437" xr:uid="{00000000-0005-0000-0000-000069860000}"/>
    <cellStyle name="Output 2 6 6" xfId="32835" xr:uid="{00000000-0005-0000-0000-00006A860000}"/>
    <cellStyle name="Output 2 7" xfId="17278" xr:uid="{00000000-0005-0000-0000-00006B860000}"/>
    <cellStyle name="Output 2 7 2" xfId="17279" xr:uid="{00000000-0005-0000-0000-00006C860000}"/>
    <cellStyle name="Output 2 7 2 2" xfId="17280" xr:uid="{00000000-0005-0000-0000-00006D860000}"/>
    <cellStyle name="Output 2 7 2 2 2" xfId="17281" xr:uid="{00000000-0005-0000-0000-00006E860000}"/>
    <cellStyle name="Output 2 7 2 2 2 2" xfId="17282" xr:uid="{00000000-0005-0000-0000-00006F860000}"/>
    <cellStyle name="Output 2 7 2 2 2 2 2" xfId="27456" xr:uid="{00000000-0005-0000-0000-000070860000}"/>
    <cellStyle name="Output 2 7 2 2 2 2 3" xfId="39180" xr:uid="{00000000-0005-0000-0000-000071860000}"/>
    <cellStyle name="Output 2 7 2 2 2 3" xfId="17283" xr:uid="{00000000-0005-0000-0000-000072860000}"/>
    <cellStyle name="Output 2 7 2 2 2 3 2" xfId="27457" xr:uid="{00000000-0005-0000-0000-000073860000}"/>
    <cellStyle name="Output 2 7 2 2 2 3 3" xfId="41720" xr:uid="{00000000-0005-0000-0000-000074860000}"/>
    <cellStyle name="Output 2 7 2 2 2 4" xfId="27455" xr:uid="{00000000-0005-0000-0000-000075860000}"/>
    <cellStyle name="Output 2 7 2 2 2 5" xfId="36627" xr:uid="{00000000-0005-0000-0000-000076860000}"/>
    <cellStyle name="Output 2 7 2 2 3" xfId="17284" xr:uid="{00000000-0005-0000-0000-000077860000}"/>
    <cellStyle name="Output 2 7 2 2 3 2" xfId="27458" xr:uid="{00000000-0005-0000-0000-000078860000}"/>
    <cellStyle name="Output 2 7 2 2 3 3" xfId="37910" xr:uid="{00000000-0005-0000-0000-000079860000}"/>
    <cellStyle name="Output 2 7 2 2 4" xfId="17285" xr:uid="{00000000-0005-0000-0000-00007A860000}"/>
    <cellStyle name="Output 2 7 2 2 4 2" xfId="27459" xr:uid="{00000000-0005-0000-0000-00007B860000}"/>
    <cellStyle name="Output 2 7 2 2 4 3" xfId="40450" xr:uid="{00000000-0005-0000-0000-00007C860000}"/>
    <cellStyle name="Output 2 7 2 2 5" xfId="27454" xr:uid="{00000000-0005-0000-0000-00007D860000}"/>
    <cellStyle name="Output 2 7 2 2 6" xfId="35350" xr:uid="{00000000-0005-0000-0000-00007E860000}"/>
    <cellStyle name="Output 2 7 2 3" xfId="27453" xr:uid="{00000000-0005-0000-0000-00007F860000}"/>
    <cellStyle name="Output 2 7 2 4" xfId="34078" xr:uid="{00000000-0005-0000-0000-000080860000}"/>
    <cellStyle name="Output 2 7 3" xfId="17286" xr:uid="{00000000-0005-0000-0000-000081860000}"/>
    <cellStyle name="Output 2 7 3 2" xfId="17287" xr:uid="{00000000-0005-0000-0000-000082860000}"/>
    <cellStyle name="Output 2 7 3 2 2" xfId="17288" xr:uid="{00000000-0005-0000-0000-000083860000}"/>
    <cellStyle name="Output 2 7 3 2 2 2" xfId="27462" xr:uid="{00000000-0005-0000-0000-000084860000}"/>
    <cellStyle name="Output 2 7 3 2 2 3" xfId="38660" xr:uid="{00000000-0005-0000-0000-000085860000}"/>
    <cellStyle name="Output 2 7 3 2 3" xfId="17289" xr:uid="{00000000-0005-0000-0000-000086860000}"/>
    <cellStyle name="Output 2 7 3 2 3 2" xfId="27463" xr:uid="{00000000-0005-0000-0000-000087860000}"/>
    <cellStyle name="Output 2 7 3 2 3 3" xfId="41200" xr:uid="{00000000-0005-0000-0000-000088860000}"/>
    <cellStyle name="Output 2 7 3 2 4" xfId="27461" xr:uid="{00000000-0005-0000-0000-000089860000}"/>
    <cellStyle name="Output 2 7 3 2 5" xfId="36107" xr:uid="{00000000-0005-0000-0000-00008A860000}"/>
    <cellStyle name="Output 2 7 3 3" xfId="17290" xr:uid="{00000000-0005-0000-0000-00008B860000}"/>
    <cellStyle name="Output 2 7 3 3 2" xfId="27464" xr:uid="{00000000-0005-0000-0000-00008C860000}"/>
    <cellStyle name="Output 2 7 3 3 3" xfId="37388" xr:uid="{00000000-0005-0000-0000-00008D860000}"/>
    <cellStyle name="Output 2 7 3 4" xfId="17291" xr:uid="{00000000-0005-0000-0000-00008E860000}"/>
    <cellStyle name="Output 2 7 3 4 2" xfId="27465" xr:uid="{00000000-0005-0000-0000-00008F860000}"/>
    <cellStyle name="Output 2 7 3 4 3" xfId="39930" xr:uid="{00000000-0005-0000-0000-000090860000}"/>
    <cellStyle name="Output 2 7 3 5" xfId="27460" xr:uid="{00000000-0005-0000-0000-000091860000}"/>
    <cellStyle name="Output 2 7 3 6" xfId="34827" xr:uid="{00000000-0005-0000-0000-000092860000}"/>
    <cellStyle name="Output 2 7 4" xfId="27452" xr:uid="{00000000-0005-0000-0000-000093860000}"/>
    <cellStyle name="Output 2 7 5" xfId="32891" xr:uid="{00000000-0005-0000-0000-000094860000}"/>
    <cellStyle name="Output 2 8" xfId="17292" xr:uid="{00000000-0005-0000-0000-000095860000}"/>
    <cellStyle name="Output 2 8 2" xfId="17293" xr:uid="{00000000-0005-0000-0000-000096860000}"/>
    <cellStyle name="Output 2 8 2 2" xfId="17294" xr:uid="{00000000-0005-0000-0000-000097860000}"/>
    <cellStyle name="Output 2 8 2 2 2" xfId="27468" xr:uid="{00000000-0005-0000-0000-000098860000}"/>
    <cellStyle name="Output 2 8 2 2 3" xfId="38062" xr:uid="{00000000-0005-0000-0000-000099860000}"/>
    <cellStyle name="Output 2 8 2 3" xfId="17295" xr:uid="{00000000-0005-0000-0000-00009A860000}"/>
    <cellStyle name="Output 2 8 2 3 2" xfId="27469" xr:uid="{00000000-0005-0000-0000-00009B860000}"/>
    <cellStyle name="Output 2 8 2 3 3" xfId="40602" xr:uid="{00000000-0005-0000-0000-00009C860000}"/>
    <cellStyle name="Output 2 8 2 4" xfId="27467" xr:uid="{00000000-0005-0000-0000-00009D860000}"/>
    <cellStyle name="Output 2 8 2 5" xfId="35509" xr:uid="{00000000-0005-0000-0000-00009E860000}"/>
    <cellStyle name="Output 2 8 3" xfId="17296" xr:uid="{00000000-0005-0000-0000-00009F860000}"/>
    <cellStyle name="Output 2 8 3 2" xfId="27470" xr:uid="{00000000-0005-0000-0000-0000A0860000}"/>
    <cellStyle name="Output 2 8 3 3" xfId="36788" xr:uid="{00000000-0005-0000-0000-0000A1860000}"/>
    <cellStyle name="Output 2 8 4" xfId="17297" xr:uid="{00000000-0005-0000-0000-0000A2860000}"/>
    <cellStyle name="Output 2 8 4 2" xfId="27471" xr:uid="{00000000-0005-0000-0000-0000A3860000}"/>
    <cellStyle name="Output 2 8 4 3" xfId="39332" xr:uid="{00000000-0005-0000-0000-0000A4860000}"/>
    <cellStyle name="Output 2 8 5" xfId="27466" xr:uid="{00000000-0005-0000-0000-0000A5860000}"/>
    <cellStyle name="Output 2 8 6" xfId="34234" xr:uid="{00000000-0005-0000-0000-0000A6860000}"/>
    <cellStyle name="Output 2 9" xfId="17298" xr:uid="{00000000-0005-0000-0000-0000A7860000}"/>
    <cellStyle name="Output 2 9 2" xfId="27472" xr:uid="{00000000-0005-0000-0000-0000A8860000}"/>
    <cellStyle name="Output 2 9 3" xfId="42468" xr:uid="{00000000-0005-0000-0000-0000A9860000}"/>
    <cellStyle name="Output 20" xfId="42703" xr:uid="{00000000-0005-0000-0000-0000AA860000}"/>
    <cellStyle name="Output 3" xfId="2775" xr:uid="{00000000-0005-0000-0000-0000AB860000}"/>
    <cellStyle name="Output 3 10" xfId="27473" xr:uid="{00000000-0005-0000-0000-0000AC860000}"/>
    <cellStyle name="Output 3 2" xfId="2776" xr:uid="{00000000-0005-0000-0000-0000AD860000}"/>
    <cellStyle name="Output 3 2 2" xfId="17301" xr:uid="{00000000-0005-0000-0000-0000AE860000}"/>
    <cellStyle name="Output 3 2 2 2" xfId="17302" xr:uid="{00000000-0005-0000-0000-0000AF860000}"/>
    <cellStyle name="Output 3 2 2 2 2" xfId="17303" xr:uid="{00000000-0005-0000-0000-0000B0860000}"/>
    <cellStyle name="Output 3 2 2 2 2 2" xfId="17304" xr:uid="{00000000-0005-0000-0000-0000B1860000}"/>
    <cellStyle name="Output 3 2 2 2 2 2 2" xfId="17305" xr:uid="{00000000-0005-0000-0000-0000B2860000}"/>
    <cellStyle name="Output 3 2 2 2 2 2 2 2" xfId="17306" xr:uid="{00000000-0005-0000-0000-0000B3860000}"/>
    <cellStyle name="Output 3 2 2 2 2 2 2 2 2" xfId="27480" xr:uid="{00000000-0005-0000-0000-0000B4860000}"/>
    <cellStyle name="Output 3 2 2 2 2 2 2 2 3" xfId="38951" xr:uid="{00000000-0005-0000-0000-0000B5860000}"/>
    <cellStyle name="Output 3 2 2 2 2 2 2 3" xfId="17307" xr:uid="{00000000-0005-0000-0000-0000B6860000}"/>
    <cellStyle name="Output 3 2 2 2 2 2 2 3 2" xfId="27481" xr:uid="{00000000-0005-0000-0000-0000B7860000}"/>
    <cellStyle name="Output 3 2 2 2 2 2 2 3 3" xfId="41491" xr:uid="{00000000-0005-0000-0000-0000B8860000}"/>
    <cellStyle name="Output 3 2 2 2 2 2 2 4" xfId="27479" xr:uid="{00000000-0005-0000-0000-0000B9860000}"/>
    <cellStyle name="Output 3 2 2 2 2 2 2 5" xfId="36398" xr:uid="{00000000-0005-0000-0000-0000BA860000}"/>
    <cellStyle name="Output 3 2 2 2 2 2 3" xfId="17308" xr:uid="{00000000-0005-0000-0000-0000BB860000}"/>
    <cellStyle name="Output 3 2 2 2 2 2 3 2" xfId="27482" xr:uid="{00000000-0005-0000-0000-0000BC860000}"/>
    <cellStyle name="Output 3 2 2 2 2 2 3 3" xfId="37679" xr:uid="{00000000-0005-0000-0000-0000BD860000}"/>
    <cellStyle name="Output 3 2 2 2 2 2 4" xfId="17309" xr:uid="{00000000-0005-0000-0000-0000BE860000}"/>
    <cellStyle name="Output 3 2 2 2 2 2 4 2" xfId="27483" xr:uid="{00000000-0005-0000-0000-0000BF860000}"/>
    <cellStyle name="Output 3 2 2 2 2 2 4 3" xfId="40221" xr:uid="{00000000-0005-0000-0000-0000C0860000}"/>
    <cellStyle name="Output 3 2 2 2 2 2 5" xfId="27478" xr:uid="{00000000-0005-0000-0000-0000C1860000}"/>
    <cellStyle name="Output 3 2 2 2 2 2 6" xfId="35119" xr:uid="{00000000-0005-0000-0000-0000C2860000}"/>
    <cellStyle name="Output 3 2 2 2 2 3" xfId="27477" xr:uid="{00000000-0005-0000-0000-0000C3860000}"/>
    <cellStyle name="Output 3 2 2 2 2 4" xfId="33848" xr:uid="{00000000-0005-0000-0000-0000C4860000}"/>
    <cellStyle name="Output 3 2 2 2 3" xfId="17310" xr:uid="{00000000-0005-0000-0000-0000C5860000}"/>
    <cellStyle name="Output 3 2 2 2 3 2" xfId="17311" xr:uid="{00000000-0005-0000-0000-0000C6860000}"/>
    <cellStyle name="Output 3 2 2 2 3 2 2" xfId="17312" xr:uid="{00000000-0005-0000-0000-0000C7860000}"/>
    <cellStyle name="Output 3 2 2 2 3 2 2 2" xfId="27486" xr:uid="{00000000-0005-0000-0000-0000C8860000}"/>
    <cellStyle name="Output 3 2 2 2 3 2 2 3" xfId="38431" xr:uid="{00000000-0005-0000-0000-0000C9860000}"/>
    <cellStyle name="Output 3 2 2 2 3 2 3" xfId="17313" xr:uid="{00000000-0005-0000-0000-0000CA860000}"/>
    <cellStyle name="Output 3 2 2 2 3 2 3 2" xfId="27487" xr:uid="{00000000-0005-0000-0000-0000CB860000}"/>
    <cellStyle name="Output 3 2 2 2 3 2 3 3" xfId="40971" xr:uid="{00000000-0005-0000-0000-0000CC860000}"/>
    <cellStyle name="Output 3 2 2 2 3 2 4" xfId="27485" xr:uid="{00000000-0005-0000-0000-0000CD860000}"/>
    <cellStyle name="Output 3 2 2 2 3 2 5" xfId="35878" xr:uid="{00000000-0005-0000-0000-0000CE860000}"/>
    <cellStyle name="Output 3 2 2 2 3 3" xfId="17314" xr:uid="{00000000-0005-0000-0000-0000CF860000}"/>
    <cellStyle name="Output 3 2 2 2 3 3 2" xfId="27488" xr:uid="{00000000-0005-0000-0000-0000D0860000}"/>
    <cellStyle name="Output 3 2 2 2 3 3 3" xfId="37157" xr:uid="{00000000-0005-0000-0000-0000D1860000}"/>
    <cellStyle name="Output 3 2 2 2 3 4" xfId="17315" xr:uid="{00000000-0005-0000-0000-0000D2860000}"/>
    <cellStyle name="Output 3 2 2 2 3 4 2" xfId="27489" xr:uid="{00000000-0005-0000-0000-0000D3860000}"/>
    <cellStyle name="Output 3 2 2 2 3 4 3" xfId="39701" xr:uid="{00000000-0005-0000-0000-0000D4860000}"/>
    <cellStyle name="Output 3 2 2 2 3 5" xfId="27484" xr:uid="{00000000-0005-0000-0000-0000D5860000}"/>
    <cellStyle name="Output 3 2 2 2 3 6" xfId="34600" xr:uid="{00000000-0005-0000-0000-0000D6860000}"/>
    <cellStyle name="Output 3 2 2 2 4" xfId="27476" xr:uid="{00000000-0005-0000-0000-0000D7860000}"/>
    <cellStyle name="Output 3 2 2 2 5" xfId="32645" xr:uid="{00000000-0005-0000-0000-0000D8860000}"/>
    <cellStyle name="Output 3 2 2 3" xfId="17316" xr:uid="{00000000-0005-0000-0000-0000D9860000}"/>
    <cellStyle name="Output 3 2 2 3 2" xfId="17317" xr:uid="{00000000-0005-0000-0000-0000DA860000}"/>
    <cellStyle name="Output 3 2 2 3 2 2" xfId="17318" xr:uid="{00000000-0005-0000-0000-0000DB860000}"/>
    <cellStyle name="Output 3 2 2 3 2 2 2" xfId="17319" xr:uid="{00000000-0005-0000-0000-0000DC860000}"/>
    <cellStyle name="Output 3 2 2 3 2 2 2 2" xfId="17320" xr:uid="{00000000-0005-0000-0000-0000DD860000}"/>
    <cellStyle name="Output 3 2 2 3 2 2 2 2 2" xfId="27494" xr:uid="{00000000-0005-0000-0000-0000DE860000}"/>
    <cellStyle name="Output 3 2 2 3 2 2 2 2 3" xfId="39103" xr:uid="{00000000-0005-0000-0000-0000DF860000}"/>
    <cellStyle name="Output 3 2 2 3 2 2 2 3" xfId="17321" xr:uid="{00000000-0005-0000-0000-0000E0860000}"/>
    <cellStyle name="Output 3 2 2 3 2 2 2 3 2" xfId="27495" xr:uid="{00000000-0005-0000-0000-0000E1860000}"/>
    <cellStyle name="Output 3 2 2 3 2 2 2 3 3" xfId="41643" xr:uid="{00000000-0005-0000-0000-0000E2860000}"/>
    <cellStyle name="Output 3 2 2 3 2 2 2 4" xfId="27493" xr:uid="{00000000-0005-0000-0000-0000E3860000}"/>
    <cellStyle name="Output 3 2 2 3 2 2 2 5" xfId="36550" xr:uid="{00000000-0005-0000-0000-0000E4860000}"/>
    <cellStyle name="Output 3 2 2 3 2 2 3" xfId="17322" xr:uid="{00000000-0005-0000-0000-0000E5860000}"/>
    <cellStyle name="Output 3 2 2 3 2 2 3 2" xfId="27496" xr:uid="{00000000-0005-0000-0000-0000E6860000}"/>
    <cellStyle name="Output 3 2 2 3 2 2 3 3" xfId="37831" xr:uid="{00000000-0005-0000-0000-0000E7860000}"/>
    <cellStyle name="Output 3 2 2 3 2 2 4" xfId="17323" xr:uid="{00000000-0005-0000-0000-0000E8860000}"/>
    <cellStyle name="Output 3 2 2 3 2 2 4 2" xfId="27497" xr:uid="{00000000-0005-0000-0000-0000E9860000}"/>
    <cellStyle name="Output 3 2 2 3 2 2 4 3" xfId="40373" xr:uid="{00000000-0005-0000-0000-0000EA860000}"/>
    <cellStyle name="Output 3 2 2 3 2 2 5" xfId="27492" xr:uid="{00000000-0005-0000-0000-0000EB860000}"/>
    <cellStyle name="Output 3 2 2 3 2 2 6" xfId="35271" xr:uid="{00000000-0005-0000-0000-0000EC860000}"/>
    <cellStyle name="Output 3 2 2 3 2 3" xfId="27491" xr:uid="{00000000-0005-0000-0000-0000ED860000}"/>
    <cellStyle name="Output 3 2 2 3 2 4" xfId="33999" xr:uid="{00000000-0005-0000-0000-0000EE860000}"/>
    <cellStyle name="Output 3 2 2 3 3" xfId="17324" xr:uid="{00000000-0005-0000-0000-0000EF860000}"/>
    <cellStyle name="Output 3 2 2 3 3 2" xfId="17325" xr:uid="{00000000-0005-0000-0000-0000F0860000}"/>
    <cellStyle name="Output 3 2 2 3 3 2 2" xfId="17326" xr:uid="{00000000-0005-0000-0000-0000F1860000}"/>
    <cellStyle name="Output 3 2 2 3 3 2 2 2" xfId="27500" xr:uid="{00000000-0005-0000-0000-0000F2860000}"/>
    <cellStyle name="Output 3 2 2 3 3 2 2 3" xfId="38583" xr:uid="{00000000-0005-0000-0000-0000F3860000}"/>
    <cellStyle name="Output 3 2 2 3 3 2 3" xfId="17327" xr:uid="{00000000-0005-0000-0000-0000F4860000}"/>
    <cellStyle name="Output 3 2 2 3 3 2 3 2" xfId="27501" xr:uid="{00000000-0005-0000-0000-0000F5860000}"/>
    <cellStyle name="Output 3 2 2 3 3 2 3 3" xfId="41123" xr:uid="{00000000-0005-0000-0000-0000F6860000}"/>
    <cellStyle name="Output 3 2 2 3 3 2 4" xfId="27499" xr:uid="{00000000-0005-0000-0000-0000F7860000}"/>
    <cellStyle name="Output 3 2 2 3 3 2 5" xfId="36030" xr:uid="{00000000-0005-0000-0000-0000F8860000}"/>
    <cellStyle name="Output 3 2 2 3 3 3" xfId="17328" xr:uid="{00000000-0005-0000-0000-0000F9860000}"/>
    <cellStyle name="Output 3 2 2 3 3 3 2" xfId="27502" xr:uid="{00000000-0005-0000-0000-0000FA860000}"/>
    <cellStyle name="Output 3 2 2 3 3 3 3" xfId="37309" xr:uid="{00000000-0005-0000-0000-0000FB860000}"/>
    <cellStyle name="Output 3 2 2 3 3 4" xfId="17329" xr:uid="{00000000-0005-0000-0000-0000FC860000}"/>
    <cellStyle name="Output 3 2 2 3 3 4 2" xfId="27503" xr:uid="{00000000-0005-0000-0000-0000FD860000}"/>
    <cellStyle name="Output 3 2 2 3 3 4 3" xfId="39853" xr:uid="{00000000-0005-0000-0000-0000FE860000}"/>
    <cellStyle name="Output 3 2 2 3 3 5" xfId="27498" xr:uid="{00000000-0005-0000-0000-0000FF860000}"/>
    <cellStyle name="Output 3 2 2 3 3 6" xfId="34748" xr:uid="{00000000-0005-0000-0000-000000870000}"/>
    <cellStyle name="Output 3 2 2 3 4" xfId="27490" xr:uid="{00000000-0005-0000-0000-000001870000}"/>
    <cellStyle name="Output 3 2 2 3 5" xfId="32791" xr:uid="{00000000-0005-0000-0000-000002870000}"/>
    <cellStyle name="Output 3 2 2 4" xfId="17330" xr:uid="{00000000-0005-0000-0000-000003870000}"/>
    <cellStyle name="Output 3 2 2 4 2" xfId="17331" xr:uid="{00000000-0005-0000-0000-000004870000}"/>
    <cellStyle name="Output 3 2 2 4 2 2" xfId="17332" xr:uid="{00000000-0005-0000-0000-000005870000}"/>
    <cellStyle name="Output 3 2 2 4 2 2 2" xfId="17333" xr:uid="{00000000-0005-0000-0000-000006870000}"/>
    <cellStyle name="Output 3 2 2 4 2 2 2 2" xfId="17334" xr:uid="{00000000-0005-0000-0000-000007870000}"/>
    <cellStyle name="Output 3 2 2 4 2 2 2 2 2" xfId="27508" xr:uid="{00000000-0005-0000-0000-000008870000}"/>
    <cellStyle name="Output 3 2 2 4 2 2 2 2 3" xfId="39262" xr:uid="{00000000-0005-0000-0000-000009870000}"/>
    <cellStyle name="Output 3 2 2 4 2 2 2 3" xfId="17335" xr:uid="{00000000-0005-0000-0000-00000A870000}"/>
    <cellStyle name="Output 3 2 2 4 2 2 2 3 2" xfId="27509" xr:uid="{00000000-0005-0000-0000-00000B870000}"/>
    <cellStyle name="Output 3 2 2 4 2 2 2 3 3" xfId="41802" xr:uid="{00000000-0005-0000-0000-00000C870000}"/>
    <cellStyle name="Output 3 2 2 4 2 2 2 4" xfId="27507" xr:uid="{00000000-0005-0000-0000-00000D870000}"/>
    <cellStyle name="Output 3 2 2 4 2 2 2 5" xfId="36709" xr:uid="{00000000-0005-0000-0000-00000E870000}"/>
    <cellStyle name="Output 3 2 2 4 2 2 3" xfId="17336" xr:uid="{00000000-0005-0000-0000-00000F870000}"/>
    <cellStyle name="Output 3 2 2 4 2 2 3 2" xfId="27510" xr:uid="{00000000-0005-0000-0000-000010870000}"/>
    <cellStyle name="Output 3 2 2 4 2 2 3 3" xfId="37992" xr:uid="{00000000-0005-0000-0000-000011870000}"/>
    <cellStyle name="Output 3 2 2 4 2 2 4" xfId="17337" xr:uid="{00000000-0005-0000-0000-000012870000}"/>
    <cellStyle name="Output 3 2 2 4 2 2 4 2" xfId="27511" xr:uid="{00000000-0005-0000-0000-000013870000}"/>
    <cellStyle name="Output 3 2 2 4 2 2 4 3" xfId="40532" xr:uid="{00000000-0005-0000-0000-000014870000}"/>
    <cellStyle name="Output 3 2 2 4 2 2 5" xfId="27506" xr:uid="{00000000-0005-0000-0000-000015870000}"/>
    <cellStyle name="Output 3 2 2 4 2 2 6" xfId="35432" xr:uid="{00000000-0005-0000-0000-000016870000}"/>
    <cellStyle name="Output 3 2 2 4 2 3" xfId="27505" xr:uid="{00000000-0005-0000-0000-000017870000}"/>
    <cellStyle name="Output 3 2 2 4 2 4" xfId="34160" xr:uid="{00000000-0005-0000-0000-000018870000}"/>
    <cellStyle name="Output 3 2 2 4 3" xfId="17338" xr:uid="{00000000-0005-0000-0000-000019870000}"/>
    <cellStyle name="Output 3 2 2 4 3 2" xfId="17339" xr:uid="{00000000-0005-0000-0000-00001A870000}"/>
    <cellStyle name="Output 3 2 2 4 3 2 2" xfId="17340" xr:uid="{00000000-0005-0000-0000-00001B870000}"/>
    <cellStyle name="Output 3 2 2 4 3 2 2 2" xfId="27514" xr:uid="{00000000-0005-0000-0000-00001C870000}"/>
    <cellStyle name="Output 3 2 2 4 3 2 2 3" xfId="38742" xr:uid="{00000000-0005-0000-0000-00001D870000}"/>
    <cellStyle name="Output 3 2 2 4 3 2 3" xfId="17341" xr:uid="{00000000-0005-0000-0000-00001E870000}"/>
    <cellStyle name="Output 3 2 2 4 3 2 3 2" xfId="27515" xr:uid="{00000000-0005-0000-0000-00001F870000}"/>
    <cellStyle name="Output 3 2 2 4 3 2 3 3" xfId="41282" xr:uid="{00000000-0005-0000-0000-000020870000}"/>
    <cellStyle name="Output 3 2 2 4 3 2 4" xfId="27513" xr:uid="{00000000-0005-0000-0000-000021870000}"/>
    <cellStyle name="Output 3 2 2 4 3 2 5" xfId="36189" xr:uid="{00000000-0005-0000-0000-000022870000}"/>
    <cellStyle name="Output 3 2 2 4 3 3" xfId="17342" xr:uid="{00000000-0005-0000-0000-000023870000}"/>
    <cellStyle name="Output 3 2 2 4 3 3 2" xfId="27516" xr:uid="{00000000-0005-0000-0000-000024870000}"/>
    <cellStyle name="Output 3 2 2 4 3 3 3" xfId="37470" xr:uid="{00000000-0005-0000-0000-000025870000}"/>
    <cellStyle name="Output 3 2 2 4 3 4" xfId="17343" xr:uid="{00000000-0005-0000-0000-000026870000}"/>
    <cellStyle name="Output 3 2 2 4 3 4 2" xfId="27517" xr:uid="{00000000-0005-0000-0000-000027870000}"/>
    <cellStyle name="Output 3 2 2 4 3 4 3" xfId="40012" xr:uid="{00000000-0005-0000-0000-000028870000}"/>
    <cellStyle name="Output 3 2 2 4 3 5" xfId="27512" xr:uid="{00000000-0005-0000-0000-000029870000}"/>
    <cellStyle name="Output 3 2 2 4 3 6" xfId="34910" xr:uid="{00000000-0005-0000-0000-00002A870000}"/>
    <cellStyle name="Output 3 2 2 4 4" xfId="27504" xr:uid="{00000000-0005-0000-0000-00002B870000}"/>
    <cellStyle name="Output 3 2 2 4 5" xfId="33613" xr:uid="{00000000-0005-0000-0000-00002C870000}"/>
    <cellStyle name="Output 3 2 2 5" xfId="17344" xr:uid="{00000000-0005-0000-0000-00002D870000}"/>
    <cellStyle name="Output 3 2 2 5 2" xfId="17345" xr:uid="{00000000-0005-0000-0000-00002E870000}"/>
    <cellStyle name="Output 3 2 2 5 2 2" xfId="17346" xr:uid="{00000000-0005-0000-0000-00002F870000}"/>
    <cellStyle name="Output 3 2 2 5 2 2 2" xfId="27520" xr:uid="{00000000-0005-0000-0000-000030870000}"/>
    <cellStyle name="Output 3 2 2 5 2 2 3" xfId="38144" xr:uid="{00000000-0005-0000-0000-000031870000}"/>
    <cellStyle name="Output 3 2 2 5 2 3" xfId="17347" xr:uid="{00000000-0005-0000-0000-000032870000}"/>
    <cellStyle name="Output 3 2 2 5 2 3 2" xfId="27521" xr:uid="{00000000-0005-0000-0000-000033870000}"/>
    <cellStyle name="Output 3 2 2 5 2 3 3" xfId="40684" xr:uid="{00000000-0005-0000-0000-000034870000}"/>
    <cellStyle name="Output 3 2 2 5 2 4" xfId="27519" xr:uid="{00000000-0005-0000-0000-000035870000}"/>
    <cellStyle name="Output 3 2 2 5 2 5" xfId="35591" xr:uid="{00000000-0005-0000-0000-000036870000}"/>
    <cellStyle name="Output 3 2 2 5 3" xfId="17348" xr:uid="{00000000-0005-0000-0000-000037870000}"/>
    <cellStyle name="Output 3 2 2 5 3 2" xfId="27522" xr:uid="{00000000-0005-0000-0000-000038870000}"/>
    <cellStyle name="Output 3 2 2 5 3 3" xfId="36870" xr:uid="{00000000-0005-0000-0000-000039870000}"/>
    <cellStyle name="Output 3 2 2 5 4" xfId="17349" xr:uid="{00000000-0005-0000-0000-00003A870000}"/>
    <cellStyle name="Output 3 2 2 5 4 2" xfId="27523" xr:uid="{00000000-0005-0000-0000-00003B870000}"/>
    <cellStyle name="Output 3 2 2 5 4 3" xfId="39414" xr:uid="{00000000-0005-0000-0000-00003C870000}"/>
    <cellStyle name="Output 3 2 2 5 5" xfId="27518" xr:uid="{00000000-0005-0000-0000-00003D870000}"/>
    <cellStyle name="Output 3 2 2 5 6" xfId="34316" xr:uid="{00000000-0005-0000-0000-00003E870000}"/>
    <cellStyle name="Output 3 2 2 6" xfId="27475" xr:uid="{00000000-0005-0000-0000-00003F870000}"/>
    <cellStyle name="Output 3 2 2 7" xfId="31710" xr:uid="{00000000-0005-0000-0000-000040870000}"/>
    <cellStyle name="Output 3 2 3" xfId="17350" xr:uid="{00000000-0005-0000-0000-000041870000}"/>
    <cellStyle name="Output 3 2 3 2" xfId="17351" xr:uid="{00000000-0005-0000-0000-000042870000}"/>
    <cellStyle name="Output 3 2 3 2 2" xfId="17352" xr:uid="{00000000-0005-0000-0000-000043870000}"/>
    <cellStyle name="Output 3 2 3 2 2 2" xfId="17353" xr:uid="{00000000-0005-0000-0000-000044870000}"/>
    <cellStyle name="Output 3 2 3 2 2 2 2" xfId="17354" xr:uid="{00000000-0005-0000-0000-000045870000}"/>
    <cellStyle name="Output 3 2 3 2 2 2 2 2" xfId="27528" xr:uid="{00000000-0005-0000-0000-000046870000}"/>
    <cellStyle name="Output 3 2 3 2 2 2 2 3" xfId="38873" xr:uid="{00000000-0005-0000-0000-000047870000}"/>
    <cellStyle name="Output 3 2 3 2 2 2 3" xfId="17355" xr:uid="{00000000-0005-0000-0000-000048870000}"/>
    <cellStyle name="Output 3 2 3 2 2 2 3 2" xfId="27529" xr:uid="{00000000-0005-0000-0000-000049870000}"/>
    <cellStyle name="Output 3 2 3 2 2 2 3 3" xfId="41413" xr:uid="{00000000-0005-0000-0000-00004A870000}"/>
    <cellStyle name="Output 3 2 3 2 2 2 4" xfId="27527" xr:uid="{00000000-0005-0000-0000-00004B870000}"/>
    <cellStyle name="Output 3 2 3 2 2 2 5" xfId="36320" xr:uid="{00000000-0005-0000-0000-00004C870000}"/>
    <cellStyle name="Output 3 2 3 2 2 3" xfId="17356" xr:uid="{00000000-0005-0000-0000-00004D870000}"/>
    <cellStyle name="Output 3 2 3 2 2 3 2" xfId="27530" xr:uid="{00000000-0005-0000-0000-00004E870000}"/>
    <cellStyle name="Output 3 2 3 2 2 3 3" xfId="37601" xr:uid="{00000000-0005-0000-0000-00004F870000}"/>
    <cellStyle name="Output 3 2 3 2 2 4" xfId="17357" xr:uid="{00000000-0005-0000-0000-000050870000}"/>
    <cellStyle name="Output 3 2 3 2 2 4 2" xfId="27531" xr:uid="{00000000-0005-0000-0000-000051870000}"/>
    <cellStyle name="Output 3 2 3 2 2 4 3" xfId="40143" xr:uid="{00000000-0005-0000-0000-000052870000}"/>
    <cellStyle name="Output 3 2 3 2 2 5" xfId="27526" xr:uid="{00000000-0005-0000-0000-000053870000}"/>
    <cellStyle name="Output 3 2 3 2 2 6" xfId="35041" xr:uid="{00000000-0005-0000-0000-000054870000}"/>
    <cellStyle name="Output 3 2 3 2 3" xfId="27525" xr:uid="{00000000-0005-0000-0000-000055870000}"/>
    <cellStyle name="Output 3 2 3 2 4" xfId="33770" xr:uid="{00000000-0005-0000-0000-000056870000}"/>
    <cellStyle name="Output 3 2 3 3" xfId="17358" xr:uid="{00000000-0005-0000-0000-000057870000}"/>
    <cellStyle name="Output 3 2 3 3 2" xfId="17359" xr:uid="{00000000-0005-0000-0000-000058870000}"/>
    <cellStyle name="Output 3 2 3 3 2 2" xfId="17360" xr:uid="{00000000-0005-0000-0000-000059870000}"/>
    <cellStyle name="Output 3 2 3 3 2 2 2" xfId="27534" xr:uid="{00000000-0005-0000-0000-00005A870000}"/>
    <cellStyle name="Output 3 2 3 3 2 2 3" xfId="38353" xr:uid="{00000000-0005-0000-0000-00005B870000}"/>
    <cellStyle name="Output 3 2 3 3 2 3" xfId="17361" xr:uid="{00000000-0005-0000-0000-00005C870000}"/>
    <cellStyle name="Output 3 2 3 3 2 3 2" xfId="27535" xr:uid="{00000000-0005-0000-0000-00005D870000}"/>
    <cellStyle name="Output 3 2 3 3 2 3 3" xfId="40893" xr:uid="{00000000-0005-0000-0000-00005E870000}"/>
    <cellStyle name="Output 3 2 3 3 2 4" xfId="27533" xr:uid="{00000000-0005-0000-0000-00005F870000}"/>
    <cellStyle name="Output 3 2 3 3 2 5" xfId="35800" xr:uid="{00000000-0005-0000-0000-000060870000}"/>
    <cellStyle name="Output 3 2 3 3 3" xfId="17362" xr:uid="{00000000-0005-0000-0000-000061870000}"/>
    <cellStyle name="Output 3 2 3 3 3 2" xfId="27536" xr:uid="{00000000-0005-0000-0000-000062870000}"/>
    <cellStyle name="Output 3 2 3 3 3 3" xfId="37079" xr:uid="{00000000-0005-0000-0000-000063870000}"/>
    <cellStyle name="Output 3 2 3 3 4" xfId="17363" xr:uid="{00000000-0005-0000-0000-000064870000}"/>
    <cellStyle name="Output 3 2 3 3 4 2" xfId="27537" xr:uid="{00000000-0005-0000-0000-000065870000}"/>
    <cellStyle name="Output 3 2 3 3 4 3" xfId="39623" xr:uid="{00000000-0005-0000-0000-000066870000}"/>
    <cellStyle name="Output 3 2 3 3 5" xfId="27532" xr:uid="{00000000-0005-0000-0000-000067870000}"/>
    <cellStyle name="Output 3 2 3 3 6" xfId="34524" xr:uid="{00000000-0005-0000-0000-000068870000}"/>
    <cellStyle name="Output 3 2 3 4" xfId="27524" xr:uid="{00000000-0005-0000-0000-000069870000}"/>
    <cellStyle name="Output 3 2 3 5" xfId="32569" xr:uid="{00000000-0005-0000-0000-00006A870000}"/>
    <cellStyle name="Output 3 2 4" xfId="17364" xr:uid="{00000000-0005-0000-0000-00006B870000}"/>
    <cellStyle name="Output 3 2 4 2" xfId="17365" xr:uid="{00000000-0005-0000-0000-00006C870000}"/>
    <cellStyle name="Output 3 2 4 2 2" xfId="17366" xr:uid="{00000000-0005-0000-0000-00006D870000}"/>
    <cellStyle name="Output 3 2 4 2 2 2" xfId="17367" xr:uid="{00000000-0005-0000-0000-00006E870000}"/>
    <cellStyle name="Output 3 2 4 2 2 2 2" xfId="17368" xr:uid="{00000000-0005-0000-0000-00006F870000}"/>
    <cellStyle name="Output 3 2 4 2 2 2 2 2" xfId="27542" xr:uid="{00000000-0005-0000-0000-000070870000}"/>
    <cellStyle name="Output 3 2 4 2 2 2 2 3" xfId="39024" xr:uid="{00000000-0005-0000-0000-000071870000}"/>
    <cellStyle name="Output 3 2 4 2 2 2 3" xfId="17369" xr:uid="{00000000-0005-0000-0000-000072870000}"/>
    <cellStyle name="Output 3 2 4 2 2 2 3 2" xfId="27543" xr:uid="{00000000-0005-0000-0000-000073870000}"/>
    <cellStyle name="Output 3 2 4 2 2 2 3 3" xfId="41564" xr:uid="{00000000-0005-0000-0000-000074870000}"/>
    <cellStyle name="Output 3 2 4 2 2 2 4" xfId="27541" xr:uid="{00000000-0005-0000-0000-000075870000}"/>
    <cellStyle name="Output 3 2 4 2 2 2 5" xfId="36471" xr:uid="{00000000-0005-0000-0000-000076870000}"/>
    <cellStyle name="Output 3 2 4 2 2 3" xfId="17370" xr:uid="{00000000-0005-0000-0000-000077870000}"/>
    <cellStyle name="Output 3 2 4 2 2 3 2" xfId="27544" xr:uid="{00000000-0005-0000-0000-000078870000}"/>
    <cellStyle name="Output 3 2 4 2 2 3 3" xfId="37752" xr:uid="{00000000-0005-0000-0000-000079870000}"/>
    <cellStyle name="Output 3 2 4 2 2 4" xfId="17371" xr:uid="{00000000-0005-0000-0000-00007A870000}"/>
    <cellStyle name="Output 3 2 4 2 2 4 2" xfId="27545" xr:uid="{00000000-0005-0000-0000-00007B870000}"/>
    <cellStyle name="Output 3 2 4 2 2 4 3" xfId="40294" xr:uid="{00000000-0005-0000-0000-00007C870000}"/>
    <cellStyle name="Output 3 2 4 2 2 5" xfId="27540" xr:uid="{00000000-0005-0000-0000-00007D870000}"/>
    <cellStyle name="Output 3 2 4 2 2 6" xfId="35192" xr:uid="{00000000-0005-0000-0000-00007E870000}"/>
    <cellStyle name="Output 3 2 4 2 3" xfId="27539" xr:uid="{00000000-0005-0000-0000-00007F870000}"/>
    <cellStyle name="Output 3 2 4 2 4" xfId="33921" xr:uid="{00000000-0005-0000-0000-000080870000}"/>
    <cellStyle name="Output 3 2 4 3" xfId="17372" xr:uid="{00000000-0005-0000-0000-000081870000}"/>
    <cellStyle name="Output 3 2 4 3 2" xfId="17373" xr:uid="{00000000-0005-0000-0000-000082870000}"/>
    <cellStyle name="Output 3 2 4 3 2 2" xfId="17374" xr:uid="{00000000-0005-0000-0000-000083870000}"/>
    <cellStyle name="Output 3 2 4 3 2 2 2" xfId="27548" xr:uid="{00000000-0005-0000-0000-000084870000}"/>
    <cellStyle name="Output 3 2 4 3 2 2 3" xfId="38504" xr:uid="{00000000-0005-0000-0000-000085870000}"/>
    <cellStyle name="Output 3 2 4 3 2 3" xfId="17375" xr:uid="{00000000-0005-0000-0000-000086870000}"/>
    <cellStyle name="Output 3 2 4 3 2 3 2" xfId="27549" xr:uid="{00000000-0005-0000-0000-000087870000}"/>
    <cellStyle name="Output 3 2 4 3 2 3 3" xfId="41044" xr:uid="{00000000-0005-0000-0000-000088870000}"/>
    <cellStyle name="Output 3 2 4 3 2 4" xfId="27547" xr:uid="{00000000-0005-0000-0000-000089870000}"/>
    <cellStyle name="Output 3 2 4 3 2 5" xfId="35951" xr:uid="{00000000-0005-0000-0000-00008A870000}"/>
    <cellStyle name="Output 3 2 4 3 3" xfId="17376" xr:uid="{00000000-0005-0000-0000-00008B870000}"/>
    <cellStyle name="Output 3 2 4 3 3 2" xfId="27550" xr:uid="{00000000-0005-0000-0000-00008C870000}"/>
    <cellStyle name="Output 3 2 4 3 3 3" xfId="37230" xr:uid="{00000000-0005-0000-0000-00008D870000}"/>
    <cellStyle name="Output 3 2 4 3 4" xfId="17377" xr:uid="{00000000-0005-0000-0000-00008E870000}"/>
    <cellStyle name="Output 3 2 4 3 4 2" xfId="27551" xr:uid="{00000000-0005-0000-0000-00008F870000}"/>
    <cellStyle name="Output 3 2 4 3 4 3" xfId="39774" xr:uid="{00000000-0005-0000-0000-000090870000}"/>
    <cellStyle name="Output 3 2 4 3 5" xfId="27546" xr:uid="{00000000-0005-0000-0000-000091870000}"/>
    <cellStyle name="Output 3 2 4 3 6" xfId="34671" xr:uid="{00000000-0005-0000-0000-000092870000}"/>
    <cellStyle name="Output 3 2 4 4" xfId="27538" xr:uid="{00000000-0005-0000-0000-000093870000}"/>
    <cellStyle name="Output 3 2 4 5" xfId="32718" xr:uid="{00000000-0005-0000-0000-000094870000}"/>
    <cellStyle name="Output 3 2 5" xfId="17378" xr:uid="{00000000-0005-0000-0000-000095870000}"/>
    <cellStyle name="Output 3 2 5 2" xfId="17379" xr:uid="{00000000-0005-0000-0000-000096870000}"/>
    <cellStyle name="Output 3 2 5 2 2" xfId="17380" xr:uid="{00000000-0005-0000-0000-000097870000}"/>
    <cellStyle name="Output 3 2 5 2 2 2" xfId="17381" xr:uid="{00000000-0005-0000-0000-000098870000}"/>
    <cellStyle name="Output 3 2 5 2 2 2 2" xfId="17382" xr:uid="{00000000-0005-0000-0000-000099870000}"/>
    <cellStyle name="Output 3 2 5 2 2 2 2 2" xfId="27556" xr:uid="{00000000-0005-0000-0000-00009A870000}"/>
    <cellStyle name="Output 3 2 5 2 2 2 2 3" xfId="39183" xr:uid="{00000000-0005-0000-0000-00009B870000}"/>
    <cellStyle name="Output 3 2 5 2 2 2 3" xfId="17383" xr:uid="{00000000-0005-0000-0000-00009C870000}"/>
    <cellStyle name="Output 3 2 5 2 2 2 3 2" xfId="27557" xr:uid="{00000000-0005-0000-0000-00009D870000}"/>
    <cellStyle name="Output 3 2 5 2 2 2 3 3" xfId="41723" xr:uid="{00000000-0005-0000-0000-00009E870000}"/>
    <cellStyle name="Output 3 2 5 2 2 2 4" xfId="27555" xr:uid="{00000000-0005-0000-0000-00009F870000}"/>
    <cellStyle name="Output 3 2 5 2 2 2 5" xfId="36630" xr:uid="{00000000-0005-0000-0000-0000A0870000}"/>
    <cellStyle name="Output 3 2 5 2 2 3" xfId="17384" xr:uid="{00000000-0005-0000-0000-0000A1870000}"/>
    <cellStyle name="Output 3 2 5 2 2 3 2" xfId="27558" xr:uid="{00000000-0005-0000-0000-0000A2870000}"/>
    <cellStyle name="Output 3 2 5 2 2 3 3" xfId="37913" xr:uid="{00000000-0005-0000-0000-0000A3870000}"/>
    <cellStyle name="Output 3 2 5 2 2 4" xfId="17385" xr:uid="{00000000-0005-0000-0000-0000A4870000}"/>
    <cellStyle name="Output 3 2 5 2 2 4 2" xfId="27559" xr:uid="{00000000-0005-0000-0000-0000A5870000}"/>
    <cellStyle name="Output 3 2 5 2 2 4 3" xfId="40453" xr:uid="{00000000-0005-0000-0000-0000A6870000}"/>
    <cellStyle name="Output 3 2 5 2 2 5" xfId="27554" xr:uid="{00000000-0005-0000-0000-0000A7870000}"/>
    <cellStyle name="Output 3 2 5 2 2 6" xfId="35353" xr:uid="{00000000-0005-0000-0000-0000A8870000}"/>
    <cellStyle name="Output 3 2 5 2 3" xfId="27553" xr:uid="{00000000-0005-0000-0000-0000A9870000}"/>
    <cellStyle name="Output 3 2 5 2 4" xfId="34081" xr:uid="{00000000-0005-0000-0000-0000AA870000}"/>
    <cellStyle name="Output 3 2 5 3" xfId="17386" xr:uid="{00000000-0005-0000-0000-0000AB870000}"/>
    <cellStyle name="Output 3 2 5 3 2" xfId="17387" xr:uid="{00000000-0005-0000-0000-0000AC870000}"/>
    <cellStyle name="Output 3 2 5 3 2 2" xfId="17388" xr:uid="{00000000-0005-0000-0000-0000AD870000}"/>
    <cellStyle name="Output 3 2 5 3 2 2 2" xfId="27562" xr:uid="{00000000-0005-0000-0000-0000AE870000}"/>
    <cellStyle name="Output 3 2 5 3 2 2 3" xfId="38663" xr:uid="{00000000-0005-0000-0000-0000AF870000}"/>
    <cellStyle name="Output 3 2 5 3 2 3" xfId="17389" xr:uid="{00000000-0005-0000-0000-0000B0870000}"/>
    <cellStyle name="Output 3 2 5 3 2 3 2" xfId="27563" xr:uid="{00000000-0005-0000-0000-0000B1870000}"/>
    <cellStyle name="Output 3 2 5 3 2 3 3" xfId="41203" xr:uid="{00000000-0005-0000-0000-0000B2870000}"/>
    <cellStyle name="Output 3 2 5 3 2 4" xfId="27561" xr:uid="{00000000-0005-0000-0000-0000B3870000}"/>
    <cellStyle name="Output 3 2 5 3 2 5" xfId="36110" xr:uid="{00000000-0005-0000-0000-0000B4870000}"/>
    <cellStyle name="Output 3 2 5 3 3" xfId="17390" xr:uid="{00000000-0005-0000-0000-0000B5870000}"/>
    <cellStyle name="Output 3 2 5 3 3 2" xfId="27564" xr:uid="{00000000-0005-0000-0000-0000B6870000}"/>
    <cellStyle name="Output 3 2 5 3 3 3" xfId="37391" xr:uid="{00000000-0005-0000-0000-0000B7870000}"/>
    <cellStyle name="Output 3 2 5 3 4" xfId="17391" xr:uid="{00000000-0005-0000-0000-0000B8870000}"/>
    <cellStyle name="Output 3 2 5 3 4 2" xfId="27565" xr:uid="{00000000-0005-0000-0000-0000B9870000}"/>
    <cellStyle name="Output 3 2 5 3 4 3" xfId="39933" xr:uid="{00000000-0005-0000-0000-0000BA870000}"/>
    <cellStyle name="Output 3 2 5 3 5" xfId="27560" xr:uid="{00000000-0005-0000-0000-0000BB870000}"/>
    <cellStyle name="Output 3 2 5 3 6" xfId="34830" xr:uid="{00000000-0005-0000-0000-0000BC870000}"/>
    <cellStyle name="Output 3 2 5 4" xfId="27552" xr:uid="{00000000-0005-0000-0000-0000BD870000}"/>
    <cellStyle name="Output 3 2 5 5" xfId="32894" xr:uid="{00000000-0005-0000-0000-0000BE870000}"/>
    <cellStyle name="Output 3 2 6" xfId="17392" xr:uid="{00000000-0005-0000-0000-0000BF870000}"/>
    <cellStyle name="Output 3 2 6 2" xfId="17393" xr:uid="{00000000-0005-0000-0000-0000C0870000}"/>
    <cellStyle name="Output 3 2 6 2 2" xfId="17394" xr:uid="{00000000-0005-0000-0000-0000C1870000}"/>
    <cellStyle name="Output 3 2 6 2 2 2" xfId="27568" xr:uid="{00000000-0005-0000-0000-0000C2870000}"/>
    <cellStyle name="Output 3 2 6 2 2 3" xfId="38065" xr:uid="{00000000-0005-0000-0000-0000C3870000}"/>
    <cellStyle name="Output 3 2 6 2 3" xfId="17395" xr:uid="{00000000-0005-0000-0000-0000C4870000}"/>
    <cellStyle name="Output 3 2 6 2 3 2" xfId="27569" xr:uid="{00000000-0005-0000-0000-0000C5870000}"/>
    <cellStyle name="Output 3 2 6 2 3 3" xfId="40605" xr:uid="{00000000-0005-0000-0000-0000C6870000}"/>
    <cellStyle name="Output 3 2 6 2 4" xfId="27567" xr:uid="{00000000-0005-0000-0000-0000C7870000}"/>
    <cellStyle name="Output 3 2 6 2 5" xfId="35512" xr:uid="{00000000-0005-0000-0000-0000C8870000}"/>
    <cellStyle name="Output 3 2 6 3" xfId="17396" xr:uid="{00000000-0005-0000-0000-0000C9870000}"/>
    <cellStyle name="Output 3 2 6 3 2" xfId="27570" xr:uid="{00000000-0005-0000-0000-0000CA870000}"/>
    <cellStyle name="Output 3 2 6 3 3" xfId="36791" xr:uid="{00000000-0005-0000-0000-0000CB870000}"/>
    <cellStyle name="Output 3 2 6 4" xfId="17397" xr:uid="{00000000-0005-0000-0000-0000CC870000}"/>
    <cellStyle name="Output 3 2 6 4 2" xfId="27571" xr:uid="{00000000-0005-0000-0000-0000CD870000}"/>
    <cellStyle name="Output 3 2 6 4 3" xfId="39335" xr:uid="{00000000-0005-0000-0000-0000CE870000}"/>
    <cellStyle name="Output 3 2 6 5" xfId="27566" xr:uid="{00000000-0005-0000-0000-0000CF870000}"/>
    <cellStyle name="Output 3 2 6 6" xfId="34237" xr:uid="{00000000-0005-0000-0000-0000D0870000}"/>
    <cellStyle name="Output 3 2 7" xfId="17300" xr:uid="{00000000-0005-0000-0000-0000D1870000}"/>
    <cellStyle name="Output 3 2 8" xfId="27474" xr:uid="{00000000-0005-0000-0000-0000D2870000}"/>
    <cellStyle name="Output 3 3" xfId="2777" xr:uid="{00000000-0005-0000-0000-0000D3870000}"/>
    <cellStyle name="Output 3 3 10" xfId="27572" xr:uid="{00000000-0005-0000-0000-0000D4870000}"/>
    <cellStyle name="Output 3 3 11" xfId="31709" xr:uid="{00000000-0005-0000-0000-0000D5870000}"/>
    <cellStyle name="Output 3 3 2" xfId="17399" xr:uid="{00000000-0005-0000-0000-0000D6870000}"/>
    <cellStyle name="Output 3 3 2 2" xfId="17400" xr:uid="{00000000-0005-0000-0000-0000D7870000}"/>
    <cellStyle name="Output 3 3 2 2 2" xfId="17401" xr:uid="{00000000-0005-0000-0000-0000D8870000}"/>
    <cellStyle name="Output 3 3 2 2 2 2" xfId="17402" xr:uid="{00000000-0005-0000-0000-0000D9870000}"/>
    <cellStyle name="Output 3 3 2 2 2 2 2" xfId="17403" xr:uid="{00000000-0005-0000-0000-0000DA870000}"/>
    <cellStyle name="Output 3 3 2 2 2 2 2 2" xfId="27577" xr:uid="{00000000-0005-0000-0000-0000DB870000}"/>
    <cellStyle name="Output 3 3 2 2 2 2 2 3" xfId="38950" xr:uid="{00000000-0005-0000-0000-0000DC870000}"/>
    <cellStyle name="Output 3 3 2 2 2 2 3" xfId="17404" xr:uid="{00000000-0005-0000-0000-0000DD870000}"/>
    <cellStyle name="Output 3 3 2 2 2 2 3 2" xfId="27578" xr:uid="{00000000-0005-0000-0000-0000DE870000}"/>
    <cellStyle name="Output 3 3 2 2 2 2 3 3" xfId="41490" xr:uid="{00000000-0005-0000-0000-0000DF870000}"/>
    <cellStyle name="Output 3 3 2 2 2 2 4" xfId="27576" xr:uid="{00000000-0005-0000-0000-0000E0870000}"/>
    <cellStyle name="Output 3 3 2 2 2 2 5" xfId="36397" xr:uid="{00000000-0005-0000-0000-0000E1870000}"/>
    <cellStyle name="Output 3 3 2 2 2 3" xfId="17405" xr:uid="{00000000-0005-0000-0000-0000E2870000}"/>
    <cellStyle name="Output 3 3 2 2 2 3 2" xfId="27579" xr:uid="{00000000-0005-0000-0000-0000E3870000}"/>
    <cellStyle name="Output 3 3 2 2 2 3 3" xfId="37678" xr:uid="{00000000-0005-0000-0000-0000E4870000}"/>
    <cellStyle name="Output 3 3 2 2 2 4" xfId="17406" xr:uid="{00000000-0005-0000-0000-0000E5870000}"/>
    <cellStyle name="Output 3 3 2 2 2 4 2" xfId="27580" xr:uid="{00000000-0005-0000-0000-0000E6870000}"/>
    <cellStyle name="Output 3 3 2 2 2 4 3" xfId="40220" xr:uid="{00000000-0005-0000-0000-0000E7870000}"/>
    <cellStyle name="Output 3 3 2 2 2 5" xfId="27575" xr:uid="{00000000-0005-0000-0000-0000E8870000}"/>
    <cellStyle name="Output 3 3 2 2 2 6" xfId="35118" xr:uid="{00000000-0005-0000-0000-0000E9870000}"/>
    <cellStyle name="Output 3 3 2 2 3" xfId="27574" xr:uid="{00000000-0005-0000-0000-0000EA870000}"/>
    <cellStyle name="Output 3 3 2 2 4" xfId="33847" xr:uid="{00000000-0005-0000-0000-0000EB870000}"/>
    <cellStyle name="Output 3 3 2 3" xfId="17407" xr:uid="{00000000-0005-0000-0000-0000EC870000}"/>
    <cellStyle name="Output 3 3 2 3 2" xfId="17408" xr:uid="{00000000-0005-0000-0000-0000ED870000}"/>
    <cellStyle name="Output 3 3 2 3 2 2" xfId="17409" xr:uid="{00000000-0005-0000-0000-0000EE870000}"/>
    <cellStyle name="Output 3 3 2 3 2 2 2" xfId="27583" xr:uid="{00000000-0005-0000-0000-0000EF870000}"/>
    <cellStyle name="Output 3 3 2 3 2 2 3" xfId="38430" xr:uid="{00000000-0005-0000-0000-0000F0870000}"/>
    <cellStyle name="Output 3 3 2 3 2 3" xfId="17410" xr:uid="{00000000-0005-0000-0000-0000F1870000}"/>
    <cellStyle name="Output 3 3 2 3 2 3 2" xfId="27584" xr:uid="{00000000-0005-0000-0000-0000F2870000}"/>
    <cellStyle name="Output 3 3 2 3 2 3 3" xfId="40970" xr:uid="{00000000-0005-0000-0000-0000F3870000}"/>
    <cellStyle name="Output 3 3 2 3 2 4" xfId="27582" xr:uid="{00000000-0005-0000-0000-0000F4870000}"/>
    <cellStyle name="Output 3 3 2 3 2 5" xfId="35877" xr:uid="{00000000-0005-0000-0000-0000F5870000}"/>
    <cellStyle name="Output 3 3 2 3 3" xfId="17411" xr:uid="{00000000-0005-0000-0000-0000F6870000}"/>
    <cellStyle name="Output 3 3 2 3 3 2" xfId="27585" xr:uid="{00000000-0005-0000-0000-0000F7870000}"/>
    <cellStyle name="Output 3 3 2 3 3 3" xfId="37156" xr:uid="{00000000-0005-0000-0000-0000F8870000}"/>
    <cellStyle name="Output 3 3 2 3 4" xfId="17412" xr:uid="{00000000-0005-0000-0000-0000F9870000}"/>
    <cellStyle name="Output 3 3 2 3 4 2" xfId="27586" xr:uid="{00000000-0005-0000-0000-0000FA870000}"/>
    <cellStyle name="Output 3 3 2 3 4 3" xfId="39700" xr:uid="{00000000-0005-0000-0000-0000FB870000}"/>
    <cellStyle name="Output 3 3 2 3 5" xfId="27581" xr:uid="{00000000-0005-0000-0000-0000FC870000}"/>
    <cellStyle name="Output 3 3 2 3 6" xfId="34599" xr:uid="{00000000-0005-0000-0000-0000FD870000}"/>
    <cellStyle name="Output 3 3 2 4" xfId="27573" xr:uid="{00000000-0005-0000-0000-0000FE870000}"/>
    <cellStyle name="Output 3 3 2 5" xfId="32644" xr:uid="{00000000-0005-0000-0000-0000FF870000}"/>
    <cellStyle name="Output 3 3 3" xfId="17413" xr:uid="{00000000-0005-0000-0000-000000880000}"/>
    <cellStyle name="Output 3 3 3 2" xfId="17414" xr:uid="{00000000-0005-0000-0000-000001880000}"/>
    <cellStyle name="Output 3 3 3 2 2" xfId="17415" xr:uid="{00000000-0005-0000-0000-000002880000}"/>
    <cellStyle name="Output 3 3 3 2 2 2" xfId="17416" xr:uid="{00000000-0005-0000-0000-000003880000}"/>
    <cellStyle name="Output 3 3 3 2 2 2 2" xfId="17417" xr:uid="{00000000-0005-0000-0000-000004880000}"/>
    <cellStyle name="Output 3 3 3 2 2 2 2 2" xfId="27591" xr:uid="{00000000-0005-0000-0000-000005880000}"/>
    <cellStyle name="Output 3 3 3 2 2 2 2 3" xfId="39102" xr:uid="{00000000-0005-0000-0000-000006880000}"/>
    <cellStyle name="Output 3 3 3 2 2 2 3" xfId="17418" xr:uid="{00000000-0005-0000-0000-000007880000}"/>
    <cellStyle name="Output 3 3 3 2 2 2 3 2" xfId="27592" xr:uid="{00000000-0005-0000-0000-000008880000}"/>
    <cellStyle name="Output 3 3 3 2 2 2 3 3" xfId="41642" xr:uid="{00000000-0005-0000-0000-000009880000}"/>
    <cellStyle name="Output 3 3 3 2 2 2 4" xfId="27590" xr:uid="{00000000-0005-0000-0000-00000A880000}"/>
    <cellStyle name="Output 3 3 3 2 2 2 5" xfId="36549" xr:uid="{00000000-0005-0000-0000-00000B880000}"/>
    <cellStyle name="Output 3 3 3 2 2 3" xfId="17419" xr:uid="{00000000-0005-0000-0000-00000C880000}"/>
    <cellStyle name="Output 3 3 3 2 2 3 2" xfId="27593" xr:uid="{00000000-0005-0000-0000-00000D880000}"/>
    <cellStyle name="Output 3 3 3 2 2 3 3" xfId="37830" xr:uid="{00000000-0005-0000-0000-00000E880000}"/>
    <cellStyle name="Output 3 3 3 2 2 4" xfId="17420" xr:uid="{00000000-0005-0000-0000-00000F880000}"/>
    <cellStyle name="Output 3 3 3 2 2 4 2" xfId="27594" xr:uid="{00000000-0005-0000-0000-000010880000}"/>
    <cellStyle name="Output 3 3 3 2 2 4 3" xfId="40372" xr:uid="{00000000-0005-0000-0000-000011880000}"/>
    <cellStyle name="Output 3 3 3 2 2 5" xfId="27589" xr:uid="{00000000-0005-0000-0000-000012880000}"/>
    <cellStyle name="Output 3 3 3 2 2 6" xfId="35270" xr:uid="{00000000-0005-0000-0000-000013880000}"/>
    <cellStyle name="Output 3 3 3 2 3" xfId="27588" xr:uid="{00000000-0005-0000-0000-000014880000}"/>
    <cellStyle name="Output 3 3 3 2 4" xfId="33998" xr:uid="{00000000-0005-0000-0000-000015880000}"/>
    <cellStyle name="Output 3 3 3 3" xfId="17421" xr:uid="{00000000-0005-0000-0000-000016880000}"/>
    <cellStyle name="Output 3 3 3 3 2" xfId="17422" xr:uid="{00000000-0005-0000-0000-000017880000}"/>
    <cellStyle name="Output 3 3 3 3 2 2" xfId="17423" xr:uid="{00000000-0005-0000-0000-000018880000}"/>
    <cellStyle name="Output 3 3 3 3 2 2 2" xfId="27597" xr:uid="{00000000-0005-0000-0000-000019880000}"/>
    <cellStyle name="Output 3 3 3 3 2 2 3" xfId="38582" xr:uid="{00000000-0005-0000-0000-00001A880000}"/>
    <cellStyle name="Output 3 3 3 3 2 3" xfId="17424" xr:uid="{00000000-0005-0000-0000-00001B880000}"/>
    <cellStyle name="Output 3 3 3 3 2 3 2" xfId="27598" xr:uid="{00000000-0005-0000-0000-00001C880000}"/>
    <cellStyle name="Output 3 3 3 3 2 3 3" xfId="41122" xr:uid="{00000000-0005-0000-0000-00001D880000}"/>
    <cellStyle name="Output 3 3 3 3 2 4" xfId="27596" xr:uid="{00000000-0005-0000-0000-00001E880000}"/>
    <cellStyle name="Output 3 3 3 3 2 5" xfId="36029" xr:uid="{00000000-0005-0000-0000-00001F880000}"/>
    <cellStyle name="Output 3 3 3 3 3" xfId="17425" xr:uid="{00000000-0005-0000-0000-000020880000}"/>
    <cellStyle name="Output 3 3 3 3 3 2" xfId="27599" xr:uid="{00000000-0005-0000-0000-000021880000}"/>
    <cellStyle name="Output 3 3 3 3 3 3" xfId="37308" xr:uid="{00000000-0005-0000-0000-000022880000}"/>
    <cellStyle name="Output 3 3 3 3 4" xfId="17426" xr:uid="{00000000-0005-0000-0000-000023880000}"/>
    <cellStyle name="Output 3 3 3 3 4 2" xfId="27600" xr:uid="{00000000-0005-0000-0000-000024880000}"/>
    <cellStyle name="Output 3 3 3 3 4 3" xfId="39852" xr:uid="{00000000-0005-0000-0000-000025880000}"/>
    <cellStyle name="Output 3 3 3 3 5" xfId="27595" xr:uid="{00000000-0005-0000-0000-000026880000}"/>
    <cellStyle name="Output 3 3 3 3 6" xfId="34747" xr:uid="{00000000-0005-0000-0000-000027880000}"/>
    <cellStyle name="Output 3 3 3 4" xfId="27587" xr:uid="{00000000-0005-0000-0000-000028880000}"/>
    <cellStyle name="Output 3 3 3 5" xfId="32790" xr:uid="{00000000-0005-0000-0000-000029880000}"/>
    <cellStyle name="Output 3 3 4" xfId="17427" xr:uid="{00000000-0005-0000-0000-00002A880000}"/>
    <cellStyle name="Output 3 3 4 2" xfId="17428" xr:uid="{00000000-0005-0000-0000-00002B880000}"/>
    <cellStyle name="Output 3 3 4 2 2" xfId="17429" xr:uid="{00000000-0005-0000-0000-00002C880000}"/>
    <cellStyle name="Output 3 3 4 2 2 2" xfId="17430" xr:uid="{00000000-0005-0000-0000-00002D880000}"/>
    <cellStyle name="Output 3 3 4 2 2 2 2" xfId="17431" xr:uid="{00000000-0005-0000-0000-00002E880000}"/>
    <cellStyle name="Output 3 3 4 2 2 2 2 2" xfId="27605" xr:uid="{00000000-0005-0000-0000-00002F880000}"/>
    <cellStyle name="Output 3 3 4 2 2 2 2 3" xfId="39261" xr:uid="{00000000-0005-0000-0000-000030880000}"/>
    <cellStyle name="Output 3 3 4 2 2 2 3" xfId="17432" xr:uid="{00000000-0005-0000-0000-000031880000}"/>
    <cellStyle name="Output 3 3 4 2 2 2 3 2" xfId="27606" xr:uid="{00000000-0005-0000-0000-000032880000}"/>
    <cellStyle name="Output 3 3 4 2 2 2 3 3" xfId="41801" xr:uid="{00000000-0005-0000-0000-000033880000}"/>
    <cellStyle name="Output 3 3 4 2 2 2 4" xfId="27604" xr:uid="{00000000-0005-0000-0000-000034880000}"/>
    <cellStyle name="Output 3 3 4 2 2 2 5" xfId="36708" xr:uid="{00000000-0005-0000-0000-000035880000}"/>
    <cellStyle name="Output 3 3 4 2 2 3" xfId="17433" xr:uid="{00000000-0005-0000-0000-000036880000}"/>
    <cellStyle name="Output 3 3 4 2 2 3 2" xfId="27607" xr:uid="{00000000-0005-0000-0000-000037880000}"/>
    <cellStyle name="Output 3 3 4 2 2 3 3" xfId="37991" xr:uid="{00000000-0005-0000-0000-000038880000}"/>
    <cellStyle name="Output 3 3 4 2 2 4" xfId="17434" xr:uid="{00000000-0005-0000-0000-000039880000}"/>
    <cellStyle name="Output 3 3 4 2 2 4 2" xfId="27608" xr:uid="{00000000-0005-0000-0000-00003A880000}"/>
    <cellStyle name="Output 3 3 4 2 2 4 3" xfId="40531" xr:uid="{00000000-0005-0000-0000-00003B880000}"/>
    <cellStyle name="Output 3 3 4 2 2 5" xfId="27603" xr:uid="{00000000-0005-0000-0000-00003C880000}"/>
    <cellStyle name="Output 3 3 4 2 2 6" xfId="35431" xr:uid="{00000000-0005-0000-0000-00003D880000}"/>
    <cellStyle name="Output 3 3 4 2 3" xfId="27602" xr:uid="{00000000-0005-0000-0000-00003E880000}"/>
    <cellStyle name="Output 3 3 4 2 4" xfId="34159" xr:uid="{00000000-0005-0000-0000-00003F880000}"/>
    <cellStyle name="Output 3 3 4 3" xfId="17435" xr:uid="{00000000-0005-0000-0000-000040880000}"/>
    <cellStyle name="Output 3 3 4 3 2" xfId="17436" xr:uid="{00000000-0005-0000-0000-000041880000}"/>
    <cellStyle name="Output 3 3 4 3 2 2" xfId="17437" xr:uid="{00000000-0005-0000-0000-000042880000}"/>
    <cellStyle name="Output 3 3 4 3 2 2 2" xfId="27611" xr:uid="{00000000-0005-0000-0000-000043880000}"/>
    <cellStyle name="Output 3 3 4 3 2 2 3" xfId="38741" xr:uid="{00000000-0005-0000-0000-000044880000}"/>
    <cellStyle name="Output 3 3 4 3 2 3" xfId="17438" xr:uid="{00000000-0005-0000-0000-000045880000}"/>
    <cellStyle name="Output 3 3 4 3 2 3 2" xfId="27612" xr:uid="{00000000-0005-0000-0000-000046880000}"/>
    <cellStyle name="Output 3 3 4 3 2 3 3" xfId="41281" xr:uid="{00000000-0005-0000-0000-000047880000}"/>
    <cellStyle name="Output 3 3 4 3 2 4" xfId="27610" xr:uid="{00000000-0005-0000-0000-000048880000}"/>
    <cellStyle name="Output 3 3 4 3 2 5" xfId="36188" xr:uid="{00000000-0005-0000-0000-000049880000}"/>
    <cellStyle name="Output 3 3 4 3 3" xfId="17439" xr:uid="{00000000-0005-0000-0000-00004A880000}"/>
    <cellStyle name="Output 3 3 4 3 3 2" xfId="27613" xr:uid="{00000000-0005-0000-0000-00004B880000}"/>
    <cellStyle name="Output 3 3 4 3 3 3" xfId="37469" xr:uid="{00000000-0005-0000-0000-00004C880000}"/>
    <cellStyle name="Output 3 3 4 3 4" xfId="17440" xr:uid="{00000000-0005-0000-0000-00004D880000}"/>
    <cellStyle name="Output 3 3 4 3 4 2" xfId="27614" xr:uid="{00000000-0005-0000-0000-00004E880000}"/>
    <cellStyle name="Output 3 3 4 3 4 3" xfId="40011" xr:uid="{00000000-0005-0000-0000-00004F880000}"/>
    <cellStyle name="Output 3 3 4 3 5" xfId="27609" xr:uid="{00000000-0005-0000-0000-000050880000}"/>
    <cellStyle name="Output 3 3 4 3 6" xfId="34909" xr:uid="{00000000-0005-0000-0000-000051880000}"/>
    <cellStyle name="Output 3 3 4 4" xfId="27601" xr:uid="{00000000-0005-0000-0000-000052880000}"/>
    <cellStyle name="Output 3 3 4 5" xfId="33612" xr:uid="{00000000-0005-0000-0000-000053880000}"/>
    <cellStyle name="Output 3 3 5" xfId="17441" xr:uid="{00000000-0005-0000-0000-000054880000}"/>
    <cellStyle name="Output 3 3 5 2" xfId="17442" xr:uid="{00000000-0005-0000-0000-000055880000}"/>
    <cellStyle name="Output 3 3 5 2 2" xfId="17443" xr:uid="{00000000-0005-0000-0000-000056880000}"/>
    <cellStyle name="Output 3 3 5 2 2 2" xfId="17444" xr:uid="{00000000-0005-0000-0000-000057880000}"/>
    <cellStyle name="Output 3 3 5 2 2 2 2" xfId="27618" xr:uid="{00000000-0005-0000-0000-000058880000}"/>
    <cellStyle name="Output 3 3 5 2 2 2 3" xfId="38284" xr:uid="{00000000-0005-0000-0000-000059880000}"/>
    <cellStyle name="Output 3 3 5 2 2 3" xfId="17445" xr:uid="{00000000-0005-0000-0000-00005A880000}"/>
    <cellStyle name="Output 3 3 5 2 2 3 2" xfId="27619" xr:uid="{00000000-0005-0000-0000-00005B880000}"/>
    <cellStyle name="Output 3 3 5 2 2 3 3" xfId="40824" xr:uid="{00000000-0005-0000-0000-00005C880000}"/>
    <cellStyle name="Output 3 3 5 2 2 4" xfId="27617" xr:uid="{00000000-0005-0000-0000-00005D880000}"/>
    <cellStyle name="Output 3 3 5 2 2 5" xfId="35731" xr:uid="{00000000-0005-0000-0000-00005E880000}"/>
    <cellStyle name="Output 3 3 5 2 3" xfId="17446" xr:uid="{00000000-0005-0000-0000-00005F880000}"/>
    <cellStyle name="Output 3 3 5 2 3 2" xfId="27620" xr:uid="{00000000-0005-0000-0000-000060880000}"/>
    <cellStyle name="Output 3 3 5 2 3 3" xfId="37010" xr:uid="{00000000-0005-0000-0000-000061880000}"/>
    <cellStyle name="Output 3 3 5 2 4" xfId="17447" xr:uid="{00000000-0005-0000-0000-000062880000}"/>
    <cellStyle name="Output 3 3 5 2 4 2" xfId="27621" xr:uid="{00000000-0005-0000-0000-000063880000}"/>
    <cellStyle name="Output 3 3 5 2 4 3" xfId="39554" xr:uid="{00000000-0005-0000-0000-000064880000}"/>
    <cellStyle name="Output 3 3 5 2 5" xfId="27616" xr:uid="{00000000-0005-0000-0000-000065880000}"/>
    <cellStyle name="Output 3 3 5 2 6" xfId="34456" xr:uid="{00000000-0005-0000-0000-000066880000}"/>
    <cellStyle name="Output 3 3 5 3" xfId="27615" xr:uid="{00000000-0005-0000-0000-000067880000}"/>
    <cellStyle name="Output 3 3 5 4" xfId="32479" xr:uid="{00000000-0005-0000-0000-000068880000}"/>
    <cellStyle name="Output 3 3 6" xfId="17448" xr:uid="{00000000-0005-0000-0000-000069880000}"/>
    <cellStyle name="Output 3 3 6 2" xfId="17449" xr:uid="{00000000-0005-0000-0000-00006A880000}"/>
    <cellStyle name="Output 3 3 6 2 2" xfId="17450" xr:uid="{00000000-0005-0000-0000-00006B880000}"/>
    <cellStyle name="Output 3 3 6 2 2 2" xfId="17451" xr:uid="{00000000-0005-0000-0000-00006C880000}"/>
    <cellStyle name="Output 3 3 6 2 2 2 2" xfId="27625" xr:uid="{00000000-0005-0000-0000-00006D880000}"/>
    <cellStyle name="Output 3 3 6 2 2 2 3" xfId="38804" xr:uid="{00000000-0005-0000-0000-00006E880000}"/>
    <cellStyle name="Output 3 3 6 2 2 3" xfId="17452" xr:uid="{00000000-0005-0000-0000-00006F880000}"/>
    <cellStyle name="Output 3 3 6 2 2 3 2" xfId="27626" xr:uid="{00000000-0005-0000-0000-000070880000}"/>
    <cellStyle name="Output 3 3 6 2 2 3 3" xfId="41344" xr:uid="{00000000-0005-0000-0000-000071880000}"/>
    <cellStyle name="Output 3 3 6 2 2 4" xfId="27624" xr:uid="{00000000-0005-0000-0000-000072880000}"/>
    <cellStyle name="Output 3 3 6 2 2 5" xfId="36251" xr:uid="{00000000-0005-0000-0000-000073880000}"/>
    <cellStyle name="Output 3 3 6 2 3" xfId="17453" xr:uid="{00000000-0005-0000-0000-000074880000}"/>
    <cellStyle name="Output 3 3 6 2 3 2" xfId="27627" xr:uid="{00000000-0005-0000-0000-000075880000}"/>
    <cellStyle name="Output 3 3 6 2 3 3" xfId="37532" xr:uid="{00000000-0005-0000-0000-000076880000}"/>
    <cellStyle name="Output 3 3 6 2 4" xfId="17454" xr:uid="{00000000-0005-0000-0000-000077880000}"/>
    <cellStyle name="Output 3 3 6 2 4 2" xfId="27628" xr:uid="{00000000-0005-0000-0000-000078880000}"/>
    <cellStyle name="Output 3 3 6 2 4 3" xfId="40074" xr:uid="{00000000-0005-0000-0000-000079880000}"/>
    <cellStyle name="Output 3 3 6 2 5" xfId="27623" xr:uid="{00000000-0005-0000-0000-00007A880000}"/>
    <cellStyle name="Output 3 3 6 2 6" xfId="34972" xr:uid="{00000000-0005-0000-0000-00007B880000}"/>
    <cellStyle name="Output 3 3 6 3" xfId="27622" xr:uid="{00000000-0005-0000-0000-00007C880000}"/>
    <cellStyle name="Output 3 3 6 4" xfId="33699" xr:uid="{00000000-0005-0000-0000-00007D880000}"/>
    <cellStyle name="Output 3 3 7" xfId="17455" xr:uid="{00000000-0005-0000-0000-00007E880000}"/>
    <cellStyle name="Output 3 3 7 2" xfId="17456" xr:uid="{00000000-0005-0000-0000-00007F880000}"/>
    <cellStyle name="Output 3 3 7 2 2" xfId="17457" xr:uid="{00000000-0005-0000-0000-000080880000}"/>
    <cellStyle name="Output 3 3 7 2 2 2" xfId="27631" xr:uid="{00000000-0005-0000-0000-000081880000}"/>
    <cellStyle name="Output 3 3 7 2 2 3" xfId="38143" xr:uid="{00000000-0005-0000-0000-000082880000}"/>
    <cellStyle name="Output 3 3 7 2 3" xfId="17458" xr:uid="{00000000-0005-0000-0000-000083880000}"/>
    <cellStyle name="Output 3 3 7 2 3 2" xfId="27632" xr:uid="{00000000-0005-0000-0000-000084880000}"/>
    <cellStyle name="Output 3 3 7 2 3 3" xfId="40683" xr:uid="{00000000-0005-0000-0000-000085880000}"/>
    <cellStyle name="Output 3 3 7 2 4" xfId="27630" xr:uid="{00000000-0005-0000-0000-000086880000}"/>
    <cellStyle name="Output 3 3 7 2 5" xfId="35590" xr:uid="{00000000-0005-0000-0000-000087880000}"/>
    <cellStyle name="Output 3 3 7 3" xfId="17459" xr:uid="{00000000-0005-0000-0000-000088880000}"/>
    <cellStyle name="Output 3 3 7 3 2" xfId="27633" xr:uid="{00000000-0005-0000-0000-000089880000}"/>
    <cellStyle name="Output 3 3 7 3 3" xfId="36869" xr:uid="{00000000-0005-0000-0000-00008A880000}"/>
    <cellStyle name="Output 3 3 7 4" xfId="17460" xr:uid="{00000000-0005-0000-0000-00008B880000}"/>
    <cellStyle name="Output 3 3 7 4 2" xfId="27634" xr:uid="{00000000-0005-0000-0000-00008C880000}"/>
    <cellStyle name="Output 3 3 7 4 3" xfId="39413" xr:uid="{00000000-0005-0000-0000-00008D880000}"/>
    <cellStyle name="Output 3 3 7 5" xfId="27629" xr:uid="{00000000-0005-0000-0000-00008E880000}"/>
    <cellStyle name="Output 3 3 7 6" xfId="34315" xr:uid="{00000000-0005-0000-0000-00008F880000}"/>
    <cellStyle name="Output 3 3 8" xfId="17461" xr:uid="{00000000-0005-0000-0000-000090880000}"/>
    <cellStyle name="Output 3 3 8 2" xfId="27635" xr:uid="{00000000-0005-0000-0000-000091880000}"/>
    <cellStyle name="Output 3 3 9" xfId="17398" xr:uid="{00000000-0005-0000-0000-000092880000}"/>
    <cellStyle name="Output 3 4" xfId="2778" xr:uid="{00000000-0005-0000-0000-000093880000}"/>
    <cellStyle name="Output 3 4 2" xfId="17463" xr:uid="{00000000-0005-0000-0000-000094880000}"/>
    <cellStyle name="Output 3 4 2 2" xfId="17464" xr:uid="{00000000-0005-0000-0000-000095880000}"/>
    <cellStyle name="Output 3 4 2 2 2" xfId="17465" xr:uid="{00000000-0005-0000-0000-000096880000}"/>
    <cellStyle name="Output 3 4 2 2 2 2" xfId="17466" xr:uid="{00000000-0005-0000-0000-000097880000}"/>
    <cellStyle name="Output 3 4 2 2 2 2 2" xfId="27640" xr:uid="{00000000-0005-0000-0000-000098880000}"/>
    <cellStyle name="Output 3 4 2 2 2 2 3" xfId="38872" xr:uid="{00000000-0005-0000-0000-000099880000}"/>
    <cellStyle name="Output 3 4 2 2 2 3" xfId="17467" xr:uid="{00000000-0005-0000-0000-00009A880000}"/>
    <cellStyle name="Output 3 4 2 2 2 3 2" xfId="27641" xr:uid="{00000000-0005-0000-0000-00009B880000}"/>
    <cellStyle name="Output 3 4 2 2 2 3 3" xfId="41412" xr:uid="{00000000-0005-0000-0000-00009C880000}"/>
    <cellStyle name="Output 3 4 2 2 2 4" xfId="27639" xr:uid="{00000000-0005-0000-0000-00009D880000}"/>
    <cellStyle name="Output 3 4 2 2 2 5" xfId="36319" xr:uid="{00000000-0005-0000-0000-00009E880000}"/>
    <cellStyle name="Output 3 4 2 2 3" xfId="17468" xr:uid="{00000000-0005-0000-0000-00009F880000}"/>
    <cellStyle name="Output 3 4 2 2 3 2" xfId="27642" xr:uid="{00000000-0005-0000-0000-0000A0880000}"/>
    <cellStyle name="Output 3 4 2 2 3 3" xfId="37600" xr:uid="{00000000-0005-0000-0000-0000A1880000}"/>
    <cellStyle name="Output 3 4 2 2 4" xfId="17469" xr:uid="{00000000-0005-0000-0000-0000A2880000}"/>
    <cellStyle name="Output 3 4 2 2 4 2" xfId="27643" xr:uid="{00000000-0005-0000-0000-0000A3880000}"/>
    <cellStyle name="Output 3 4 2 2 4 3" xfId="40142" xr:uid="{00000000-0005-0000-0000-0000A4880000}"/>
    <cellStyle name="Output 3 4 2 2 5" xfId="27638" xr:uid="{00000000-0005-0000-0000-0000A5880000}"/>
    <cellStyle name="Output 3 4 2 2 6" xfId="35040" xr:uid="{00000000-0005-0000-0000-0000A6880000}"/>
    <cellStyle name="Output 3 4 2 3" xfId="27637" xr:uid="{00000000-0005-0000-0000-0000A7880000}"/>
    <cellStyle name="Output 3 4 2 4" xfId="33769" xr:uid="{00000000-0005-0000-0000-0000A8880000}"/>
    <cellStyle name="Output 3 4 3" xfId="17470" xr:uid="{00000000-0005-0000-0000-0000A9880000}"/>
    <cellStyle name="Output 3 4 3 2" xfId="17471" xr:uid="{00000000-0005-0000-0000-0000AA880000}"/>
    <cellStyle name="Output 3 4 3 2 2" xfId="17472" xr:uid="{00000000-0005-0000-0000-0000AB880000}"/>
    <cellStyle name="Output 3 4 3 2 2 2" xfId="27646" xr:uid="{00000000-0005-0000-0000-0000AC880000}"/>
    <cellStyle name="Output 3 4 3 2 2 3" xfId="38352" xr:uid="{00000000-0005-0000-0000-0000AD880000}"/>
    <cellStyle name="Output 3 4 3 2 3" xfId="17473" xr:uid="{00000000-0005-0000-0000-0000AE880000}"/>
    <cellStyle name="Output 3 4 3 2 3 2" xfId="27647" xr:uid="{00000000-0005-0000-0000-0000AF880000}"/>
    <cellStyle name="Output 3 4 3 2 3 3" xfId="40892" xr:uid="{00000000-0005-0000-0000-0000B0880000}"/>
    <cellStyle name="Output 3 4 3 2 4" xfId="27645" xr:uid="{00000000-0005-0000-0000-0000B1880000}"/>
    <cellStyle name="Output 3 4 3 2 5" xfId="35799" xr:uid="{00000000-0005-0000-0000-0000B2880000}"/>
    <cellStyle name="Output 3 4 3 3" xfId="17474" xr:uid="{00000000-0005-0000-0000-0000B3880000}"/>
    <cellStyle name="Output 3 4 3 3 2" xfId="27648" xr:uid="{00000000-0005-0000-0000-0000B4880000}"/>
    <cellStyle name="Output 3 4 3 3 3" xfId="37078" xr:uid="{00000000-0005-0000-0000-0000B5880000}"/>
    <cellStyle name="Output 3 4 3 4" xfId="17475" xr:uid="{00000000-0005-0000-0000-0000B6880000}"/>
    <cellStyle name="Output 3 4 3 4 2" xfId="27649" xr:uid="{00000000-0005-0000-0000-0000B7880000}"/>
    <cellStyle name="Output 3 4 3 4 3" xfId="39622" xr:uid="{00000000-0005-0000-0000-0000B8880000}"/>
    <cellStyle name="Output 3 4 3 5" xfId="27644" xr:uid="{00000000-0005-0000-0000-0000B9880000}"/>
    <cellStyle name="Output 3 4 3 6" xfId="34523" xr:uid="{00000000-0005-0000-0000-0000BA880000}"/>
    <cellStyle name="Output 3 4 4" xfId="17476" xr:uid="{00000000-0005-0000-0000-0000BB880000}"/>
    <cellStyle name="Output 3 4 4 2" xfId="27650" xr:uid="{00000000-0005-0000-0000-0000BC880000}"/>
    <cellStyle name="Output 3 4 5" xfId="17462" xr:uid="{00000000-0005-0000-0000-0000BD880000}"/>
    <cellStyle name="Output 3 4 6" xfId="27636" xr:uid="{00000000-0005-0000-0000-0000BE880000}"/>
    <cellStyle name="Output 3 4 7" xfId="32568" xr:uid="{00000000-0005-0000-0000-0000BF880000}"/>
    <cellStyle name="Output 3 5" xfId="17477" xr:uid="{00000000-0005-0000-0000-0000C0880000}"/>
    <cellStyle name="Output 3 5 2" xfId="17478" xr:uid="{00000000-0005-0000-0000-0000C1880000}"/>
    <cellStyle name="Output 3 5 2 2" xfId="17479" xr:uid="{00000000-0005-0000-0000-0000C2880000}"/>
    <cellStyle name="Output 3 5 2 2 2" xfId="17480" xr:uid="{00000000-0005-0000-0000-0000C3880000}"/>
    <cellStyle name="Output 3 5 2 2 2 2" xfId="17481" xr:uid="{00000000-0005-0000-0000-0000C4880000}"/>
    <cellStyle name="Output 3 5 2 2 2 2 2" xfId="27655" xr:uid="{00000000-0005-0000-0000-0000C5880000}"/>
    <cellStyle name="Output 3 5 2 2 2 2 3" xfId="39023" xr:uid="{00000000-0005-0000-0000-0000C6880000}"/>
    <cellStyle name="Output 3 5 2 2 2 3" xfId="17482" xr:uid="{00000000-0005-0000-0000-0000C7880000}"/>
    <cellStyle name="Output 3 5 2 2 2 3 2" xfId="27656" xr:uid="{00000000-0005-0000-0000-0000C8880000}"/>
    <cellStyle name="Output 3 5 2 2 2 3 3" xfId="41563" xr:uid="{00000000-0005-0000-0000-0000C9880000}"/>
    <cellStyle name="Output 3 5 2 2 2 4" xfId="27654" xr:uid="{00000000-0005-0000-0000-0000CA880000}"/>
    <cellStyle name="Output 3 5 2 2 2 5" xfId="36470" xr:uid="{00000000-0005-0000-0000-0000CB880000}"/>
    <cellStyle name="Output 3 5 2 2 3" xfId="17483" xr:uid="{00000000-0005-0000-0000-0000CC880000}"/>
    <cellStyle name="Output 3 5 2 2 3 2" xfId="27657" xr:uid="{00000000-0005-0000-0000-0000CD880000}"/>
    <cellStyle name="Output 3 5 2 2 3 3" xfId="37751" xr:uid="{00000000-0005-0000-0000-0000CE880000}"/>
    <cellStyle name="Output 3 5 2 2 4" xfId="17484" xr:uid="{00000000-0005-0000-0000-0000CF880000}"/>
    <cellStyle name="Output 3 5 2 2 4 2" xfId="27658" xr:uid="{00000000-0005-0000-0000-0000D0880000}"/>
    <cellStyle name="Output 3 5 2 2 4 3" xfId="40293" xr:uid="{00000000-0005-0000-0000-0000D1880000}"/>
    <cellStyle name="Output 3 5 2 2 5" xfId="27653" xr:uid="{00000000-0005-0000-0000-0000D2880000}"/>
    <cellStyle name="Output 3 5 2 2 6" xfId="35191" xr:uid="{00000000-0005-0000-0000-0000D3880000}"/>
    <cellStyle name="Output 3 5 2 3" xfId="27652" xr:uid="{00000000-0005-0000-0000-0000D4880000}"/>
    <cellStyle name="Output 3 5 2 4" xfId="33920" xr:uid="{00000000-0005-0000-0000-0000D5880000}"/>
    <cellStyle name="Output 3 5 3" xfId="17485" xr:uid="{00000000-0005-0000-0000-0000D6880000}"/>
    <cellStyle name="Output 3 5 3 2" xfId="17486" xr:uid="{00000000-0005-0000-0000-0000D7880000}"/>
    <cellStyle name="Output 3 5 3 2 2" xfId="17487" xr:uid="{00000000-0005-0000-0000-0000D8880000}"/>
    <cellStyle name="Output 3 5 3 2 2 2" xfId="27661" xr:uid="{00000000-0005-0000-0000-0000D9880000}"/>
    <cellStyle name="Output 3 5 3 2 2 3" xfId="38503" xr:uid="{00000000-0005-0000-0000-0000DA880000}"/>
    <cellStyle name="Output 3 5 3 2 3" xfId="17488" xr:uid="{00000000-0005-0000-0000-0000DB880000}"/>
    <cellStyle name="Output 3 5 3 2 3 2" xfId="27662" xr:uid="{00000000-0005-0000-0000-0000DC880000}"/>
    <cellStyle name="Output 3 5 3 2 3 3" xfId="41043" xr:uid="{00000000-0005-0000-0000-0000DD880000}"/>
    <cellStyle name="Output 3 5 3 2 4" xfId="27660" xr:uid="{00000000-0005-0000-0000-0000DE880000}"/>
    <cellStyle name="Output 3 5 3 2 5" xfId="35950" xr:uid="{00000000-0005-0000-0000-0000DF880000}"/>
    <cellStyle name="Output 3 5 3 3" xfId="17489" xr:uid="{00000000-0005-0000-0000-0000E0880000}"/>
    <cellStyle name="Output 3 5 3 3 2" xfId="27663" xr:uid="{00000000-0005-0000-0000-0000E1880000}"/>
    <cellStyle name="Output 3 5 3 3 3" xfId="37229" xr:uid="{00000000-0005-0000-0000-0000E2880000}"/>
    <cellStyle name="Output 3 5 3 4" xfId="17490" xr:uid="{00000000-0005-0000-0000-0000E3880000}"/>
    <cellStyle name="Output 3 5 3 4 2" xfId="27664" xr:uid="{00000000-0005-0000-0000-0000E4880000}"/>
    <cellStyle name="Output 3 5 3 4 3" xfId="39773" xr:uid="{00000000-0005-0000-0000-0000E5880000}"/>
    <cellStyle name="Output 3 5 3 5" xfId="27659" xr:uid="{00000000-0005-0000-0000-0000E6880000}"/>
    <cellStyle name="Output 3 5 3 6" xfId="34670" xr:uid="{00000000-0005-0000-0000-0000E7880000}"/>
    <cellStyle name="Output 3 5 4" xfId="17491" xr:uid="{00000000-0005-0000-0000-0000E8880000}"/>
    <cellStyle name="Output 3 5 4 2" xfId="27665" xr:uid="{00000000-0005-0000-0000-0000E9880000}"/>
    <cellStyle name="Output 3 5 5" xfId="27651" xr:uid="{00000000-0005-0000-0000-0000EA880000}"/>
    <cellStyle name="Output 3 5 6" xfId="32717" xr:uid="{00000000-0005-0000-0000-0000EB880000}"/>
    <cellStyle name="Output 3 6" xfId="17492" xr:uid="{00000000-0005-0000-0000-0000EC880000}"/>
    <cellStyle name="Output 3 6 2" xfId="17493" xr:uid="{00000000-0005-0000-0000-0000ED880000}"/>
    <cellStyle name="Output 3 6 2 2" xfId="17494" xr:uid="{00000000-0005-0000-0000-0000EE880000}"/>
    <cellStyle name="Output 3 6 2 2 2" xfId="17495" xr:uid="{00000000-0005-0000-0000-0000EF880000}"/>
    <cellStyle name="Output 3 6 2 2 2 2" xfId="17496" xr:uid="{00000000-0005-0000-0000-0000F0880000}"/>
    <cellStyle name="Output 3 6 2 2 2 2 2" xfId="27670" xr:uid="{00000000-0005-0000-0000-0000F1880000}"/>
    <cellStyle name="Output 3 6 2 2 2 2 3" xfId="39182" xr:uid="{00000000-0005-0000-0000-0000F2880000}"/>
    <cellStyle name="Output 3 6 2 2 2 3" xfId="17497" xr:uid="{00000000-0005-0000-0000-0000F3880000}"/>
    <cellStyle name="Output 3 6 2 2 2 3 2" xfId="27671" xr:uid="{00000000-0005-0000-0000-0000F4880000}"/>
    <cellStyle name="Output 3 6 2 2 2 3 3" xfId="41722" xr:uid="{00000000-0005-0000-0000-0000F5880000}"/>
    <cellStyle name="Output 3 6 2 2 2 4" xfId="27669" xr:uid="{00000000-0005-0000-0000-0000F6880000}"/>
    <cellStyle name="Output 3 6 2 2 2 5" xfId="36629" xr:uid="{00000000-0005-0000-0000-0000F7880000}"/>
    <cellStyle name="Output 3 6 2 2 3" xfId="17498" xr:uid="{00000000-0005-0000-0000-0000F8880000}"/>
    <cellStyle name="Output 3 6 2 2 3 2" xfId="27672" xr:uid="{00000000-0005-0000-0000-0000F9880000}"/>
    <cellStyle name="Output 3 6 2 2 3 3" xfId="37912" xr:uid="{00000000-0005-0000-0000-0000FA880000}"/>
    <cellStyle name="Output 3 6 2 2 4" xfId="17499" xr:uid="{00000000-0005-0000-0000-0000FB880000}"/>
    <cellStyle name="Output 3 6 2 2 4 2" xfId="27673" xr:uid="{00000000-0005-0000-0000-0000FC880000}"/>
    <cellStyle name="Output 3 6 2 2 4 3" xfId="40452" xr:uid="{00000000-0005-0000-0000-0000FD880000}"/>
    <cellStyle name="Output 3 6 2 2 5" xfId="27668" xr:uid="{00000000-0005-0000-0000-0000FE880000}"/>
    <cellStyle name="Output 3 6 2 2 6" xfId="35352" xr:uid="{00000000-0005-0000-0000-0000FF880000}"/>
    <cellStyle name="Output 3 6 2 3" xfId="27667" xr:uid="{00000000-0005-0000-0000-000000890000}"/>
    <cellStyle name="Output 3 6 2 4" xfId="34080" xr:uid="{00000000-0005-0000-0000-000001890000}"/>
    <cellStyle name="Output 3 6 3" xfId="17500" xr:uid="{00000000-0005-0000-0000-000002890000}"/>
    <cellStyle name="Output 3 6 3 2" xfId="17501" xr:uid="{00000000-0005-0000-0000-000003890000}"/>
    <cellStyle name="Output 3 6 3 2 2" xfId="17502" xr:uid="{00000000-0005-0000-0000-000004890000}"/>
    <cellStyle name="Output 3 6 3 2 2 2" xfId="27676" xr:uid="{00000000-0005-0000-0000-000005890000}"/>
    <cellStyle name="Output 3 6 3 2 2 3" xfId="38662" xr:uid="{00000000-0005-0000-0000-000006890000}"/>
    <cellStyle name="Output 3 6 3 2 3" xfId="17503" xr:uid="{00000000-0005-0000-0000-000007890000}"/>
    <cellStyle name="Output 3 6 3 2 3 2" xfId="27677" xr:uid="{00000000-0005-0000-0000-000008890000}"/>
    <cellStyle name="Output 3 6 3 2 3 3" xfId="41202" xr:uid="{00000000-0005-0000-0000-000009890000}"/>
    <cellStyle name="Output 3 6 3 2 4" xfId="27675" xr:uid="{00000000-0005-0000-0000-00000A890000}"/>
    <cellStyle name="Output 3 6 3 2 5" xfId="36109" xr:uid="{00000000-0005-0000-0000-00000B890000}"/>
    <cellStyle name="Output 3 6 3 3" xfId="17504" xr:uid="{00000000-0005-0000-0000-00000C890000}"/>
    <cellStyle name="Output 3 6 3 3 2" xfId="27678" xr:uid="{00000000-0005-0000-0000-00000D890000}"/>
    <cellStyle name="Output 3 6 3 3 3" xfId="37390" xr:uid="{00000000-0005-0000-0000-00000E890000}"/>
    <cellStyle name="Output 3 6 3 4" xfId="17505" xr:uid="{00000000-0005-0000-0000-00000F890000}"/>
    <cellStyle name="Output 3 6 3 4 2" xfId="27679" xr:uid="{00000000-0005-0000-0000-000010890000}"/>
    <cellStyle name="Output 3 6 3 4 3" xfId="39932" xr:uid="{00000000-0005-0000-0000-000011890000}"/>
    <cellStyle name="Output 3 6 3 5" xfId="27674" xr:uid="{00000000-0005-0000-0000-000012890000}"/>
    <cellStyle name="Output 3 6 3 6" xfId="34829" xr:uid="{00000000-0005-0000-0000-000013890000}"/>
    <cellStyle name="Output 3 6 4" xfId="27666" xr:uid="{00000000-0005-0000-0000-000014890000}"/>
    <cellStyle name="Output 3 6 5" xfId="32893" xr:uid="{00000000-0005-0000-0000-000015890000}"/>
    <cellStyle name="Output 3 7" xfId="17506" xr:uid="{00000000-0005-0000-0000-000016890000}"/>
    <cellStyle name="Output 3 7 2" xfId="17507" xr:uid="{00000000-0005-0000-0000-000017890000}"/>
    <cellStyle name="Output 3 7 2 2" xfId="17508" xr:uid="{00000000-0005-0000-0000-000018890000}"/>
    <cellStyle name="Output 3 7 2 2 2" xfId="27682" xr:uid="{00000000-0005-0000-0000-000019890000}"/>
    <cellStyle name="Output 3 7 2 2 3" xfId="38064" xr:uid="{00000000-0005-0000-0000-00001A890000}"/>
    <cellStyle name="Output 3 7 2 3" xfId="17509" xr:uid="{00000000-0005-0000-0000-00001B890000}"/>
    <cellStyle name="Output 3 7 2 3 2" xfId="27683" xr:uid="{00000000-0005-0000-0000-00001C890000}"/>
    <cellStyle name="Output 3 7 2 3 3" xfId="40604" xr:uid="{00000000-0005-0000-0000-00001D890000}"/>
    <cellStyle name="Output 3 7 2 4" xfId="27681" xr:uid="{00000000-0005-0000-0000-00001E890000}"/>
    <cellStyle name="Output 3 7 2 5" xfId="35511" xr:uid="{00000000-0005-0000-0000-00001F890000}"/>
    <cellStyle name="Output 3 7 3" xfId="17510" xr:uid="{00000000-0005-0000-0000-000020890000}"/>
    <cellStyle name="Output 3 7 3 2" xfId="27684" xr:uid="{00000000-0005-0000-0000-000021890000}"/>
    <cellStyle name="Output 3 7 3 3" xfId="36790" xr:uid="{00000000-0005-0000-0000-000022890000}"/>
    <cellStyle name="Output 3 7 4" xfId="17511" xr:uid="{00000000-0005-0000-0000-000023890000}"/>
    <cellStyle name="Output 3 7 4 2" xfId="27685" xr:uid="{00000000-0005-0000-0000-000024890000}"/>
    <cellStyle name="Output 3 7 4 3" xfId="39334" xr:uid="{00000000-0005-0000-0000-000025890000}"/>
    <cellStyle name="Output 3 7 5" xfId="27680" xr:uid="{00000000-0005-0000-0000-000026890000}"/>
    <cellStyle name="Output 3 7 6" xfId="34236" xr:uid="{00000000-0005-0000-0000-000027890000}"/>
    <cellStyle name="Output 3 8" xfId="17512" xr:uid="{00000000-0005-0000-0000-000028890000}"/>
    <cellStyle name="Output 3 8 2" xfId="27686" xr:uid="{00000000-0005-0000-0000-000029890000}"/>
    <cellStyle name="Output 3 8 3" xfId="42469" xr:uid="{00000000-0005-0000-0000-00002A890000}"/>
    <cellStyle name="Output 3 9" xfId="17299" xr:uid="{00000000-0005-0000-0000-00002B890000}"/>
    <cellStyle name="Output 4" xfId="2779" xr:uid="{00000000-0005-0000-0000-00002C890000}"/>
    <cellStyle name="Output 4 10" xfId="27687" xr:uid="{00000000-0005-0000-0000-00002D890000}"/>
    <cellStyle name="Output 4 2" xfId="2780" xr:uid="{00000000-0005-0000-0000-00002E890000}"/>
    <cellStyle name="Output 4 2 2" xfId="17515" xr:uid="{00000000-0005-0000-0000-00002F890000}"/>
    <cellStyle name="Output 4 2 2 2" xfId="17516" xr:uid="{00000000-0005-0000-0000-000030890000}"/>
    <cellStyle name="Output 4 2 2 2 2" xfId="17517" xr:uid="{00000000-0005-0000-0000-000031890000}"/>
    <cellStyle name="Output 4 2 2 2 2 2" xfId="17518" xr:uid="{00000000-0005-0000-0000-000032890000}"/>
    <cellStyle name="Output 4 2 2 2 2 2 2" xfId="17519" xr:uid="{00000000-0005-0000-0000-000033890000}"/>
    <cellStyle name="Output 4 2 2 2 2 2 2 2" xfId="27693" xr:uid="{00000000-0005-0000-0000-000034890000}"/>
    <cellStyle name="Output 4 2 2 2 2 2 2 3" xfId="38952" xr:uid="{00000000-0005-0000-0000-000035890000}"/>
    <cellStyle name="Output 4 2 2 2 2 2 3" xfId="17520" xr:uid="{00000000-0005-0000-0000-000036890000}"/>
    <cellStyle name="Output 4 2 2 2 2 2 3 2" xfId="27694" xr:uid="{00000000-0005-0000-0000-000037890000}"/>
    <cellStyle name="Output 4 2 2 2 2 2 3 3" xfId="41492" xr:uid="{00000000-0005-0000-0000-000038890000}"/>
    <cellStyle name="Output 4 2 2 2 2 2 4" xfId="27692" xr:uid="{00000000-0005-0000-0000-000039890000}"/>
    <cellStyle name="Output 4 2 2 2 2 2 5" xfId="36399" xr:uid="{00000000-0005-0000-0000-00003A890000}"/>
    <cellStyle name="Output 4 2 2 2 2 3" xfId="17521" xr:uid="{00000000-0005-0000-0000-00003B890000}"/>
    <cellStyle name="Output 4 2 2 2 2 3 2" xfId="27695" xr:uid="{00000000-0005-0000-0000-00003C890000}"/>
    <cellStyle name="Output 4 2 2 2 2 3 3" xfId="37680" xr:uid="{00000000-0005-0000-0000-00003D890000}"/>
    <cellStyle name="Output 4 2 2 2 2 4" xfId="17522" xr:uid="{00000000-0005-0000-0000-00003E890000}"/>
    <cellStyle name="Output 4 2 2 2 2 4 2" xfId="27696" xr:uid="{00000000-0005-0000-0000-00003F890000}"/>
    <cellStyle name="Output 4 2 2 2 2 4 3" xfId="40222" xr:uid="{00000000-0005-0000-0000-000040890000}"/>
    <cellStyle name="Output 4 2 2 2 2 5" xfId="27691" xr:uid="{00000000-0005-0000-0000-000041890000}"/>
    <cellStyle name="Output 4 2 2 2 2 6" xfId="35120" xr:uid="{00000000-0005-0000-0000-000042890000}"/>
    <cellStyle name="Output 4 2 2 2 3" xfId="27690" xr:uid="{00000000-0005-0000-0000-000043890000}"/>
    <cellStyle name="Output 4 2 2 2 4" xfId="33849" xr:uid="{00000000-0005-0000-0000-000044890000}"/>
    <cellStyle name="Output 4 2 2 3" xfId="17523" xr:uid="{00000000-0005-0000-0000-000045890000}"/>
    <cellStyle name="Output 4 2 2 3 2" xfId="17524" xr:uid="{00000000-0005-0000-0000-000046890000}"/>
    <cellStyle name="Output 4 2 2 3 2 2" xfId="17525" xr:uid="{00000000-0005-0000-0000-000047890000}"/>
    <cellStyle name="Output 4 2 2 3 2 2 2" xfId="27699" xr:uid="{00000000-0005-0000-0000-000048890000}"/>
    <cellStyle name="Output 4 2 2 3 2 2 3" xfId="38432" xr:uid="{00000000-0005-0000-0000-000049890000}"/>
    <cellStyle name="Output 4 2 2 3 2 3" xfId="17526" xr:uid="{00000000-0005-0000-0000-00004A890000}"/>
    <cellStyle name="Output 4 2 2 3 2 3 2" xfId="27700" xr:uid="{00000000-0005-0000-0000-00004B890000}"/>
    <cellStyle name="Output 4 2 2 3 2 3 3" xfId="40972" xr:uid="{00000000-0005-0000-0000-00004C890000}"/>
    <cellStyle name="Output 4 2 2 3 2 4" xfId="27698" xr:uid="{00000000-0005-0000-0000-00004D890000}"/>
    <cellStyle name="Output 4 2 2 3 2 5" xfId="35879" xr:uid="{00000000-0005-0000-0000-00004E890000}"/>
    <cellStyle name="Output 4 2 2 3 3" xfId="17527" xr:uid="{00000000-0005-0000-0000-00004F890000}"/>
    <cellStyle name="Output 4 2 2 3 3 2" xfId="27701" xr:uid="{00000000-0005-0000-0000-000050890000}"/>
    <cellStyle name="Output 4 2 2 3 3 3" xfId="37158" xr:uid="{00000000-0005-0000-0000-000051890000}"/>
    <cellStyle name="Output 4 2 2 3 4" xfId="17528" xr:uid="{00000000-0005-0000-0000-000052890000}"/>
    <cellStyle name="Output 4 2 2 3 4 2" xfId="27702" xr:uid="{00000000-0005-0000-0000-000053890000}"/>
    <cellStyle name="Output 4 2 2 3 4 3" xfId="39702" xr:uid="{00000000-0005-0000-0000-000054890000}"/>
    <cellStyle name="Output 4 2 2 3 5" xfId="27697" xr:uid="{00000000-0005-0000-0000-000055890000}"/>
    <cellStyle name="Output 4 2 2 3 6" xfId="34601" xr:uid="{00000000-0005-0000-0000-000056890000}"/>
    <cellStyle name="Output 4 2 2 4" xfId="27689" xr:uid="{00000000-0005-0000-0000-000057890000}"/>
    <cellStyle name="Output 4 2 2 5" xfId="32646" xr:uid="{00000000-0005-0000-0000-000058890000}"/>
    <cellStyle name="Output 4 2 3" xfId="17529" xr:uid="{00000000-0005-0000-0000-000059890000}"/>
    <cellStyle name="Output 4 2 3 2" xfId="17530" xr:uid="{00000000-0005-0000-0000-00005A890000}"/>
    <cellStyle name="Output 4 2 3 2 2" xfId="17531" xr:uid="{00000000-0005-0000-0000-00005B890000}"/>
    <cellStyle name="Output 4 2 3 2 2 2" xfId="17532" xr:uid="{00000000-0005-0000-0000-00005C890000}"/>
    <cellStyle name="Output 4 2 3 2 2 2 2" xfId="17533" xr:uid="{00000000-0005-0000-0000-00005D890000}"/>
    <cellStyle name="Output 4 2 3 2 2 2 2 2" xfId="27707" xr:uid="{00000000-0005-0000-0000-00005E890000}"/>
    <cellStyle name="Output 4 2 3 2 2 2 2 3" xfId="39104" xr:uid="{00000000-0005-0000-0000-00005F890000}"/>
    <cellStyle name="Output 4 2 3 2 2 2 3" xfId="17534" xr:uid="{00000000-0005-0000-0000-000060890000}"/>
    <cellStyle name="Output 4 2 3 2 2 2 3 2" xfId="27708" xr:uid="{00000000-0005-0000-0000-000061890000}"/>
    <cellStyle name="Output 4 2 3 2 2 2 3 3" xfId="41644" xr:uid="{00000000-0005-0000-0000-000062890000}"/>
    <cellStyle name="Output 4 2 3 2 2 2 4" xfId="27706" xr:uid="{00000000-0005-0000-0000-000063890000}"/>
    <cellStyle name="Output 4 2 3 2 2 2 5" xfId="36551" xr:uid="{00000000-0005-0000-0000-000064890000}"/>
    <cellStyle name="Output 4 2 3 2 2 3" xfId="17535" xr:uid="{00000000-0005-0000-0000-000065890000}"/>
    <cellStyle name="Output 4 2 3 2 2 3 2" xfId="27709" xr:uid="{00000000-0005-0000-0000-000066890000}"/>
    <cellStyle name="Output 4 2 3 2 2 3 3" xfId="37832" xr:uid="{00000000-0005-0000-0000-000067890000}"/>
    <cellStyle name="Output 4 2 3 2 2 4" xfId="17536" xr:uid="{00000000-0005-0000-0000-000068890000}"/>
    <cellStyle name="Output 4 2 3 2 2 4 2" xfId="27710" xr:uid="{00000000-0005-0000-0000-000069890000}"/>
    <cellStyle name="Output 4 2 3 2 2 4 3" xfId="40374" xr:uid="{00000000-0005-0000-0000-00006A890000}"/>
    <cellStyle name="Output 4 2 3 2 2 5" xfId="27705" xr:uid="{00000000-0005-0000-0000-00006B890000}"/>
    <cellStyle name="Output 4 2 3 2 2 6" xfId="35272" xr:uid="{00000000-0005-0000-0000-00006C890000}"/>
    <cellStyle name="Output 4 2 3 2 3" xfId="27704" xr:uid="{00000000-0005-0000-0000-00006D890000}"/>
    <cellStyle name="Output 4 2 3 2 4" xfId="34000" xr:uid="{00000000-0005-0000-0000-00006E890000}"/>
    <cellStyle name="Output 4 2 3 3" xfId="17537" xr:uid="{00000000-0005-0000-0000-00006F890000}"/>
    <cellStyle name="Output 4 2 3 3 2" xfId="17538" xr:uid="{00000000-0005-0000-0000-000070890000}"/>
    <cellStyle name="Output 4 2 3 3 2 2" xfId="17539" xr:uid="{00000000-0005-0000-0000-000071890000}"/>
    <cellStyle name="Output 4 2 3 3 2 2 2" xfId="27713" xr:uid="{00000000-0005-0000-0000-000072890000}"/>
    <cellStyle name="Output 4 2 3 3 2 2 3" xfId="38584" xr:uid="{00000000-0005-0000-0000-000073890000}"/>
    <cellStyle name="Output 4 2 3 3 2 3" xfId="17540" xr:uid="{00000000-0005-0000-0000-000074890000}"/>
    <cellStyle name="Output 4 2 3 3 2 3 2" xfId="27714" xr:uid="{00000000-0005-0000-0000-000075890000}"/>
    <cellStyle name="Output 4 2 3 3 2 3 3" xfId="41124" xr:uid="{00000000-0005-0000-0000-000076890000}"/>
    <cellStyle name="Output 4 2 3 3 2 4" xfId="27712" xr:uid="{00000000-0005-0000-0000-000077890000}"/>
    <cellStyle name="Output 4 2 3 3 2 5" xfId="36031" xr:uid="{00000000-0005-0000-0000-000078890000}"/>
    <cellStyle name="Output 4 2 3 3 3" xfId="17541" xr:uid="{00000000-0005-0000-0000-000079890000}"/>
    <cellStyle name="Output 4 2 3 3 3 2" xfId="27715" xr:uid="{00000000-0005-0000-0000-00007A890000}"/>
    <cellStyle name="Output 4 2 3 3 3 3" xfId="37310" xr:uid="{00000000-0005-0000-0000-00007B890000}"/>
    <cellStyle name="Output 4 2 3 3 4" xfId="17542" xr:uid="{00000000-0005-0000-0000-00007C890000}"/>
    <cellStyle name="Output 4 2 3 3 4 2" xfId="27716" xr:uid="{00000000-0005-0000-0000-00007D890000}"/>
    <cellStyle name="Output 4 2 3 3 4 3" xfId="39854" xr:uid="{00000000-0005-0000-0000-00007E890000}"/>
    <cellStyle name="Output 4 2 3 3 5" xfId="27711" xr:uid="{00000000-0005-0000-0000-00007F890000}"/>
    <cellStyle name="Output 4 2 3 3 6" xfId="34749" xr:uid="{00000000-0005-0000-0000-000080890000}"/>
    <cellStyle name="Output 4 2 3 4" xfId="27703" xr:uid="{00000000-0005-0000-0000-000081890000}"/>
    <cellStyle name="Output 4 2 3 5" xfId="32792" xr:uid="{00000000-0005-0000-0000-000082890000}"/>
    <cellStyle name="Output 4 2 4" xfId="17543" xr:uid="{00000000-0005-0000-0000-000083890000}"/>
    <cellStyle name="Output 4 2 4 2" xfId="17544" xr:uid="{00000000-0005-0000-0000-000084890000}"/>
    <cellStyle name="Output 4 2 4 2 2" xfId="17545" xr:uid="{00000000-0005-0000-0000-000085890000}"/>
    <cellStyle name="Output 4 2 4 2 2 2" xfId="17546" xr:uid="{00000000-0005-0000-0000-000086890000}"/>
    <cellStyle name="Output 4 2 4 2 2 2 2" xfId="17547" xr:uid="{00000000-0005-0000-0000-000087890000}"/>
    <cellStyle name="Output 4 2 4 2 2 2 2 2" xfId="27721" xr:uid="{00000000-0005-0000-0000-000088890000}"/>
    <cellStyle name="Output 4 2 4 2 2 2 2 3" xfId="39263" xr:uid="{00000000-0005-0000-0000-000089890000}"/>
    <cellStyle name="Output 4 2 4 2 2 2 3" xfId="17548" xr:uid="{00000000-0005-0000-0000-00008A890000}"/>
    <cellStyle name="Output 4 2 4 2 2 2 3 2" xfId="27722" xr:uid="{00000000-0005-0000-0000-00008B890000}"/>
    <cellStyle name="Output 4 2 4 2 2 2 3 3" xfId="41803" xr:uid="{00000000-0005-0000-0000-00008C890000}"/>
    <cellStyle name="Output 4 2 4 2 2 2 4" xfId="27720" xr:uid="{00000000-0005-0000-0000-00008D890000}"/>
    <cellStyle name="Output 4 2 4 2 2 2 5" xfId="36710" xr:uid="{00000000-0005-0000-0000-00008E890000}"/>
    <cellStyle name="Output 4 2 4 2 2 3" xfId="17549" xr:uid="{00000000-0005-0000-0000-00008F890000}"/>
    <cellStyle name="Output 4 2 4 2 2 3 2" xfId="27723" xr:uid="{00000000-0005-0000-0000-000090890000}"/>
    <cellStyle name="Output 4 2 4 2 2 3 3" xfId="37993" xr:uid="{00000000-0005-0000-0000-000091890000}"/>
    <cellStyle name="Output 4 2 4 2 2 4" xfId="17550" xr:uid="{00000000-0005-0000-0000-000092890000}"/>
    <cellStyle name="Output 4 2 4 2 2 4 2" xfId="27724" xr:uid="{00000000-0005-0000-0000-000093890000}"/>
    <cellStyle name="Output 4 2 4 2 2 4 3" xfId="40533" xr:uid="{00000000-0005-0000-0000-000094890000}"/>
    <cellStyle name="Output 4 2 4 2 2 5" xfId="27719" xr:uid="{00000000-0005-0000-0000-000095890000}"/>
    <cellStyle name="Output 4 2 4 2 2 6" xfId="35433" xr:uid="{00000000-0005-0000-0000-000096890000}"/>
    <cellStyle name="Output 4 2 4 2 3" xfId="27718" xr:uid="{00000000-0005-0000-0000-000097890000}"/>
    <cellStyle name="Output 4 2 4 2 4" xfId="34161" xr:uid="{00000000-0005-0000-0000-000098890000}"/>
    <cellStyle name="Output 4 2 4 3" xfId="17551" xr:uid="{00000000-0005-0000-0000-000099890000}"/>
    <cellStyle name="Output 4 2 4 3 2" xfId="17552" xr:uid="{00000000-0005-0000-0000-00009A890000}"/>
    <cellStyle name="Output 4 2 4 3 2 2" xfId="17553" xr:uid="{00000000-0005-0000-0000-00009B890000}"/>
    <cellStyle name="Output 4 2 4 3 2 2 2" xfId="27727" xr:uid="{00000000-0005-0000-0000-00009C890000}"/>
    <cellStyle name="Output 4 2 4 3 2 2 3" xfId="38743" xr:uid="{00000000-0005-0000-0000-00009D890000}"/>
    <cellStyle name="Output 4 2 4 3 2 3" xfId="17554" xr:uid="{00000000-0005-0000-0000-00009E890000}"/>
    <cellStyle name="Output 4 2 4 3 2 3 2" xfId="27728" xr:uid="{00000000-0005-0000-0000-00009F890000}"/>
    <cellStyle name="Output 4 2 4 3 2 3 3" xfId="41283" xr:uid="{00000000-0005-0000-0000-0000A0890000}"/>
    <cellStyle name="Output 4 2 4 3 2 4" xfId="27726" xr:uid="{00000000-0005-0000-0000-0000A1890000}"/>
    <cellStyle name="Output 4 2 4 3 2 5" xfId="36190" xr:uid="{00000000-0005-0000-0000-0000A2890000}"/>
    <cellStyle name="Output 4 2 4 3 3" xfId="17555" xr:uid="{00000000-0005-0000-0000-0000A3890000}"/>
    <cellStyle name="Output 4 2 4 3 3 2" xfId="27729" xr:uid="{00000000-0005-0000-0000-0000A4890000}"/>
    <cellStyle name="Output 4 2 4 3 3 3" xfId="37471" xr:uid="{00000000-0005-0000-0000-0000A5890000}"/>
    <cellStyle name="Output 4 2 4 3 4" xfId="17556" xr:uid="{00000000-0005-0000-0000-0000A6890000}"/>
    <cellStyle name="Output 4 2 4 3 4 2" xfId="27730" xr:uid="{00000000-0005-0000-0000-0000A7890000}"/>
    <cellStyle name="Output 4 2 4 3 4 3" xfId="40013" xr:uid="{00000000-0005-0000-0000-0000A8890000}"/>
    <cellStyle name="Output 4 2 4 3 5" xfId="27725" xr:uid="{00000000-0005-0000-0000-0000A9890000}"/>
    <cellStyle name="Output 4 2 4 3 6" xfId="34911" xr:uid="{00000000-0005-0000-0000-0000AA890000}"/>
    <cellStyle name="Output 4 2 4 4" xfId="27717" xr:uid="{00000000-0005-0000-0000-0000AB890000}"/>
    <cellStyle name="Output 4 2 4 5" xfId="33614" xr:uid="{00000000-0005-0000-0000-0000AC890000}"/>
    <cellStyle name="Output 4 2 5" xfId="17557" xr:uid="{00000000-0005-0000-0000-0000AD890000}"/>
    <cellStyle name="Output 4 2 5 2" xfId="17558" xr:uid="{00000000-0005-0000-0000-0000AE890000}"/>
    <cellStyle name="Output 4 2 5 2 2" xfId="17559" xr:uid="{00000000-0005-0000-0000-0000AF890000}"/>
    <cellStyle name="Output 4 2 5 2 2 2" xfId="17560" xr:uid="{00000000-0005-0000-0000-0000B0890000}"/>
    <cellStyle name="Output 4 2 5 2 2 2 2" xfId="27734" xr:uid="{00000000-0005-0000-0000-0000B1890000}"/>
    <cellStyle name="Output 4 2 5 2 2 2 3" xfId="38285" xr:uid="{00000000-0005-0000-0000-0000B2890000}"/>
    <cellStyle name="Output 4 2 5 2 2 3" xfId="17561" xr:uid="{00000000-0005-0000-0000-0000B3890000}"/>
    <cellStyle name="Output 4 2 5 2 2 3 2" xfId="27735" xr:uid="{00000000-0005-0000-0000-0000B4890000}"/>
    <cellStyle name="Output 4 2 5 2 2 3 3" xfId="40825" xr:uid="{00000000-0005-0000-0000-0000B5890000}"/>
    <cellStyle name="Output 4 2 5 2 2 4" xfId="27733" xr:uid="{00000000-0005-0000-0000-0000B6890000}"/>
    <cellStyle name="Output 4 2 5 2 2 5" xfId="35732" xr:uid="{00000000-0005-0000-0000-0000B7890000}"/>
    <cellStyle name="Output 4 2 5 2 3" xfId="17562" xr:uid="{00000000-0005-0000-0000-0000B8890000}"/>
    <cellStyle name="Output 4 2 5 2 3 2" xfId="27736" xr:uid="{00000000-0005-0000-0000-0000B9890000}"/>
    <cellStyle name="Output 4 2 5 2 3 3" xfId="37011" xr:uid="{00000000-0005-0000-0000-0000BA890000}"/>
    <cellStyle name="Output 4 2 5 2 4" xfId="17563" xr:uid="{00000000-0005-0000-0000-0000BB890000}"/>
    <cellStyle name="Output 4 2 5 2 4 2" xfId="27737" xr:uid="{00000000-0005-0000-0000-0000BC890000}"/>
    <cellStyle name="Output 4 2 5 2 4 3" xfId="39555" xr:uid="{00000000-0005-0000-0000-0000BD890000}"/>
    <cellStyle name="Output 4 2 5 2 5" xfId="27732" xr:uid="{00000000-0005-0000-0000-0000BE890000}"/>
    <cellStyle name="Output 4 2 5 2 6" xfId="34457" xr:uid="{00000000-0005-0000-0000-0000BF890000}"/>
    <cellStyle name="Output 4 2 5 3" xfId="27731" xr:uid="{00000000-0005-0000-0000-0000C0890000}"/>
    <cellStyle name="Output 4 2 5 4" xfId="32480" xr:uid="{00000000-0005-0000-0000-0000C1890000}"/>
    <cellStyle name="Output 4 2 6" xfId="17564" xr:uid="{00000000-0005-0000-0000-0000C2890000}"/>
    <cellStyle name="Output 4 2 6 2" xfId="17565" xr:uid="{00000000-0005-0000-0000-0000C3890000}"/>
    <cellStyle name="Output 4 2 6 2 2" xfId="17566" xr:uid="{00000000-0005-0000-0000-0000C4890000}"/>
    <cellStyle name="Output 4 2 6 2 2 2" xfId="17567" xr:uid="{00000000-0005-0000-0000-0000C5890000}"/>
    <cellStyle name="Output 4 2 6 2 2 2 2" xfId="27741" xr:uid="{00000000-0005-0000-0000-0000C6890000}"/>
    <cellStyle name="Output 4 2 6 2 2 2 3" xfId="38805" xr:uid="{00000000-0005-0000-0000-0000C7890000}"/>
    <cellStyle name="Output 4 2 6 2 2 3" xfId="17568" xr:uid="{00000000-0005-0000-0000-0000C8890000}"/>
    <cellStyle name="Output 4 2 6 2 2 3 2" xfId="27742" xr:uid="{00000000-0005-0000-0000-0000C9890000}"/>
    <cellStyle name="Output 4 2 6 2 2 3 3" xfId="41345" xr:uid="{00000000-0005-0000-0000-0000CA890000}"/>
    <cellStyle name="Output 4 2 6 2 2 4" xfId="27740" xr:uid="{00000000-0005-0000-0000-0000CB890000}"/>
    <cellStyle name="Output 4 2 6 2 2 5" xfId="36252" xr:uid="{00000000-0005-0000-0000-0000CC890000}"/>
    <cellStyle name="Output 4 2 6 2 3" xfId="17569" xr:uid="{00000000-0005-0000-0000-0000CD890000}"/>
    <cellStyle name="Output 4 2 6 2 3 2" xfId="27743" xr:uid="{00000000-0005-0000-0000-0000CE890000}"/>
    <cellStyle name="Output 4 2 6 2 3 3" xfId="37533" xr:uid="{00000000-0005-0000-0000-0000CF890000}"/>
    <cellStyle name="Output 4 2 6 2 4" xfId="17570" xr:uid="{00000000-0005-0000-0000-0000D0890000}"/>
    <cellStyle name="Output 4 2 6 2 4 2" xfId="27744" xr:uid="{00000000-0005-0000-0000-0000D1890000}"/>
    <cellStyle name="Output 4 2 6 2 4 3" xfId="40075" xr:uid="{00000000-0005-0000-0000-0000D2890000}"/>
    <cellStyle name="Output 4 2 6 2 5" xfId="27739" xr:uid="{00000000-0005-0000-0000-0000D3890000}"/>
    <cellStyle name="Output 4 2 6 2 6" xfId="34973" xr:uid="{00000000-0005-0000-0000-0000D4890000}"/>
    <cellStyle name="Output 4 2 6 3" xfId="27738" xr:uid="{00000000-0005-0000-0000-0000D5890000}"/>
    <cellStyle name="Output 4 2 6 4" xfId="33700" xr:uid="{00000000-0005-0000-0000-0000D6890000}"/>
    <cellStyle name="Output 4 2 7" xfId="17571" xr:uid="{00000000-0005-0000-0000-0000D7890000}"/>
    <cellStyle name="Output 4 2 7 2" xfId="17572" xr:uid="{00000000-0005-0000-0000-0000D8890000}"/>
    <cellStyle name="Output 4 2 7 2 2" xfId="17573" xr:uid="{00000000-0005-0000-0000-0000D9890000}"/>
    <cellStyle name="Output 4 2 7 2 2 2" xfId="27747" xr:uid="{00000000-0005-0000-0000-0000DA890000}"/>
    <cellStyle name="Output 4 2 7 2 2 3" xfId="38145" xr:uid="{00000000-0005-0000-0000-0000DB890000}"/>
    <cellStyle name="Output 4 2 7 2 3" xfId="17574" xr:uid="{00000000-0005-0000-0000-0000DC890000}"/>
    <cellStyle name="Output 4 2 7 2 3 2" xfId="27748" xr:uid="{00000000-0005-0000-0000-0000DD890000}"/>
    <cellStyle name="Output 4 2 7 2 3 3" xfId="40685" xr:uid="{00000000-0005-0000-0000-0000DE890000}"/>
    <cellStyle name="Output 4 2 7 2 4" xfId="27746" xr:uid="{00000000-0005-0000-0000-0000DF890000}"/>
    <cellStyle name="Output 4 2 7 2 5" xfId="35592" xr:uid="{00000000-0005-0000-0000-0000E0890000}"/>
    <cellStyle name="Output 4 2 7 3" xfId="17575" xr:uid="{00000000-0005-0000-0000-0000E1890000}"/>
    <cellStyle name="Output 4 2 7 3 2" xfId="27749" xr:uid="{00000000-0005-0000-0000-0000E2890000}"/>
    <cellStyle name="Output 4 2 7 3 3" xfId="36871" xr:uid="{00000000-0005-0000-0000-0000E3890000}"/>
    <cellStyle name="Output 4 2 7 4" xfId="17576" xr:uid="{00000000-0005-0000-0000-0000E4890000}"/>
    <cellStyle name="Output 4 2 7 4 2" xfId="27750" xr:uid="{00000000-0005-0000-0000-0000E5890000}"/>
    <cellStyle name="Output 4 2 7 4 3" xfId="39415" xr:uid="{00000000-0005-0000-0000-0000E6890000}"/>
    <cellStyle name="Output 4 2 7 5" xfId="27745" xr:uid="{00000000-0005-0000-0000-0000E7890000}"/>
    <cellStyle name="Output 4 2 7 6" xfId="34317" xr:uid="{00000000-0005-0000-0000-0000E8890000}"/>
    <cellStyle name="Output 4 2 8" xfId="17514" xr:uid="{00000000-0005-0000-0000-0000E9890000}"/>
    <cellStyle name="Output 4 2 9" xfId="27688" xr:uid="{00000000-0005-0000-0000-0000EA890000}"/>
    <cellStyle name="Output 4 3" xfId="2781" xr:uid="{00000000-0005-0000-0000-0000EB890000}"/>
    <cellStyle name="Output 4 3 2" xfId="17578" xr:uid="{00000000-0005-0000-0000-0000EC890000}"/>
    <cellStyle name="Output 4 3 2 2" xfId="17579" xr:uid="{00000000-0005-0000-0000-0000ED890000}"/>
    <cellStyle name="Output 4 3 2 2 2" xfId="17580" xr:uid="{00000000-0005-0000-0000-0000EE890000}"/>
    <cellStyle name="Output 4 3 2 2 2 2" xfId="17581" xr:uid="{00000000-0005-0000-0000-0000EF890000}"/>
    <cellStyle name="Output 4 3 2 2 2 2 2" xfId="27755" xr:uid="{00000000-0005-0000-0000-0000F0890000}"/>
    <cellStyle name="Output 4 3 2 2 2 2 3" xfId="38874" xr:uid="{00000000-0005-0000-0000-0000F1890000}"/>
    <cellStyle name="Output 4 3 2 2 2 3" xfId="17582" xr:uid="{00000000-0005-0000-0000-0000F2890000}"/>
    <cellStyle name="Output 4 3 2 2 2 3 2" xfId="27756" xr:uid="{00000000-0005-0000-0000-0000F3890000}"/>
    <cellStyle name="Output 4 3 2 2 2 3 3" xfId="41414" xr:uid="{00000000-0005-0000-0000-0000F4890000}"/>
    <cellStyle name="Output 4 3 2 2 2 4" xfId="27754" xr:uid="{00000000-0005-0000-0000-0000F5890000}"/>
    <cellStyle name="Output 4 3 2 2 2 5" xfId="36321" xr:uid="{00000000-0005-0000-0000-0000F6890000}"/>
    <cellStyle name="Output 4 3 2 2 3" xfId="17583" xr:uid="{00000000-0005-0000-0000-0000F7890000}"/>
    <cellStyle name="Output 4 3 2 2 3 2" xfId="27757" xr:uid="{00000000-0005-0000-0000-0000F8890000}"/>
    <cellStyle name="Output 4 3 2 2 3 3" xfId="37602" xr:uid="{00000000-0005-0000-0000-0000F9890000}"/>
    <cellStyle name="Output 4 3 2 2 4" xfId="17584" xr:uid="{00000000-0005-0000-0000-0000FA890000}"/>
    <cellStyle name="Output 4 3 2 2 4 2" xfId="27758" xr:uid="{00000000-0005-0000-0000-0000FB890000}"/>
    <cellStyle name="Output 4 3 2 2 4 3" xfId="40144" xr:uid="{00000000-0005-0000-0000-0000FC890000}"/>
    <cellStyle name="Output 4 3 2 2 5" xfId="27753" xr:uid="{00000000-0005-0000-0000-0000FD890000}"/>
    <cellStyle name="Output 4 3 2 2 6" xfId="35042" xr:uid="{00000000-0005-0000-0000-0000FE890000}"/>
    <cellStyle name="Output 4 3 2 3" xfId="27752" xr:uid="{00000000-0005-0000-0000-0000FF890000}"/>
    <cellStyle name="Output 4 3 2 4" xfId="33771" xr:uid="{00000000-0005-0000-0000-0000008A0000}"/>
    <cellStyle name="Output 4 3 3" xfId="17585" xr:uid="{00000000-0005-0000-0000-0000018A0000}"/>
    <cellStyle name="Output 4 3 3 2" xfId="17586" xr:uid="{00000000-0005-0000-0000-0000028A0000}"/>
    <cellStyle name="Output 4 3 3 2 2" xfId="17587" xr:uid="{00000000-0005-0000-0000-0000038A0000}"/>
    <cellStyle name="Output 4 3 3 2 2 2" xfId="27761" xr:uid="{00000000-0005-0000-0000-0000048A0000}"/>
    <cellStyle name="Output 4 3 3 2 2 3" xfId="38354" xr:uid="{00000000-0005-0000-0000-0000058A0000}"/>
    <cellStyle name="Output 4 3 3 2 3" xfId="17588" xr:uid="{00000000-0005-0000-0000-0000068A0000}"/>
    <cellStyle name="Output 4 3 3 2 3 2" xfId="27762" xr:uid="{00000000-0005-0000-0000-0000078A0000}"/>
    <cellStyle name="Output 4 3 3 2 3 3" xfId="40894" xr:uid="{00000000-0005-0000-0000-0000088A0000}"/>
    <cellStyle name="Output 4 3 3 2 4" xfId="27760" xr:uid="{00000000-0005-0000-0000-0000098A0000}"/>
    <cellStyle name="Output 4 3 3 2 5" xfId="35801" xr:uid="{00000000-0005-0000-0000-00000A8A0000}"/>
    <cellStyle name="Output 4 3 3 3" xfId="17589" xr:uid="{00000000-0005-0000-0000-00000B8A0000}"/>
    <cellStyle name="Output 4 3 3 3 2" xfId="27763" xr:uid="{00000000-0005-0000-0000-00000C8A0000}"/>
    <cellStyle name="Output 4 3 3 3 3" xfId="37080" xr:uid="{00000000-0005-0000-0000-00000D8A0000}"/>
    <cellStyle name="Output 4 3 3 4" xfId="17590" xr:uid="{00000000-0005-0000-0000-00000E8A0000}"/>
    <cellStyle name="Output 4 3 3 4 2" xfId="27764" xr:uid="{00000000-0005-0000-0000-00000F8A0000}"/>
    <cellStyle name="Output 4 3 3 4 3" xfId="39624" xr:uid="{00000000-0005-0000-0000-0000108A0000}"/>
    <cellStyle name="Output 4 3 3 5" xfId="27759" xr:uid="{00000000-0005-0000-0000-0000118A0000}"/>
    <cellStyle name="Output 4 3 3 6" xfId="34525" xr:uid="{00000000-0005-0000-0000-0000128A0000}"/>
    <cellStyle name="Output 4 3 4" xfId="17591" xr:uid="{00000000-0005-0000-0000-0000138A0000}"/>
    <cellStyle name="Output 4 3 4 2" xfId="27765" xr:uid="{00000000-0005-0000-0000-0000148A0000}"/>
    <cellStyle name="Output 4 3 5" xfId="17577" xr:uid="{00000000-0005-0000-0000-0000158A0000}"/>
    <cellStyle name="Output 4 3 6" xfId="27751" xr:uid="{00000000-0005-0000-0000-0000168A0000}"/>
    <cellStyle name="Output 4 3 7" xfId="32570" xr:uid="{00000000-0005-0000-0000-0000178A0000}"/>
    <cellStyle name="Output 4 4" xfId="2782" xr:uid="{00000000-0005-0000-0000-0000188A0000}"/>
    <cellStyle name="Output 4 4 2" xfId="17593" xr:uid="{00000000-0005-0000-0000-0000198A0000}"/>
    <cellStyle name="Output 4 4 2 2" xfId="17594" xr:uid="{00000000-0005-0000-0000-00001A8A0000}"/>
    <cellStyle name="Output 4 4 2 2 2" xfId="17595" xr:uid="{00000000-0005-0000-0000-00001B8A0000}"/>
    <cellStyle name="Output 4 4 2 2 2 2" xfId="17596" xr:uid="{00000000-0005-0000-0000-00001C8A0000}"/>
    <cellStyle name="Output 4 4 2 2 2 2 2" xfId="27770" xr:uid="{00000000-0005-0000-0000-00001D8A0000}"/>
    <cellStyle name="Output 4 4 2 2 2 2 3" xfId="39025" xr:uid="{00000000-0005-0000-0000-00001E8A0000}"/>
    <cellStyle name="Output 4 4 2 2 2 3" xfId="17597" xr:uid="{00000000-0005-0000-0000-00001F8A0000}"/>
    <cellStyle name="Output 4 4 2 2 2 3 2" xfId="27771" xr:uid="{00000000-0005-0000-0000-0000208A0000}"/>
    <cellStyle name="Output 4 4 2 2 2 3 3" xfId="41565" xr:uid="{00000000-0005-0000-0000-0000218A0000}"/>
    <cellStyle name="Output 4 4 2 2 2 4" xfId="27769" xr:uid="{00000000-0005-0000-0000-0000228A0000}"/>
    <cellStyle name="Output 4 4 2 2 2 5" xfId="36472" xr:uid="{00000000-0005-0000-0000-0000238A0000}"/>
    <cellStyle name="Output 4 4 2 2 3" xfId="17598" xr:uid="{00000000-0005-0000-0000-0000248A0000}"/>
    <cellStyle name="Output 4 4 2 2 3 2" xfId="27772" xr:uid="{00000000-0005-0000-0000-0000258A0000}"/>
    <cellStyle name="Output 4 4 2 2 3 3" xfId="37753" xr:uid="{00000000-0005-0000-0000-0000268A0000}"/>
    <cellStyle name="Output 4 4 2 2 4" xfId="17599" xr:uid="{00000000-0005-0000-0000-0000278A0000}"/>
    <cellStyle name="Output 4 4 2 2 4 2" xfId="27773" xr:uid="{00000000-0005-0000-0000-0000288A0000}"/>
    <cellStyle name="Output 4 4 2 2 4 3" xfId="40295" xr:uid="{00000000-0005-0000-0000-0000298A0000}"/>
    <cellStyle name="Output 4 4 2 2 5" xfId="27768" xr:uid="{00000000-0005-0000-0000-00002A8A0000}"/>
    <cellStyle name="Output 4 4 2 2 6" xfId="35193" xr:uid="{00000000-0005-0000-0000-00002B8A0000}"/>
    <cellStyle name="Output 4 4 2 3" xfId="27767" xr:uid="{00000000-0005-0000-0000-00002C8A0000}"/>
    <cellStyle name="Output 4 4 2 4" xfId="33922" xr:uid="{00000000-0005-0000-0000-00002D8A0000}"/>
    <cellStyle name="Output 4 4 3" xfId="17600" xr:uid="{00000000-0005-0000-0000-00002E8A0000}"/>
    <cellStyle name="Output 4 4 3 2" xfId="17601" xr:uid="{00000000-0005-0000-0000-00002F8A0000}"/>
    <cellStyle name="Output 4 4 3 2 2" xfId="17602" xr:uid="{00000000-0005-0000-0000-0000308A0000}"/>
    <cellStyle name="Output 4 4 3 2 2 2" xfId="27776" xr:uid="{00000000-0005-0000-0000-0000318A0000}"/>
    <cellStyle name="Output 4 4 3 2 2 3" xfId="38505" xr:uid="{00000000-0005-0000-0000-0000328A0000}"/>
    <cellStyle name="Output 4 4 3 2 3" xfId="17603" xr:uid="{00000000-0005-0000-0000-0000338A0000}"/>
    <cellStyle name="Output 4 4 3 2 3 2" xfId="27777" xr:uid="{00000000-0005-0000-0000-0000348A0000}"/>
    <cellStyle name="Output 4 4 3 2 3 3" xfId="41045" xr:uid="{00000000-0005-0000-0000-0000358A0000}"/>
    <cellStyle name="Output 4 4 3 2 4" xfId="27775" xr:uid="{00000000-0005-0000-0000-0000368A0000}"/>
    <cellStyle name="Output 4 4 3 2 5" xfId="35952" xr:uid="{00000000-0005-0000-0000-0000378A0000}"/>
    <cellStyle name="Output 4 4 3 3" xfId="17604" xr:uid="{00000000-0005-0000-0000-0000388A0000}"/>
    <cellStyle name="Output 4 4 3 3 2" xfId="27778" xr:uid="{00000000-0005-0000-0000-0000398A0000}"/>
    <cellStyle name="Output 4 4 3 3 3" xfId="37231" xr:uid="{00000000-0005-0000-0000-00003A8A0000}"/>
    <cellStyle name="Output 4 4 3 4" xfId="17605" xr:uid="{00000000-0005-0000-0000-00003B8A0000}"/>
    <cellStyle name="Output 4 4 3 4 2" xfId="27779" xr:uid="{00000000-0005-0000-0000-00003C8A0000}"/>
    <cellStyle name="Output 4 4 3 4 3" xfId="39775" xr:uid="{00000000-0005-0000-0000-00003D8A0000}"/>
    <cellStyle name="Output 4 4 3 5" xfId="27774" xr:uid="{00000000-0005-0000-0000-00003E8A0000}"/>
    <cellStyle name="Output 4 4 3 6" xfId="34672" xr:uid="{00000000-0005-0000-0000-00003F8A0000}"/>
    <cellStyle name="Output 4 4 4" xfId="17606" xr:uid="{00000000-0005-0000-0000-0000408A0000}"/>
    <cellStyle name="Output 4 4 4 2" xfId="27780" xr:uid="{00000000-0005-0000-0000-0000418A0000}"/>
    <cellStyle name="Output 4 4 5" xfId="17592" xr:uid="{00000000-0005-0000-0000-0000428A0000}"/>
    <cellStyle name="Output 4 4 6" xfId="27766" xr:uid="{00000000-0005-0000-0000-0000438A0000}"/>
    <cellStyle name="Output 4 4 7" xfId="32719" xr:uid="{00000000-0005-0000-0000-0000448A0000}"/>
    <cellStyle name="Output 4 5" xfId="17607" xr:uid="{00000000-0005-0000-0000-0000458A0000}"/>
    <cellStyle name="Output 4 5 2" xfId="17608" xr:uid="{00000000-0005-0000-0000-0000468A0000}"/>
    <cellStyle name="Output 4 5 2 2" xfId="17609" xr:uid="{00000000-0005-0000-0000-0000478A0000}"/>
    <cellStyle name="Output 4 5 2 2 2" xfId="17610" xr:uid="{00000000-0005-0000-0000-0000488A0000}"/>
    <cellStyle name="Output 4 5 2 2 2 2" xfId="17611" xr:uid="{00000000-0005-0000-0000-0000498A0000}"/>
    <cellStyle name="Output 4 5 2 2 2 2 2" xfId="27785" xr:uid="{00000000-0005-0000-0000-00004A8A0000}"/>
    <cellStyle name="Output 4 5 2 2 2 2 3" xfId="39184" xr:uid="{00000000-0005-0000-0000-00004B8A0000}"/>
    <cellStyle name="Output 4 5 2 2 2 3" xfId="17612" xr:uid="{00000000-0005-0000-0000-00004C8A0000}"/>
    <cellStyle name="Output 4 5 2 2 2 3 2" xfId="27786" xr:uid="{00000000-0005-0000-0000-00004D8A0000}"/>
    <cellStyle name="Output 4 5 2 2 2 3 3" xfId="41724" xr:uid="{00000000-0005-0000-0000-00004E8A0000}"/>
    <cellStyle name="Output 4 5 2 2 2 4" xfId="27784" xr:uid="{00000000-0005-0000-0000-00004F8A0000}"/>
    <cellStyle name="Output 4 5 2 2 2 5" xfId="36631" xr:uid="{00000000-0005-0000-0000-0000508A0000}"/>
    <cellStyle name="Output 4 5 2 2 3" xfId="17613" xr:uid="{00000000-0005-0000-0000-0000518A0000}"/>
    <cellStyle name="Output 4 5 2 2 3 2" xfId="27787" xr:uid="{00000000-0005-0000-0000-0000528A0000}"/>
    <cellStyle name="Output 4 5 2 2 3 3" xfId="37914" xr:uid="{00000000-0005-0000-0000-0000538A0000}"/>
    <cellStyle name="Output 4 5 2 2 4" xfId="17614" xr:uid="{00000000-0005-0000-0000-0000548A0000}"/>
    <cellStyle name="Output 4 5 2 2 4 2" xfId="27788" xr:uid="{00000000-0005-0000-0000-0000558A0000}"/>
    <cellStyle name="Output 4 5 2 2 4 3" xfId="40454" xr:uid="{00000000-0005-0000-0000-0000568A0000}"/>
    <cellStyle name="Output 4 5 2 2 5" xfId="27783" xr:uid="{00000000-0005-0000-0000-0000578A0000}"/>
    <cellStyle name="Output 4 5 2 2 6" xfId="35354" xr:uid="{00000000-0005-0000-0000-0000588A0000}"/>
    <cellStyle name="Output 4 5 2 3" xfId="27782" xr:uid="{00000000-0005-0000-0000-0000598A0000}"/>
    <cellStyle name="Output 4 5 2 4" xfId="34082" xr:uid="{00000000-0005-0000-0000-00005A8A0000}"/>
    <cellStyle name="Output 4 5 3" xfId="17615" xr:uid="{00000000-0005-0000-0000-00005B8A0000}"/>
    <cellStyle name="Output 4 5 3 2" xfId="17616" xr:uid="{00000000-0005-0000-0000-00005C8A0000}"/>
    <cellStyle name="Output 4 5 3 2 2" xfId="17617" xr:uid="{00000000-0005-0000-0000-00005D8A0000}"/>
    <cellStyle name="Output 4 5 3 2 2 2" xfId="27791" xr:uid="{00000000-0005-0000-0000-00005E8A0000}"/>
    <cellStyle name="Output 4 5 3 2 2 3" xfId="38664" xr:uid="{00000000-0005-0000-0000-00005F8A0000}"/>
    <cellStyle name="Output 4 5 3 2 3" xfId="17618" xr:uid="{00000000-0005-0000-0000-0000608A0000}"/>
    <cellStyle name="Output 4 5 3 2 3 2" xfId="27792" xr:uid="{00000000-0005-0000-0000-0000618A0000}"/>
    <cellStyle name="Output 4 5 3 2 3 3" xfId="41204" xr:uid="{00000000-0005-0000-0000-0000628A0000}"/>
    <cellStyle name="Output 4 5 3 2 4" xfId="27790" xr:uid="{00000000-0005-0000-0000-0000638A0000}"/>
    <cellStyle name="Output 4 5 3 2 5" xfId="36111" xr:uid="{00000000-0005-0000-0000-0000648A0000}"/>
    <cellStyle name="Output 4 5 3 3" xfId="17619" xr:uid="{00000000-0005-0000-0000-0000658A0000}"/>
    <cellStyle name="Output 4 5 3 3 2" xfId="27793" xr:uid="{00000000-0005-0000-0000-0000668A0000}"/>
    <cellStyle name="Output 4 5 3 3 3" xfId="37392" xr:uid="{00000000-0005-0000-0000-0000678A0000}"/>
    <cellStyle name="Output 4 5 3 4" xfId="17620" xr:uid="{00000000-0005-0000-0000-0000688A0000}"/>
    <cellStyle name="Output 4 5 3 4 2" xfId="27794" xr:uid="{00000000-0005-0000-0000-0000698A0000}"/>
    <cellStyle name="Output 4 5 3 4 3" xfId="39934" xr:uid="{00000000-0005-0000-0000-00006A8A0000}"/>
    <cellStyle name="Output 4 5 3 5" xfId="27789" xr:uid="{00000000-0005-0000-0000-00006B8A0000}"/>
    <cellStyle name="Output 4 5 3 6" xfId="34831" xr:uid="{00000000-0005-0000-0000-00006C8A0000}"/>
    <cellStyle name="Output 4 5 4" xfId="17621" xr:uid="{00000000-0005-0000-0000-00006D8A0000}"/>
    <cellStyle name="Output 4 5 4 2" xfId="27795" xr:uid="{00000000-0005-0000-0000-00006E8A0000}"/>
    <cellStyle name="Output 4 5 5" xfId="27781" xr:uid="{00000000-0005-0000-0000-00006F8A0000}"/>
    <cellStyle name="Output 4 5 6" xfId="32895" xr:uid="{00000000-0005-0000-0000-0000708A0000}"/>
    <cellStyle name="Output 4 6" xfId="17622" xr:uid="{00000000-0005-0000-0000-0000718A0000}"/>
    <cellStyle name="Output 4 6 2" xfId="17623" xr:uid="{00000000-0005-0000-0000-0000728A0000}"/>
    <cellStyle name="Output 4 6 2 2" xfId="17624" xr:uid="{00000000-0005-0000-0000-0000738A0000}"/>
    <cellStyle name="Output 4 6 2 2 2" xfId="17625" xr:uid="{00000000-0005-0000-0000-0000748A0000}"/>
    <cellStyle name="Output 4 6 2 2 2 2" xfId="27799" xr:uid="{00000000-0005-0000-0000-0000758A0000}"/>
    <cellStyle name="Output 4 6 2 2 2 3" xfId="38214" xr:uid="{00000000-0005-0000-0000-0000768A0000}"/>
    <cellStyle name="Output 4 6 2 2 3" xfId="17626" xr:uid="{00000000-0005-0000-0000-0000778A0000}"/>
    <cellStyle name="Output 4 6 2 2 3 2" xfId="27800" xr:uid="{00000000-0005-0000-0000-0000788A0000}"/>
    <cellStyle name="Output 4 6 2 2 3 3" xfId="40754" xr:uid="{00000000-0005-0000-0000-0000798A0000}"/>
    <cellStyle name="Output 4 6 2 2 4" xfId="27798" xr:uid="{00000000-0005-0000-0000-00007A8A0000}"/>
    <cellStyle name="Output 4 6 2 2 5" xfId="35661" xr:uid="{00000000-0005-0000-0000-00007B8A0000}"/>
    <cellStyle name="Output 4 6 2 3" xfId="17627" xr:uid="{00000000-0005-0000-0000-00007C8A0000}"/>
    <cellStyle name="Output 4 6 2 3 2" xfId="27801" xr:uid="{00000000-0005-0000-0000-00007D8A0000}"/>
    <cellStyle name="Output 4 6 2 3 3" xfId="36940" xr:uid="{00000000-0005-0000-0000-00007E8A0000}"/>
    <cellStyle name="Output 4 6 2 4" xfId="17628" xr:uid="{00000000-0005-0000-0000-00007F8A0000}"/>
    <cellStyle name="Output 4 6 2 4 2" xfId="27802" xr:uid="{00000000-0005-0000-0000-0000808A0000}"/>
    <cellStyle name="Output 4 6 2 4 3" xfId="39484" xr:uid="{00000000-0005-0000-0000-0000818A0000}"/>
    <cellStyle name="Output 4 6 2 5" xfId="27797" xr:uid="{00000000-0005-0000-0000-0000828A0000}"/>
    <cellStyle name="Output 4 6 2 6" xfId="34386" xr:uid="{00000000-0005-0000-0000-0000838A0000}"/>
    <cellStyle name="Output 4 6 3" xfId="27796" xr:uid="{00000000-0005-0000-0000-0000848A0000}"/>
    <cellStyle name="Output 4 6 4" xfId="31787" xr:uid="{00000000-0005-0000-0000-0000858A0000}"/>
    <cellStyle name="Output 4 7" xfId="17629" xr:uid="{00000000-0005-0000-0000-0000868A0000}"/>
    <cellStyle name="Output 4 7 2" xfId="17630" xr:uid="{00000000-0005-0000-0000-0000878A0000}"/>
    <cellStyle name="Output 4 7 2 2" xfId="17631" xr:uid="{00000000-0005-0000-0000-0000888A0000}"/>
    <cellStyle name="Output 4 7 2 2 2" xfId="27805" xr:uid="{00000000-0005-0000-0000-0000898A0000}"/>
    <cellStyle name="Output 4 7 2 2 3" xfId="38066" xr:uid="{00000000-0005-0000-0000-00008A8A0000}"/>
    <cellStyle name="Output 4 7 2 3" xfId="17632" xr:uid="{00000000-0005-0000-0000-00008B8A0000}"/>
    <cellStyle name="Output 4 7 2 3 2" xfId="27806" xr:uid="{00000000-0005-0000-0000-00008C8A0000}"/>
    <cellStyle name="Output 4 7 2 3 3" xfId="40606" xr:uid="{00000000-0005-0000-0000-00008D8A0000}"/>
    <cellStyle name="Output 4 7 2 4" xfId="27804" xr:uid="{00000000-0005-0000-0000-00008E8A0000}"/>
    <cellStyle name="Output 4 7 2 5" xfId="35513" xr:uid="{00000000-0005-0000-0000-00008F8A0000}"/>
    <cellStyle name="Output 4 7 3" xfId="17633" xr:uid="{00000000-0005-0000-0000-0000908A0000}"/>
    <cellStyle name="Output 4 7 3 2" xfId="27807" xr:uid="{00000000-0005-0000-0000-0000918A0000}"/>
    <cellStyle name="Output 4 7 3 3" xfId="36792" xr:uid="{00000000-0005-0000-0000-0000928A0000}"/>
    <cellStyle name="Output 4 7 4" xfId="17634" xr:uid="{00000000-0005-0000-0000-0000938A0000}"/>
    <cellStyle name="Output 4 7 4 2" xfId="27808" xr:uid="{00000000-0005-0000-0000-0000948A0000}"/>
    <cellStyle name="Output 4 7 4 3" xfId="39336" xr:uid="{00000000-0005-0000-0000-0000958A0000}"/>
    <cellStyle name="Output 4 7 5" xfId="27803" xr:uid="{00000000-0005-0000-0000-0000968A0000}"/>
    <cellStyle name="Output 4 7 6" xfId="34238" xr:uid="{00000000-0005-0000-0000-0000978A0000}"/>
    <cellStyle name="Output 4 8" xfId="17635" xr:uid="{00000000-0005-0000-0000-0000988A0000}"/>
    <cellStyle name="Output 4 8 2" xfId="27809" xr:uid="{00000000-0005-0000-0000-0000998A0000}"/>
    <cellStyle name="Output 4 8 3" xfId="42470" xr:uid="{00000000-0005-0000-0000-00009A8A0000}"/>
    <cellStyle name="Output 4 9" xfId="17513" xr:uid="{00000000-0005-0000-0000-00009B8A0000}"/>
    <cellStyle name="Output 5" xfId="2783" xr:uid="{00000000-0005-0000-0000-00009C8A0000}"/>
    <cellStyle name="Output 5 10" xfId="27810" xr:uid="{00000000-0005-0000-0000-00009D8A0000}"/>
    <cellStyle name="Output 5 2" xfId="2784" xr:uid="{00000000-0005-0000-0000-00009E8A0000}"/>
    <cellStyle name="Output 5 2 2" xfId="2785" xr:uid="{00000000-0005-0000-0000-00009F8A0000}"/>
    <cellStyle name="Output 5 2 2 2" xfId="17639" xr:uid="{00000000-0005-0000-0000-0000A08A0000}"/>
    <cellStyle name="Output 5 2 2 2 2" xfId="17640" xr:uid="{00000000-0005-0000-0000-0000A18A0000}"/>
    <cellStyle name="Output 5 2 2 2 2 2" xfId="17641" xr:uid="{00000000-0005-0000-0000-0000A28A0000}"/>
    <cellStyle name="Output 5 2 2 2 2 2 2" xfId="17642" xr:uid="{00000000-0005-0000-0000-0000A38A0000}"/>
    <cellStyle name="Output 5 2 2 2 2 2 2 2" xfId="27816" xr:uid="{00000000-0005-0000-0000-0000A48A0000}"/>
    <cellStyle name="Output 5 2 2 2 2 2 2 3" xfId="38953" xr:uid="{00000000-0005-0000-0000-0000A58A0000}"/>
    <cellStyle name="Output 5 2 2 2 2 2 3" xfId="17643" xr:uid="{00000000-0005-0000-0000-0000A68A0000}"/>
    <cellStyle name="Output 5 2 2 2 2 2 3 2" xfId="27817" xr:uid="{00000000-0005-0000-0000-0000A78A0000}"/>
    <cellStyle name="Output 5 2 2 2 2 2 3 3" xfId="41493" xr:uid="{00000000-0005-0000-0000-0000A88A0000}"/>
    <cellStyle name="Output 5 2 2 2 2 2 4" xfId="27815" xr:uid="{00000000-0005-0000-0000-0000A98A0000}"/>
    <cellStyle name="Output 5 2 2 2 2 2 5" xfId="36400" xr:uid="{00000000-0005-0000-0000-0000AA8A0000}"/>
    <cellStyle name="Output 5 2 2 2 2 3" xfId="17644" xr:uid="{00000000-0005-0000-0000-0000AB8A0000}"/>
    <cellStyle name="Output 5 2 2 2 2 3 2" xfId="27818" xr:uid="{00000000-0005-0000-0000-0000AC8A0000}"/>
    <cellStyle name="Output 5 2 2 2 2 3 3" xfId="37681" xr:uid="{00000000-0005-0000-0000-0000AD8A0000}"/>
    <cellStyle name="Output 5 2 2 2 2 4" xfId="17645" xr:uid="{00000000-0005-0000-0000-0000AE8A0000}"/>
    <cellStyle name="Output 5 2 2 2 2 4 2" xfId="27819" xr:uid="{00000000-0005-0000-0000-0000AF8A0000}"/>
    <cellStyle name="Output 5 2 2 2 2 4 3" xfId="40223" xr:uid="{00000000-0005-0000-0000-0000B08A0000}"/>
    <cellStyle name="Output 5 2 2 2 2 5" xfId="27814" xr:uid="{00000000-0005-0000-0000-0000B18A0000}"/>
    <cellStyle name="Output 5 2 2 2 2 6" xfId="35121" xr:uid="{00000000-0005-0000-0000-0000B28A0000}"/>
    <cellStyle name="Output 5 2 2 2 3" xfId="27813" xr:uid="{00000000-0005-0000-0000-0000B38A0000}"/>
    <cellStyle name="Output 5 2 2 2 4" xfId="33850" xr:uid="{00000000-0005-0000-0000-0000B48A0000}"/>
    <cellStyle name="Output 5 2 2 3" xfId="17646" xr:uid="{00000000-0005-0000-0000-0000B58A0000}"/>
    <cellStyle name="Output 5 2 2 3 2" xfId="17647" xr:uid="{00000000-0005-0000-0000-0000B68A0000}"/>
    <cellStyle name="Output 5 2 2 3 2 2" xfId="17648" xr:uid="{00000000-0005-0000-0000-0000B78A0000}"/>
    <cellStyle name="Output 5 2 2 3 2 2 2" xfId="27822" xr:uid="{00000000-0005-0000-0000-0000B88A0000}"/>
    <cellStyle name="Output 5 2 2 3 2 2 3" xfId="38433" xr:uid="{00000000-0005-0000-0000-0000B98A0000}"/>
    <cellStyle name="Output 5 2 2 3 2 3" xfId="17649" xr:uid="{00000000-0005-0000-0000-0000BA8A0000}"/>
    <cellStyle name="Output 5 2 2 3 2 3 2" xfId="27823" xr:uid="{00000000-0005-0000-0000-0000BB8A0000}"/>
    <cellStyle name="Output 5 2 2 3 2 3 3" xfId="40973" xr:uid="{00000000-0005-0000-0000-0000BC8A0000}"/>
    <cellStyle name="Output 5 2 2 3 2 4" xfId="27821" xr:uid="{00000000-0005-0000-0000-0000BD8A0000}"/>
    <cellStyle name="Output 5 2 2 3 2 5" xfId="35880" xr:uid="{00000000-0005-0000-0000-0000BE8A0000}"/>
    <cellStyle name="Output 5 2 2 3 3" xfId="17650" xr:uid="{00000000-0005-0000-0000-0000BF8A0000}"/>
    <cellStyle name="Output 5 2 2 3 3 2" xfId="27824" xr:uid="{00000000-0005-0000-0000-0000C08A0000}"/>
    <cellStyle name="Output 5 2 2 3 3 3" xfId="37159" xr:uid="{00000000-0005-0000-0000-0000C18A0000}"/>
    <cellStyle name="Output 5 2 2 3 4" xfId="17651" xr:uid="{00000000-0005-0000-0000-0000C28A0000}"/>
    <cellStyle name="Output 5 2 2 3 4 2" xfId="27825" xr:uid="{00000000-0005-0000-0000-0000C38A0000}"/>
    <cellStyle name="Output 5 2 2 3 4 3" xfId="39703" xr:uid="{00000000-0005-0000-0000-0000C48A0000}"/>
    <cellStyle name="Output 5 2 2 3 5" xfId="27820" xr:uid="{00000000-0005-0000-0000-0000C58A0000}"/>
    <cellStyle name="Output 5 2 2 3 6" xfId="34602" xr:uid="{00000000-0005-0000-0000-0000C68A0000}"/>
    <cellStyle name="Output 5 2 2 4" xfId="17652" xr:uid="{00000000-0005-0000-0000-0000C78A0000}"/>
    <cellStyle name="Output 5 2 2 4 2" xfId="27826" xr:uid="{00000000-0005-0000-0000-0000C88A0000}"/>
    <cellStyle name="Output 5 2 2 5" xfId="17638" xr:uid="{00000000-0005-0000-0000-0000C98A0000}"/>
    <cellStyle name="Output 5 2 2 6" xfId="27812" xr:uid="{00000000-0005-0000-0000-0000CA8A0000}"/>
    <cellStyle name="Output 5 2 2 7" xfId="32647" xr:uid="{00000000-0005-0000-0000-0000CB8A0000}"/>
    <cellStyle name="Output 5 2 3" xfId="2786" xr:uid="{00000000-0005-0000-0000-0000CC8A0000}"/>
    <cellStyle name="Output 5 2 3 2" xfId="17654" xr:uid="{00000000-0005-0000-0000-0000CD8A0000}"/>
    <cellStyle name="Output 5 2 3 2 2" xfId="17655" xr:uid="{00000000-0005-0000-0000-0000CE8A0000}"/>
    <cellStyle name="Output 5 2 3 2 2 2" xfId="17656" xr:uid="{00000000-0005-0000-0000-0000CF8A0000}"/>
    <cellStyle name="Output 5 2 3 2 2 2 2" xfId="17657" xr:uid="{00000000-0005-0000-0000-0000D08A0000}"/>
    <cellStyle name="Output 5 2 3 2 2 2 2 2" xfId="27831" xr:uid="{00000000-0005-0000-0000-0000D18A0000}"/>
    <cellStyle name="Output 5 2 3 2 2 2 2 3" xfId="39105" xr:uid="{00000000-0005-0000-0000-0000D28A0000}"/>
    <cellStyle name="Output 5 2 3 2 2 2 3" xfId="17658" xr:uid="{00000000-0005-0000-0000-0000D38A0000}"/>
    <cellStyle name="Output 5 2 3 2 2 2 3 2" xfId="27832" xr:uid="{00000000-0005-0000-0000-0000D48A0000}"/>
    <cellStyle name="Output 5 2 3 2 2 2 3 3" xfId="41645" xr:uid="{00000000-0005-0000-0000-0000D58A0000}"/>
    <cellStyle name="Output 5 2 3 2 2 2 4" xfId="27830" xr:uid="{00000000-0005-0000-0000-0000D68A0000}"/>
    <cellStyle name="Output 5 2 3 2 2 2 5" xfId="36552" xr:uid="{00000000-0005-0000-0000-0000D78A0000}"/>
    <cellStyle name="Output 5 2 3 2 2 3" xfId="17659" xr:uid="{00000000-0005-0000-0000-0000D88A0000}"/>
    <cellStyle name="Output 5 2 3 2 2 3 2" xfId="27833" xr:uid="{00000000-0005-0000-0000-0000D98A0000}"/>
    <cellStyle name="Output 5 2 3 2 2 3 3" xfId="37833" xr:uid="{00000000-0005-0000-0000-0000DA8A0000}"/>
    <cellStyle name="Output 5 2 3 2 2 4" xfId="17660" xr:uid="{00000000-0005-0000-0000-0000DB8A0000}"/>
    <cellStyle name="Output 5 2 3 2 2 4 2" xfId="27834" xr:uid="{00000000-0005-0000-0000-0000DC8A0000}"/>
    <cellStyle name="Output 5 2 3 2 2 4 3" xfId="40375" xr:uid="{00000000-0005-0000-0000-0000DD8A0000}"/>
    <cellStyle name="Output 5 2 3 2 2 5" xfId="27829" xr:uid="{00000000-0005-0000-0000-0000DE8A0000}"/>
    <cellStyle name="Output 5 2 3 2 2 6" xfId="35273" xr:uid="{00000000-0005-0000-0000-0000DF8A0000}"/>
    <cellStyle name="Output 5 2 3 2 3" xfId="27828" xr:uid="{00000000-0005-0000-0000-0000E08A0000}"/>
    <cellStyle name="Output 5 2 3 2 4" xfId="34001" xr:uid="{00000000-0005-0000-0000-0000E18A0000}"/>
    <cellStyle name="Output 5 2 3 3" xfId="17661" xr:uid="{00000000-0005-0000-0000-0000E28A0000}"/>
    <cellStyle name="Output 5 2 3 3 2" xfId="17662" xr:uid="{00000000-0005-0000-0000-0000E38A0000}"/>
    <cellStyle name="Output 5 2 3 3 2 2" xfId="17663" xr:uid="{00000000-0005-0000-0000-0000E48A0000}"/>
    <cellStyle name="Output 5 2 3 3 2 2 2" xfId="27837" xr:uid="{00000000-0005-0000-0000-0000E58A0000}"/>
    <cellStyle name="Output 5 2 3 3 2 2 3" xfId="38585" xr:uid="{00000000-0005-0000-0000-0000E68A0000}"/>
    <cellStyle name="Output 5 2 3 3 2 3" xfId="17664" xr:uid="{00000000-0005-0000-0000-0000E78A0000}"/>
    <cellStyle name="Output 5 2 3 3 2 3 2" xfId="27838" xr:uid="{00000000-0005-0000-0000-0000E88A0000}"/>
    <cellStyle name="Output 5 2 3 3 2 3 3" xfId="41125" xr:uid="{00000000-0005-0000-0000-0000E98A0000}"/>
    <cellStyle name="Output 5 2 3 3 2 4" xfId="27836" xr:uid="{00000000-0005-0000-0000-0000EA8A0000}"/>
    <cellStyle name="Output 5 2 3 3 2 5" xfId="36032" xr:uid="{00000000-0005-0000-0000-0000EB8A0000}"/>
    <cellStyle name="Output 5 2 3 3 3" xfId="17665" xr:uid="{00000000-0005-0000-0000-0000EC8A0000}"/>
    <cellStyle name="Output 5 2 3 3 3 2" xfId="27839" xr:uid="{00000000-0005-0000-0000-0000ED8A0000}"/>
    <cellStyle name="Output 5 2 3 3 3 3" xfId="37311" xr:uid="{00000000-0005-0000-0000-0000EE8A0000}"/>
    <cellStyle name="Output 5 2 3 3 4" xfId="17666" xr:uid="{00000000-0005-0000-0000-0000EF8A0000}"/>
    <cellStyle name="Output 5 2 3 3 4 2" xfId="27840" xr:uid="{00000000-0005-0000-0000-0000F08A0000}"/>
    <cellStyle name="Output 5 2 3 3 4 3" xfId="39855" xr:uid="{00000000-0005-0000-0000-0000F18A0000}"/>
    <cellStyle name="Output 5 2 3 3 5" xfId="27835" xr:uid="{00000000-0005-0000-0000-0000F28A0000}"/>
    <cellStyle name="Output 5 2 3 3 6" xfId="34750" xr:uid="{00000000-0005-0000-0000-0000F38A0000}"/>
    <cellStyle name="Output 5 2 3 4" xfId="17653" xr:uid="{00000000-0005-0000-0000-0000F48A0000}"/>
    <cellStyle name="Output 5 2 3 5" xfId="27827" xr:uid="{00000000-0005-0000-0000-0000F58A0000}"/>
    <cellStyle name="Output 5 2 4" xfId="2787" xr:uid="{00000000-0005-0000-0000-0000F68A0000}"/>
    <cellStyle name="Output 5 2 4 2" xfId="17668" xr:uid="{00000000-0005-0000-0000-0000F78A0000}"/>
    <cellStyle name="Output 5 2 4 2 2" xfId="17669" xr:uid="{00000000-0005-0000-0000-0000F88A0000}"/>
    <cellStyle name="Output 5 2 4 2 2 2" xfId="17670" xr:uid="{00000000-0005-0000-0000-0000F98A0000}"/>
    <cellStyle name="Output 5 2 4 2 2 2 2" xfId="17671" xr:uid="{00000000-0005-0000-0000-0000FA8A0000}"/>
    <cellStyle name="Output 5 2 4 2 2 2 2 2" xfId="27845" xr:uid="{00000000-0005-0000-0000-0000FB8A0000}"/>
    <cellStyle name="Output 5 2 4 2 2 2 2 3" xfId="39264" xr:uid="{00000000-0005-0000-0000-0000FC8A0000}"/>
    <cellStyle name="Output 5 2 4 2 2 2 3" xfId="17672" xr:uid="{00000000-0005-0000-0000-0000FD8A0000}"/>
    <cellStyle name="Output 5 2 4 2 2 2 3 2" xfId="27846" xr:uid="{00000000-0005-0000-0000-0000FE8A0000}"/>
    <cellStyle name="Output 5 2 4 2 2 2 3 3" xfId="41804" xr:uid="{00000000-0005-0000-0000-0000FF8A0000}"/>
    <cellStyle name="Output 5 2 4 2 2 2 4" xfId="27844" xr:uid="{00000000-0005-0000-0000-0000008B0000}"/>
    <cellStyle name="Output 5 2 4 2 2 2 5" xfId="36711" xr:uid="{00000000-0005-0000-0000-0000018B0000}"/>
    <cellStyle name="Output 5 2 4 2 2 3" xfId="17673" xr:uid="{00000000-0005-0000-0000-0000028B0000}"/>
    <cellStyle name="Output 5 2 4 2 2 3 2" xfId="27847" xr:uid="{00000000-0005-0000-0000-0000038B0000}"/>
    <cellStyle name="Output 5 2 4 2 2 3 3" xfId="37994" xr:uid="{00000000-0005-0000-0000-0000048B0000}"/>
    <cellStyle name="Output 5 2 4 2 2 4" xfId="17674" xr:uid="{00000000-0005-0000-0000-0000058B0000}"/>
    <cellStyle name="Output 5 2 4 2 2 4 2" xfId="27848" xr:uid="{00000000-0005-0000-0000-0000068B0000}"/>
    <cellStyle name="Output 5 2 4 2 2 4 3" xfId="40534" xr:uid="{00000000-0005-0000-0000-0000078B0000}"/>
    <cellStyle name="Output 5 2 4 2 2 5" xfId="27843" xr:uid="{00000000-0005-0000-0000-0000088B0000}"/>
    <cellStyle name="Output 5 2 4 2 2 6" xfId="35434" xr:uid="{00000000-0005-0000-0000-0000098B0000}"/>
    <cellStyle name="Output 5 2 4 2 3" xfId="27842" xr:uid="{00000000-0005-0000-0000-00000A8B0000}"/>
    <cellStyle name="Output 5 2 4 2 4" xfId="34162" xr:uid="{00000000-0005-0000-0000-00000B8B0000}"/>
    <cellStyle name="Output 5 2 4 3" xfId="17675" xr:uid="{00000000-0005-0000-0000-00000C8B0000}"/>
    <cellStyle name="Output 5 2 4 3 2" xfId="17676" xr:uid="{00000000-0005-0000-0000-00000D8B0000}"/>
    <cellStyle name="Output 5 2 4 3 2 2" xfId="17677" xr:uid="{00000000-0005-0000-0000-00000E8B0000}"/>
    <cellStyle name="Output 5 2 4 3 2 2 2" xfId="27851" xr:uid="{00000000-0005-0000-0000-00000F8B0000}"/>
    <cellStyle name="Output 5 2 4 3 2 2 3" xfId="38744" xr:uid="{00000000-0005-0000-0000-0000108B0000}"/>
    <cellStyle name="Output 5 2 4 3 2 3" xfId="17678" xr:uid="{00000000-0005-0000-0000-0000118B0000}"/>
    <cellStyle name="Output 5 2 4 3 2 3 2" xfId="27852" xr:uid="{00000000-0005-0000-0000-0000128B0000}"/>
    <cellStyle name="Output 5 2 4 3 2 3 3" xfId="41284" xr:uid="{00000000-0005-0000-0000-0000138B0000}"/>
    <cellStyle name="Output 5 2 4 3 2 4" xfId="27850" xr:uid="{00000000-0005-0000-0000-0000148B0000}"/>
    <cellStyle name="Output 5 2 4 3 2 5" xfId="36191" xr:uid="{00000000-0005-0000-0000-0000158B0000}"/>
    <cellStyle name="Output 5 2 4 3 3" xfId="17679" xr:uid="{00000000-0005-0000-0000-0000168B0000}"/>
    <cellStyle name="Output 5 2 4 3 3 2" xfId="27853" xr:uid="{00000000-0005-0000-0000-0000178B0000}"/>
    <cellStyle name="Output 5 2 4 3 3 3" xfId="37472" xr:uid="{00000000-0005-0000-0000-0000188B0000}"/>
    <cellStyle name="Output 5 2 4 3 4" xfId="17680" xr:uid="{00000000-0005-0000-0000-0000198B0000}"/>
    <cellStyle name="Output 5 2 4 3 4 2" xfId="27854" xr:uid="{00000000-0005-0000-0000-00001A8B0000}"/>
    <cellStyle name="Output 5 2 4 3 4 3" xfId="40014" xr:uid="{00000000-0005-0000-0000-00001B8B0000}"/>
    <cellStyle name="Output 5 2 4 3 5" xfId="27849" xr:uid="{00000000-0005-0000-0000-00001C8B0000}"/>
    <cellStyle name="Output 5 2 4 3 6" xfId="34912" xr:uid="{00000000-0005-0000-0000-00001D8B0000}"/>
    <cellStyle name="Output 5 2 4 4" xfId="17681" xr:uid="{00000000-0005-0000-0000-00001E8B0000}"/>
    <cellStyle name="Output 5 2 4 4 2" xfId="27855" xr:uid="{00000000-0005-0000-0000-00001F8B0000}"/>
    <cellStyle name="Output 5 2 4 5" xfId="17667" xr:uid="{00000000-0005-0000-0000-0000208B0000}"/>
    <cellStyle name="Output 5 2 4 6" xfId="27841" xr:uid="{00000000-0005-0000-0000-0000218B0000}"/>
    <cellStyle name="Output 5 2 4 7" xfId="33615" xr:uid="{00000000-0005-0000-0000-0000228B0000}"/>
    <cellStyle name="Output 5 2 5" xfId="17682" xr:uid="{00000000-0005-0000-0000-0000238B0000}"/>
    <cellStyle name="Output 5 2 5 2" xfId="17683" xr:uid="{00000000-0005-0000-0000-0000248B0000}"/>
    <cellStyle name="Output 5 2 5 2 2" xfId="17684" xr:uid="{00000000-0005-0000-0000-0000258B0000}"/>
    <cellStyle name="Output 5 2 5 2 2 2" xfId="17685" xr:uid="{00000000-0005-0000-0000-0000268B0000}"/>
    <cellStyle name="Output 5 2 5 2 2 2 2" xfId="27859" xr:uid="{00000000-0005-0000-0000-0000278B0000}"/>
    <cellStyle name="Output 5 2 5 2 2 2 3" xfId="38286" xr:uid="{00000000-0005-0000-0000-0000288B0000}"/>
    <cellStyle name="Output 5 2 5 2 2 3" xfId="17686" xr:uid="{00000000-0005-0000-0000-0000298B0000}"/>
    <cellStyle name="Output 5 2 5 2 2 3 2" xfId="27860" xr:uid="{00000000-0005-0000-0000-00002A8B0000}"/>
    <cellStyle name="Output 5 2 5 2 2 3 3" xfId="40826" xr:uid="{00000000-0005-0000-0000-00002B8B0000}"/>
    <cellStyle name="Output 5 2 5 2 2 4" xfId="27858" xr:uid="{00000000-0005-0000-0000-00002C8B0000}"/>
    <cellStyle name="Output 5 2 5 2 2 5" xfId="35733" xr:uid="{00000000-0005-0000-0000-00002D8B0000}"/>
    <cellStyle name="Output 5 2 5 2 3" xfId="17687" xr:uid="{00000000-0005-0000-0000-00002E8B0000}"/>
    <cellStyle name="Output 5 2 5 2 3 2" xfId="27861" xr:uid="{00000000-0005-0000-0000-00002F8B0000}"/>
    <cellStyle name="Output 5 2 5 2 3 3" xfId="37012" xr:uid="{00000000-0005-0000-0000-0000308B0000}"/>
    <cellStyle name="Output 5 2 5 2 4" xfId="17688" xr:uid="{00000000-0005-0000-0000-0000318B0000}"/>
    <cellStyle name="Output 5 2 5 2 4 2" xfId="27862" xr:uid="{00000000-0005-0000-0000-0000328B0000}"/>
    <cellStyle name="Output 5 2 5 2 4 3" xfId="39556" xr:uid="{00000000-0005-0000-0000-0000338B0000}"/>
    <cellStyle name="Output 5 2 5 2 5" xfId="27857" xr:uid="{00000000-0005-0000-0000-0000348B0000}"/>
    <cellStyle name="Output 5 2 5 2 6" xfId="34458" xr:uid="{00000000-0005-0000-0000-0000358B0000}"/>
    <cellStyle name="Output 5 2 5 3" xfId="27856" xr:uid="{00000000-0005-0000-0000-0000368B0000}"/>
    <cellStyle name="Output 5 2 5 4" xfId="32481" xr:uid="{00000000-0005-0000-0000-0000378B0000}"/>
    <cellStyle name="Output 5 2 6" xfId="17689" xr:uid="{00000000-0005-0000-0000-0000388B0000}"/>
    <cellStyle name="Output 5 2 6 2" xfId="17690" xr:uid="{00000000-0005-0000-0000-0000398B0000}"/>
    <cellStyle name="Output 5 2 6 2 2" xfId="17691" xr:uid="{00000000-0005-0000-0000-00003A8B0000}"/>
    <cellStyle name="Output 5 2 6 2 2 2" xfId="17692" xr:uid="{00000000-0005-0000-0000-00003B8B0000}"/>
    <cellStyle name="Output 5 2 6 2 2 2 2" xfId="27866" xr:uid="{00000000-0005-0000-0000-00003C8B0000}"/>
    <cellStyle name="Output 5 2 6 2 2 2 3" xfId="38806" xr:uid="{00000000-0005-0000-0000-00003D8B0000}"/>
    <cellStyle name="Output 5 2 6 2 2 3" xfId="17693" xr:uid="{00000000-0005-0000-0000-00003E8B0000}"/>
    <cellStyle name="Output 5 2 6 2 2 3 2" xfId="27867" xr:uid="{00000000-0005-0000-0000-00003F8B0000}"/>
    <cellStyle name="Output 5 2 6 2 2 3 3" xfId="41346" xr:uid="{00000000-0005-0000-0000-0000408B0000}"/>
    <cellStyle name="Output 5 2 6 2 2 4" xfId="27865" xr:uid="{00000000-0005-0000-0000-0000418B0000}"/>
    <cellStyle name="Output 5 2 6 2 2 5" xfId="36253" xr:uid="{00000000-0005-0000-0000-0000428B0000}"/>
    <cellStyle name="Output 5 2 6 2 3" xfId="17694" xr:uid="{00000000-0005-0000-0000-0000438B0000}"/>
    <cellStyle name="Output 5 2 6 2 3 2" xfId="27868" xr:uid="{00000000-0005-0000-0000-0000448B0000}"/>
    <cellStyle name="Output 5 2 6 2 3 3" xfId="37534" xr:uid="{00000000-0005-0000-0000-0000458B0000}"/>
    <cellStyle name="Output 5 2 6 2 4" xfId="17695" xr:uid="{00000000-0005-0000-0000-0000468B0000}"/>
    <cellStyle name="Output 5 2 6 2 4 2" xfId="27869" xr:uid="{00000000-0005-0000-0000-0000478B0000}"/>
    <cellStyle name="Output 5 2 6 2 4 3" xfId="40076" xr:uid="{00000000-0005-0000-0000-0000488B0000}"/>
    <cellStyle name="Output 5 2 6 2 5" xfId="27864" xr:uid="{00000000-0005-0000-0000-0000498B0000}"/>
    <cellStyle name="Output 5 2 6 2 6" xfId="34974" xr:uid="{00000000-0005-0000-0000-00004A8B0000}"/>
    <cellStyle name="Output 5 2 6 3" xfId="27863" xr:uid="{00000000-0005-0000-0000-00004B8B0000}"/>
    <cellStyle name="Output 5 2 6 4" xfId="33701" xr:uid="{00000000-0005-0000-0000-00004C8B0000}"/>
    <cellStyle name="Output 5 2 7" xfId="17696" xr:uid="{00000000-0005-0000-0000-00004D8B0000}"/>
    <cellStyle name="Output 5 2 7 2" xfId="17697" xr:uid="{00000000-0005-0000-0000-00004E8B0000}"/>
    <cellStyle name="Output 5 2 7 2 2" xfId="17698" xr:uid="{00000000-0005-0000-0000-00004F8B0000}"/>
    <cellStyle name="Output 5 2 7 2 2 2" xfId="27872" xr:uid="{00000000-0005-0000-0000-0000508B0000}"/>
    <cellStyle name="Output 5 2 7 2 2 3" xfId="38146" xr:uid="{00000000-0005-0000-0000-0000518B0000}"/>
    <cellStyle name="Output 5 2 7 2 3" xfId="17699" xr:uid="{00000000-0005-0000-0000-0000528B0000}"/>
    <cellStyle name="Output 5 2 7 2 3 2" xfId="27873" xr:uid="{00000000-0005-0000-0000-0000538B0000}"/>
    <cellStyle name="Output 5 2 7 2 3 3" xfId="40686" xr:uid="{00000000-0005-0000-0000-0000548B0000}"/>
    <cellStyle name="Output 5 2 7 2 4" xfId="27871" xr:uid="{00000000-0005-0000-0000-0000558B0000}"/>
    <cellStyle name="Output 5 2 7 2 5" xfId="35593" xr:uid="{00000000-0005-0000-0000-0000568B0000}"/>
    <cellStyle name="Output 5 2 7 3" xfId="17700" xr:uid="{00000000-0005-0000-0000-0000578B0000}"/>
    <cellStyle name="Output 5 2 7 3 2" xfId="27874" xr:uid="{00000000-0005-0000-0000-0000588B0000}"/>
    <cellStyle name="Output 5 2 7 3 3" xfId="36872" xr:uid="{00000000-0005-0000-0000-0000598B0000}"/>
    <cellStyle name="Output 5 2 7 4" xfId="17701" xr:uid="{00000000-0005-0000-0000-00005A8B0000}"/>
    <cellStyle name="Output 5 2 7 4 2" xfId="27875" xr:uid="{00000000-0005-0000-0000-00005B8B0000}"/>
    <cellStyle name="Output 5 2 7 4 3" xfId="39416" xr:uid="{00000000-0005-0000-0000-00005C8B0000}"/>
    <cellStyle name="Output 5 2 7 5" xfId="27870" xr:uid="{00000000-0005-0000-0000-00005D8B0000}"/>
    <cellStyle name="Output 5 2 7 6" xfId="34318" xr:uid="{00000000-0005-0000-0000-00005E8B0000}"/>
    <cellStyle name="Output 5 2 8" xfId="17637" xr:uid="{00000000-0005-0000-0000-00005F8B0000}"/>
    <cellStyle name="Output 5 2 9" xfId="27811" xr:uid="{00000000-0005-0000-0000-0000608B0000}"/>
    <cellStyle name="Output 5 3" xfId="2788" xr:uid="{00000000-0005-0000-0000-0000618B0000}"/>
    <cellStyle name="Output 5 3 2" xfId="2789" xr:uid="{00000000-0005-0000-0000-0000628B0000}"/>
    <cellStyle name="Output 5 3 2 2" xfId="17704" xr:uid="{00000000-0005-0000-0000-0000638B0000}"/>
    <cellStyle name="Output 5 3 2 2 2" xfId="17705" xr:uid="{00000000-0005-0000-0000-0000648B0000}"/>
    <cellStyle name="Output 5 3 2 2 2 2" xfId="17706" xr:uid="{00000000-0005-0000-0000-0000658B0000}"/>
    <cellStyle name="Output 5 3 2 2 2 2 2" xfId="27880" xr:uid="{00000000-0005-0000-0000-0000668B0000}"/>
    <cellStyle name="Output 5 3 2 2 2 2 3" xfId="38875" xr:uid="{00000000-0005-0000-0000-0000678B0000}"/>
    <cellStyle name="Output 5 3 2 2 2 3" xfId="17707" xr:uid="{00000000-0005-0000-0000-0000688B0000}"/>
    <cellStyle name="Output 5 3 2 2 2 3 2" xfId="27881" xr:uid="{00000000-0005-0000-0000-0000698B0000}"/>
    <cellStyle name="Output 5 3 2 2 2 3 3" xfId="41415" xr:uid="{00000000-0005-0000-0000-00006A8B0000}"/>
    <cellStyle name="Output 5 3 2 2 2 4" xfId="27879" xr:uid="{00000000-0005-0000-0000-00006B8B0000}"/>
    <cellStyle name="Output 5 3 2 2 2 5" xfId="36322" xr:uid="{00000000-0005-0000-0000-00006C8B0000}"/>
    <cellStyle name="Output 5 3 2 2 3" xfId="17708" xr:uid="{00000000-0005-0000-0000-00006D8B0000}"/>
    <cellStyle name="Output 5 3 2 2 3 2" xfId="27882" xr:uid="{00000000-0005-0000-0000-00006E8B0000}"/>
    <cellStyle name="Output 5 3 2 2 3 3" xfId="37603" xr:uid="{00000000-0005-0000-0000-00006F8B0000}"/>
    <cellStyle name="Output 5 3 2 2 4" xfId="17709" xr:uid="{00000000-0005-0000-0000-0000708B0000}"/>
    <cellStyle name="Output 5 3 2 2 4 2" xfId="27883" xr:uid="{00000000-0005-0000-0000-0000718B0000}"/>
    <cellStyle name="Output 5 3 2 2 4 3" xfId="40145" xr:uid="{00000000-0005-0000-0000-0000728B0000}"/>
    <cellStyle name="Output 5 3 2 2 5" xfId="27878" xr:uid="{00000000-0005-0000-0000-0000738B0000}"/>
    <cellStyle name="Output 5 3 2 2 6" xfId="35043" xr:uid="{00000000-0005-0000-0000-0000748B0000}"/>
    <cellStyle name="Output 5 3 2 3" xfId="17710" xr:uid="{00000000-0005-0000-0000-0000758B0000}"/>
    <cellStyle name="Output 5 3 2 3 2" xfId="27884" xr:uid="{00000000-0005-0000-0000-0000768B0000}"/>
    <cellStyle name="Output 5 3 2 4" xfId="17703" xr:uid="{00000000-0005-0000-0000-0000778B0000}"/>
    <cellStyle name="Output 5 3 2 5" xfId="27877" xr:uid="{00000000-0005-0000-0000-0000788B0000}"/>
    <cellStyle name="Output 5 3 2 6" xfId="33772" xr:uid="{00000000-0005-0000-0000-0000798B0000}"/>
    <cellStyle name="Output 5 3 3" xfId="2790" xr:uid="{00000000-0005-0000-0000-00007A8B0000}"/>
    <cellStyle name="Output 5 3 3 2" xfId="17712" xr:uid="{00000000-0005-0000-0000-00007B8B0000}"/>
    <cellStyle name="Output 5 3 3 2 2" xfId="17713" xr:uid="{00000000-0005-0000-0000-00007C8B0000}"/>
    <cellStyle name="Output 5 3 3 2 2 2" xfId="27887" xr:uid="{00000000-0005-0000-0000-00007D8B0000}"/>
    <cellStyle name="Output 5 3 3 2 2 3" xfId="38355" xr:uid="{00000000-0005-0000-0000-00007E8B0000}"/>
    <cellStyle name="Output 5 3 3 2 3" xfId="17714" xr:uid="{00000000-0005-0000-0000-00007F8B0000}"/>
    <cellStyle name="Output 5 3 3 2 3 2" xfId="27888" xr:uid="{00000000-0005-0000-0000-0000808B0000}"/>
    <cellStyle name="Output 5 3 3 2 3 3" xfId="40895" xr:uid="{00000000-0005-0000-0000-0000818B0000}"/>
    <cellStyle name="Output 5 3 3 2 4" xfId="27886" xr:uid="{00000000-0005-0000-0000-0000828B0000}"/>
    <cellStyle name="Output 5 3 3 2 5" xfId="35802" xr:uid="{00000000-0005-0000-0000-0000838B0000}"/>
    <cellStyle name="Output 5 3 3 3" xfId="17715" xr:uid="{00000000-0005-0000-0000-0000848B0000}"/>
    <cellStyle name="Output 5 3 3 3 2" xfId="27889" xr:uid="{00000000-0005-0000-0000-0000858B0000}"/>
    <cellStyle name="Output 5 3 3 3 3" xfId="37081" xr:uid="{00000000-0005-0000-0000-0000868B0000}"/>
    <cellStyle name="Output 5 3 3 4" xfId="17716" xr:uid="{00000000-0005-0000-0000-0000878B0000}"/>
    <cellStyle name="Output 5 3 3 4 2" xfId="27890" xr:uid="{00000000-0005-0000-0000-0000888B0000}"/>
    <cellStyle name="Output 5 3 3 4 3" xfId="39625" xr:uid="{00000000-0005-0000-0000-0000898B0000}"/>
    <cellStyle name="Output 5 3 3 5" xfId="17711" xr:uid="{00000000-0005-0000-0000-00008A8B0000}"/>
    <cellStyle name="Output 5 3 3 6" xfId="27885" xr:uid="{00000000-0005-0000-0000-00008B8B0000}"/>
    <cellStyle name="Output 5 3 4" xfId="17717" xr:uid="{00000000-0005-0000-0000-00008C8B0000}"/>
    <cellStyle name="Output 5 3 4 2" xfId="17718" xr:uid="{00000000-0005-0000-0000-00008D8B0000}"/>
    <cellStyle name="Output 5 3 4 2 2" xfId="27892" xr:uid="{00000000-0005-0000-0000-00008E8B0000}"/>
    <cellStyle name="Output 5 3 4 3" xfId="27891" xr:uid="{00000000-0005-0000-0000-00008F8B0000}"/>
    <cellStyle name="Output 5 3 4 4" xfId="42597" xr:uid="{00000000-0005-0000-0000-0000908B0000}"/>
    <cellStyle name="Output 5 3 5" xfId="17702" xr:uid="{00000000-0005-0000-0000-0000918B0000}"/>
    <cellStyle name="Output 5 3 6" xfId="27876" xr:uid="{00000000-0005-0000-0000-0000928B0000}"/>
    <cellStyle name="Output 5 4" xfId="2791" xr:uid="{00000000-0005-0000-0000-0000938B0000}"/>
    <cellStyle name="Output 5 4 2" xfId="2792" xr:uid="{00000000-0005-0000-0000-0000948B0000}"/>
    <cellStyle name="Output 5 4 2 2" xfId="17721" xr:uid="{00000000-0005-0000-0000-0000958B0000}"/>
    <cellStyle name="Output 5 4 2 2 2" xfId="17722" xr:uid="{00000000-0005-0000-0000-0000968B0000}"/>
    <cellStyle name="Output 5 4 2 2 2 2" xfId="17723" xr:uid="{00000000-0005-0000-0000-0000978B0000}"/>
    <cellStyle name="Output 5 4 2 2 2 2 2" xfId="27897" xr:uid="{00000000-0005-0000-0000-0000988B0000}"/>
    <cellStyle name="Output 5 4 2 2 2 2 3" xfId="39026" xr:uid="{00000000-0005-0000-0000-0000998B0000}"/>
    <cellStyle name="Output 5 4 2 2 2 3" xfId="17724" xr:uid="{00000000-0005-0000-0000-00009A8B0000}"/>
    <cellStyle name="Output 5 4 2 2 2 3 2" xfId="27898" xr:uid="{00000000-0005-0000-0000-00009B8B0000}"/>
    <cellStyle name="Output 5 4 2 2 2 3 3" xfId="41566" xr:uid="{00000000-0005-0000-0000-00009C8B0000}"/>
    <cellStyle name="Output 5 4 2 2 2 4" xfId="27896" xr:uid="{00000000-0005-0000-0000-00009D8B0000}"/>
    <cellStyle name="Output 5 4 2 2 2 5" xfId="36473" xr:uid="{00000000-0005-0000-0000-00009E8B0000}"/>
    <cellStyle name="Output 5 4 2 2 3" xfId="17725" xr:uid="{00000000-0005-0000-0000-00009F8B0000}"/>
    <cellStyle name="Output 5 4 2 2 3 2" xfId="27899" xr:uid="{00000000-0005-0000-0000-0000A08B0000}"/>
    <cellStyle name="Output 5 4 2 2 3 3" xfId="37754" xr:uid="{00000000-0005-0000-0000-0000A18B0000}"/>
    <cellStyle name="Output 5 4 2 2 4" xfId="17726" xr:uid="{00000000-0005-0000-0000-0000A28B0000}"/>
    <cellStyle name="Output 5 4 2 2 4 2" xfId="27900" xr:uid="{00000000-0005-0000-0000-0000A38B0000}"/>
    <cellStyle name="Output 5 4 2 2 4 3" xfId="40296" xr:uid="{00000000-0005-0000-0000-0000A48B0000}"/>
    <cellStyle name="Output 5 4 2 2 5" xfId="27895" xr:uid="{00000000-0005-0000-0000-0000A58B0000}"/>
    <cellStyle name="Output 5 4 2 2 6" xfId="35194" xr:uid="{00000000-0005-0000-0000-0000A68B0000}"/>
    <cellStyle name="Output 5 4 2 3" xfId="17727" xr:uid="{00000000-0005-0000-0000-0000A78B0000}"/>
    <cellStyle name="Output 5 4 2 3 2" xfId="27901" xr:uid="{00000000-0005-0000-0000-0000A88B0000}"/>
    <cellStyle name="Output 5 4 2 4" xfId="17720" xr:uid="{00000000-0005-0000-0000-0000A98B0000}"/>
    <cellStyle name="Output 5 4 2 5" xfId="27894" xr:uid="{00000000-0005-0000-0000-0000AA8B0000}"/>
    <cellStyle name="Output 5 4 2 6" xfId="33923" xr:uid="{00000000-0005-0000-0000-0000AB8B0000}"/>
    <cellStyle name="Output 5 4 3" xfId="2793" xr:uid="{00000000-0005-0000-0000-0000AC8B0000}"/>
    <cellStyle name="Output 5 4 3 2" xfId="17729" xr:uid="{00000000-0005-0000-0000-0000AD8B0000}"/>
    <cellStyle name="Output 5 4 3 2 2" xfId="17730" xr:uid="{00000000-0005-0000-0000-0000AE8B0000}"/>
    <cellStyle name="Output 5 4 3 2 2 2" xfId="27904" xr:uid="{00000000-0005-0000-0000-0000AF8B0000}"/>
    <cellStyle name="Output 5 4 3 2 2 3" xfId="38506" xr:uid="{00000000-0005-0000-0000-0000B08B0000}"/>
    <cellStyle name="Output 5 4 3 2 3" xfId="17731" xr:uid="{00000000-0005-0000-0000-0000B18B0000}"/>
    <cellStyle name="Output 5 4 3 2 3 2" xfId="27905" xr:uid="{00000000-0005-0000-0000-0000B28B0000}"/>
    <cellStyle name="Output 5 4 3 2 3 3" xfId="41046" xr:uid="{00000000-0005-0000-0000-0000B38B0000}"/>
    <cellStyle name="Output 5 4 3 2 4" xfId="27903" xr:uid="{00000000-0005-0000-0000-0000B48B0000}"/>
    <cellStyle name="Output 5 4 3 2 5" xfId="35953" xr:uid="{00000000-0005-0000-0000-0000B58B0000}"/>
    <cellStyle name="Output 5 4 3 3" xfId="17732" xr:uid="{00000000-0005-0000-0000-0000B68B0000}"/>
    <cellStyle name="Output 5 4 3 3 2" xfId="27906" xr:uid="{00000000-0005-0000-0000-0000B78B0000}"/>
    <cellStyle name="Output 5 4 3 3 3" xfId="37232" xr:uid="{00000000-0005-0000-0000-0000B88B0000}"/>
    <cellStyle name="Output 5 4 3 4" xfId="17733" xr:uid="{00000000-0005-0000-0000-0000B98B0000}"/>
    <cellStyle name="Output 5 4 3 4 2" xfId="27907" xr:uid="{00000000-0005-0000-0000-0000BA8B0000}"/>
    <cellStyle name="Output 5 4 3 4 3" xfId="39776" xr:uid="{00000000-0005-0000-0000-0000BB8B0000}"/>
    <cellStyle name="Output 5 4 3 5" xfId="17728" xr:uid="{00000000-0005-0000-0000-0000BC8B0000}"/>
    <cellStyle name="Output 5 4 3 6" xfId="27902" xr:uid="{00000000-0005-0000-0000-0000BD8B0000}"/>
    <cellStyle name="Output 5 4 4" xfId="17734" xr:uid="{00000000-0005-0000-0000-0000BE8B0000}"/>
    <cellStyle name="Output 5 4 4 2" xfId="17735" xr:uid="{00000000-0005-0000-0000-0000BF8B0000}"/>
    <cellStyle name="Output 5 4 4 2 2" xfId="27909" xr:uid="{00000000-0005-0000-0000-0000C08B0000}"/>
    <cellStyle name="Output 5 4 4 3" xfId="27908" xr:uid="{00000000-0005-0000-0000-0000C18B0000}"/>
    <cellStyle name="Output 5 4 4 4" xfId="42598" xr:uid="{00000000-0005-0000-0000-0000C28B0000}"/>
    <cellStyle name="Output 5 4 5" xfId="17719" xr:uid="{00000000-0005-0000-0000-0000C38B0000}"/>
    <cellStyle name="Output 5 4 6" xfId="27893" xr:uid="{00000000-0005-0000-0000-0000C48B0000}"/>
    <cellStyle name="Output 5 5" xfId="17736" xr:uid="{00000000-0005-0000-0000-0000C58B0000}"/>
    <cellStyle name="Output 5 5 2" xfId="17737" xr:uid="{00000000-0005-0000-0000-0000C68B0000}"/>
    <cellStyle name="Output 5 5 2 2" xfId="17738" xr:uid="{00000000-0005-0000-0000-0000C78B0000}"/>
    <cellStyle name="Output 5 5 2 2 2" xfId="17739" xr:uid="{00000000-0005-0000-0000-0000C88B0000}"/>
    <cellStyle name="Output 5 5 2 2 2 2" xfId="17740" xr:uid="{00000000-0005-0000-0000-0000C98B0000}"/>
    <cellStyle name="Output 5 5 2 2 2 2 2" xfId="27914" xr:uid="{00000000-0005-0000-0000-0000CA8B0000}"/>
    <cellStyle name="Output 5 5 2 2 2 2 3" xfId="39185" xr:uid="{00000000-0005-0000-0000-0000CB8B0000}"/>
    <cellStyle name="Output 5 5 2 2 2 3" xfId="17741" xr:uid="{00000000-0005-0000-0000-0000CC8B0000}"/>
    <cellStyle name="Output 5 5 2 2 2 3 2" xfId="27915" xr:uid="{00000000-0005-0000-0000-0000CD8B0000}"/>
    <cellStyle name="Output 5 5 2 2 2 3 3" xfId="41725" xr:uid="{00000000-0005-0000-0000-0000CE8B0000}"/>
    <cellStyle name="Output 5 5 2 2 2 4" xfId="27913" xr:uid="{00000000-0005-0000-0000-0000CF8B0000}"/>
    <cellStyle name="Output 5 5 2 2 2 5" xfId="36632" xr:uid="{00000000-0005-0000-0000-0000D08B0000}"/>
    <cellStyle name="Output 5 5 2 2 3" xfId="17742" xr:uid="{00000000-0005-0000-0000-0000D18B0000}"/>
    <cellStyle name="Output 5 5 2 2 3 2" xfId="27916" xr:uid="{00000000-0005-0000-0000-0000D28B0000}"/>
    <cellStyle name="Output 5 5 2 2 3 3" xfId="37915" xr:uid="{00000000-0005-0000-0000-0000D38B0000}"/>
    <cellStyle name="Output 5 5 2 2 4" xfId="17743" xr:uid="{00000000-0005-0000-0000-0000D48B0000}"/>
    <cellStyle name="Output 5 5 2 2 4 2" xfId="27917" xr:uid="{00000000-0005-0000-0000-0000D58B0000}"/>
    <cellStyle name="Output 5 5 2 2 4 3" xfId="40455" xr:uid="{00000000-0005-0000-0000-0000D68B0000}"/>
    <cellStyle name="Output 5 5 2 2 5" xfId="27912" xr:uid="{00000000-0005-0000-0000-0000D78B0000}"/>
    <cellStyle name="Output 5 5 2 2 6" xfId="35355" xr:uid="{00000000-0005-0000-0000-0000D88B0000}"/>
    <cellStyle name="Output 5 5 2 3" xfId="27911" xr:uid="{00000000-0005-0000-0000-0000D98B0000}"/>
    <cellStyle name="Output 5 5 2 4" xfId="34083" xr:uid="{00000000-0005-0000-0000-0000DA8B0000}"/>
    <cellStyle name="Output 5 5 3" xfId="17744" xr:uid="{00000000-0005-0000-0000-0000DB8B0000}"/>
    <cellStyle name="Output 5 5 3 2" xfId="17745" xr:uid="{00000000-0005-0000-0000-0000DC8B0000}"/>
    <cellStyle name="Output 5 5 3 2 2" xfId="17746" xr:uid="{00000000-0005-0000-0000-0000DD8B0000}"/>
    <cellStyle name="Output 5 5 3 2 2 2" xfId="27920" xr:uid="{00000000-0005-0000-0000-0000DE8B0000}"/>
    <cellStyle name="Output 5 5 3 2 2 3" xfId="38665" xr:uid="{00000000-0005-0000-0000-0000DF8B0000}"/>
    <cellStyle name="Output 5 5 3 2 3" xfId="17747" xr:uid="{00000000-0005-0000-0000-0000E08B0000}"/>
    <cellStyle name="Output 5 5 3 2 3 2" xfId="27921" xr:uid="{00000000-0005-0000-0000-0000E18B0000}"/>
    <cellStyle name="Output 5 5 3 2 3 3" xfId="41205" xr:uid="{00000000-0005-0000-0000-0000E28B0000}"/>
    <cellStyle name="Output 5 5 3 2 4" xfId="27919" xr:uid="{00000000-0005-0000-0000-0000E38B0000}"/>
    <cellStyle name="Output 5 5 3 2 5" xfId="36112" xr:uid="{00000000-0005-0000-0000-0000E48B0000}"/>
    <cellStyle name="Output 5 5 3 3" xfId="17748" xr:uid="{00000000-0005-0000-0000-0000E58B0000}"/>
    <cellStyle name="Output 5 5 3 3 2" xfId="27922" xr:uid="{00000000-0005-0000-0000-0000E68B0000}"/>
    <cellStyle name="Output 5 5 3 3 3" xfId="37393" xr:uid="{00000000-0005-0000-0000-0000E78B0000}"/>
    <cellStyle name="Output 5 5 3 4" xfId="17749" xr:uid="{00000000-0005-0000-0000-0000E88B0000}"/>
    <cellStyle name="Output 5 5 3 4 2" xfId="27923" xr:uid="{00000000-0005-0000-0000-0000E98B0000}"/>
    <cellStyle name="Output 5 5 3 4 3" xfId="39935" xr:uid="{00000000-0005-0000-0000-0000EA8B0000}"/>
    <cellStyle name="Output 5 5 3 5" xfId="27918" xr:uid="{00000000-0005-0000-0000-0000EB8B0000}"/>
    <cellStyle name="Output 5 5 3 6" xfId="34832" xr:uid="{00000000-0005-0000-0000-0000EC8B0000}"/>
    <cellStyle name="Output 5 5 4" xfId="27910" xr:uid="{00000000-0005-0000-0000-0000ED8B0000}"/>
    <cellStyle name="Output 5 5 5" xfId="32896" xr:uid="{00000000-0005-0000-0000-0000EE8B0000}"/>
    <cellStyle name="Output 5 6" xfId="17750" xr:uid="{00000000-0005-0000-0000-0000EF8B0000}"/>
    <cellStyle name="Output 5 6 2" xfId="17751" xr:uid="{00000000-0005-0000-0000-0000F08B0000}"/>
    <cellStyle name="Output 5 6 2 2" xfId="17752" xr:uid="{00000000-0005-0000-0000-0000F18B0000}"/>
    <cellStyle name="Output 5 6 2 2 2" xfId="17753" xr:uid="{00000000-0005-0000-0000-0000F28B0000}"/>
    <cellStyle name="Output 5 6 2 2 2 2" xfId="27927" xr:uid="{00000000-0005-0000-0000-0000F38B0000}"/>
    <cellStyle name="Output 5 6 2 2 2 3" xfId="38215" xr:uid="{00000000-0005-0000-0000-0000F48B0000}"/>
    <cellStyle name="Output 5 6 2 2 3" xfId="17754" xr:uid="{00000000-0005-0000-0000-0000F58B0000}"/>
    <cellStyle name="Output 5 6 2 2 3 2" xfId="27928" xr:uid="{00000000-0005-0000-0000-0000F68B0000}"/>
    <cellStyle name="Output 5 6 2 2 3 3" xfId="40755" xr:uid="{00000000-0005-0000-0000-0000F78B0000}"/>
    <cellStyle name="Output 5 6 2 2 4" xfId="27926" xr:uid="{00000000-0005-0000-0000-0000F88B0000}"/>
    <cellStyle name="Output 5 6 2 2 5" xfId="35662" xr:uid="{00000000-0005-0000-0000-0000F98B0000}"/>
    <cellStyle name="Output 5 6 2 3" xfId="17755" xr:uid="{00000000-0005-0000-0000-0000FA8B0000}"/>
    <cellStyle name="Output 5 6 2 3 2" xfId="27929" xr:uid="{00000000-0005-0000-0000-0000FB8B0000}"/>
    <cellStyle name="Output 5 6 2 3 3" xfId="36941" xr:uid="{00000000-0005-0000-0000-0000FC8B0000}"/>
    <cellStyle name="Output 5 6 2 4" xfId="17756" xr:uid="{00000000-0005-0000-0000-0000FD8B0000}"/>
    <cellStyle name="Output 5 6 2 4 2" xfId="27930" xr:uid="{00000000-0005-0000-0000-0000FE8B0000}"/>
    <cellStyle name="Output 5 6 2 4 3" xfId="39485" xr:uid="{00000000-0005-0000-0000-0000FF8B0000}"/>
    <cellStyle name="Output 5 6 2 5" xfId="27925" xr:uid="{00000000-0005-0000-0000-0000008C0000}"/>
    <cellStyle name="Output 5 6 2 6" xfId="34387" xr:uid="{00000000-0005-0000-0000-0000018C0000}"/>
    <cellStyle name="Output 5 6 3" xfId="27924" xr:uid="{00000000-0005-0000-0000-0000028C0000}"/>
    <cellStyle name="Output 5 6 4" xfId="31788" xr:uid="{00000000-0005-0000-0000-0000038C0000}"/>
    <cellStyle name="Output 5 7" xfId="17757" xr:uid="{00000000-0005-0000-0000-0000048C0000}"/>
    <cellStyle name="Output 5 7 2" xfId="17758" xr:uid="{00000000-0005-0000-0000-0000058C0000}"/>
    <cellStyle name="Output 5 7 2 2" xfId="17759" xr:uid="{00000000-0005-0000-0000-0000068C0000}"/>
    <cellStyle name="Output 5 7 2 2 2" xfId="27933" xr:uid="{00000000-0005-0000-0000-0000078C0000}"/>
    <cellStyle name="Output 5 7 2 2 3" xfId="38067" xr:uid="{00000000-0005-0000-0000-0000088C0000}"/>
    <cellStyle name="Output 5 7 2 3" xfId="17760" xr:uid="{00000000-0005-0000-0000-0000098C0000}"/>
    <cellStyle name="Output 5 7 2 3 2" xfId="27934" xr:uid="{00000000-0005-0000-0000-00000A8C0000}"/>
    <cellStyle name="Output 5 7 2 3 3" xfId="40607" xr:uid="{00000000-0005-0000-0000-00000B8C0000}"/>
    <cellStyle name="Output 5 7 2 4" xfId="27932" xr:uid="{00000000-0005-0000-0000-00000C8C0000}"/>
    <cellStyle name="Output 5 7 2 5" xfId="35514" xr:uid="{00000000-0005-0000-0000-00000D8C0000}"/>
    <cellStyle name="Output 5 7 3" xfId="17761" xr:uid="{00000000-0005-0000-0000-00000E8C0000}"/>
    <cellStyle name="Output 5 7 3 2" xfId="27935" xr:uid="{00000000-0005-0000-0000-00000F8C0000}"/>
    <cellStyle name="Output 5 7 3 3" xfId="36793" xr:uid="{00000000-0005-0000-0000-0000108C0000}"/>
    <cellStyle name="Output 5 7 4" xfId="17762" xr:uid="{00000000-0005-0000-0000-0000118C0000}"/>
    <cellStyle name="Output 5 7 4 2" xfId="27936" xr:uid="{00000000-0005-0000-0000-0000128C0000}"/>
    <cellStyle name="Output 5 7 4 3" xfId="39337" xr:uid="{00000000-0005-0000-0000-0000138C0000}"/>
    <cellStyle name="Output 5 7 5" xfId="27931" xr:uid="{00000000-0005-0000-0000-0000148C0000}"/>
    <cellStyle name="Output 5 7 6" xfId="34239" xr:uid="{00000000-0005-0000-0000-0000158C0000}"/>
    <cellStyle name="Output 5 8" xfId="17763" xr:uid="{00000000-0005-0000-0000-0000168C0000}"/>
    <cellStyle name="Output 5 8 2" xfId="27937" xr:uid="{00000000-0005-0000-0000-0000178C0000}"/>
    <cellStyle name="Output 5 8 3" xfId="42471" xr:uid="{00000000-0005-0000-0000-0000188C0000}"/>
    <cellStyle name="Output 5 9" xfId="17636" xr:uid="{00000000-0005-0000-0000-0000198C0000}"/>
    <cellStyle name="Output 6" xfId="2794" xr:uid="{00000000-0005-0000-0000-00001A8C0000}"/>
    <cellStyle name="Output 6 10" xfId="27938" xr:uid="{00000000-0005-0000-0000-00001B8C0000}"/>
    <cellStyle name="Output 6 2" xfId="2795" xr:uid="{00000000-0005-0000-0000-00001C8C0000}"/>
    <cellStyle name="Output 6 2 2" xfId="17766" xr:uid="{00000000-0005-0000-0000-00001D8C0000}"/>
    <cellStyle name="Output 6 2 2 2" xfId="17767" xr:uid="{00000000-0005-0000-0000-00001E8C0000}"/>
    <cellStyle name="Output 6 2 2 2 2" xfId="17768" xr:uid="{00000000-0005-0000-0000-00001F8C0000}"/>
    <cellStyle name="Output 6 2 2 2 2 2" xfId="17769" xr:uid="{00000000-0005-0000-0000-0000208C0000}"/>
    <cellStyle name="Output 6 2 2 2 2 2 2" xfId="17770" xr:uid="{00000000-0005-0000-0000-0000218C0000}"/>
    <cellStyle name="Output 6 2 2 2 2 2 2 2" xfId="27944" xr:uid="{00000000-0005-0000-0000-0000228C0000}"/>
    <cellStyle name="Output 6 2 2 2 2 2 2 3" xfId="38954" xr:uid="{00000000-0005-0000-0000-0000238C0000}"/>
    <cellStyle name="Output 6 2 2 2 2 2 3" xfId="17771" xr:uid="{00000000-0005-0000-0000-0000248C0000}"/>
    <cellStyle name="Output 6 2 2 2 2 2 3 2" xfId="27945" xr:uid="{00000000-0005-0000-0000-0000258C0000}"/>
    <cellStyle name="Output 6 2 2 2 2 2 3 3" xfId="41494" xr:uid="{00000000-0005-0000-0000-0000268C0000}"/>
    <cellStyle name="Output 6 2 2 2 2 2 4" xfId="27943" xr:uid="{00000000-0005-0000-0000-0000278C0000}"/>
    <cellStyle name="Output 6 2 2 2 2 2 5" xfId="36401" xr:uid="{00000000-0005-0000-0000-0000288C0000}"/>
    <cellStyle name="Output 6 2 2 2 2 3" xfId="17772" xr:uid="{00000000-0005-0000-0000-0000298C0000}"/>
    <cellStyle name="Output 6 2 2 2 2 3 2" xfId="27946" xr:uid="{00000000-0005-0000-0000-00002A8C0000}"/>
    <cellStyle name="Output 6 2 2 2 2 3 3" xfId="37682" xr:uid="{00000000-0005-0000-0000-00002B8C0000}"/>
    <cellStyle name="Output 6 2 2 2 2 4" xfId="17773" xr:uid="{00000000-0005-0000-0000-00002C8C0000}"/>
    <cellStyle name="Output 6 2 2 2 2 4 2" xfId="27947" xr:uid="{00000000-0005-0000-0000-00002D8C0000}"/>
    <cellStyle name="Output 6 2 2 2 2 4 3" xfId="40224" xr:uid="{00000000-0005-0000-0000-00002E8C0000}"/>
    <cellStyle name="Output 6 2 2 2 2 5" xfId="27942" xr:uid="{00000000-0005-0000-0000-00002F8C0000}"/>
    <cellStyle name="Output 6 2 2 2 2 6" xfId="35122" xr:uid="{00000000-0005-0000-0000-0000308C0000}"/>
    <cellStyle name="Output 6 2 2 2 3" xfId="27941" xr:uid="{00000000-0005-0000-0000-0000318C0000}"/>
    <cellStyle name="Output 6 2 2 2 4" xfId="33851" xr:uid="{00000000-0005-0000-0000-0000328C0000}"/>
    <cellStyle name="Output 6 2 2 3" xfId="17774" xr:uid="{00000000-0005-0000-0000-0000338C0000}"/>
    <cellStyle name="Output 6 2 2 3 2" xfId="17775" xr:uid="{00000000-0005-0000-0000-0000348C0000}"/>
    <cellStyle name="Output 6 2 2 3 2 2" xfId="17776" xr:uid="{00000000-0005-0000-0000-0000358C0000}"/>
    <cellStyle name="Output 6 2 2 3 2 2 2" xfId="27950" xr:uid="{00000000-0005-0000-0000-0000368C0000}"/>
    <cellStyle name="Output 6 2 2 3 2 2 3" xfId="38434" xr:uid="{00000000-0005-0000-0000-0000378C0000}"/>
    <cellStyle name="Output 6 2 2 3 2 3" xfId="17777" xr:uid="{00000000-0005-0000-0000-0000388C0000}"/>
    <cellStyle name="Output 6 2 2 3 2 3 2" xfId="27951" xr:uid="{00000000-0005-0000-0000-0000398C0000}"/>
    <cellStyle name="Output 6 2 2 3 2 3 3" xfId="40974" xr:uid="{00000000-0005-0000-0000-00003A8C0000}"/>
    <cellStyle name="Output 6 2 2 3 2 4" xfId="27949" xr:uid="{00000000-0005-0000-0000-00003B8C0000}"/>
    <cellStyle name="Output 6 2 2 3 2 5" xfId="35881" xr:uid="{00000000-0005-0000-0000-00003C8C0000}"/>
    <cellStyle name="Output 6 2 2 3 3" xfId="17778" xr:uid="{00000000-0005-0000-0000-00003D8C0000}"/>
    <cellStyle name="Output 6 2 2 3 3 2" xfId="27952" xr:uid="{00000000-0005-0000-0000-00003E8C0000}"/>
    <cellStyle name="Output 6 2 2 3 3 3" xfId="37160" xr:uid="{00000000-0005-0000-0000-00003F8C0000}"/>
    <cellStyle name="Output 6 2 2 3 4" xfId="17779" xr:uid="{00000000-0005-0000-0000-0000408C0000}"/>
    <cellStyle name="Output 6 2 2 3 4 2" xfId="27953" xr:uid="{00000000-0005-0000-0000-0000418C0000}"/>
    <cellStyle name="Output 6 2 2 3 4 3" xfId="39704" xr:uid="{00000000-0005-0000-0000-0000428C0000}"/>
    <cellStyle name="Output 6 2 2 3 5" xfId="27948" xr:uid="{00000000-0005-0000-0000-0000438C0000}"/>
    <cellStyle name="Output 6 2 2 3 6" xfId="34603" xr:uid="{00000000-0005-0000-0000-0000448C0000}"/>
    <cellStyle name="Output 6 2 2 4" xfId="27940" xr:uid="{00000000-0005-0000-0000-0000458C0000}"/>
    <cellStyle name="Output 6 2 2 5" xfId="32648" xr:uid="{00000000-0005-0000-0000-0000468C0000}"/>
    <cellStyle name="Output 6 2 3" xfId="17780" xr:uid="{00000000-0005-0000-0000-0000478C0000}"/>
    <cellStyle name="Output 6 2 3 2" xfId="17781" xr:uid="{00000000-0005-0000-0000-0000488C0000}"/>
    <cellStyle name="Output 6 2 3 2 2" xfId="17782" xr:uid="{00000000-0005-0000-0000-0000498C0000}"/>
    <cellStyle name="Output 6 2 3 2 2 2" xfId="17783" xr:uid="{00000000-0005-0000-0000-00004A8C0000}"/>
    <cellStyle name="Output 6 2 3 2 2 2 2" xfId="17784" xr:uid="{00000000-0005-0000-0000-00004B8C0000}"/>
    <cellStyle name="Output 6 2 3 2 2 2 2 2" xfId="27958" xr:uid="{00000000-0005-0000-0000-00004C8C0000}"/>
    <cellStyle name="Output 6 2 3 2 2 2 2 3" xfId="39106" xr:uid="{00000000-0005-0000-0000-00004D8C0000}"/>
    <cellStyle name="Output 6 2 3 2 2 2 3" xfId="17785" xr:uid="{00000000-0005-0000-0000-00004E8C0000}"/>
    <cellStyle name="Output 6 2 3 2 2 2 3 2" xfId="27959" xr:uid="{00000000-0005-0000-0000-00004F8C0000}"/>
    <cellStyle name="Output 6 2 3 2 2 2 3 3" xfId="41646" xr:uid="{00000000-0005-0000-0000-0000508C0000}"/>
    <cellStyle name="Output 6 2 3 2 2 2 4" xfId="27957" xr:uid="{00000000-0005-0000-0000-0000518C0000}"/>
    <cellStyle name="Output 6 2 3 2 2 2 5" xfId="36553" xr:uid="{00000000-0005-0000-0000-0000528C0000}"/>
    <cellStyle name="Output 6 2 3 2 2 3" xfId="17786" xr:uid="{00000000-0005-0000-0000-0000538C0000}"/>
    <cellStyle name="Output 6 2 3 2 2 3 2" xfId="27960" xr:uid="{00000000-0005-0000-0000-0000548C0000}"/>
    <cellStyle name="Output 6 2 3 2 2 3 3" xfId="37834" xr:uid="{00000000-0005-0000-0000-0000558C0000}"/>
    <cellStyle name="Output 6 2 3 2 2 4" xfId="17787" xr:uid="{00000000-0005-0000-0000-0000568C0000}"/>
    <cellStyle name="Output 6 2 3 2 2 4 2" xfId="27961" xr:uid="{00000000-0005-0000-0000-0000578C0000}"/>
    <cellStyle name="Output 6 2 3 2 2 4 3" xfId="40376" xr:uid="{00000000-0005-0000-0000-0000588C0000}"/>
    <cellStyle name="Output 6 2 3 2 2 5" xfId="27956" xr:uid="{00000000-0005-0000-0000-0000598C0000}"/>
    <cellStyle name="Output 6 2 3 2 2 6" xfId="35274" xr:uid="{00000000-0005-0000-0000-00005A8C0000}"/>
    <cellStyle name="Output 6 2 3 2 3" xfId="27955" xr:uid="{00000000-0005-0000-0000-00005B8C0000}"/>
    <cellStyle name="Output 6 2 3 2 4" xfId="34002" xr:uid="{00000000-0005-0000-0000-00005C8C0000}"/>
    <cellStyle name="Output 6 2 3 3" xfId="17788" xr:uid="{00000000-0005-0000-0000-00005D8C0000}"/>
    <cellStyle name="Output 6 2 3 3 2" xfId="17789" xr:uid="{00000000-0005-0000-0000-00005E8C0000}"/>
    <cellStyle name="Output 6 2 3 3 2 2" xfId="17790" xr:uid="{00000000-0005-0000-0000-00005F8C0000}"/>
    <cellStyle name="Output 6 2 3 3 2 2 2" xfId="27964" xr:uid="{00000000-0005-0000-0000-0000608C0000}"/>
    <cellStyle name="Output 6 2 3 3 2 2 3" xfId="38586" xr:uid="{00000000-0005-0000-0000-0000618C0000}"/>
    <cellStyle name="Output 6 2 3 3 2 3" xfId="17791" xr:uid="{00000000-0005-0000-0000-0000628C0000}"/>
    <cellStyle name="Output 6 2 3 3 2 3 2" xfId="27965" xr:uid="{00000000-0005-0000-0000-0000638C0000}"/>
    <cellStyle name="Output 6 2 3 3 2 3 3" xfId="41126" xr:uid="{00000000-0005-0000-0000-0000648C0000}"/>
    <cellStyle name="Output 6 2 3 3 2 4" xfId="27963" xr:uid="{00000000-0005-0000-0000-0000658C0000}"/>
    <cellStyle name="Output 6 2 3 3 2 5" xfId="36033" xr:uid="{00000000-0005-0000-0000-0000668C0000}"/>
    <cellStyle name="Output 6 2 3 3 3" xfId="17792" xr:uid="{00000000-0005-0000-0000-0000678C0000}"/>
    <cellStyle name="Output 6 2 3 3 3 2" xfId="27966" xr:uid="{00000000-0005-0000-0000-0000688C0000}"/>
    <cellStyle name="Output 6 2 3 3 3 3" xfId="37312" xr:uid="{00000000-0005-0000-0000-0000698C0000}"/>
    <cellStyle name="Output 6 2 3 3 4" xfId="17793" xr:uid="{00000000-0005-0000-0000-00006A8C0000}"/>
    <cellStyle name="Output 6 2 3 3 4 2" xfId="27967" xr:uid="{00000000-0005-0000-0000-00006B8C0000}"/>
    <cellStyle name="Output 6 2 3 3 4 3" xfId="39856" xr:uid="{00000000-0005-0000-0000-00006C8C0000}"/>
    <cellStyle name="Output 6 2 3 3 5" xfId="27962" xr:uid="{00000000-0005-0000-0000-00006D8C0000}"/>
    <cellStyle name="Output 6 2 3 3 6" xfId="34751" xr:uid="{00000000-0005-0000-0000-00006E8C0000}"/>
    <cellStyle name="Output 6 2 3 4" xfId="27954" xr:uid="{00000000-0005-0000-0000-00006F8C0000}"/>
    <cellStyle name="Output 6 2 3 5" xfId="32793" xr:uid="{00000000-0005-0000-0000-0000708C0000}"/>
    <cellStyle name="Output 6 2 4" xfId="17794" xr:uid="{00000000-0005-0000-0000-0000718C0000}"/>
    <cellStyle name="Output 6 2 4 2" xfId="17795" xr:uid="{00000000-0005-0000-0000-0000728C0000}"/>
    <cellStyle name="Output 6 2 4 2 2" xfId="17796" xr:uid="{00000000-0005-0000-0000-0000738C0000}"/>
    <cellStyle name="Output 6 2 4 2 2 2" xfId="17797" xr:uid="{00000000-0005-0000-0000-0000748C0000}"/>
    <cellStyle name="Output 6 2 4 2 2 2 2" xfId="17798" xr:uid="{00000000-0005-0000-0000-0000758C0000}"/>
    <cellStyle name="Output 6 2 4 2 2 2 2 2" xfId="27972" xr:uid="{00000000-0005-0000-0000-0000768C0000}"/>
    <cellStyle name="Output 6 2 4 2 2 2 2 3" xfId="39265" xr:uid="{00000000-0005-0000-0000-0000778C0000}"/>
    <cellStyle name="Output 6 2 4 2 2 2 3" xfId="17799" xr:uid="{00000000-0005-0000-0000-0000788C0000}"/>
    <cellStyle name="Output 6 2 4 2 2 2 3 2" xfId="27973" xr:uid="{00000000-0005-0000-0000-0000798C0000}"/>
    <cellStyle name="Output 6 2 4 2 2 2 3 3" xfId="41805" xr:uid="{00000000-0005-0000-0000-00007A8C0000}"/>
    <cellStyle name="Output 6 2 4 2 2 2 4" xfId="27971" xr:uid="{00000000-0005-0000-0000-00007B8C0000}"/>
    <cellStyle name="Output 6 2 4 2 2 2 5" xfId="36712" xr:uid="{00000000-0005-0000-0000-00007C8C0000}"/>
    <cellStyle name="Output 6 2 4 2 2 3" xfId="17800" xr:uid="{00000000-0005-0000-0000-00007D8C0000}"/>
    <cellStyle name="Output 6 2 4 2 2 3 2" xfId="27974" xr:uid="{00000000-0005-0000-0000-00007E8C0000}"/>
    <cellStyle name="Output 6 2 4 2 2 3 3" xfId="37995" xr:uid="{00000000-0005-0000-0000-00007F8C0000}"/>
    <cellStyle name="Output 6 2 4 2 2 4" xfId="17801" xr:uid="{00000000-0005-0000-0000-0000808C0000}"/>
    <cellStyle name="Output 6 2 4 2 2 4 2" xfId="27975" xr:uid="{00000000-0005-0000-0000-0000818C0000}"/>
    <cellStyle name="Output 6 2 4 2 2 4 3" xfId="40535" xr:uid="{00000000-0005-0000-0000-0000828C0000}"/>
    <cellStyle name="Output 6 2 4 2 2 5" xfId="27970" xr:uid="{00000000-0005-0000-0000-0000838C0000}"/>
    <cellStyle name="Output 6 2 4 2 2 6" xfId="35435" xr:uid="{00000000-0005-0000-0000-0000848C0000}"/>
    <cellStyle name="Output 6 2 4 2 3" xfId="27969" xr:uid="{00000000-0005-0000-0000-0000858C0000}"/>
    <cellStyle name="Output 6 2 4 2 4" xfId="34163" xr:uid="{00000000-0005-0000-0000-0000868C0000}"/>
    <cellStyle name="Output 6 2 4 3" xfId="17802" xr:uid="{00000000-0005-0000-0000-0000878C0000}"/>
    <cellStyle name="Output 6 2 4 3 2" xfId="17803" xr:uid="{00000000-0005-0000-0000-0000888C0000}"/>
    <cellStyle name="Output 6 2 4 3 2 2" xfId="17804" xr:uid="{00000000-0005-0000-0000-0000898C0000}"/>
    <cellStyle name="Output 6 2 4 3 2 2 2" xfId="27978" xr:uid="{00000000-0005-0000-0000-00008A8C0000}"/>
    <cellStyle name="Output 6 2 4 3 2 2 3" xfId="38745" xr:uid="{00000000-0005-0000-0000-00008B8C0000}"/>
    <cellStyle name="Output 6 2 4 3 2 3" xfId="17805" xr:uid="{00000000-0005-0000-0000-00008C8C0000}"/>
    <cellStyle name="Output 6 2 4 3 2 3 2" xfId="27979" xr:uid="{00000000-0005-0000-0000-00008D8C0000}"/>
    <cellStyle name="Output 6 2 4 3 2 3 3" xfId="41285" xr:uid="{00000000-0005-0000-0000-00008E8C0000}"/>
    <cellStyle name="Output 6 2 4 3 2 4" xfId="27977" xr:uid="{00000000-0005-0000-0000-00008F8C0000}"/>
    <cellStyle name="Output 6 2 4 3 2 5" xfId="36192" xr:uid="{00000000-0005-0000-0000-0000908C0000}"/>
    <cellStyle name="Output 6 2 4 3 3" xfId="17806" xr:uid="{00000000-0005-0000-0000-0000918C0000}"/>
    <cellStyle name="Output 6 2 4 3 3 2" xfId="27980" xr:uid="{00000000-0005-0000-0000-0000928C0000}"/>
    <cellStyle name="Output 6 2 4 3 3 3" xfId="37473" xr:uid="{00000000-0005-0000-0000-0000938C0000}"/>
    <cellStyle name="Output 6 2 4 3 4" xfId="17807" xr:uid="{00000000-0005-0000-0000-0000948C0000}"/>
    <cellStyle name="Output 6 2 4 3 4 2" xfId="27981" xr:uid="{00000000-0005-0000-0000-0000958C0000}"/>
    <cellStyle name="Output 6 2 4 3 4 3" xfId="40015" xr:uid="{00000000-0005-0000-0000-0000968C0000}"/>
    <cellStyle name="Output 6 2 4 3 5" xfId="27976" xr:uid="{00000000-0005-0000-0000-0000978C0000}"/>
    <cellStyle name="Output 6 2 4 3 6" xfId="34913" xr:uid="{00000000-0005-0000-0000-0000988C0000}"/>
    <cellStyle name="Output 6 2 4 4" xfId="27968" xr:uid="{00000000-0005-0000-0000-0000998C0000}"/>
    <cellStyle name="Output 6 2 4 5" xfId="33616" xr:uid="{00000000-0005-0000-0000-00009A8C0000}"/>
    <cellStyle name="Output 6 2 5" xfId="17808" xr:uid="{00000000-0005-0000-0000-00009B8C0000}"/>
    <cellStyle name="Output 6 2 5 2" xfId="17809" xr:uid="{00000000-0005-0000-0000-00009C8C0000}"/>
    <cellStyle name="Output 6 2 5 2 2" xfId="17810" xr:uid="{00000000-0005-0000-0000-00009D8C0000}"/>
    <cellStyle name="Output 6 2 5 2 2 2" xfId="17811" xr:uid="{00000000-0005-0000-0000-00009E8C0000}"/>
    <cellStyle name="Output 6 2 5 2 2 2 2" xfId="27985" xr:uid="{00000000-0005-0000-0000-00009F8C0000}"/>
    <cellStyle name="Output 6 2 5 2 2 2 3" xfId="38287" xr:uid="{00000000-0005-0000-0000-0000A08C0000}"/>
    <cellStyle name="Output 6 2 5 2 2 3" xfId="17812" xr:uid="{00000000-0005-0000-0000-0000A18C0000}"/>
    <cellStyle name="Output 6 2 5 2 2 3 2" xfId="27986" xr:uid="{00000000-0005-0000-0000-0000A28C0000}"/>
    <cellStyle name="Output 6 2 5 2 2 3 3" xfId="40827" xr:uid="{00000000-0005-0000-0000-0000A38C0000}"/>
    <cellStyle name="Output 6 2 5 2 2 4" xfId="27984" xr:uid="{00000000-0005-0000-0000-0000A48C0000}"/>
    <cellStyle name="Output 6 2 5 2 2 5" xfId="35734" xr:uid="{00000000-0005-0000-0000-0000A58C0000}"/>
    <cellStyle name="Output 6 2 5 2 3" xfId="17813" xr:uid="{00000000-0005-0000-0000-0000A68C0000}"/>
    <cellStyle name="Output 6 2 5 2 3 2" xfId="27987" xr:uid="{00000000-0005-0000-0000-0000A78C0000}"/>
    <cellStyle name="Output 6 2 5 2 3 3" xfId="37013" xr:uid="{00000000-0005-0000-0000-0000A88C0000}"/>
    <cellStyle name="Output 6 2 5 2 4" xfId="17814" xr:uid="{00000000-0005-0000-0000-0000A98C0000}"/>
    <cellStyle name="Output 6 2 5 2 4 2" xfId="27988" xr:uid="{00000000-0005-0000-0000-0000AA8C0000}"/>
    <cellStyle name="Output 6 2 5 2 4 3" xfId="39557" xr:uid="{00000000-0005-0000-0000-0000AB8C0000}"/>
    <cellStyle name="Output 6 2 5 2 5" xfId="27983" xr:uid="{00000000-0005-0000-0000-0000AC8C0000}"/>
    <cellStyle name="Output 6 2 5 2 6" xfId="34459" xr:uid="{00000000-0005-0000-0000-0000AD8C0000}"/>
    <cellStyle name="Output 6 2 5 3" xfId="27982" xr:uid="{00000000-0005-0000-0000-0000AE8C0000}"/>
    <cellStyle name="Output 6 2 5 4" xfId="32482" xr:uid="{00000000-0005-0000-0000-0000AF8C0000}"/>
    <cellStyle name="Output 6 2 6" xfId="17815" xr:uid="{00000000-0005-0000-0000-0000B08C0000}"/>
    <cellStyle name="Output 6 2 6 2" xfId="17816" xr:uid="{00000000-0005-0000-0000-0000B18C0000}"/>
    <cellStyle name="Output 6 2 6 2 2" xfId="17817" xr:uid="{00000000-0005-0000-0000-0000B28C0000}"/>
    <cellStyle name="Output 6 2 6 2 2 2" xfId="17818" xr:uid="{00000000-0005-0000-0000-0000B38C0000}"/>
    <cellStyle name="Output 6 2 6 2 2 2 2" xfId="27992" xr:uid="{00000000-0005-0000-0000-0000B48C0000}"/>
    <cellStyle name="Output 6 2 6 2 2 2 3" xfId="38807" xr:uid="{00000000-0005-0000-0000-0000B58C0000}"/>
    <cellStyle name="Output 6 2 6 2 2 3" xfId="17819" xr:uid="{00000000-0005-0000-0000-0000B68C0000}"/>
    <cellStyle name="Output 6 2 6 2 2 3 2" xfId="27993" xr:uid="{00000000-0005-0000-0000-0000B78C0000}"/>
    <cellStyle name="Output 6 2 6 2 2 3 3" xfId="41347" xr:uid="{00000000-0005-0000-0000-0000B88C0000}"/>
    <cellStyle name="Output 6 2 6 2 2 4" xfId="27991" xr:uid="{00000000-0005-0000-0000-0000B98C0000}"/>
    <cellStyle name="Output 6 2 6 2 2 5" xfId="36254" xr:uid="{00000000-0005-0000-0000-0000BA8C0000}"/>
    <cellStyle name="Output 6 2 6 2 3" xfId="17820" xr:uid="{00000000-0005-0000-0000-0000BB8C0000}"/>
    <cellStyle name="Output 6 2 6 2 3 2" xfId="27994" xr:uid="{00000000-0005-0000-0000-0000BC8C0000}"/>
    <cellStyle name="Output 6 2 6 2 3 3" xfId="37535" xr:uid="{00000000-0005-0000-0000-0000BD8C0000}"/>
    <cellStyle name="Output 6 2 6 2 4" xfId="17821" xr:uid="{00000000-0005-0000-0000-0000BE8C0000}"/>
    <cellStyle name="Output 6 2 6 2 4 2" xfId="27995" xr:uid="{00000000-0005-0000-0000-0000BF8C0000}"/>
    <cellStyle name="Output 6 2 6 2 4 3" xfId="40077" xr:uid="{00000000-0005-0000-0000-0000C08C0000}"/>
    <cellStyle name="Output 6 2 6 2 5" xfId="27990" xr:uid="{00000000-0005-0000-0000-0000C18C0000}"/>
    <cellStyle name="Output 6 2 6 2 6" xfId="34975" xr:uid="{00000000-0005-0000-0000-0000C28C0000}"/>
    <cellStyle name="Output 6 2 6 3" xfId="27989" xr:uid="{00000000-0005-0000-0000-0000C38C0000}"/>
    <cellStyle name="Output 6 2 6 4" xfId="33702" xr:uid="{00000000-0005-0000-0000-0000C48C0000}"/>
    <cellStyle name="Output 6 2 7" xfId="17822" xr:uid="{00000000-0005-0000-0000-0000C58C0000}"/>
    <cellStyle name="Output 6 2 7 2" xfId="17823" xr:uid="{00000000-0005-0000-0000-0000C68C0000}"/>
    <cellStyle name="Output 6 2 7 2 2" xfId="17824" xr:uid="{00000000-0005-0000-0000-0000C78C0000}"/>
    <cellStyle name="Output 6 2 7 2 2 2" xfId="27998" xr:uid="{00000000-0005-0000-0000-0000C88C0000}"/>
    <cellStyle name="Output 6 2 7 2 2 3" xfId="38147" xr:uid="{00000000-0005-0000-0000-0000C98C0000}"/>
    <cellStyle name="Output 6 2 7 2 3" xfId="17825" xr:uid="{00000000-0005-0000-0000-0000CA8C0000}"/>
    <cellStyle name="Output 6 2 7 2 3 2" xfId="27999" xr:uid="{00000000-0005-0000-0000-0000CB8C0000}"/>
    <cellStyle name="Output 6 2 7 2 3 3" xfId="40687" xr:uid="{00000000-0005-0000-0000-0000CC8C0000}"/>
    <cellStyle name="Output 6 2 7 2 4" xfId="27997" xr:uid="{00000000-0005-0000-0000-0000CD8C0000}"/>
    <cellStyle name="Output 6 2 7 2 5" xfId="35594" xr:uid="{00000000-0005-0000-0000-0000CE8C0000}"/>
    <cellStyle name="Output 6 2 7 3" xfId="17826" xr:uid="{00000000-0005-0000-0000-0000CF8C0000}"/>
    <cellStyle name="Output 6 2 7 3 2" xfId="28000" xr:uid="{00000000-0005-0000-0000-0000D08C0000}"/>
    <cellStyle name="Output 6 2 7 3 3" xfId="36873" xr:uid="{00000000-0005-0000-0000-0000D18C0000}"/>
    <cellStyle name="Output 6 2 7 4" xfId="17827" xr:uid="{00000000-0005-0000-0000-0000D28C0000}"/>
    <cellStyle name="Output 6 2 7 4 2" xfId="28001" xr:uid="{00000000-0005-0000-0000-0000D38C0000}"/>
    <cellStyle name="Output 6 2 7 4 3" xfId="39417" xr:uid="{00000000-0005-0000-0000-0000D48C0000}"/>
    <cellStyle name="Output 6 2 7 5" xfId="27996" xr:uid="{00000000-0005-0000-0000-0000D58C0000}"/>
    <cellStyle name="Output 6 2 7 6" xfId="34319" xr:uid="{00000000-0005-0000-0000-0000D68C0000}"/>
    <cellStyle name="Output 6 2 8" xfId="17765" xr:uid="{00000000-0005-0000-0000-0000D78C0000}"/>
    <cellStyle name="Output 6 2 9" xfId="27939" xr:uid="{00000000-0005-0000-0000-0000D88C0000}"/>
    <cellStyle name="Output 6 3" xfId="2796" xr:uid="{00000000-0005-0000-0000-0000D98C0000}"/>
    <cellStyle name="Output 6 3 2" xfId="17829" xr:uid="{00000000-0005-0000-0000-0000DA8C0000}"/>
    <cellStyle name="Output 6 3 2 2" xfId="17830" xr:uid="{00000000-0005-0000-0000-0000DB8C0000}"/>
    <cellStyle name="Output 6 3 2 2 2" xfId="17831" xr:uid="{00000000-0005-0000-0000-0000DC8C0000}"/>
    <cellStyle name="Output 6 3 2 2 2 2" xfId="17832" xr:uid="{00000000-0005-0000-0000-0000DD8C0000}"/>
    <cellStyle name="Output 6 3 2 2 2 2 2" xfId="28006" xr:uid="{00000000-0005-0000-0000-0000DE8C0000}"/>
    <cellStyle name="Output 6 3 2 2 2 2 3" xfId="38876" xr:uid="{00000000-0005-0000-0000-0000DF8C0000}"/>
    <cellStyle name="Output 6 3 2 2 2 3" xfId="17833" xr:uid="{00000000-0005-0000-0000-0000E08C0000}"/>
    <cellStyle name="Output 6 3 2 2 2 3 2" xfId="28007" xr:uid="{00000000-0005-0000-0000-0000E18C0000}"/>
    <cellStyle name="Output 6 3 2 2 2 3 3" xfId="41416" xr:uid="{00000000-0005-0000-0000-0000E28C0000}"/>
    <cellStyle name="Output 6 3 2 2 2 4" xfId="28005" xr:uid="{00000000-0005-0000-0000-0000E38C0000}"/>
    <cellStyle name="Output 6 3 2 2 2 5" xfId="36323" xr:uid="{00000000-0005-0000-0000-0000E48C0000}"/>
    <cellStyle name="Output 6 3 2 2 3" xfId="17834" xr:uid="{00000000-0005-0000-0000-0000E58C0000}"/>
    <cellStyle name="Output 6 3 2 2 3 2" xfId="28008" xr:uid="{00000000-0005-0000-0000-0000E68C0000}"/>
    <cellStyle name="Output 6 3 2 2 3 3" xfId="37604" xr:uid="{00000000-0005-0000-0000-0000E78C0000}"/>
    <cellStyle name="Output 6 3 2 2 4" xfId="17835" xr:uid="{00000000-0005-0000-0000-0000E88C0000}"/>
    <cellStyle name="Output 6 3 2 2 4 2" xfId="28009" xr:uid="{00000000-0005-0000-0000-0000E98C0000}"/>
    <cellStyle name="Output 6 3 2 2 4 3" xfId="40146" xr:uid="{00000000-0005-0000-0000-0000EA8C0000}"/>
    <cellStyle name="Output 6 3 2 2 5" xfId="28004" xr:uid="{00000000-0005-0000-0000-0000EB8C0000}"/>
    <cellStyle name="Output 6 3 2 2 6" xfId="35044" xr:uid="{00000000-0005-0000-0000-0000EC8C0000}"/>
    <cellStyle name="Output 6 3 2 3" xfId="28003" xr:uid="{00000000-0005-0000-0000-0000ED8C0000}"/>
    <cellStyle name="Output 6 3 2 4" xfId="33773" xr:uid="{00000000-0005-0000-0000-0000EE8C0000}"/>
    <cellStyle name="Output 6 3 3" xfId="17836" xr:uid="{00000000-0005-0000-0000-0000EF8C0000}"/>
    <cellStyle name="Output 6 3 3 2" xfId="17837" xr:uid="{00000000-0005-0000-0000-0000F08C0000}"/>
    <cellStyle name="Output 6 3 3 2 2" xfId="17838" xr:uid="{00000000-0005-0000-0000-0000F18C0000}"/>
    <cellStyle name="Output 6 3 3 2 2 2" xfId="28012" xr:uid="{00000000-0005-0000-0000-0000F28C0000}"/>
    <cellStyle name="Output 6 3 3 2 2 3" xfId="38356" xr:uid="{00000000-0005-0000-0000-0000F38C0000}"/>
    <cellStyle name="Output 6 3 3 2 3" xfId="17839" xr:uid="{00000000-0005-0000-0000-0000F48C0000}"/>
    <cellStyle name="Output 6 3 3 2 3 2" xfId="28013" xr:uid="{00000000-0005-0000-0000-0000F58C0000}"/>
    <cellStyle name="Output 6 3 3 2 3 3" xfId="40896" xr:uid="{00000000-0005-0000-0000-0000F68C0000}"/>
    <cellStyle name="Output 6 3 3 2 4" xfId="28011" xr:uid="{00000000-0005-0000-0000-0000F78C0000}"/>
    <cellStyle name="Output 6 3 3 2 5" xfId="35803" xr:uid="{00000000-0005-0000-0000-0000F88C0000}"/>
    <cellStyle name="Output 6 3 3 3" xfId="17840" xr:uid="{00000000-0005-0000-0000-0000F98C0000}"/>
    <cellStyle name="Output 6 3 3 3 2" xfId="28014" xr:uid="{00000000-0005-0000-0000-0000FA8C0000}"/>
    <cellStyle name="Output 6 3 3 3 3" xfId="37082" xr:uid="{00000000-0005-0000-0000-0000FB8C0000}"/>
    <cellStyle name="Output 6 3 3 4" xfId="17841" xr:uid="{00000000-0005-0000-0000-0000FC8C0000}"/>
    <cellStyle name="Output 6 3 3 4 2" xfId="28015" xr:uid="{00000000-0005-0000-0000-0000FD8C0000}"/>
    <cellStyle name="Output 6 3 3 4 3" xfId="39626" xr:uid="{00000000-0005-0000-0000-0000FE8C0000}"/>
    <cellStyle name="Output 6 3 3 5" xfId="28010" xr:uid="{00000000-0005-0000-0000-0000FF8C0000}"/>
    <cellStyle name="Output 6 3 3 6" xfId="34526" xr:uid="{00000000-0005-0000-0000-0000008D0000}"/>
    <cellStyle name="Output 6 3 4" xfId="17842" xr:uid="{00000000-0005-0000-0000-0000018D0000}"/>
    <cellStyle name="Output 6 3 4 2" xfId="28016" xr:uid="{00000000-0005-0000-0000-0000028D0000}"/>
    <cellStyle name="Output 6 3 5" xfId="17828" xr:uid="{00000000-0005-0000-0000-0000038D0000}"/>
    <cellStyle name="Output 6 3 6" xfId="28002" xr:uid="{00000000-0005-0000-0000-0000048D0000}"/>
    <cellStyle name="Output 6 3 7" xfId="32571" xr:uid="{00000000-0005-0000-0000-0000058D0000}"/>
    <cellStyle name="Output 6 4" xfId="17843" xr:uid="{00000000-0005-0000-0000-0000068D0000}"/>
    <cellStyle name="Output 6 4 2" xfId="17844" xr:uid="{00000000-0005-0000-0000-0000078D0000}"/>
    <cellStyle name="Output 6 4 2 2" xfId="17845" xr:uid="{00000000-0005-0000-0000-0000088D0000}"/>
    <cellStyle name="Output 6 4 2 2 2" xfId="17846" xr:uid="{00000000-0005-0000-0000-0000098D0000}"/>
    <cellStyle name="Output 6 4 2 2 2 2" xfId="17847" xr:uid="{00000000-0005-0000-0000-00000A8D0000}"/>
    <cellStyle name="Output 6 4 2 2 2 2 2" xfId="28021" xr:uid="{00000000-0005-0000-0000-00000B8D0000}"/>
    <cellStyle name="Output 6 4 2 2 2 2 3" xfId="39027" xr:uid="{00000000-0005-0000-0000-00000C8D0000}"/>
    <cellStyle name="Output 6 4 2 2 2 3" xfId="17848" xr:uid="{00000000-0005-0000-0000-00000D8D0000}"/>
    <cellStyle name="Output 6 4 2 2 2 3 2" xfId="28022" xr:uid="{00000000-0005-0000-0000-00000E8D0000}"/>
    <cellStyle name="Output 6 4 2 2 2 3 3" xfId="41567" xr:uid="{00000000-0005-0000-0000-00000F8D0000}"/>
    <cellStyle name="Output 6 4 2 2 2 4" xfId="28020" xr:uid="{00000000-0005-0000-0000-0000108D0000}"/>
    <cellStyle name="Output 6 4 2 2 2 5" xfId="36474" xr:uid="{00000000-0005-0000-0000-0000118D0000}"/>
    <cellStyle name="Output 6 4 2 2 3" xfId="17849" xr:uid="{00000000-0005-0000-0000-0000128D0000}"/>
    <cellStyle name="Output 6 4 2 2 3 2" xfId="28023" xr:uid="{00000000-0005-0000-0000-0000138D0000}"/>
    <cellStyle name="Output 6 4 2 2 3 3" xfId="37755" xr:uid="{00000000-0005-0000-0000-0000148D0000}"/>
    <cellStyle name="Output 6 4 2 2 4" xfId="17850" xr:uid="{00000000-0005-0000-0000-0000158D0000}"/>
    <cellStyle name="Output 6 4 2 2 4 2" xfId="28024" xr:uid="{00000000-0005-0000-0000-0000168D0000}"/>
    <cellStyle name="Output 6 4 2 2 4 3" xfId="40297" xr:uid="{00000000-0005-0000-0000-0000178D0000}"/>
    <cellStyle name="Output 6 4 2 2 5" xfId="28019" xr:uid="{00000000-0005-0000-0000-0000188D0000}"/>
    <cellStyle name="Output 6 4 2 2 6" xfId="35195" xr:uid="{00000000-0005-0000-0000-0000198D0000}"/>
    <cellStyle name="Output 6 4 2 3" xfId="28018" xr:uid="{00000000-0005-0000-0000-00001A8D0000}"/>
    <cellStyle name="Output 6 4 2 4" xfId="33924" xr:uid="{00000000-0005-0000-0000-00001B8D0000}"/>
    <cellStyle name="Output 6 4 3" xfId="17851" xr:uid="{00000000-0005-0000-0000-00001C8D0000}"/>
    <cellStyle name="Output 6 4 3 2" xfId="17852" xr:uid="{00000000-0005-0000-0000-00001D8D0000}"/>
    <cellStyle name="Output 6 4 3 2 2" xfId="17853" xr:uid="{00000000-0005-0000-0000-00001E8D0000}"/>
    <cellStyle name="Output 6 4 3 2 2 2" xfId="28027" xr:uid="{00000000-0005-0000-0000-00001F8D0000}"/>
    <cellStyle name="Output 6 4 3 2 2 3" xfId="38507" xr:uid="{00000000-0005-0000-0000-0000208D0000}"/>
    <cellStyle name="Output 6 4 3 2 3" xfId="17854" xr:uid="{00000000-0005-0000-0000-0000218D0000}"/>
    <cellStyle name="Output 6 4 3 2 3 2" xfId="28028" xr:uid="{00000000-0005-0000-0000-0000228D0000}"/>
    <cellStyle name="Output 6 4 3 2 3 3" xfId="41047" xr:uid="{00000000-0005-0000-0000-0000238D0000}"/>
    <cellStyle name="Output 6 4 3 2 4" xfId="28026" xr:uid="{00000000-0005-0000-0000-0000248D0000}"/>
    <cellStyle name="Output 6 4 3 2 5" xfId="35954" xr:uid="{00000000-0005-0000-0000-0000258D0000}"/>
    <cellStyle name="Output 6 4 3 3" xfId="17855" xr:uid="{00000000-0005-0000-0000-0000268D0000}"/>
    <cellStyle name="Output 6 4 3 3 2" xfId="28029" xr:uid="{00000000-0005-0000-0000-0000278D0000}"/>
    <cellStyle name="Output 6 4 3 3 3" xfId="37233" xr:uid="{00000000-0005-0000-0000-0000288D0000}"/>
    <cellStyle name="Output 6 4 3 4" xfId="17856" xr:uid="{00000000-0005-0000-0000-0000298D0000}"/>
    <cellStyle name="Output 6 4 3 4 2" xfId="28030" xr:uid="{00000000-0005-0000-0000-00002A8D0000}"/>
    <cellStyle name="Output 6 4 3 4 3" xfId="39777" xr:uid="{00000000-0005-0000-0000-00002B8D0000}"/>
    <cellStyle name="Output 6 4 3 5" xfId="28025" xr:uid="{00000000-0005-0000-0000-00002C8D0000}"/>
    <cellStyle name="Output 6 4 3 6" xfId="34673" xr:uid="{00000000-0005-0000-0000-00002D8D0000}"/>
    <cellStyle name="Output 6 4 4" xfId="17857" xr:uid="{00000000-0005-0000-0000-00002E8D0000}"/>
    <cellStyle name="Output 6 4 4 2" xfId="28031" xr:uid="{00000000-0005-0000-0000-00002F8D0000}"/>
    <cellStyle name="Output 6 4 5" xfId="28017" xr:uid="{00000000-0005-0000-0000-0000308D0000}"/>
    <cellStyle name="Output 6 4 6" xfId="32720" xr:uid="{00000000-0005-0000-0000-0000318D0000}"/>
    <cellStyle name="Output 6 5" xfId="17858" xr:uid="{00000000-0005-0000-0000-0000328D0000}"/>
    <cellStyle name="Output 6 5 2" xfId="17859" xr:uid="{00000000-0005-0000-0000-0000338D0000}"/>
    <cellStyle name="Output 6 5 2 2" xfId="17860" xr:uid="{00000000-0005-0000-0000-0000348D0000}"/>
    <cellStyle name="Output 6 5 2 2 2" xfId="17861" xr:uid="{00000000-0005-0000-0000-0000358D0000}"/>
    <cellStyle name="Output 6 5 2 2 2 2" xfId="17862" xr:uid="{00000000-0005-0000-0000-0000368D0000}"/>
    <cellStyle name="Output 6 5 2 2 2 2 2" xfId="28036" xr:uid="{00000000-0005-0000-0000-0000378D0000}"/>
    <cellStyle name="Output 6 5 2 2 2 2 3" xfId="39186" xr:uid="{00000000-0005-0000-0000-0000388D0000}"/>
    <cellStyle name="Output 6 5 2 2 2 3" xfId="17863" xr:uid="{00000000-0005-0000-0000-0000398D0000}"/>
    <cellStyle name="Output 6 5 2 2 2 3 2" xfId="28037" xr:uid="{00000000-0005-0000-0000-00003A8D0000}"/>
    <cellStyle name="Output 6 5 2 2 2 3 3" xfId="41726" xr:uid="{00000000-0005-0000-0000-00003B8D0000}"/>
    <cellStyle name="Output 6 5 2 2 2 4" xfId="28035" xr:uid="{00000000-0005-0000-0000-00003C8D0000}"/>
    <cellStyle name="Output 6 5 2 2 2 5" xfId="36633" xr:uid="{00000000-0005-0000-0000-00003D8D0000}"/>
    <cellStyle name="Output 6 5 2 2 3" xfId="17864" xr:uid="{00000000-0005-0000-0000-00003E8D0000}"/>
    <cellStyle name="Output 6 5 2 2 3 2" xfId="28038" xr:uid="{00000000-0005-0000-0000-00003F8D0000}"/>
    <cellStyle name="Output 6 5 2 2 3 3" xfId="37916" xr:uid="{00000000-0005-0000-0000-0000408D0000}"/>
    <cellStyle name="Output 6 5 2 2 4" xfId="17865" xr:uid="{00000000-0005-0000-0000-0000418D0000}"/>
    <cellStyle name="Output 6 5 2 2 4 2" xfId="28039" xr:uid="{00000000-0005-0000-0000-0000428D0000}"/>
    <cellStyle name="Output 6 5 2 2 4 3" xfId="40456" xr:uid="{00000000-0005-0000-0000-0000438D0000}"/>
    <cellStyle name="Output 6 5 2 2 5" xfId="28034" xr:uid="{00000000-0005-0000-0000-0000448D0000}"/>
    <cellStyle name="Output 6 5 2 2 6" xfId="35356" xr:uid="{00000000-0005-0000-0000-0000458D0000}"/>
    <cellStyle name="Output 6 5 2 3" xfId="28033" xr:uid="{00000000-0005-0000-0000-0000468D0000}"/>
    <cellStyle name="Output 6 5 2 4" xfId="34084" xr:uid="{00000000-0005-0000-0000-0000478D0000}"/>
    <cellStyle name="Output 6 5 3" xfId="17866" xr:uid="{00000000-0005-0000-0000-0000488D0000}"/>
    <cellStyle name="Output 6 5 3 2" xfId="17867" xr:uid="{00000000-0005-0000-0000-0000498D0000}"/>
    <cellStyle name="Output 6 5 3 2 2" xfId="17868" xr:uid="{00000000-0005-0000-0000-00004A8D0000}"/>
    <cellStyle name="Output 6 5 3 2 2 2" xfId="28042" xr:uid="{00000000-0005-0000-0000-00004B8D0000}"/>
    <cellStyle name="Output 6 5 3 2 2 3" xfId="38666" xr:uid="{00000000-0005-0000-0000-00004C8D0000}"/>
    <cellStyle name="Output 6 5 3 2 3" xfId="17869" xr:uid="{00000000-0005-0000-0000-00004D8D0000}"/>
    <cellStyle name="Output 6 5 3 2 3 2" xfId="28043" xr:uid="{00000000-0005-0000-0000-00004E8D0000}"/>
    <cellStyle name="Output 6 5 3 2 3 3" xfId="41206" xr:uid="{00000000-0005-0000-0000-00004F8D0000}"/>
    <cellStyle name="Output 6 5 3 2 4" xfId="28041" xr:uid="{00000000-0005-0000-0000-0000508D0000}"/>
    <cellStyle name="Output 6 5 3 2 5" xfId="36113" xr:uid="{00000000-0005-0000-0000-0000518D0000}"/>
    <cellStyle name="Output 6 5 3 3" xfId="17870" xr:uid="{00000000-0005-0000-0000-0000528D0000}"/>
    <cellStyle name="Output 6 5 3 3 2" xfId="28044" xr:uid="{00000000-0005-0000-0000-0000538D0000}"/>
    <cellStyle name="Output 6 5 3 3 3" xfId="37394" xr:uid="{00000000-0005-0000-0000-0000548D0000}"/>
    <cellStyle name="Output 6 5 3 4" xfId="17871" xr:uid="{00000000-0005-0000-0000-0000558D0000}"/>
    <cellStyle name="Output 6 5 3 4 2" xfId="28045" xr:uid="{00000000-0005-0000-0000-0000568D0000}"/>
    <cellStyle name="Output 6 5 3 4 3" xfId="39936" xr:uid="{00000000-0005-0000-0000-0000578D0000}"/>
    <cellStyle name="Output 6 5 3 5" xfId="28040" xr:uid="{00000000-0005-0000-0000-0000588D0000}"/>
    <cellStyle name="Output 6 5 3 6" xfId="34833" xr:uid="{00000000-0005-0000-0000-0000598D0000}"/>
    <cellStyle name="Output 6 5 4" xfId="28032" xr:uid="{00000000-0005-0000-0000-00005A8D0000}"/>
    <cellStyle name="Output 6 5 5" xfId="32897" xr:uid="{00000000-0005-0000-0000-00005B8D0000}"/>
    <cellStyle name="Output 6 6" xfId="17872" xr:uid="{00000000-0005-0000-0000-00005C8D0000}"/>
    <cellStyle name="Output 6 6 2" xfId="17873" xr:uid="{00000000-0005-0000-0000-00005D8D0000}"/>
    <cellStyle name="Output 6 6 2 2" xfId="17874" xr:uid="{00000000-0005-0000-0000-00005E8D0000}"/>
    <cellStyle name="Output 6 6 2 2 2" xfId="17875" xr:uid="{00000000-0005-0000-0000-00005F8D0000}"/>
    <cellStyle name="Output 6 6 2 2 2 2" xfId="28049" xr:uid="{00000000-0005-0000-0000-0000608D0000}"/>
    <cellStyle name="Output 6 6 2 2 2 3" xfId="38216" xr:uid="{00000000-0005-0000-0000-0000618D0000}"/>
    <cellStyle name="Output 6 6 2 2 3" xfId="17876" xr:uid="{00000000-0005-0000-0000-0000628D0000}"/>
    <cellStyle name="Output 6 6 2 2 3 2" xfId="28050" xr:uid="{00000000-0005-0000-0000-0000638D0000}"/>
    <cellStyle name="Output 6 6 2 2 3 3" xfId="40756" xr:uid="{00000000-0005-0000-0000-0000648D0000}"/>
    <cellStyle name="Output 6 6 2 2 4" xfId="28048" xr:uid="{00000000-0005-0000-0000-0000658D0000}"/>
    <cellStyle name="Output 6 6 2 2 5" xfId="35663" xr:uid="{00000000-0005-0000-0000-0000668D0000}"/>
    <cellStyle name="Output 6 6 2 3" xfId="17877" xr:uid="{00000000-0005-0000-0000-0000678D0000}"/>
    <cellStyle name="Output 6 6 2 3 2" xfId="28051" xr:uid="{00000000-0005-0000-0000-0000688D0000}"/>
    <cellStyle name="Output 6 6 2 3 3" xfId="36942" xr:uid="{00000000-0005-0000-0000-0000698D0000}"/>
    <cellStyle name="Output 6 6 2 4" xfId="17878" xr:uid="{00000000-0005-0000-0000-00006A8D0000}"/>
    <cellStyle name="Output 6 6 2 4 2" xfId="28052" xr:uid="{00000000-0005-0000-0000-00006B8D0000}"/>
    <cellStyle name="Output 6 6 2 4 3" xfId="39486" xr:uid="{00000000-0005-0000-0000-00006C8D0000}"/>
    <cellStyle name="Output 6 6 2 5" xfId="28047" xr:uid="{00000000-0005-0000-0000-00006D8D0000}"/>
    <cellStyle name="Output 6 6 2 6" xfId="34388" xr:uid="{00000000-0005-0000-0000-00006E8D0000}"/>
    <cellStyle name="Output 6 6 3" xfId="28046" xr:uid="{00000000-0005-0000-0000-00006F8D0000}"/>
    <cellStyle name="Output 6 6 4" xfId="31789" xr:uid="{00000000-0005-0000-0000-0000708D0000}"/>
    <cellStyle name="Output 6 7" xfId="17879" xr:uid="{00000000-0005-0000-0000-0000718D0000}"/>
    <cellStyle name="Output 6 7 2" xfId="17880" xr:uid="{00000000-0005-0000-0000-0000728D0000}"/>
    <cellStyle name="Output 6 7 2 2" xfId="17881" xr:uid="{00000000-0005-0000-0000-0000738D0000}"/>
    <cellStyle name="Output 6 7 2 2 2" xfId="28055" xr:uid="{00000000-0005-0000-0000-0000748D0000}"/>
    <cellStyle name="Output 6 7 2 2 3" xfId="38068" xr:uid="{00000000-0005-0000-0000-0000758D0000}"/>
    <cellStyle name="Output 6 7 2 3" xfId="17882" xr:uid="{00000000-0005-0000-0000-0000768D0000}"/>
    <cellStyle name="Output 6 7 2 3 2" xfId="28056" xr:uid="{00000000-0005-0000-0000-0000778D0000}"/>
    <cellStyle name="Output 6 7 2 3 3" xfId="40608" xr:uid="{00000000-0005-0000-0000-0000788D0000}"/>
    <cellStyle name="Output 6 7 2 4" xfId="28054" xr:uid="{00000000-0005-0000-0000-0000798D0000}"/>
    <cellStyle name="Output 6 7 2 5" xfId="35515" xr:uid="{00000000-0005-0000-0000-00007A8D0000}"/>
    <cellStyle name="Output 6 7 3" xfId="17883" xr:uid="{00000000-0005-0000-0000-00007B8D0000}"/>
    <cellStyle name="Output 6 7 3 2" xfId="28057" xr:uid="{00000000-0005-0000-0000-00007C8D0000}"/>
    <cellStyle name="Output 6 7 3 3" xfId="36794" xr:uid="{00000000-0005-0000-0000-00007D8D0000}"/>
    <cellStyle name="Output 6 7 4" xfId="17884" xr:uid="{00000000-0005-0000-0000-00007E8D0000}"/>
    <cellStyle name="Output 6 7 4 2" xfId="28058" xr:uid="{00000000-0005-0000-0000-00007F8D0000}"/>
    <cellStyle name="Output 6 7 4 3" xfId="39338" xr:uid="{00000000-0005-0000-0000-0000808D0000}"/>
    <cellStyle name="Output 6 7 5" xfId="28053" xr:uid="{00000000-0005-0000-0000-0000818D0000}"/>
    <cellStyle name="Output 6 7 6" xfId="34240" xr:uid="{00000000-0005-0000-0000-0000828D0000}"/>
    <cellStyle name="Output 6 8" xfId="17885" xr:uid="{00000000-0005-0000-0000-0000838D0000}"/>
    <cellStyle name="Output 6 8 2" xfId="28059" xr:uid="{00000000-0005-0000-0000-0000848D0000}"/>
    <cellStyle name="Output 6 8 3" xfId="42472" xr:uid="{00000000-0005-0000-0000-0000858D0000}"/>
    <cellStyle name="Output 6 9" xfId="17764" xr:uid="{00000000-0005-0000-0000-0000868D0000}"/>
    <cellStyle name="Output 7" xfId="2797" xr:uid="{00000000-0005-0000-0000-0000878D0000}"/>
    <cellStyle name="Output 7 10" xfId="28060" xr:uid="{00000000-0005-0000-0000-0000888D0000}"/>
    <cellStyle name="Output 7 2" xfId="2798" xr:uid="{00000000-0005-0000-0000-0000898D0000}"/>
    <cellStyle name="Output 7 2 2" xfId="17888" xr:uid="{00000000-0005-0000-0000-00008A8D0000}"/>
    <cellStyle name="Output 7 2 2 2" xfId="17889" xr:uid="{00000000-0005-0000-0000-00008B8D0000}"/>
    <cellStyle name="Output 7 2 2 2 2" xfId="17890" xr:uid="{00000000-0005-0000-0000-00008C8D0000}"/>
    <cellStyle name="Output 7 2 2 2 2 2" xfId="17891" xr:uid="{00000000-0005-0000-0000-00008D8D0000}"/>
    <cellStyle name="Output 7 2 2 2 2 2 2" xfId="17892" xr:uid="{00000000-0005-0000-0000-00008E8D0000}"/>
    <cellStyle name="Output 7 2 2 2 2 2 2 2" xfId="28066" xr:uid="{00000000-0005-0000-0000-00008F8D0000}"/>
    <cellStyle name="Output 7 2 2 2 2 2 2 3" xfId="38955" xr:uid="{00000000-0005-0000-0000-0000908D0000}"/>
    <cellStyle name="Output 7 2 2 2 2 2 3" xfId="17893" xr:uid="{00000000-0005-0000-0000-0000918D0000}"/>
    <cellStyle name="Output 7 2 2 2 2 2 3 2" xfId="28067" xr:uid="{00000000-0005-0000-0000-0000928D0000}"/>
    <cellStyle name="Output 7 2 2 2 2 2 3 3" xfId="41495" xr:uid="{00000000-0005-0000-0000-0000938D0000}"/>
    <cellStyle name="Output 7 2 2 2 2 2 4" xfId="28065" xr:uid="{00000000-0005-0000-0000-0000948D0000}"/>
    <cellStyle name="Output 7 2 2 2 2 2 5" xfId="36402" xr:uid="{00000000-0005-0000-0000-0000958D0000}"/>
    <cellStyle name="Output 7 2 2 2 2 3" xfId="17894" xr:uid="{00000000-0005-0000-0000-0000968D0000}"/>
    <cellStyle name="Output 7 2 2 2 2 3 2" xfId="28068" xr:uid="{00000000-0005-0000-0000-0000978D0000}"/>
    <cellStyle name="Output 7 2 2 2 2 3 3" xfId="37683" xr:uid="{00000000-0005-0000-0000-0000988D0000}"/>
    <cellStyle name="Output 7 2 2 2 2 4" xfId="17895" xr:uid="{00000000-0005-0000-0000-0000998D0000}"/>
    <cellStyle name="Output 7 2 2 2 2 4 2" xfId="28069" xr:uid="{00000000-0005-0000-0000-00009A8D0000}"/>
    <cellStyle name="Output 7 2 2 2 2 4 3" xfId="40225" xr:uid="{00000000-0005-0000-0000-00009B8D0000}"/>
    <cellStyle name="Output 7 2 2 2 2 5" xfId="28064" xr:uid="{00000000-0005-0000-0000-00009C8D0000}"/>
    <cellStyle name="Output 7 2 2 2 2 6" xfId="35123" xr:uid="{00000000-0005-0000-0000-00009D8D0000}"/>
    <cellStyle name="Output 7 2 2 2 3" xfId="28063" xr:uid="{00000000-0005-0000-0000-00009E8D0000}"/>
    <cellStyle name="Output 7 2 2 2 4" xfId="33852" xr:uid="{00000000-0005-0000-0000-00009F8D0000}"/>
    <cellStyle name="Output 7 2 2 3" xfId="17896" xr:uid="{00000000-0005-0000-0000-0000A08D0000}"/>
    <cellStyle name="Output 7 2 2 3 2" xfId="17897" xr:uid="{00000000-0005-0000-0000-0000A18D0000}"/>
    <cellStyle name="Output 7 2 2 3 2 2" xfId="17898" xr:uid="{00000000-0005-0000-0000-0000A28D0000}"/>
    <cellStyle name="Output 7 2 2 3 2 2 2" xfId="28072" xr:uid="{00000000-0005-0000-0000-0000A38D0000}"/>
    <cellStyle name="Output 7 2 2 3 2 2 3" xfId="38435" xr:uid="{00000000-0005-0000-0000-0000A48D0000}"/>
    <cellStyle name="Output 7 2 2 3 2 3" xfId="17899" xr:uid="{00000000-0005-0000-0000-0000A58D0000}"/>
    <cellStyle name="Output 7 2 2 3 2 3 2" xfId="28073" xr:uid="{00000000-0005-0000-0000-0000A68D0000}"/>
    <cellStyle name="Output 7 2 2 3 2 3 3" xfId="40975" xr:uid="{00000000-0005-0000-0000-0000A78D0000}"/>
    <cellStyle name="Output 7 2 2 3 2 4" xfId="28071" xr:uid="{00000000-0005-0000-0000-0000A88D0000}"/>
    <cellStyle name="Output 7 2 2 3 2 5" xfId="35882" xr:uid="{00000000-0005-0000-0000-0000A98D0000}"/>
    <cellStyle name="Output 7 2 2 3 3" xfId="17900" xr:uid="{00000000-0005-0000-0000-0000AA8D0000}"/>
    <cellStyle name="Output 7 2 2 3 3 2" xfId="28074" xr:uid="{00000000-0005-0000-0000-0000AB8D0000}"/>
    <cellStyle name="Output 7 2 2 3 3 3" xfId="37161" xr:uid="{00000000-0005-0000-0000-0000AC8D0000}"/>
    <cellStyle name="Output 7 2 2 3 4" xfId="17901" xr:uid="{00000000-0005-0000-0000-0000AD8D0000}"/>
    <cellStyle name="Output 7 2 2 3 4 2" xfId="28075" xr:uid="{00000000-0005-0000-0000-0000AE8D0000}"/>
    <cellStyle name="Output 7 2 2 3 4 3" xfId="39705" xr:uid="{00000000-0005-0000-0000-0000AF8D0000}"/>
    <cellStyle name="Output 7 2 2 3 5" xfId="28070" xr:uid="{00000000-0005-0000-0000-0000B08D0000}"/>
    <cellStyle name="Output 7 2 2 3 6" xfId="34604" xr:uid="{00000000-0005-0000-0000-0000B18D0000}"/>
    <cellStyle name="Output 7 2 2 4" xfId="28062" xr:uid="{00000000-0005-0000-0000-0000B28D0000}"/>
    <cellStyle name="Output 7 2 2 5" xfId="32649" xr:uid="{00000000-0005-0000-0000-0000B38D0000}"/>
    <cellStyle name="Output 7 2 3" xfId="17902" xr:uid="{00000000-0005-0000-0000-0000B48D0000}"/>
    <cellStyle name="Output 7 2 3 2" xfId="17903" xr:uid="{00000000-0005-0000-0000-0000B58D0000}"/>
    <cellStyle name="Output 7 2 3 2 2" xfId="17904" xr:uid="{00000000-0005-0000-0000-0000B68D0000}"/>
    <cellStyle name="Output 7 2 3 2 2 2" xfId="17905" xr:uid="{00000000-0005-0000-0000-0000B78D0000}"/>
    <cellStyle name="Output 7 2 3 2 2 2 2" xfId="17906" xr:uid="{00000000-0005-0000-0000-0000B88D0000}"/>
    <cellStyle name="Output 7 2 3 2 2 2 2 2" xfId="28080" xr:uid="{00000000-0005-0000-0000-0000B98D0000}"/>
    <cellStyle name="Output 7 2 3 2 2 2 2 3" xfId="39107" xr:uid="{00000000-0005-0000-0000-0000BA8D0000}"/>
    <cellStyle name="Output 7 2 3 2 2 2 3" xfId="17907" xr:uid="{00000000-0005-0000-0000-0000BB8D0000}"/>
    <cellStyle name="Output 7 2 3 2 2 2 3 2" xfId="28081" xr:uid="{00000000-0005-0000-0000-0000BC8D0000}"/>
    <cellStyle name="Output 7 2 3 2 2 2 3 3" xfId="41647" xr:uid="{00000000-0005-0000-0000-0000BD8D0000}"/>
    <cellStyle name="Output 7 2 3 2 2 2 4" xfId="28079" xr:uid="{00000000-0005-0000-0000-0000BE8D0000}"/>
    <cellStyle name="Output 7 2 3 2 2 2 5" xfId="36554" xr:uid="{00000000-0005-0000-0000-0000BF8D0000}"/>
    <cellStyle name="Output 7 2 3 2 2 3" xfId="17908" xr:uid="{00000000-0005-0000-0000-0000C08D0000}"/>
    <cellStyle name="Output 7 2 3 2 2 3 2" xfId="28082" xr:uid="{00000000-0005-0000-0000-0000C18D0000}"/>
    <cellStyle name="Output 7 2 3 2 2 3 3" xfId="37835" xr:uid="{00000000-0005-0000-0000-0000C28D0000}"/>
    <cellStyle name="Output 7 2 3 2 2 4" xfId="17909" xr:uid="{00000000-0005-0000-0000-0000C38D0000}"/>
    <cellStyle name="Output 7 2 3 2 2 4 2" xfId="28083" xr:uid="{00000000-0005-0000-0000-0000C48D0000}"/>
    <cellStyle name="Output 7 2 3 2 2 4 3" xfId="40377" xr:uid="{00000000-0005-0000-0000-0000C58D0000}"/>
    <cellStyle name="Output 7 2 3 2 2 5" xfId="28078" xr:uid="{00000000-0005-0000-0000-0000C68D0000}"/>
    <cellStyle name="Output 7 2 3 2 2 6" xfId="35275" xr:uid="{00000000-0005-0000-0000-0000C78D0000}"/>
    <cellStyle name="Output 7 2 3 2 3" xfId="28077" xr:uid="{00000000-0005-0000-0000-0000C88D0000}"/>
    <cellStyle name="Output 7 2 3 2 4" xfId="34003" xr:uid="{00000000-0005-0000-0000-0000C98D0000}"/>
    <cellStyle name="Output 7 2 3 3" xfId="17910" xr:uid="{00000000-0005-0000-0000-0000CA8D0000}"/>
    <cellStyle name="Output 7 2 3 3 2" xfId="17911" xr:uid="{00000000-0005-0000-0000-0000CB8D0000}"/>
    <cellStyle name="Output 7 2 3 3 2 2" xfId="17912" xr:uid="{00000000-0005-0000-0000-0000CC8D0000}"/>
    <cellStyle name="Output 7 2 3 3 2 2 2" xfId="28086" xr:uid="{00000000-0005-0000-0000-0000CD8D0000}"/>
    <cellStyle name="Output 7 2 3 3 2 2 3" xfId="38587" xr:uid="{00000000-0005-0000-0000-0000CE8D0000}"/>
    <cellStyle name="Output 7 2 3 3 2 3" xfId="17913" xr:uid="{00000000-0005-0000-0000-0000CF8D0000}"/>
    <cellStyle name="Output 7 2 3 3 2 3 2" xfId="28087" xr:uid="{00000000-0005-0000-0000-0000D08D0000}"/>
    <cellStyle name="Output 7 2 3 3 2 3 3" xfId="41127" xr:uid="{00000000-0005-0000-0000-0000D18D0000}"/>
    <cellStyle name="Output 7 2 3 3 2 4" xfId="28085" xr:uid="{00000000-0005-0000-0000-0000D28D0000}"/>
    <cellStyle name="Output 7 2 3 3 2 5" xfId="36034" xr:uid="{00000000-0005-0000-0000-0000D38D0000}"/>
    <cellStyle name="Output 7 2 3 3 3" xfId="17914" xr:uid="{00000000-0005-0000-0000-0000D48D0000}"/>
    <cellStyle name="Output 7 2 3 3 3 2" xfId="28088" xr:uid="{00000000-0005-0000-0000-0000D58D0000}"/>
    <cellStyle name="Output 7 2 3 3 3 3" xfId="37313" xr:uid="{00000000-0005-0000-0000-0000D68D0000}"/>
    <cellStyle name="Output 7 2 3 3 4" xfId="17915" xr:uid="{00000000-0005-0000-0000-0000D78D0000}"/>
    <cellStyle name="Output 7 2 3 3 4 2" xfId="28089" xr:uid="{00000000-0005-0000-0000-0000D88D0000}"/>
    <cellStyle name="Output 7 2 3 3 4 3" xfId="39857" xr:uid="{00000000-0005-0000-0000-0000D98D0000}"/>
    <cellStyle name="Output 7 2 3 3 5" xfId="28084" xr:uid="{00000000-0005-0000-0000-0000DA8D0000}"/>
    <cellStyle name="Output 7 2 3 3 6" xfId="34752" xr:uid="{00000000-0005-0000-0000-0000DB8D0000}"/>
    <cellStyle name="Output 7 2 3 4" xfId="28076" xr:uid="{00000000-0005-0000-0000-0000DC8D0000}"/>
    <cellStyle name="Output 7 2 3 5" xfId="32794" xr:uid="{00000000-0005-0000-0000-0000DD8D0000}"/>
    <cellStyle name="Output 7 2 4" xfId="17916" xr:uid="{00000000-0005-0000-0000-0000DE8D0000}"/>
    <cellStyle name="Output 7 2 4 2" xfId="17917" xr:uid="{00000000-0005-0000-0000-0000DF8D0000}"/>
    <cellStyle name="Output 7 2 4 2 2" xfId="17918" xr:uid="{00000000-0005-0000-0000-0000E08D0000}"/>
    <cellStyle name="Output 7 2 4 2 2 2" xfId="17919" xr:uid="{00000000-0005-0000-0000-0000E18D0000}"/>
    <cellStyle name="Output 7 2 4 2 2 2 2" xfId="17920" xr:uid="{00000000-0005-0000-0000-0000E28D0000}"/>
    <cellStyle name="Output 7 2 4 2 2 2 2 2" xfId="28094" xr:uid="{00000000-0005-0000-0000-0000E38D0000}"/>
    <cellStyle name="Output 7 2 4 2 2 2 2 3" xfId="39266" xr:uid="{00000000-0005-0000-0000-0000E48D0000}"/>
    <cellStyle name="Output 7 2 4 2 2 2 3" xfId="17921" xr:uid="{00000000-0005-0000-0000-0000E58D0000}"/>
    <cellStyle name="Output 7 2 4 2 2 2 3 2" xfId="28095" xr:uid="{00000000-0005-0000-0000-0000E68D0000}"/>
    <cellStyle name="Output 7 2 4 2 2 2 3 3" xfId="41806" xr:uid="{00000000-0005-0000-0000-0000E78D0000}"/>
    <cellStyle name="Output 7 2 4 2 2 2 4" xfId="28093" xr:uid="{00000000-0005-0000-0000-0000E88D0000}"/>
    <cellStyle name="Output 7 2 4 2 2 2 5" xfId="36713" xr:uid="{00000000-0005-0000-0000-0000E98D0000}"/>
    <cellStyle name="Output 7 2 4 2 2 3" xfId="17922" xr:uid="{00000000-0005-0000-0000-0000EA8D0000}"/>
    <cellStyle name="Output 7 2 4 2 2 3 2" xfId="28096" xr:uid="{00000000-0005-0000-0000-0000EB8D0000}"/>
    <cellStyle name="Output 7 2 4 2 2 3 3" xfId="37996" xr:uid="{00000000-0005-0000-0000-0000EC8D0000}"/>
    <cellStyle name="Output 7 2 4 2 2 4" xfId="17923" xr:uid="{00000000-0005-0000-0000-0000ED8D0000}"/>
    <cellStyle name="Output 7 2 4 2 2 4 2" xfId="28097" xr:uid="{00000000-0005-0000-0000-0000EE8D0000}"/>
    <cellStyle name="Output 7 2 4 2 2 4 3" xfId="40536" xr:uid="{00000000-0005-0000-0000-0000EF8D0000}"/>
    <cellStyle name="Output 7 2 4 2 2 5" xfId="28092" xr:uid="{00000000-0005-0000-0000-0000F08D0000}"/>
    <cellStyle name="Output 7 2 4 2 2 6" xfId="35436" xr:uid="{00000000-0005-0000-0000-0000F18D0000}"/>
    <cellStyle name="Output 7 2 4 2 3" xfId="28091" xr:uid="{00000000-0005-0000-0000-0000F28D0000}"/>
    <cellStyle name="Output 7 2 4 2 4" xfId="34164" xr:uid="{00000000-0005-0000-0000-0000F38D0000}"/>
    <cellStyle name="Output 7 2 4 3" xfId="17924" xr:uid="{00000000-0005-0000-0000-0000F48D0000}"/>
    <cellStyle name="Output 7 2 4 3 2" xfId="17925" xr:uid="{00000000-0005-0000-0000-0000F58D0000}"/>
    <cellStyle name="Output 7 2 4 3 2 2" xfId="17926" xr:uid="{00000000-0005-0000-0000-0000F68D0000}"/>
    <cellStyle name="Output 7 2 4 3 2 2 2" xfId="28100" xr:uid="{00000000-0005-0000-0000-0000F78D0000}"/>
    <cellStyle name="Output 7 2 4 3 2 2 3" xfId="38746" xr:uid="{00000000-0005-0000-0000-0000F88D0000}"/>
    <cellStyle name="Output 7 2 4 3 2 3" xfId="17927" xr:uid="{00000000-0005-0000-0000-0000F98D0000}"/>
    <cellStyle name="Output 7 2 4 3 2 3 2" xfId="28101" xr:uid="{00000000-0005-0000-0000-0000FA8D0000}"/>
    <cellStyle name="Output 7 2 4 3 2 3 3" xfId="41286" xr:uid="{00000000-0005-0000-0000-0000FB8D0000}"/>
    <cellStyle name="Output 7 2 4 3 2 4" xfId="28099" xr:uid="{00000000-0005-0000-0000-0000FC8D0000}"/>
    <cellStyle name="Output 7 2 4 3 2 5" xfId="36193" xr:uid="{00000000-0005-0000-0000-0000FD8D0000}"/>
    <cellStyle name="Output 7 2 4 3 3" xfId="17928" xr:uid="{00000000-0005-0000-0000-0000FE8D0000}"/>
    <cellStyle name="Output 7 2 4 3 3 2" xfId="28102" xr:uid="{00000000-0005-0000-0000-0000FF8D0000}"/>
    <cellStyle name="Output 7 2 4 3 3 3" xfId="37474" xr:uid="{00000000-0005-0000-0000-0000008E0000}"/>
    <cellStyle name="Output 7 2 4 3 4" xfId="17929" xr:uid="{00000000-0005-0000-0000-0000018E0000}"/>
    <cellStyle name="Output 7 2 4 3 4 2" xfId="28103" xr:uid="{00000000-0005-0000-0000-0000028E0000}"/>
    <cellStyle name="Output 7 2 4 3 4 3" xfId="40016" xr:uid="{00000000-0005-0000-0000-0000038E0000}"/>
    <cellStyle name="Output 7 2 4 3 5" xfId="28098" xr:uid="{00000000-0005-0000-0000-0000048E0000}"/>
    <cellStyle name="Output 7 2 4 3 6" xfId="34914" xr:uid="{00000000-0005-0000-0000-0000058E0000}"/>
    <cellStyle name="Output 7 2 4 4" xfId="28090" xr:uid="{00000000-0005-0000-0000-0000068E0000}"/>
    <cellStyle name="Output 7 2 4 5" xfId="33617" xr:uid="{00000000-0005-0000-0000-0000078E0000}"/>
    <cellStyle name="Output 7 2 5" xfId="17930" xr:uid="{00000000-0005-0000-0000-0000088E0000}"/>
    <cellStyle name="Output 7 2 5 2" xfId="17931" xr:uid="{00000000-0005-0000-0000-0000098E0000}"/>
    <cellStyle name="Output 7 2 5 2 2" xfId="17932" xr:uid="{00000000-0005-0000-0000-00000A8E0000}"/>
    <cellStyle name="Output 7 2 5 2 2 2" xfId="17933" xr:uid="{00000000-0005-0000-0000-00000B8E0000}"/>
    <cellStyle name="Output 7 2 5 2 2 2 2" xfId="28107" xr:uid="{00000000-0005-0000-0000-00000C8E0000}"/>
    <cellStyle name="Output 7 2 5 2 2 2 3" xfId="38288" xr:uid="{00000000-0005-0000-0000-00000D8E0000}"/>
    <cellStyle name="Output 7 2 5 2 2 3" xfId="17934" xr:uid="{00000000-0005-0000-0000-00000E8E0000}"/>
    <cellStyle name="Output 7 2 5 2 2 3 2" xfId="28108" xr:uid="{00000000-0005-0000-0000-00000F8E0000}"/>
    <cellStyle name="Output 7 2 5 2 2 3 3" xfId="40828" xr:uid="{00000000-0005-0000-0000-0000108E0000}"/>
    <cellStyle name="Output 7 2 5 2 2 4" xfId="28106" xr:uid="{00000000-0005-0000-0000-0000118E0000}"/>
    <cellStyle name="Output 7 2 5 2 2 5" xfId="35735" xr:uid="{00000000-0005-0000-0000-0000128E0000}"/>
    <cellStyle name="Output 7 2 5 2 3" xfId="17935" xr:uid="{00000000-0005-0000-0000-0000138E0000}"/>
    <cellStyle name="Output 7 2 5 2 3 2" xfId="28109" xr:uid="{00000000-0005-0000-0000-0000148E0000}"/>
    <cellStyle name="Output 7 2 5 2 3 3" xfId="37014" xr:uid="{00000000-0005-0000-0000-0000158E0000}"/>
    <cellStyle name="Output 7 2 5 2 4" xfId="17936" xr:uid="{00000000-0005-0000-0000-0000168E0000}"/>
    <cellStyle name="Output 7 2 5 2 4 2" xfId="28110" xr:uid="{00000000-0005-0000-0000-0000178E0000}"/>
    <cellStyle name="Output 7 2 5 2 4 3" xfId="39558" xr:uid="{00000000-0005-0000-0000-0000188E0000}"/>
    <cellStyle name="Output 7 2 5 2 5" xfId="28105" xr:uid="{00000000-0005-0000-0000-0000198E0000}"/>
    <cellStyle name="Output 7 2 5 2 6" xfId="34460" xr:uid="{00000000-0005-0000-0000-00001A8E0000}"/>
    <cellStyle name="Output 7 2 5 3" xfId="28104" xr:uid="{00000000-0005-0000-0000-00001B8E0000}"/>
    <cellStyle name="Output 7 2 5 4" xfId="32483" xr:uid="{00000000-0005-0000-0000-00001C8E0000}"/>
    <cellStyle name="Output 7 2 6" xfId="17937" xr:uid="{00000000-0005-0000-0000-00001D8E0000}"/>
    <cellStyle name="Output 7 2 6 2" xfId="17938" xr:uid="{00000000-0005-0000-0000-00001E8E0000}"/>
    <cellStyle name="Output 7 2 6 2 2" xfId="17939" xr:uid="{00000000-0005-0000-0000-00001F8E0000}"/>
    <cellStyle name="Output 7 2 6 2 2 2" xfId="17940" xr:uid="{00000000-0005-0000-0000-0000208E0000}"/>
    <cellStyle name="Output 7 2 6 2 2 2 2" xfId="28114" xr:uid="{00000000-0005-0000-0000-0000218E0000}"/>
    <cellStyle name="Output 7 2 6 2 2 2 3" xfId="38808" xr:uid="{00000000-0005-0000-0000-0000228E0000}"/>
    <cellStyle name="Output 7 2 6 2 2 3" xfId="17941" xr:uid="{00000000-0005-0000-0000-0000238E0000}"/>
    <cellStyle name="Output 7 2 6 2 2 3 2" xfId="28115" xr:uid="{00000000-0005-0000-0000-0000248E0000}"/>
    <cellStyle name="Output 7 2 6 2 2 3 3" xfId="41348" xr:uid="{00000000-0005-0000-0000-0000258E0000}"/>
    <cellStyle name="Output 7 2 6 2 2 4" xfId="28113" xr:uid="{00000000-0005-0000-0000-0000268E0000}"/>
    <cellStyle name="Output 7 2 6 2 2 5" xfId="36255" xr:uid="{00000000-0005-0000-0000-0000278E0000}"/>
    <cellStyle name="Output 7 2 6 2 3" xfId="17942" xr:uid="{00000000-0005-0000-0000-0000288E0000}"/>
    <cellStyle name="Output 7 2 6 2 3 2" xfId="28116" xr:uid="{00000000-0005-0000-0000-0000298E0000}"/>
    <cellStyle name="Output 7 2 6 2 3 3" xfId="37536" xr:uid="{00000000-0005-0000-0000-00002A8E0000}"/>
    <cellStyle name="Output 7 2 6 2 4" xfId="17943" xr:uid="{00000000-0005-0000-0000-00002B8E0000}"/>
    <cellStyle name="Output 7 2 6 2 4 2" xfId="28117" xr:uid="{00000000-0005-0000-0000-00002C8E0000}"/>
    <cellStyle name="Output 7 2 6 2 4 3" xfId="40078" xr:uid="{00000000-0005-0000-0000-00002D8E0000}"/>
    <cellStyle name="Output 7 2 6 2 5" xfId="28112" xr:uid="{00000000-0005-0000-0000-00002E8E0000}"/>
    <cellStyle name="Output 7 2 6 2 6" xfId="34976" xr:uid="{00000000-0005-0000-0000-00002F8E0000}"/>
    <cellStyle name="Output 7 2 6 3" xfId="28111" xr:uid="{00000000-0005-0000-0000-0000308E0000}"/>
    <cellStyle name="Output 7 2 6 4" xfId="33703" xr:uid="{00000000-0005-0000-0000-0000318E0000}"/>
    <cellStyle name="Output 7 2 7" xfId="17944" xr:uid="{00000000-0005-0000-0000-0000328E0000}"/>
    <cellStyle name="Output 7 2 7 2" xfId="17945" xr:uid="{00000000-0005-0000-0000-0000338E0000}"/>
    <cellStyle name="Output 7 2 7 2 2" xfId="17946" xr:uid="{00000000-0005-0000-0000-0000348E0000}"/>
    <cellStyle name="Output 7 2 7 2 2 2" xfId="28120" xr:uid="{00000000-0005-0000-0000-0000358E0000}"/>
    <cellStyle name="Output 7 2 7 2 2 3" xfId="38148" xr:uid="{00000000-0005-0000-0000-0000368E0000}"/>
    <cellStyle name="Output 7 2 7 2 3" xfId="17947" xr:uid="{00000000-0005-0000-0000-0000378E0000}"/>
    <cellStyle name="Output 7 2 7 2 3 2" xfId="28121" xr:uid="{00000000-0005-0000-0000-0000388E0000}"/>
    <cellStyle name="Output 7 2 7 2 3 3" xfId="40688" xr:uid="{00000000-0005-0000-0000-0000398E0000}"/>
    <cellStyle name="Output 7 2 7 2 4" xfId="28119" xr:uid="{00000000-0005-0000-0000-00003A8E0000}"/>
    <cellStyle name="Output 7 2 7 2 5" xfId="35595" xr:uid="{00000000-0005-0000-0000-00003B8E0000}"/>
    <cellStyle name="Output 7 2 7 3" xfId="17948" xr:uid="{00000000-0005-0000-0000-00003C8E0000}"/>
    <cellStyle name="Output 7 2 7 3 2" xfId="28122" xr:uid="{00000000-0005-0000-0000-00003D8E0000}"/>
    <cellStyle name="Output 7 2 7 3 3" xfId="36874" xr:uid="{00000000-0005-0000-0000-00003E8E0000}"/>
    <cellStyle name="Output 7 2 7 4" xfId="17949" xr:uid="{00000000-0005-0000-0000-00003F8E0000}"/>
    <cellStyle name="Output 7 2 7 4 2" xfId="28123" xr:uid="{00000000-0005-0000-0000-0000408E0000}"/>
    <cellStyle name="Output 7 2 7 4 3" xfId="39418" xr:uid="{00000000-0005-0000-0000-0000418E0000}"/>
    <cellStyle name="Output 7 2 7 5" xfId="28118" xr:uid="{00000000-0005-0000-0000-0000428E0000}"/>
    <cellStyle name="Output 7 2 7 6" xfId="34320" xr:uid="{00000000-0005-0000-0000-0000438E0000}"/>
    <cellStyle name="Output 7 2 8" xfId="17887" xr:uid="{00000000-0005-0000-0000-0000448E0000}"/>
    <cellStyle name="Output 7 2 9" xfId="28061" xr:uid="{00000000-0005-0000-0000-0000458E0000}"/>
    <cellStyle name="Output 7 3" xfId="17950" xr:uid="{00000000-0005-0000-0000-0000468E0000}"/>
    <cellStyle name="Output 7 3 2" xfId="17951" xr:uid="{00000000-0005-0000-0000-0000478E0000}"/>
    <cellStyle name="Output 7 3 2 2" xfId="17952" xr:uid="{00000000-0005-0000-0000-0000488E0000}"/>
    <cellStyle name="Output 7 3 2 2 2" xfId="17953" xr:uid="{00000000-0005-0000-0000-0000498E0000}"/>
    <cellStyle name="Output 7 3 2 2 2 2" xfId="17954" xr:uid="{00000000-0005-0000-0000-00004A8E0000}"/>
    <cellStyle name="Output 7 3 2 2 2 2 2" xfId="28128" xr:uid="{00000000-0005-0000-0000-00004B8E0000}"/>
    <cellStyle name="Output 7 3 2 2 2 2 3" xfId="38877" xr:uid="{00000000-0005-0000-0000-00004C8E0000}"/>
    <cellStyle name="Output 7 3 2 2 2 3" xfId="17955" xr:uid="{00000000-0005-0000-0000-00004D8E0000}"/>
    <cellStyle name="Output 7 3 2 2 2 3 2" xfId="28129" xr:uid="{00000000-0005-0000-0000-00004E8E0000}"/>
    <cellStyle name="Output 7 3 2 2 2 3 3" xfId="41417" xr:uid="{00000000-0005-0000-0000-00004F8E0000}"/>
    <cellStyle name="Output 7 3 2 2 2 4" xfId="28127" xr:uid="{00000000-0005-0000-0000-0000508E0000}"/>
    <cellStyle name="Output 7 3 2 2 2 5" xfId="36324" xr:uid="{00000000-0005-0000-0000-0000518E0000}"/>
    <cellStyle name="Output 7 3 2 2 3" xfId="17956" xr:uid="{00000000-0005-0000-0000-0000528E0000}"/>
    <cellStyle name="Output 7 3 2 2 3 2" xfId="28130" xr:uid="{00000000-0005-0000-0000-0000538E0000}"/>
    <cellStyle name="Output 7 3 2 2 3 3" xfId="37605" xr:uid="{00000000-0005-0000-0000-0000548E0000}"/>
    <cellStyle name="Output 7 3 2 2 4" xfId="17957" xr:uid="{00000000-0005-0000-0000-0000558E0000}"/>
    <cellStyle name="Output 7 3 2 2 4 2" xfId="28131" xr:uid="{00000000-0005-0000-0000-0000568E0000}"/>
    <cellStyle name="Output 7 3 2 2 4 3" xfId="40147" xr:uid="{00000000-0005-0000-0000-0000578E0000}"/>
    <cellStyle name="Output 7 3 2 2 5" xfId="28126" xr:uid="{00000000-0005-0000-0000-0000588E0000}"/>
    <cellStyle name="Output 7 3 2 2 6" xfId="35045" xr:uid="{00000000-0005-0000-0000-0000598E0000}"/>
    <cellStyle name="Output 7 3 2 3" xfId="28125" xr:uid="{00000000-0005-0000-0000-00005A8E0000}"/>
    <cellStyle name="Output 7 3 2 4" xfId="33774" xr:uid="{00000000-0005-0000-0000-00005B8E0000}"/>
    <cellStyle name="Output 7 3 3" xfId="17958" xr:uid="{00000000-0005-0000-0000-00005C8E0000}"/>
    <cellStyle name="Output 7 3 3 2" xfId="17959" xr:uid="{00000000-0005-0000-0000-00005D8E0000}"/>
    <cellStyle name="Output 7 3 3 2 2" xfId="17960" xr:uid="{00000000-0005-0000-0000-00005E8E0000}"/>
    <cellStyle name="Output 7 3 3 2 2 2" xfId="28134" xr:uid="{00000000-0005-0000-0000-00005F8E0000}"/>
    <cellStyle name="Output 7 3 3 2 2 3" xfId="38357" xr:uid="{00000000-0005-0000-0000-0000608E0000}"/>
    <cellStyle name="Output 7 3 3 2 3" xfId="17961" xr:uid="{00000000-0005-0000-0000-0000618E0000}"/>
    <cellStyle name="Output 7 3 3 2 3 2" xfId="28135" xr:uid="{00000000-0005-0000-0000-0000628E0000}"/>
    <cellStyle name="Output 7 3 3 2 3 3" xfId="40897" xr:uid="{00000000-0005-0000-0000-0000638E0000}"/>
    <cellStyle name="Output 7 3 3 2 4" xfId="28133" xr:uid="{00000000-0005-0000-0000-0000648E0000}"/>
    <cellStyle name="Output 7 3 3 2 5" xfId="35804" xr:uid="{00000000-0005-0000-0000-0000658E0000}"/>
    <cellStyle name="Output 7 3 3 3" xfId="17962" xr:uid="{00000000-0005-0000-0000-0000668E0000}"/>
    <cellStyle name="Output 7 3 3 3 2" xfId="28136" xr:uid="{00000000-0005-0000-0000-0000678E0000}"/>
    <cellStyle name="Output 7 3 3 3 3" xfId="37083" xr:uid="{00000000-0005-0000-0000-0000688E0000}"/>
    <cellStyle name="Output 7 3 3 4" xfId="17963" xr:uid="{00000000-0005-0000-0000-0000698E0000}"/>
    <cellStyle name="Output 7 3 3 4 2" xfId="28137" xr:uid="{00000000-0005-0000-0000-00006A8E0000}"/>
    <cellStyle name="Output 7 3 3 4 3" xfId="39627" xr:uid="{00000000-0005-0000-0000-00006B8E0000}"/>
    <cellStyle name="Output 7 3 3 5" xfId="28132" xr:uid="{00000000-0005-0000-0000-00006C8E0000}"/>
    <cellStyle name="Output 7 3 3 6" xfId="34527" xr:uid="{00000000-0005-0000-0000-00006D8E0000}"/>
    <cellStyle name="Output 7 3 4" xfId="28124" xr:uid="{00000000-0005-0000-0000-00006E8E0000}"/>
    <cellStyle name="Output 7 3 5" xfId="32572" xr:uid="{00000000-0005-0000-0000-00006F8E0000}"/>
    <cellStyle name="Output 7 4" xfId="17964" xr:uid="{00000000-0005-0000-0000-0000708E0000}"/>
    <cellStyle name="Output 7 4 2" xfId="17965" xr:uid="{00000000-0005-0000-0000-0000718E0000}"/>
    <cellStyle name="Output 7 4 2 2" xfId="17966" xr:uid="{00000000-0005-0000-0000-0000728E0000}"/>
    <cellStyle name="Output 7 4 2 2 2" xfId="17967" xr:uid="{00000000-0005-0000-0000-0000738E0000}"/>
    <cellStyle name="Output 7 4 2 2 2 2" xfId="17968" xr:uid="{00000000-0005-0000-0000-0000748E0000}"/>
    <cellStyle name="Output 7 4 2 2 2 2 2" xfId="28142" xr:uid="{00000000-0005-0000-0000-0000758E0000}"/>
    <cellStyle name="Output 7 4 2 2 2 2 3" xfId="39028" xr:uid="{00000000-0005-0000-0000-0000768E0000}"/>
    <cellStyle name="Output 7 4 2 2 2 3" xfId="17969" xr:uid="{00000000-0005-0000-0000-0000778E0000}"/>
    <cellStyle name="Output 7 4 2 2 2 3 2" xfId="28143" xr:uid="{00000000-0005-0000-0000-0000788E0000}"/>
    <cellStyle name="Output 7 4 2 2 2 3 3" xfId="41568" xr:uid="{00000000-0005-0000-0000-0000798E0000}"/>
    <cellStyle name="Output 7 4 2 2 2 4" xfId="28141" xr:uid="{00000000-0005-0000-0000-00007A8E0000}"/>
    <cellStyle name="Output 7 4 2 2 2 5" xfId="36475" xr:uid="{00000000-0005-0000-0000-00007B8E0000}"/>
    <cellStyle name="Output 7 4 2 2 3" xfId="17970" xr:uid="{00000000-0005-0000-0000-00007C8E0000}"/>
    <cellStyle name="Output 7 4 2 2 3 2" xfId="28144" xr:uid="{00000000-0005-0000-0000-00007D8E0000}"/>
    <cellStyle name="Output 7 4 2 2 3 3" xfId="37756" xr:uid="{00000000-0005-0000-0000-00007E8E0000}"/>
    <cellStyle name="Output 7 4 2 2 4" xfId="17971" xr:uid="{00000000-0005-0000-0000-00007F8E0000}"/>
    <cellStyle name="Output 7 4 2 2 4 2" xfId="28145" xr:uid="{00000000-0005-0000-0000-0000808E0000}"/>
    <cellStyle name="Output 7 4 2 2 4 3" xfId="40298" xr:uid="{00000000-0005-0000-0000-0000818E0000}"/>
    <cellStyle name="Output 7 4 2 2 5" xfId="28140" xr:uid="{00000000-0005-0000-0000-0000828E0000}"/>
    <cellStyle name="Output 7 4 2 2 6" xfId="35196" xr:uid="{00000000-0005-0000-0000-0000838E0000}"/>
    <cellStyle name="Output 7 4 2 3" xfId="28139" xr:uid="{00000000-0005-0000-0000-0000848E0000}"/>
    <cellStyle name="Output 7 4 2 4" xfId="33925" xr:uid="{00000000-0005-0000-0000-0000858E0000}"/>
    <cellStyle name="Output 7 4 3" xfId="17972" xr:uid="{00000000-0005-0000-0000-0000868E0000}"/>
    <cellStyle name="Output 7 4 3 2" xfId="17973" xr:uid="{00000000-0005-0000-0000-0000878E0000}"/>
    <cellStyle name="Output 7 4 3 2 2" xfId="17974" xr:uid="{00000000-0005-0000-0000-0000888E0000}"/>
    <cellStyle name="Output 7 4 3 2 2 2" xfId="28148" xr:uid="{00000000-0005-0000-0000-0000898E0000}"/>
    <cellStyle name="Output 7 4 3 2 2 3" xfId="38508" xr:uid="{00000000-0005-0000-0000-00008A8E0000}"/>
    <cellStyle name="Output 7 4 3 2 3" xfId="17975" xr:uid="{00000000-0005-0000-0000-00008B8E0000}"/>
    <cellStyle name="Output 7 4 3 2 3 2" xfId="28149" xr:uid="{00000000-0005-0000-0000-00008C8E0000}"/>
    <cellStyle name="Output 7 4 3 2 3 3" xfId="41048" xr:uid="{00000000-0005-0000-0000-00008D8E0000}"/>
    <cellStyle name="Output 7 4 3 2 4" xfId="28147" xr:uid="{00000000-0005-0000-0000-00008E8E0000}"/>
    <cellStyle name="Output 7 4 3 2 5" xfId="35955" xr:uid="{00000000-0005-0000-0000-00008F8E0000}"/>
    <cellStyle name="Output 7 4 3 3" xfId="17976" xr:uid="{00000000-0005-0000-0000-0000908E0000}"/>
    <cellStyle name="Output 7 4 3 3 2" xfId="28150" xr:uid="{00000000-0005-0000-0000-0000918E0000}"/>
    <cellStyle name="Output 7 4 3 3 3" xfId="37234" xr:uid="{00000000-0005-0000-0000-0000928E0000}"/>
    <cellStyle name="Output 7 4 3 4" xfId="17977" xr:uid="{00000000-0005-0000-0000-0000938E0000}"/>
    <cellStyle name="Output 7 4 3 4 2" xfId="28151" xr:uid="{00000000-0005-0000-0000-0000948E0000}"/>
    <cellStyle name="Output 7 4 3 4 3" xfId="39778" xr:uid="{00000000-0005-0000-0000-0000958E0000}"/>
    <cellStyle name="Output 7 4 3 5" xfId="28146" xr:uid="{00000000-0005-0000-0000-0000968E0000}"/>
    <cellStyle name="Output 7 4 3 6" xfId="34674" xr:uid="{00000000-0005-0000-0000-0000978E0000}"/>
    <cellStyle name="Output 7 4 4" xfId="28138" xr:uid="{00000000-0005-0000-0000-0000988E0000}"/>
    <cellStyle name="Output 7 4 5" xfId="32721" xr:uid="{00000000-0005-0000-0000-0000998E0000}"/>
    <cellStyle name="Output 7 5" xfId="17978" xr:uid="{00000000-0005-0000-0000-00009A8E0000}"/>
    <cellStyle name="Output 7 5 2" xfId="17979" xr:uid="{00000000-0005-0000-0000-00009B8E0000}"/>
    <cellStyle name="Output 7 5 2 2" xfId="17980" xr:uid="{00000000-0005-0000-0000-00009C8E0000}"/>
    <cellStyle name="Output 7 5 2 2 2" xfId="17981" xr:uid="{00000000-0005-0000-0000-00009D8E0000}"/>
    <cellStyle name="Output 7 5 2 2 2 2" xfId="17982" xr:uid="{00000000-0005-0000-0000-00009E8E0000}"/>
    <cellStyle name="Output 7 5 2 2 2 2 2" xfId="28156" xr:uid="{00000000-0005-0000-0000-00009F8E0000}"/>
    <cellStyle name="Output 7 5 2 2 2 2 3" xfId="39187" xr:uid="{00000000-0005-0000-0000-0000A08E0000}"/>
    <cellStyle name="Output 7 5 2 2 2 3" xfId="17983" xr:uid="{00000000-0005-0000-0000-0000A18E0000}"/>
    <cellStyle name="Output 7 5 2 2 2 3 2" xfId="28157" xr:uid="{00000000-0005-0000-0000-0000A28E0000}"/>
    <cellStyle name="Output 7 5 2 2 2 3 3" xfId="41727" xr:uid="{00000000-0005-0000-0000-0000A38E0000}"/>
    <cellStyle name="Output 7 5 2 2 2 4" xfId="28155" xr:uid="{00000000-0005-0000-0000-0000A48E0000}"/>
    <cellStyle name="Output 7 5 2 2 2 5" xfId="36634" xr:uid="{00000000-0005-0000-0000-0000A58E0000}"/>
    <cellStyle name="Output 7 5 2 2 3" xfId="17984" xr:uid="{00000000-0005-0000-0000-0000A68E0000}"/>
    <cellStyle name="Output 7 5 2 2 3 2" xfId="28158" xr:uid="{00000000-0005-0000-0000-0000A78E0000}"/>
    <cellStyle name="Output 7 5 2 2 3 3" xfId="37917" xr:uid="{00000000-0005-0000-0000-0000A88E0000}"/>
    <cellStyle name="Output 7 5 2 2 4" xfId="17985" xr:uid="{00000000-0005-0000-0000-0000A98E0000}"/>
    <cellStyle name="Output 7 5 2 2 4 2" xfId="28159" xr:uid="{00000000-0005-0000-0000-0000AA8E0000}"/>
    <cellStyle name="Output 7 5 2 2 4 3" xfId="40457" xr:uid="{00000000-0005-0000-0000-0000AB8E0000}"/>
    <cellStyle name="Output 7 5 2 2 5" xfId="28154" xr:uid="{00000000-0005-0000-0000-0000AC8E0000}"/>
    <cellStyle name="Output 7 5 2 2 6" xfId="35357" xr:uid="{00000000-0005-0000-0000-0000AD8E0000}"/>
    <cellStyle name="Output 7 5 2 3" xfId="28153" xr:uid="{00000000-0005-0000-0000-0000AE8E0000}"/>
    <cellStyle name="Output 7 5 2 4" xfId="34085" xr:uid="{00000000-0005-0000-0000-0000AF8E0000}"/>
    <cellStyle name="Output 7 5 3" xfId="17986" xr:uid="{00000000-0005-0000-0000-0000B08E0000}"/>
    <cellStyle name="Output 7 5 3 2" xfId="17987" xr:uid="{00000000-0005-0000-0000-0000B18E0000}"/>
    <cellStyle name="Output 7 5 3 2 2" xfId="17988" xr:uid="{00000000-0005-0000-0000-0000B28E0000}"/>
    <cellStyle name="Output 7 5 3 2 2 2" xfId="28162" xr:uid="{00000000-0005-0000-0000-0000B38E0000}"/>
    <cellStyle name="Output 7 5 3 2 2 3" xfId="38667" xr:uid="{00000000-0005-0000-0000-0000B48E0000}"/>
    <cellStyle name="Output 7 5 3 2 3" xfId="17989" xr:uid="{00000000-0005-0000-0000-0000B58E0000}"/>
    <cellStyle name="Output 7 5 3 2 3 2" xfId="28163" xr:uid="{00000000-0005-0000-0000-0000B68E0000}"/>
    <cellStyle name="Output 7 5 3 2 3 3" xfId="41207" xr:uid="{00000000-0005-0000-0000-0000B78E0000}"/>
    <cellStyle name="Output 7 5 3 2 4" xfId="28161" xr:uid="{00000000-0005-0000-0000-0000B88E0000}"/>
    <cellStyle name="Output 7 5 3 2 5" xfId="36114" xr:uid="{00000000-0005-0000-0000-0000B98E0000}"/>
    <cellStyle name="Output 7 5 3 3" xfId="17990" xr:uid="{00000000-0005-0000-0000-0000BA8E0000}"/>
    <cellStyle name="Output 7 5 3 3 2" xfId="28164" xr:uid="{00000000-0005-0000-0000-0000BB8E0000}"/>
    <cellStyle name="Output 7 5 3 3 3" xfId="37395" xr:uid="{00000000-0005-0000-0000-0000BC8E0000}"/>
    <cellStyle name="Output 7 5 3 4" xfId="17991" xr:uid="{00000000-0005-0000-0000-0000BD8E0000}"/>
    <cellStyle name="Output 7 5 3 4 2" xfId="28165" xr:uid="{00000000-0005-0000-0000-0000BE8E0000}"/>
    <cellStyle name="Output 7 5 3 4 3" xfId="39937" xr:uid="{00000000-0005-0000-0000-0000BF8E0000}"/>
    <cellStyle name="Output 7 5 3 5" xfId="28160" xr:uid="{00000000-0005-0000-0000-0000C08E0000}"/>
    <cellStyle name="Output 7 5 3 6" xfId="34834" xr:uid="{00000000-0005-0000-0000-0000C18E0000}"/>
    <cellStyle name="Output 7 5 4" xfId="28152" xr:uid="{00000000-0005-0000-0000-0000C28E0000}"/>
    <cellStyle name="Output 7 5 5" xfId="32898" xr:uid="{00000000-0005-0000-0000-0000C38E0000}"/>
    <cellStyle name="Output 7 6" xfId="17992" xr:uid="{00000000-0005-0000-0000-0000C48E0000}"/>
    <cellStyle name="Output 7 6 2" xfId="17993" xr:uid="{00000000-0005-0000-0000-0000C58E0000}"/>
    <cellStyle name="Output 7 6 2 2" xfId="17994" xr:uid="{00000000-0005-0000-0000-0000C68E0000}"/>
    <cellStyle name="Output 7 6 2 2 2" xfId="17995" xr:uid="{00000000-0005-0000-0000-0000C78E0000}"/>
    <cellStyle name="Output 7 6 2 2 2 2" xfId="28169" xr:uid="{00000000-0005-0000-0000-0000C88E0000}"/>
    <cellStyle name="Output 7 6 2 2 2 3" xfId="38217" xr:uid="{00000000-0005-0000-0000-0000C98E0000}"/>
    <cellStyle name="Output 7 6 2 2 3" xfId="17996" xr:uid="{00000000-0005-0000-0000-0000CA8E0000}"/>
    <cellStyle name="Output 7 6 2 2 3 2" xfId="28170" xr:uid="{00000000-0005-0000-0000-0000CB8E0000}"/>
    <cellStyle name="Output 7 6 2 2 3 3" xfId="40757" xr:uid="{00000000-0005-0000-0000-0000CC8E0000}"/>
    <cellStyle name="Output 7 6 2 2 4" xfId="28168" xr:uid="{00000000-0005-0000-0000-0000CD8E0000}"/>
    <cellStyle name="Output 7 6 2 2 5" xfId="35664" xr:uid="{00000000-0005-0000-0000-0000CE8E0000}"/>
    <cellStyle name="Output 7 6 2 3" xfId="17997" xr:uid="{00000000-0005-0000-0000-0000CF8E0000}"/>
    <cellStyle name="Output 7 6 2 3 2" xfId="28171" xr:uid="{00000000-0005-0000-0000-0000D08E0000}"/>
    <cellStyle name="Output 7 6 2 3 3" xfId="36943" xr:uid="{00000000-0005-0000-0000-0000D18E0000}"/>
    <cellStyle name="Output 7 6 2 4" xfId="17998" xr:uid="{00000000-0005-0000-0000-0000D28E0000}"/>
    <cellStyle name="Output 7 6 2 4 2" xfId="28172" xr:uid="{00000000-0005-0000-0000-0000D38E0000}"/>
    <cellStyle name="Output 7 6 2 4 3" xfId="39487" xr:uid="{00000000-0005-0000-0000-0000D48E0000}"/>
    <cellStyle name="Output 7 6 2 5" xfId="28167" xr:uid="{00000000-0005-0000-0000-0000D58E0000}"/>
    <cellStyle name="Output 7 6 2 6" xfId="34389" xr:uid="{00000000-0005-0000-0000-0000D68E0000}"/>
    <cellStyle name="Output 7 6 3" xfId="28166" xr:uid="{00000000-0005-0000-0000-0000D78E0000}"/>
    <cellStyle name="Output 7 6 4" xfId="31790" xr:uid="{00000000-0005-0000-0000-0000D88E0000}"/>
    <cellStyle name="Output 7 7" xfId="17999" xr:uid="{00000000-0005-0000-0000-0000D98E0000}"/>
    <cellStyle name="Output 7 7 2" xfId="18000" xr:uid="{00000000-0005-0000-0000-0000DA8E0000}"/>
    <cellStyle name="Output 7 7 2 2" xfId="18001" xr:uid="{00000000-0005-0000-0000-0000DB8E0000}"/>
    <cellStyle name="Output 7 7 2 2 2" xfId="28175" xr:uid="{00000000-0005-0000-0000-0000DC8E0000}"/>
    <cellStyle name="Output 7 7 2 2 3" xfId="38069" xr:uid="{00000000-0005-0000-0000-0000DD8E0000}"/>
    <cellStyle name="Output 7 7 2 3" xfId="18002" xr:uid="{00000000-0005-0000-0000-0000DE8E0000}"/>
    <cellStyle name="Output 7 7 2 3 2" xfId="28176" xr:uid="{00000000-0005-0000-0000-0000DF8E0000}"/>
    <cellStyle name="Output 7 7 2 3 3" xfId="40609" xr:uid="{00000000-0005-0000-0000-0000E08E0000}"/>
    <cellStyle name="Output 7 7 2 4" xfId="28174" xr:uid="{00000000-0005-0000-0000-0000E18E0000}"/>
    <cellStyle name="Output 7 7 2 5" xfId="35516" xr:uid="{00000000-0005-0000-0000-0000E28E0000}"/>
    <cellStyle name="Output 7 7 3" xfId="18003" xr:uid="{00000000-0005-0000-0000-0000E38E0000}"/>
    <cellStyle name="Output 7 7 3 2" xfId="28177" xr:uid="{00000000-0005-0000-0000-0000E48E0000}"/>
    <cellStyle name="Output 7 7 3 3" xfId="36795" xr:uid="{00000000-0005-0000-0000-0000E58E0000}"/>
    <cellStyle name="Output 7 7 4" xfId="18004" xr:uid="{00000000-0005-0000-0000-0000E68E0000}"/>
    <cellStyle name="Output 7 7 4 2" xfId="28178" xr:uid="{00000000-0005-0000-0000-0000E78E0000}"/>
    <cellStyle name="Output 7 7 4 3" xfId="39339" xr:uid="{00000000-0005-0000-0000-0000E88E0000}"/>
    <cellStyle name="Output 7 7 5" xfId="28173" xr:uid="{00000000-0005-0000-0000-0000E98E0000}"/>
    <cellStyle name="Output 7 7 6" xfId="34241" xr:uid="{00000000-0005-0000-0000-0000EA8E0000}"/>
    <cellStyle name="Output 7 8" xfId="18005" xr:uid="{00000000-0005-0000-0000-0000EB8E0000}"/>
    <cellStyle name="Output 7 8 2" xfId="28179" xr:uid="{00000000-0005-0000-0000-0000EC8E0000}"/>
    <cellStyle name="Output 7 8 3" xfId="42473" xr:uid="{00000000-0005-0000-0000-0000ED8E0000}"/>
    <cellStyle name="Output 7 9" xfId="17886" xr:uid="{00000000-0005-0000-0000-0000EE8E0000}"/>
    <cellStyle name="Output 8" xfId="2799" xr:uid="{00000000-0005-0000-0000-0000EF8E0000}"/>
    <cellStyle name="Output 8 10" xfId="18006" xr:uid="{00000000-0005-0000-0000-0000F08E0000}"/>
    <cellStyle name="Output 8 11" xfId="28180" xr:uid="{00000000-0005-0000-0000-0000F18E0000}"/>
    <cellStyle name="Output 8 12" xfId="30940" xr:uid="{00000000-0005-0000-0000-0000F28E0000}"/>
    <cellStyle name="Output 8 2" xfId="18007" xr:uid="{00000000-0005-0000-0000-0000F38E0000}"/>
    <cellStyle name="Output 8 2 2" xfId="18008" xr:uid="{00000000-0005-0000-0000-0000F48E0000}"/>
    <cellStyle name="Output 8 2 2 2" xfId="18009" xr:uid="{00000000-0005-0000-0000-0000F58E0000}"/>
    <cellStyle name="Output 8 2 2 2 2" xfId="18010" xr:uid="{00000000-0005-0000-0000-0000F68E0000}"/>
    <cellStyle name="Output 8 2 2 2 2 2" xfId="18011" xr:uid="{00000000-0005-0000-0000-0000F78E0000}"/>
    <cellStyle name="Output 8 2 2 2 2 2 2" xfId="18012" xr:uid="{00000000-0005-0000-0000-0000F88E0000}"/>
    <cellStyle name="Output 8 2 2 2 2 2 2 2" xfId="28186" xr:uid="{00000000-0005-0000-0000-0000F98E0000}"/>
    <cellStyle name="Output 8 2 2 2 2 2 2 3" xfId="38956" xr:uid="{00000000-0005-0000-0000-0000FA8E0000}"/>
    <cellStyle name="Output 8 2 2 2 2 2 3" xfId="18013" xr:uid="{00000000-0005-0000-0000-0000FB8E0000}"/>
    <cellStyle name="Output 8 2 2 2 2 2 3 2" xfId="28187" xr:uid="{00000000-0005-0000-0000-0000FC8E0000}"/>
    <cellStyle name="Output 8 2 2 2 2 2 3 3" xfId="41496" xr:uid="{00000000-0005-0000-0000-0000FD8E0000}"/>
    <cellStyle name="Output 8 2 2 2 2 2 4" xfId="28185" xr:uid="{00000000-0005-0000-0000-0000FE8E0000}"/>
    <cellStyle name="Output 8 2 2 2 2 2 5" xfId="36403" xr:uid="{00000000-0005-0000-0000-0000FF8E0000}"/>
    <cellStyle name="Output 8 2 2 2 2 3" xfId="18014" xr:uid="{00000000-0005-0000-0000-0000008F0000}"/>
    <cellStyle name="Output 8 2 2 2 2 3 2" xfId="28188" xr:uid="{00000000-0005-0000-0000-0000018F0000}"/>
    <cellStyle name="Output 8 2 2 2 2 3 3" xfId="37684" xr:uid="{00000000-0005-0000-0000-0000028F0000}"/>
    <cellStyle name="Output 8 2 2 2 2 4" xfId="18015" xr:uid="{00000000-0005-0000-0000-0000038F0000}"/>
    <cellStyle name="Output 8 2 2 2 2 4 2" xfId="28189" xr:uid="{00000000-0005-0000-0000-0000048F0000}"/>
    <cellStyle name="Output 8 2 2 2 2 4 3" xfId="40226" xr:uid="{00000000-0005-0000-0000-0000058F0000}"/>
    <cellStyle name="Output 8 2 2 2 2 5" xfId="28184" xr:uid="{00000000-0005-0000-0000-0000068F0000}"/>
    <cellStyle name="Output 8 2 2 2 2 6" xfId="35124" xr:uid="{00000000-0005-0000-0000-0000078F0000}"/>
    <cellStyle name="Output 8 2 2 2 3" xfId="28183" xr:uid="{00000000-0005-0000-0000-0000088F0000}"/>
    <cellStyle name="Output 8 2 2 2 4" xfId="33853" xr:uid="{00000000-0005-0000-0000-0000098F0000}"/>
    <cellStyle name="Output 8 2 2 3" xfId="18016" xr:uid="{00000000-0005-0000-0000-00000A8F0000}"/>
    <cellStyle name="Output 8 2 2 3 2" xfId="18017" xr:uid="{00000000-0005-0000-0000-00000B8F0000}"/>
    <cellStyle name="Output 8 2 2 3 2 2" xfId="18018" xr:uid="{00000000-0005-0000-0000-00000C8F0000}"/>
    <cellStyle name="Output 8 2 2 3 2 2 2" xfId="28192" xr:uid="{00000000-0005-0000-0000-00000D8F0000}"/>
    <cellStyle name="Output 8 2 2 3 2 2 3" xfId="38436" xr:uid="{00000000-0005-0000-0000-00000E8F0000}"/>
    <cellStyle name="Output 8 2 2 3 2 3" xfId="18019" xr:uid="{00000000-0005-0000-0000-00000F8F0000}"/>
    <cellStyle name="Output 8 2 2 3 2 3 2" xfId="28193" xr:uid="{00000000-0005-0000-0000-0000108F0000}"/>
    <cellStyle name="Output 8 2 2 3 2 3 3" xfId="40976" xr:uid="{00000000-0005-0000-0000-0000118F0000}"/>
    <cellStyle name="Output 8 2 2 3 2 4" xfId="28191" xr:uid="{00000000-0005-0000-0000-0000128F0000}"/>
    <cellStyle name="Output 8 2 2 3 2 5" xfId="35883" xr:uid="{00000000-0005-0000-0000-0000138F0000}"/>
    <cellStyle name="Output 8 2 2 3 3" xfId="18020" xr:uid="{00000000-0005-0000-0000-0000148F0000}"/>
    <cellStyle name="Output 8 2 2 3 3 2" xfId="28194" xr:uid="{00000000-0005-0000-0000-0000158F0000}"/>
    <cellStyle name="Output 8 2 2 3 3 3" xfId="37162" xr:uid="{00000000-0005-0000-0000-0000168F0000}"/>
    <cellStyle name="Output 8 2 2 3 4" xfId="18021" xr:uid="{00000000-0005-0000-0000-0000178F0000}"/>
    <cellStyle name="Output 8 2 2 3 4 2" xfId="28195" xr:uid="{00000000-0005-0000-0000-0000188F0000}"/>
    <cellStyle name="Output 8 2 2 3 4 3" xfId="39706" xr:uid="{00000000-0005-0000-0000-0000198F0000}"/>
    <cellStyle name="Output 8 2 2 3 5" xfId="28190" xr:uid="{00000000-0005-0000-0000-00001A8F0000}"/>
    <cellStyle name="Output 8 2 2 3 6" xfId="34605" xr:uid="{00000000-0005-0000-0000-00001B8F0000}"/>
    <cellStyle name="Output 8 2 2 4" xfId="28182" xr:uid="{00000000-0005-0000-0000-00001C8F0000}"/>
    <cellStyle name="Output 8 2 2 5" xfId="32650" xr:uid="{00000000-0005-0000-0000-00001D8F0000}"/>
    <cellStyle name="Output 8 2 3" xfId="18022" xr:uid="{00000000-0005-0000-0000-00001E8F0000}"/>
    <cellStyle name="Output 8 2 3 2" xfId="18023" xr:uid="{00000000-0005-0000-0000-00001F8F0000}"/>
    <cellStyle name="Output 8 2 3 2 2" xfId="18024" xr:uid="{00000000-0005-0000-0000-0000208F0000}"/>
    <cellStyle name="Output 8 2 3 2 2 2" xfId="18025" xr:uid="{00000000-0005-0000-0000-0000218F0000}"/>
    <cellStyle name="Output 8 2 3 2 2 2 2" xfId="18026" xr:uid="{00000000-0005-0000-0000-0000228F0000}"/>
    <cellStyle name="Output 8 2 3 2 2 2 2 2" xfId="28200" xr:uid="{00000000-0005-0000-0000-0000238F0000}"/>
    <cellStyle name="Output 8 2 3 2 2 2 2 3" xfId="39108" xr:uid="{00000000-0005-0000-0000-0000248F0000}"/>
    <cellStyle name="Output 8 2 3 2 2 2 3" xfId="18027" xr:uid="{00000000-0005-0000-0000-0000258F0000}"/>
    <cellStyle name="Output 8 2 3 2 2 2 3 2" xfId="28201" xr:uid="{00000000-0005-0000-0000-0000268F0000}"/>
    <cellStyle name="Output 8 2 3 2 2 2 3 3" xfId="41648" xr:uid="{00000000-0005-0000-0000-0000278F0000}"/>
    <cellStyle name="Output 8 2 3 2 2 2 4" xfId="28199" xr:uid="{00000000-0005-0000-0000-0000288F0000}"/>
    <cellStyle name="Output 8 2 3 2 2 2 5" xfId="36555" xr:uid="{00000000-0005-0000-0000-0000298F0000}"/>
    <cellStyle name="Output 8 2 3 2 2 3" xfId="18028" xr:uid="{00000000-0005-0000-0000-00002A8F0000}"/>
    <cellStyle name="Output 8 2 3 2 2 3 2" xfId="28202" xr:uid="{00000000-0005-0000-0000-00002B8F0000}"/>
    <cellStyle name="Output 8 2 3 2 2 3 3" xfId="37836" xr:uid="{00000000-0005-0000-0000-00002C8F0000}"/>
    <cellStyle name="Output 8 2 3 2 2 4" xfId="18029" xr:uid="{00000000-0005-0000-0000-00002D8F0000}"/>
    <cellStyle name="Output 8 2 3 2 2 4 2" xfId="28203" xr:uid="{00000000-0005-0000-0000-00002E8F0000}"/>
    <cellStyle name="Output 8 2 3 2 2 4 3" xfId="40378" xr:uid="{00000000-0005-0000-0000-00002F8F0000}"/>
    <cellStyle name="Output 8 2 3 2 2 5" xfId="28198" xr:uid="{00000000-0005-0000-0000-0000308F0000}"/>
    <cellStyle name="Output 8 2 3 2 2 6" xfId="35276" xr:uid="{00000000-0005-0000-0000-0000318F0000}"/>
    <cellStyle name="Output 8 2 3 2 3" xfId="28197" xr:uid="{00000000-0005-0000-0000-0000328F0000}"/>
    <cellStyle name="Output 8 2 3 2 4" xfId="34004" xr:uid="{00000000-0005-0000-0000-0000338F0000}"/>
    <cellStyle name="Output 8 2 3 3" xfId="18030" xr:uid="{00000000-0005-0000-0000-0000348F0000}"/>
    <cellStyle name="Output 8 2 3 3 2" xfId="18031" xr:uid="{00000000-0005-0000-0000-0000358F0000}"/>
    <cellStyle name="Output 8 2 3 3 2 2" xfId="18032" xr:uid="{00000000-0005-0000-0000-0000368F0000}"/>
    <cellStyle name="Output 8 2 3 3 2 2 2" xfId="28206" xr:uid="{00000000-0005-0000-0000-0000378F0000}"/>
    <cellStyle name="Output 8 2 3 3 2 2 3" xfId="38588" xr:uid="{00000000-0005-0000-0000-0000388F0000}"/>
    <cellStyle name="Output 8 2 3 3 2 3" xfId="18033" xr:uid="{00000000-0005-0000-0000-0000398F0000}"/>
    <cellStyle name="Output 8 2 3 3 2 3 2" xfId="28207" xr:uid="{00000000-0005-0000-0000-00003A8F0000}"/>
    <cellStyle name="Output 8 2 3 3 2 3 3" xfId="41128" xr:uid="{00000000-0005-0000-0000-00003B8F0000}"/>
    <cellStyle name="Output 8 2 3 3 2 4" xfId="28205" xr:uid="{00000000-0005-0000-0000-00003C8F0000}"/>
    <cellStyle name="Output 8 2 3 3 2 5" xfId="36035" xr:uid="{00000000-0005-0000-0000-00003D8F0000}"/>
    <cellStyle name="Output 8 2 3 3 3" xfId="18034" xr:uid="{00000000-0005-0000-0000-00003E8F0000}"/>
    <cellStyle name="Output 8 2 3 3 3 2" xfId="28208" xr:uid="{00000000-0005-0000-0000-00003F8F0000}"/>
    <cellStyle name="Output 8 2 3 3 3 3" xfId="37314" xr:uid="{00000000-0005-0000-0000-0000408F0000}"/>
    <cellStyle name="Output 8 2 3 3 4" xfId="18035" xr:uid="{00000000-0005-0000-0000-0000418F0000}"/>
    <cellStyle name="Output 8 2 3 3 4 2" xfId="28209" xr:uid="{00000000-0005-0000-0000-0000428F0000}"/>
    <cellStyle name="Output 8 2 3 3 4 3" xfId="39858" xr:uid="{00000000-0005-0000-0000-0000438F0000}"/>
    <cellStyle name="Output 8 2 3 3 5" xfId="28204" xr:uid="{00000000-0005-0000-0000-0000448F0000}"/>
    <cellStyle name="Output 8 2 3 3 6" xfId="34753" xr:uid="{00000000-0005-0000-0000-0000458F0000}"/>
    <cellStyle name="Output 8 2 3 4" xfId="28196" xr:uid="{00000000-0005-0000-0000-0000468F0000}"/>
    <cellStyle name="Output 8 2 3 5" xfId="32795" xr:uid="{00000000-0005-0000-0000-0000478F0000}"/>
    <cellStyle name="Output 8 2 4" xfId="18036" xr:uid="{00000000-0005-0000-0000-0000488F0000}"/>
    <cellStyle name="Output 8 2 4 2" xfId="18037" xr:uid="{00000000-0005-0000-0000-0000498F0000}"/>
    <cellStyle name="Output 8 2 4 2 2" xfId="18038" xr:uid="{00000000-0005-0000-0000-00004A8F0000}"/>
    <cellStyle name="Output 8 2 4 2 2 2" xfId="18039" xr:uid="{00000000-0005-0000-0000-00004B8F0000}"/>
    <cellStyle name="Output 8 2 4 2 2 2 2" xfId="18040" xr:uid="{00000000-0005-0000-0000-00004C8F0000}"/>
    <cellStyle name="Output 8 2 4 2 2 2 2 2" xfId="28214" xr:uid="{00000000-0005-0000-0000-00004D8F0000}"/>
    <cellStyle name="Output 8 2 4 2 2 2 2 3" xfId="39267" xr:uid="{00000000-0005-0000-0000-00004E8F0000}"/>
    <cellStyle name="Output 8 2 4 2 2 2 3" xfId="18041" xr:uid="{00000000-0005-0000-0000-00004F8F0000}"/>
    <cellStyle name="Output 8 2 4 2 2 2 3 2" xfId="28215" xr:uid="{00000000-0005-0000-0000-0000508F0000}"/>
    <cellStyle name="Output 8 2 4 2 2 2 3 3" xfId="41807" xr:uid="{00000000-0005-0000-0000-0000518F0000}"/>
    <cellStyle name="Output 8 2 4 2 2 2 4" xfId="28213" xr:uid="{00000000-0005-0000-0000-0000528F0000}"/>
    <cellStyle name="Output 8 2 4 2 2 2 5" xfId="36714" xr:uid="{00000000-0005-0000-0000-0000538F0000}"/>
    <cellStyle name="Output 8 2 4 2 2 3" xfId="18042" xr:uid="{00000000-0005-0000-0000-0000548F0000}"/>
    <cellStyle name="Output 8 2 4 2 2 3 2" xfId="28216" xr:uid="{00000000-0005-0000-0000-0000558F0000}"/>
    <cellStyle name="Output 8 2 4 2 2 3 3" xfId="37997" xr:uid="{00000000-0005-0000-0000-0000568F0000}"/>
    <cellStyle name="Output 8 2 4 2 2 4" xfId="18043" xr:uid="{00000000-0005-0000-0000-0000578F0000}"/>
    <cellStyle name="Output 8 2 4 2 2 4 2" xfId="28217" xr:uid="{00000000-0005-0000-0000-0000588F0000}"/>
    <cellStyle name="Output 8 2 4 2 2 4 3" xfId="40537" xr:uid="{00000000-0005-0000-0000-0000598F0000}"/>
    <cellStyle name="Output 8 2 4 2 2 5" xfId="28212" xr:uid="{00000000-0005-0000-0000-00005A8F0000}"/>
    <cellStyle name="Output 8 2 4 2 2 6" xfId="35437" xr:uid="{00000000-0005-0000-0000-00005B8F0000}"/>
    <cellStyle name="Output 8 2 4 2 3" xfId="28211" xr:uid="{00000000-0005-0000-0000-00005C8F0000}"/>
    <cellStyle name="Output 8 2 4 2 4" xfId="34165" xr:uid="{00000000-0005-0000-0000-00005D8F0000}"/>
    <cellStyle name="Output 8 2 4 3" xfId="18044" xr:uid="{00000000-0005-0000-0000-00005E8F0000}"/>
    <cellStyle name="Output 8 2 4 3 2" xfId="18045" xr:uid="{00000000-0005-0000-0000-00005F8F0000}"/>
    <cellStyle name="Output 8 2 4 3 2 2" xfId="18046" xr:uid="{00000000-0005-0000-0000-0000608F0000}"/>
    <cellStyle name="Output 8 2 4 3 2 2 2" xfId="28220" xr:uid="{00000000-0005-0000-0000-0000618F0000}"/>
    <cellStyle name="Output 8 2 4 3 2 2 3" xfId="38747" xr:uid="{00000000-0005-0000-0000-0000628F0000}"/>
    <cellStyle name="Output 8 2 4 3 2 3" xfId="18047" xr:uid="{00000000-0005-0000-0000-0000638F0000}"/>
    <cellStyle name="Output 8 2 4 3 2 3 2" xfId="28221" xr:uid="{00000000-0005-0000-0000-0000648F0000}"/>
    <cellStyle name="Output 8 2 4 3 2 3 3" xfId="41287" xr:uid="{00000000-0005-0000-0000-0000658F0000}"/>
    <cellStyle name="Output 8 2 4 3 2 4" xfId="28219" xr:uid="{00000000-0005-0000-0000-0000668F0000}"/>
    <cellStyle name="Output 8 2 4 3 2 5" xfId="36194" xr:uid="{00000000-0005-0000-0000-0000678F0000}"/>
    <cellStyle name="Output 8 2 4 3 3" xfId="18048" xr:uid="{00000000-0005-0000-0000-0000688F0000}"/>
    <cellStyle name="Output 8 2 4 3 3 2" xfId="28222" xr:uid="{00000000-0005-0000-0000-0000698F0000}"/>
    <cellStyle name="Output 8 2 4 3 3 3" xfId="37475" xr:uid="{00000000-0005-0000-0000-00006A8F0000}"/>
    <cellStyle name="Output 8 2 4 3 4" xfId="18049" xr:uid="{00000000-0005-0000-0000-00006B8F0000}"/>
    <cellStyle name="Output 8 2 4 3 4 2" xfId="28223" xr:uid="{00000000-0005-0000-0000-00006C8F0000}"/>
    <cellStyle name="Output 8 2 4 3 4 3" xfId="40017" xr:uid="{00000000-0005-0000-0000-00006D8F0000}"/>
    <cellStyle name="Output 8 2 4 3 5" xfId="28218" xr:uid="{00000000-0005-0000-0000-00006E8F0000}"/>
    <cellStyle name="Output 8 2 4 3 6" xfId="34915" xr:uid="{00000000-0005-0000-0000-00006F8F0000}"/>
    <cellStyle name="Output 8 2 4 4" xfId="28210" xr:uid="{00000000-0005-0000-0000-0000708F0000}"/>
    <cellStyle name="Output 8 2 4 5" xfId="33618" xr:uid="{00000000-0005-0000-0000-0000718F0000}"/>
    <cellStyle name="Output 8 2 5" xfId="18050" xr:uid="{00000000-0005-0000-0000-0000728F0000}"/>
    <cellStyle name="Output 8 2 5 2" xfId="18051" xr:uid="{00000000-0005-0000-0000-0000738F0000}"/>
    <cellStyle name="Output 8 2 5 2 2" xfId="18052" xr:uid="{00000000-0005-0000-0000-0000748F0000}"/>
    <cellStyle name="Output 8 2 5 2 2 2" xfId="18053" xr:uid="{00000000-0005-0000-0000-0000758F0000}"/>
    <cellStyle name="Output 8 2 5 2 2 2 2" xfId="28227" xr:uid="{00000000-0005-0000-0000-0000768F0000}"/>
    <cellStyle name="Output 8 2 5 2 2 2 3" xfId="38289" xr:uid="{00000000-0005-0000-0000-0000778F0000}"/>
    <cellStyle name="Output 8 2 5 2 2 3" xfId="18054" xr:uid="{00000000-0005-0000-0000-0000788F0000}"/>
    <cellStyle name="Output 8 2 5 2 2 3 2" xfId="28228" xr:uid="{00000000-0005-0000-0000-0000798F0000}"/>
    <cellStyle name="Output 8 2 5 2 2 3 3" xfId="40829" xr:uid="{00000000-0005-0000-0000-00007A8F0000}"/>
    <cellStyle name="Output 8 2 5 2 2 4" xfId="28226" xr:uid="{00000000-0005-0000-0000-00007B8F0000}"/>
    <cellStyle name="Output 8 2 5 2 2 5" xfId="35736" xr:uid="{00000000-0005-0000-0000-00007C8F0000}"/>
    <cellStyle name="Output 8 2 5 2 3" xfId="18055" xr:uid="{00000000-0005-0000-0000-00007D8F0000}"/>
    <cellStyle name="Output 8 2 5 2 3 2" xfId="28229" xr:uid="{00000000-0005-0000-0000-00007E8F0000}"/>
    <cellStyle name="Output 8 2 5 2 3 3" xfId="37015" xr:uid="{00000000-0005-0000-0000-00007F8F0000}"/>
    <cellStyle name="Output 8 2 5 2 4" xfId="18056" xr:uid="{00000000-0005-0000-0000-0000808F0000}"/>
    <cellStyle name="Output 8 2 5 2 4 2" xfId="28230" xr:uid="{00000000-0005-0000-0000-0000818F0000}"/>
    <cellStyle name="Output 8 2 5 2 4 3" xfId="39559" xr:uid="{00000000-0005-0000-0000-0000828F0000}"/>
    <cellStyle name="Output 8 2 5 2 5" xfId="28225" xr:uid="{00000000-0005-0000-0000-0000838F0000}"/>
    <cellStyle name="Output 8 2 5 2 6" xfId="34461" xr:uid="{00000000-0005-0000-0000-0000848F0000}"/>
    <cellStyle name="Output 8 2 5 3" xfId="28224" xr:uid="{00000000-0005-0000-0000-0000858F0000}"/>
    <cellStyle name="Output 8 2 5 4" xfId="32484" xr:uid="{00000000-0005-0000-0000-0000868F0000}"/>
    <cellStyle name="Output 8 2 6" xfId="18057" xr:uid="{00000000-0005-0000-0000-0000878F0000}"/>
    <cellStyle name="Output 8 2 6 2" xfId="18058" xr:uid="{00000000-0005-0000-0000-0000888F0000}"/>
    <cellStyle name="Output 8 2 6 2 2" xfId="18059" xr:uid="{00000000-0005-0000-0000-0000898F0000}"/>
    <cellStyle name="Output 8 2 6 2 2 2" xfId="18060" xr:uid="{00000000-0005-0000-0000-00008A8F0000}"/>
    <cellStyle name="Output 8 2 6 2 2 2 2" xfId="28234" xr:uid="{00000000-0005-0000-0000-00008B8F0000}"/>
    <cellStyle name="Output 8 2 6 2 2 2 3" xfId="38809" xr:uid="{00000000-0005-0000-0000-00008C8F0000}"/>
    <cellStyle name="Output 8 2 6 2 2 3" xfId="18061" xr:uid="{00000000-0005-0000-0000-00008D8F0000}"/>
    <cellStyle name="Output 8 2 6 2 2 3 2" xfId="28235" xr:uid="{00000000-0005-0000-0000-00008E8F0000}"/>
    <cellStyle name="Output 8 2 6 2 2 3 3" xfId="41349" xr:uid="{00000000-0005-0000-0000-00008F8F0000}"/>
    <cellStyle name="Output 8 2 6 2 2 4" xfId="28233" xr:uid="{00000000-0005-0000-0000-0000908F0000}"/>
    <cellStyle name="Output 8 2 6 2 2 5" xfId="36256" xr:uid="{00000000-0005-0000-0000-0000918F0000}"/>
    <cellStyle name="Output 8 2 6 2 3" xfId="18062" xr:uid="{00000000-0005-0000-0000-0000928F0000}"/>
    <cellStyle name="Output 8 2 6 2 3 2" xfId="28236" xr:uid="{00000000-0005-0000-0000-0000938F0000}"/>
    <cellStyle name="Output 8 2 6 2 3 3" xfId="37537" xr:uid="{00000000-0005-0000-0000-0000948F0000}"/>
    <cellStyle name="Output 8 2 6 2 4" xfId="18063" xr:uid="{00000000-0005-0000-0000-0000958F0000}"/>
    <cellStyle name="Output 8 2 6 2 4 2" xfId="28237" xr:uid="{00000000-0005-0000-0000-0000968F0000}"/>
    <cellStyle name="Output 8 2 6 2 4 3" xfId="40079" xr:uid="{00000000-0005-0000-0000-0000978F0000}"/>
    <cellStyle name="Output 8 2 6 2 5" xfId="28232" xr:uid="{00000000-0005-0000-0000-0000988F0000}"/>
    <cellStyle name="Output 8 2 6 2 6" xfId="34977" xr:uid="{00000000-0005-0000-0000-0000998F0000}"/>
    <cellStyle name="Output 8 2 6 3" xfId="28231" xr:uid="{00000000-0005-0000-0000-00009A8F0000}"/>
    <cellStyle name="Output 8 2 6 4" xfId="33704" xr:uid="{00000000-0005-0000-0000-00009B8F0000}"/>
    <cellStyle name="Output 8 2 7" xfId="18064" xr:uid="{00000000-0005-0000-0000-00009C8F0000}"/>
    <cellStyle name="Output 8 2 7 2" xfId="18065" xr:uid="{00000000-0005-0000-0000-00009D8F0000}"/>
    <cellStyle name="Output 8 2 7 2 2" xfId="18066" xr:uid="{00000000-0005-0000-0000-00009E8F0000}"/>
    <cellStyle name="Output 8 2 7 2 2 2" xfId="28240" xr:uid="{00000000-0005-0000-0000-00009F8F0000}"/>
    <cellStyle name="Output 8 2 7 2 2 3" xfId="38149" xr:uid="{00000000-0005-0000-0000-0000A08F0000}"/>
    <cellStyle name="Output 8 2 7 2 3" xfId="18067" xr:uid="{00000000-0005-0000-0000-0000A18F0000}"/>
    <cellStyle name="Output 8 2 7 2 3 2" xfId="28241" xr:uid="{00000000-0005-0000-0000-0000A28F0000}"/>
    <cellStyle name="Output 8 2 7 2 3 3" xfId="40689" xr:uid="{00000000-0005-0000-0000-0000A38F0000}"/>
    <cellStyle name="Output 8 2 7 2 4" xfId="28239" xr:uid="{00000000-0005-0000-0000-0000A48F0000}"/>
    <cellStyle name="Output 8 2 7 2 5" xfId="35596" xr:uid="{00000000-0005-0000-0000-0000A58F0000}"/>
    <cellStyle name="Output 8 2 7 3" xfId="18068" xr:uid="{00000000-0005-0000-0000-0000A68F0000}"/>
    <cellStyle name="Output 8 2 7 3 2" xfId="28242" xr:uid="{00000000-0005-0000-0000-0000A78F0000}"/>
    <cellStyle name="Output 8 2 7 3 3" xfId="36875" xr:uid="{00000000-0005-0000-0000-0000A88F0000}"/>
    <cellStyle name="Output 8 2 7 4" xfId="18069" xr:uid="{00000000-0005-0000-0000-0000A98F0000}"/>
    <cellStyle name="Output 8 2 7 4 2" xfId="28243" xr:uid="{00000000-0005-0000-0000-0000AA8F0000}"/>
    <cellStyle name="Output 8 2 7 4 3" xfId="39419" xr:uid="{00000000-0005-0000-0000-0000AB8F0000}"/>
    <cellStyle name="Output 8 2 7 5" xfId="28238" xr:uid="{00000000-0005-0000-0000-0000AC8F0000}"/>
    <cellStyle name="Output 8 2 7 6" xfId="34321" xr:uid="{00000000-0005-0000-0000-0000AD8F0000}"/>
    <cellStyle name="Output 8 2 8" xfId="28181" xr:uid="{00000000-0005-0000-0000-0000AE8F0000}"/>
    <cellStyle name="Output 8 2 9" xfId="31711" xr:uid="{00000000-0005-0000-0000-0000AF8F0000}"/>
    <cellStyle name="Output 8 3" xfId="18070" xr:uid="{00000000-0005-0000-0000-0000B08F0000}"/>
    <cellStyle name="Output 8 3 2" xfId="18071" xr:uid="{00000000-0005-0000-0000-0000B18F0000}"/>
    <cellStyle name="Output 8 3 2 2" xfId="18072" xr:uid="{00000000-0005-0000-0000-0000B28F0000}"/>
    <cellStyle name="Output 8 3 2 2 2" xfId="18073" xr:uid="{00000000-0005-0000-0000-0000B38F0000}"/>
    <cellStyle name="Output 8 3 2 2 2 2" xfId="18074" xr:uid="{00000000-0005-0000-0000-0000B48F0000}"/>
    <cellStyle name="Output 8 3 2 2 2 2 2" xfId="28248" xr:uid="{00000000-0005-0000-0000-0000B58F0000}"/>
    <cellStyle name="Output 8 3 2 2 2 2 3" xfId="38878" xr:uid="{00000000-0005-0000-0000-0000B68F0000}"/>
    <cellStyle name="Output 8 3 2 2 2 3" xfId="18075" xr:uid="{00000000-0005-0000-0000-0000B78F0000}"/>
    <cellStyle name="Output 8 3 2 2 2 3 2" xfId="28249" xr:uid="{00000000-0005-0000-0000-0000B88F0000}"/>
    <cellStyle name="Output 8 3 2 2 2 3 3" xfId="41418" xr:uid="{00000000-0005-0000-0000-0000B98F0000}"/>
    <cellStyle name="Output 8 3 2 2 2 4" xfId="28247" xr:uid="{00000000-0005-0000-0000-0000BA8F0000}"/>
    <cellStyle name="Output 8 3 2 2 2 5" xfId="36325" xr:uid="{00000000-0005-0000-0000-0000BB8F0000}"/>
    <cellStyle name="Output 8 3 2 2 3" xfId="18076" xr:uid="{00000000-0005-0000-0000-0000BC8F0000}"/>
    <cellStyle name="Output 8 3 2 2 3 2" xfId="28250" xr:uid="{00000000-0005-0000-0000-0000BD8F0000}"/>
    <cellStyle name="Output 8 3 2 2 3 3" xfId="37606" xr:uid="{00000000-0005-0000-0000-0000BE8F0000}"/>
    <cellStyle name="Output 8 3 2 2 4" xfId="18077" xr:uid="{00000000-0005-0000-0000-0000BF8F0000}"/>
    <cellStyle name="Output 8 3 2 2 4 2" xfId="28251" xr:uid="{00000000-0005-0000-0000-0000C08F0000}"/>
    <cellStyle name="Output 8 3 2 2 4 3" xfId="40148" xr:uid="{00000000-0005-0000-0000-0000C18F0000}"/>
    <cellStyle name="Output 8 3 2 2 5" xfId="28246" xr:uid="{00000000-0005-0000-0000-0000C28F0000}"/>
    <cellStyle name="Output 8 3 2 2 6" xfId="35046" xr:uid="{00000000-0005-0000-0000-0000C38F0000}"/>
    <cellStyle name="Output 8 3 2 3" xfId="28245" xr:uid="{00000000-0005-0000-0000-0000C48F0000}"/>
    <cellStyle name="Output 8 3 2 4" xfId="33775" xr:uid="{00000000-0005-0000-0000-0000C58F0000}"/>
    <cellStyle name="Output 8 3 3" xfId="18078" xr:uid="{00000000-0005-0000-0000-0000C68F0000}"/>
    <cellStyle name="Output 8 3 3 2" xfId="18079" xr:uid="{00000000-0005-0000-0000-0000C78F0000}"/>
    <cellStyle name="Output 8 3 3 2 2" xfId="18080" xr:uid="{00000000-0005-0000-0000-0000C88F0000}"/>
    <cellStyle name="Output 8 3 3 2 2 2" xfId="28254" xr:uid="{00000000-0005-0000-0000-0000C98F0000}"/>
    <cellStyle name="Output 8 3 3 2 2 3" xfId="38358" xr:uid="{00000000-0005-0000-0000-0000CA8F0000}"/>
    <cellStyle name="Output 8 3 3 2 3" xfId="18081" xr:uid="{00000000-0005-0000-0000-0000CB8F0000}"/>
    <cellStyle name="Output 8 3 3 2 3 2" xfId="28255" xr:uid="{00000000-0005-0000-0000-0000CC8F0000}"/>
    <cellStyle name="Output 8 3 3 2 3 3" xfId="40898" xr:uid="{00000000-0005-0000-0000-0000CD8F0000}"/>
    <cellStyle name="Output 8 3 3 2 4" xfId="28253" xr:uid="{00000000-0005-0000-0000-0000CE8F0000}"/>
    <cellStyle name="Output 8 3 3 2 5" xfId="35805" xr:uid="{00000000-0005-0000-0000-0000CF8F0000}"/>
    <cellStyle name="Output 8 3 3 3" xfId="18082" xr:uid="{00000000-0005-0000-0000-0000D08F0000}"/>
    <cellStyle name="Output 8 3 3 3 2" xfId="28256" xr:uid="{00000000-0005-0000-0000-0000D18F0000}"/>
    <cellStyle name="Output 8 3 3 3 3" xfId="37084" xr:uid="{00000000-0005-0000-0000-0000D28F0000}"/>
    <cellStyle name="Output 8 3 3 4" xfId="18083" xr:uid="{00000000-0005-0000-0000-0000D38F0000}"/>
    <cellStyle name="Output 8 3 3 4 2" xfId="28257" xr:uid="{00000000-0005-0000-0000-0000D48F0000}"/>
    <cellStyle name="Output 8 3 3 4 3" xfId="39628" xr:uid="{00000000-0005-0000-0000-0000D58F0000}"/>
    <cellStyle name="Output 8 3 3 5" xfId="28252" xr:uid="{00000000-0005-0000-0000-0000D68F0000}"/>
    <cellStyle name="Output 8 3 3 6" xfId="34528" xr:uid="{00000000-0005-0000-0000-0000D78F0000}"/>
    <cellStyle name="Output 8 3 4" xfId="28244" xr:uid="{00000000-0005-0000-0000-0000D88F0000}"/>
    <cellStyle name="Output 8 3 5" xfId="32573" xr:uid="{00000000-0005-0000-0000-0000D98F0000}"/>
    <cellStyle name="Output 8 4" xfId="18084" xr:uid="{00000000-0005-0000-0000-0000DA8F0000}"/>
    <cellStyle name="Output 8 4 2" xfId="18085" xr:uid="{00000000-0005-0000-0000-0000DB8F0000}"/>
    <cellStyle name="Output 8 4 2 2" xfId="18086" xr:uid="{00000000-0005-0000-0000-0000DC8F0000}"/>
    <cellStyle name="Output 8 4 2 2 2" xfId="18087" xr:uid="{00000000-0005-0000-0000-0000DD8F0000}"/>
    <cellStyle name="Output 8 4 2 2 2 2" xfId="18088" xr:uid="{00000000-0005-0000-0000-0000DE8F0000}"/>
    <cellStyle name="Output 8 4 2 2 2 2 2" xfId="28262" xr:uid="{00000000-0005-0000-0000-0000DF8F0000}"/>
    <cellStyle name="Output 8 4 2 2 2 2 3" xfId="39029" xr:uid="{00000000-0005-0000-0000-0000E08F0000}"/>
    <cellStyle name="Output 8 4 2 2 2 3" xfId="18089" xr:uid="{00000000-0005-0000-0000-0000E18F0000}"/>
    <cellStyle name="Output 8 4 2 2 2 3 2" xfId="28263" xr:uid="{00000000-0005-0000-0000-0000E28F0000}"/>
    <cellStyle name="Output 8 4 2 2 2 3 3" xfId="41569" xr:uid="{00000000-0005-0000-0000-0000E38F0000}"/>
    <cellStyle name="Output 8 4 2 2 2 4" xfId="28261" xr:uid="{00000000-0005-0000-0000-0000E48F0000}"/>
    <cellStyle name="Output 8 4 2 2 2 5" xfId="36476" xr:uid="{00000000-0005-0000-0000-0000E58F0000}"/>
    <cellStyle name="Output 8 4 2 2 3" xfId="18090" xr:uid="{00000000-0005-0000-0000-0000E68F0000}"/>
    <cellStyle name="Output 8 4 2 2 3 2" xfId="28264" xr:uid="{00000000-0005-0000-0000-0000E78F0000}"/>
    <cellStyle name="Output 8 4 2 2 3 3" xfId="37757" xr:uid="{00000000-0005-0000-0000-0000E88F0000}"/>
    <cellStyle name="Output 8 4 2 2 4" xfId="18091" xr:uid="{00000000-0005-0000-0000-0000E98F0000}"/>
    <cellStyle name="Output 8 4 2 2 4 2" xfId="28265" xr:uid="{00000000-0005-0000-0000-0000EA8F0000}"/>
    <cellStyle name="Output 8 4 2 2 4 3" xfId="40299" xr:uid="{00000000-0005-0000-0000-0000EB8F0000}"/>
    <cellStyle name="Output 8 4 2 2 5" xfId="28260" xr:uid="{00000000-0005-0000-0000-0000EC8F0000}"/>
    <cellStyle name="Output 8 4 2 2 6" xfId="35197" xr:uid="{00000000-0005-0000-0000-0000ED8F0000}"/>
    <cellStyle name="Output 8 4 2 3" xfId="28259" xr:uid="{00000000-0005-0000-0000-0000EE8F0000}"/>
    <cellStyle name="Output 8 4 2 4" xfId="33926" xr:uid="{00000000-0005-0000-0000-0000EF8F0000}"/>
    <cellStyle name="Output 8 4 3" xfId="18092" xr:uid="{00000000-0005-0000-0000-0000F08F0000}"/>
    <cellStyle name="Output 8 4 3 2" xfId="18093" xr:uid="{00000000-0005-0000-0000-0000F18F0000}"/>
    <cellStyle name="Output 8 4 3 2 2" xfId="18094" xr:uid="{00000000-0005-0000-0000-0000F28F0000}"/>
    <cellStyle name="Output 8 4 3 2 2 2" xfId="28268" xr:uid="{00000000-0005-0000-0000-0000F38F0000}"/>
    <cellStyle name="Output 8 4 3 2 2 3" xfId="38509" xr:uid="{00000000-0005-0000-0000-0000F48F0000}"/>
    <cellStyle name="Output 8 4 3 2 3" xfId="18095" xr:uid="{00000000-0005-0000-0000-0000F58F0000}"/>
    <cellStyle name="Output 8 4 3 2 3 2" xfId="28269" xr:uid="{00000000-0005-0000-0000-0000F68F0000}"/>
    <cellStyle name="Output 8 4 3 2 3 3" xfId="41049" xr:uid="{00000000-0005-0000-0000-0000F78F0000}"/>
    <cellStyle name="Output 8 4 3 2 4" xfId="28267" xr:uid="{00000000-0005-0000-0000-0000F88F0000}"/>
    <cellStyle name="Output 8 4 3 2 5" xfId="35956" xr:uid="{00000000-0005-0000-0000-0000F98F0000}"/>
    <cellStyle name="Output 8 4 3 3" xfId="18096" xr:uid="{00000000-0005-0000-0000-0000FA8F0000}"/>
    <cellStyle name="Output 8 4 3 3 2" xfId="28270" xr:uid="{00000000-0005-0000-0000-0000FB8F0000}"/>
    <cellStyle name="Output 8 4 3 3 3" xfId="37235" xr:uid="{00000000-0005-0000-0000-0000FC8F0000}"/>
    <cellStyle name="Output 8 4 3 4" xfId="18097" xr:uid="{00000000-0005-0000-0000-0000FD8F0000}"/>
    <cellStyle name="Output 8 4 3 4 2" xfId="28271" xr:uid="{00000000-0005-0000-0000-0000FE8F0000}"/>
    <cellStyle name="Output 8 4 3 4 3" xfId="39779" xr:uid="{00000000-0005-0000-0000-0000FF8F0000}"/>
    <cellStyle name="Output 8 4 3 5" xfId="28266" xr:uid="{00000000-0005-0000-0000-000000900000}"/>
    <cellStyle name="Output 8 4 3 6" xfId="34675" xr:uid="{00000000-0005-0000-0000-000001900000}"/>
    <cellStyle name="Output 8 4 4" xfId="28258" xr:uid="{00000000-0005-0000-0000-000002900000}"/>
    <cellStyle name="Output 8 4 5" xfId="32722" xr:uid="{00000000-0005-0000-0000-000003900000}"/>
    <cellStyle name="Output 8 5" xfId="18098" xr:uid="{00000000-0005-0000-0000-000004900000}"/>
    <cellStyle name="Output 8 5 2" xfId="18099" xr:uid="{00000000-0005-0000-0000-000005900000}"/>
    <cellStyle name="Output 8 5 2 2" xfId="18100" xr:uid="{00000000-0005-0000-0000-000006900000}"/>
    <cellStyle name="Output 8 5 2 2 2" xfId="18101" xr:uid="{00000000-0005-0000-0000-000007900000}"/>
    <cellStyle name="Output 8 5 2 2 2 2" xfId="18102" xr:uid="{00000000-0005-0000-0000-000008900000}"/>
    <cellStyle name="Output 8 5 2 2 2 2 2" xfId="28276" xr:uid="{00000000-0005-0000-0000-000009900000}"/>
    <cellStyle name="Output 8 5 2 2 2 2 3" xfId="39188" xr:uid="{00000000-0005-0000-0000-00000A900000}"/>
    <cellStyle name="Output 8 5 2 2 2 3" xfId="18103" xr:uid="{00000000-0005-0000-0000-00000B900000}"/>
    <cellStyle name="Output 8 5 2 2 2 3 2" xfId="28277" xr:uid="{00000000-0005-0000-0000-00000C900000}"/>
    <cellStyle name="Output 8 5 2 2 2 3 3" xfId="41728" xr:uid="{00000000-0005-0000-0000-00000D900000}"/>
    <cellStyle name="Output 8 5 2 2 2 4" xfId="28275" xr:uid="{00000000-0005-0000-0000-00000E900000}"/>
    <cellStyle name="Output 8 5 2 2 2 5" xfId="36635" xr:uid="{00000000-0005-0000-0000-00000F900000}"/>
    <cellStyle name="Output 8 5 2 2 3" xfId="18104" xr:uid="{00000000-0005-0000-0000-000010900000}"/>
    <cellStyle name="Output 8 5 2 2 3 2" xfId="28278" xr:uid="{00000000-0005-0000-0000-000011900000}"/>
    <cellStyle name="Output 8 5 2 2 3 3" xfId="37918" xr:uid="{00000000-0005-0000-0000-000012900000}"/>
    <cellStyle name="Output 8 5 2 2 4" xfId="18105" xr:uid="{00000000-0005-0000-0000-000013900000}"/>
    <cellStyle name="Output 8 5 2 2 4 2" xfId="28279" xr:uid="{00000000-0005-0000-0000-000014900000}"/>
    <cellStyle name="Output 8 5 2 2 4 3" xfId="40458" xr:uid="{00000000-0005-0000-0000-000015900000}"/>
    <cellStyle name="Output 8 5 2 2 5" xfId="28274" xr:uid="{00000000-0005-0000-0000-000016900000}"/>
    <cellStyle name="Output 8 5 2 2 6" xfId="35358" xr:uid="{00000000-0005-0000-0000-000017900000}"/>
    <cellStyle name="Output 8 5 2 3" xfId="28273" xr:uid="{00000000-0005-0000-0000-000018900000}"/>
    <cellStyle name="Output 8 5 2 4" xfId="34086" xr:uid="{00000000-0005-0000-0000-000019900000}"/>
    <cellStyle name="Output 8 5 3" xfId="18106" xr:uid="{00000000-0005-0000-0000-00001A900000}"/>
    <cellStyle name="Output 8 5 3 2" xfId="18107" xr:uid="{00000000-0005-0000-0000-00001B900000}"/>
    <cellStyle name="Output 8 5 3 2 2" xfId="18108" xr:uid="{00000000-0005-0000-0000-00001C900000}"/>
    <cellStyle name="Output 8 5 3 2 2 2" xfId="28282" xr:uid="{00000000-0005-0000-0000-00001D900000}"/>
    <cellStyle name="Output 8 5 3 2 2 3" xfId="38668" xr:uid="{00000000-0005-0000-0000-00001E900000}"/>
    <cellStyle name="Output 8 5 3 2 3" xfId="18109" xr:uid="{00000000-0005-0000-0000-00001F900000}"/>
    <cellStyle name="Output 8 5 3 2 3 2" xfId="28283" xr:uid="{00000000-0005-0000-0000-000020900000}"/>
    <cellStyle name="Output 8 5 3 2 3 3" xfId="41208" xr:uid="{00000000-0005-0000-0000-000021900000}"/>
    <cellStyle name="Output 8 5 3 2 4" xfId="28281" xr:uid="{00000000-0005-0000-0000-000022900000}"/>
    <cellStyle name="Output 8 5 3 2 5" xfId="36115" xr:uid="{00000000-0005-0000-0000-000023900000}"/>
    <cellStyle name="Output 8 5 3 3" xfId="18110" xr:uid="{00000000-0005-0000-0000-000024900000}"/>
    <cellStyle name="Output 8 5 3 3 2" xfId="28284" xr:uid="{00000000-0005-0000-0000-000025900000}"/>
    <cellStyle name="Output 8 5 3 3 3" xfId="37396" xr:uid="{00000000-0005-0000-0000-000026900000}"/>
    <cellStyle name="Output 8 5 3 4" xfId="18111" xr:uid="{00000000-0005-0000-0000-000027900000}"/>
    <cellStyle name="Output 8 5 3 4 2" xfId="28285" xr:uid="{00000000-0005-0000-0000-000028900000}"/>
    <cellStyle name="Output 8 5 3 4 3" xfId="39938" xr:uid="{00000000-0005-0000-0000-000029900000}"/>
    <cellStyle name="Output 8 5 3 5" xfId="28280" xr:uid="{00000000-0005-0000-0000-00002A900000}"/>
    <cellStyle name="Output 8 5 3 6" xfId="34835" xr:uid="{00000000-0005-0000-0000-00002B900000}"/>
    <cellStyle name="Output 8 5 4" xfId="28272" xr:uid="{00000000-0005-0000-0000-00002C900000}"/>
    <cellStyle name="Output 8 5 5" xfId="32899" xr:uid="{00000000-0005-0000-0000-00002D900000}"/>
    <cellStyle name="Output 8 6" xfId="18112" xr:uid="{00000000-0005-0000-0000-00002E900000}"/>
    <cellStyle name="Output 8 6 2" xfId="18113" xr:uid="{00000000-0005-0000-0000-00002F900000}"/>
    <cellStyle name="Output 8 6 2 2" xfId="18114" xr:uid="{00000000-0005-0000-0000-000030900000}"/>
    <cellStyle name="Output 8 6 2 2 2" xfId="18115" xr:uid="{00000000-0005-0000-0000-000031900000}"/>
    <cellStyle name="Output 8 6 2 2 2 2" xfId="28289" xr:uid="{00000000-0005-0000-0000-000032900000}"/>
    <cellStyle name="Output 8 6 2 2 2 3" xfId="38218" xr:uid="{00000000-0005-0000-0000-000033900000}"/>
    <cellStyle name="Output 8 6 2 2 3" xfId="18116" xr:uid="{00000000-0005-0000-0000-000034900000}"/>
    <cellStyle name="Output 8 6 2 2 3 2" xfId="28290" xr:uid="{00000000-0005-0000-0000-000035900000}"/>
    <cellStyle name="Output 8 6 2 2 3 3" xfId="40758" xr:uid="{00000000-0005-0000-0000-000036900000}"/>
    <cellStyle name="Output 8 6 2 2 4" xfId="28288" xr:uid="{00000000-0005-0000-0000-000037900000}"/>
    <cellStyle name="Output 8 6 2 2 5" xfId="35665" xr:uid="{00000000-0005-0000-0000-000038900000}"/>
    <cellStyle name="Output 8 6 2 3" xfId="18117" xr:uid="{00000000-0005-0000-0000-000039900000}"/>
    <cellStyle name="Output 8 6 2 3 2" xfId="28291" xr:uid="{00000000-0005-0000-0000-00003A900000}"/>
    <cellStyle name="Output 8 6 2 3 3" xfId="36944" xr:uid="{00000000-0005-0000-0000-00003B900000}"/>
    <cellStyle name="Output 8 6 2 4" xfId="18118" xr:uid="{00000000-0005-0000-0000-00003C900000}"/>
    <cellStyle name="Output 8 6 2 4 2" xfId="28292" xr:uid="{00000000-0005-0000-0000-00003D900000}"/>
    <cellStyle name="Output 8 6 2 4 3" xfId="39488" xr:uid="{00000000-0005-0000-0000-00003E900000}"/>
    <cellStyle name="Output 8 6 2 5" xfId="28287" xr:uid="{00000000-0005-0000-0000-00003F900000}"/>
    <cellStyle name="Output 8 6 2 6" xfId="34390" xr:uid="{00000000-0005-0000-0000-000040900000}"/>
    <cellStyle name="Output 8 6 3" xfId="28286" xr:uid="{00000000-0005-0000-0000-000041900000}"/>
    <cellStyle name="Output 8 6 4" xfId="31791" xr:uid="{00000000-0005-0000-0000-000042900000}"/>
    <cellStyle name="Output 8 7" xfId="18119" xr:uid="{00000000-0005-0000-0000-000043900000}"/>
    <cellStyle name="Output 8 7 2" xfId="18120" xr:uid="{00000000-0005-0000-0000-000044900000}"/>
    <cellStyle name="Output 8 7 2 2" xfId="18121" xr:uid="{00000000-0005-0000-0000-000045900000}"/>
    <cellStyle name="Output 8 7 2 2 2" xfId="28295" xr:uid="{00000000-0005-0000-0000-000046900000}"/>
    <cellStyle name="Output 8 7 2 2 3" xfId="38070" xr:uid="{00000000-0005-0000-0000-000047900000}"/>
    <cellStyle name="Output 8 7 2 3" xfId="18122" xr:uid="{00000000-0005-0000-0000-000048900000}"/>
    <cellStyle name="Output 8 7 2 3 2" xfId="28296" xr:uid="{00000000-0005-0000-0000-000049900000}"/>
    <cellStyle name="Output 8 7 2 3 3" xfId="40610" xr:uid="{00000000-0005-0000-0000-00004A900000}"/>
    <cellStyle name="Output 8 7 2 4" xfId="28294" xr:uid="{00000000-0005-0000-0000-00004B900000}"/>
    <cellStyle name="Output 8 7 2 5" xfId="35517" xr:uid="{00000000-0005-0000-0000-00004C900000}"/>
    <cellStyle name="Output 8 7 3" xfId="18123" xr:uid="{00000000-0005-0000-0000-00004D900000}"/>
    <cellStyle name="Output 8 7 3 2" xfId="28297" xr:uid="{00000000-0005-0000-0000-00004E900000}"/>
    <cellStyle name="Output 8 7 3 3" xfId="36796" xr:uid="{00000000-0005-0000-0000-00004F900000}"/>
    <cellStyle name="Output 8 7 4" xfId="18124" xr:uid="{00000000-0005-0000-0000-000050900000}"/>
    <cellStyle name="Output 8 7 4 2" xfId="28298" xr:uid="{00000000-0005-0000-0000-000051900000}"/>
    <cellStyle name="Output 8 7 4 3" xfId="39340" xr:uid="{00000000-0005-0000-0000-000052900000}"/>
    <cellStyle name="Output 8 7 5" xfId="28293" xr:uid="{00000000-0005-0000-0000-000053900000}"/>
    <cellStyle name="Output 8 7 6" xfId="34242" xr:uid="{00000000-0005-0000-0000-000054900000}"/>
    <cellStyle name="Output 8 8" xfId="18125" xr:uid="{00000000-0005-0000-0000-000055900000}"/>
    <cellStyle name="Output 8 8 2" xfId="28299" xr:uid="{00000000-0005-0000-0000-000056900000}"/>
    <cellStyle name="Output 8 8 3" xfId="42474" xr:uid="{00000000-0005-0000-0000-000057900000}"/>
    <cellStyle name="Output 8 9" xfId="18126" xr:uid="{00000000-0005-0000-0000-000058900000}"/>
    <cellStyle name="Output 8 9 2" xfId="28300" xr:uid="{00000000-0005-0000-0000-000059900000}"/>
    <cellStyle name="Output 9" xfId="2800" xr:uid="{00000000-0005-0000-0000-00005A900000}"/>
    <cellStyle name="Output 9 2" xfId="2801" xr:uid="{00000000-0005-0000-0000-00005B900000}"/>
    <cellStyle name="Output 9 2 2" xfId="18129" xr:uid="{00000000-0005-0000-0000-00005C900000}"/>
    <cellStyle name="Output 9 2 2 2" xfId="18130" xr:uid="{00000000-0005-0000-0000-00005D900000}"/>
    <cellStyle name="Output 9 2 2 2 2" xfId="18131" xr:uid="{00000000-0005-0000-0000-00005E900000}"/>
    <cellStyle name="Output 9 2 2 2 2 2" xfId="18132" xr:uid="{00000000-0005-0000-0000-00005F900000}"/>
    <cellStyle name="Output 9 2 2 2 2 2 2" xfId="18133" xr:uid="{00000000-0005-0000-0000-000060900000}"/>
    <cellStyle name="Output 9 2 2 2 2 2 2 2" xfId="28307" xr:uid="{00000000-0005-0000-0000-000061900000}"/>
    <cellStyle name="Output 9 2 2 2 2 2 2 3" xfId="38957" xr:uid="{00000000-0005-0000-0000-000062900000}"/>
    <cellStyle name="Output 9 2 2 2 2 2 3" xfId="18134" xr:uid="{00000000-0005-0000-0000-000063900000}"/>
    <cellStyle name="Output 9 2 2 2 2 2 3 2" xfId="28308" xr:uid="{00000000-0005-0000-0000-000064900000}"/>
    <cellStyle name="Output 9 2 2 2 2 2 3 3" xfId="41497" xr:uid="{00000000-0005-0000-0000-000065900000}"/>
    <cellStyle name="Output 9 2 2 2 2 2 4" xfId="28306" xr:uid="{00000000-0005-0000-0000-000066900000}"/>
    <cellStyle name="Output 9 2 2 2 2 2 5" xfId="36404" xr:uid="{00000000-0005-0000-0000-000067900000}"/>
    <cellStyle name="Output 9 2 2 2 2 3" xfId="18135" xr:uid="{00000000-0005-0000-0000-000068900000}"/>
    <cellStyle name="Output 9 2 2 2 2 3 2" xfId="28309" xr:uid="{00000000-0005-0000-0000-000069900000}"/>
    <cellStyle name="Output 9 2 2 2 2 3 3" xfId="37685" xr:uid="{00000000-0005-0000-0000-00006A900000}"/>
    <cellStyle name="Output 9 2 2 2 2 4" xfId="18136" xr:uid="{00000000-0005-0000-0000-00006B900000}"/>
    <cellStyle name="Output 9 2 2 2 2 4 2" xfId="28310" xr:uid="{00000000-0005-0000-0000-00006C900000}"/>
    <cellStyle name="Output 9 2 2 2 2 4 3" xfId="40227" xr:uid="{00000000-0005-0000-0000-00006D900000}"/>
    <cellStyle name="Output 9 2 2 2 2 5" xfId="28305" xr:uid="{00000000-0005-0000-0000-00006E900000}"/>
    <cellStyle name="Output 9 2 2 2 2 6" xfId="35125" xr:uid="{00000000-0005-0000-0000-00006F900000}"/>
    <cellStyle name="Output 9 2 2 2 3" xfId="28304" xr:uid="{00000000-0005-0000-0000-000070900000}"/>
    <cellStyle name="Output 9 2 2 2 4" xfId="33854" xr:uid="{00000000-0005-0000-0000-000071900000}"/>
    <cellStyle name="Output 9 2 2 3" xfId="18137" xr:uid="{00000000-0005-0000-0000-000072900000}"/>
    <cellStyle name="Output 9 2 2 3 2" xfId="18138" xr:uid="{00000000-0005-0000-0000-000073900000}"/>
    <cellStyle name="Output 9 2 2 3 2 2" xfId="18139" xr:uid="{00000000-0005-0000-0000-000074900000}"/>
    <cellStyle name="Output 9 2 2 3 2 2 2" xfId="28313" xr:uid="{00000000-0005-0000-0000-000075900000}"/>
    <cellStyle name="Output 9 2 2 3 2 2 3" xfId="38437" xr:uid="{00000000-0005-0000-0000-000076900000}"/>
    <cellStyle name="Output 9 2 2 3 2 3" xfId="18140" xr:uid="{00000000-0005-0000-0000-000077900000}"/>
    <cellStyle name="Output 9 2 2 3 2 3 2" xfId="28314" xr:uid="{00000000-0005-0000-0000-000078900000}"/>
    <cellStyle name="Output 9 2 2 3 2 3 3" xfId="40977" xr:uid="{00000000-0005-0000-0000-000079900000}"/>
    <cellStyle name="Output 9 2 2 3 2 4" xfId="28312" xr:uid="{00000000-0005-0000-0000-00007A900000}"/>
    <cellStyle name="Output 9 2 2 3 2 5" xfId="35884" xr:uid="{00000000-0005-0000-0000-00007B900000}"/>
    <cellStyle name="Output 9 2 2 3 3" xfId="18141" xr:uid="{00000000-0005-0000-0000-00007C900000}"/>
    <cellStyle name="Output 9 2 2 3 3 2" xfId="28315" xr:uid="{00000000-0005-0000-0000-00007D900000}"/>
    <cellStyle name="Output 9 2 2 3 3 3" xfId="37163" xr:uid="{00000000-0005-0000-0000-00007E900000}"/>
    <cellStyle name="Output 9 2 2 3 4" xfId="18142" xr:uid="{00000000-0005-0000-0000-00007F900000}"/>
    <cellStyle name="Output 9 2 2 3 4 2" xfId="28316" xr:uid="{00000000-0005-0000-0000-000080900000}"/>
    <cellStyle name="Output 9 2 2 3 4 3" xfId="39707" xr:uid="{00000000-0005-0000-0000-000081900000}"/>
    <cellStyle name="Output 9 2 2 3 5" xfId="28311" xr:uid="{00000000-0005-0000-0000-000082900000}"/>
    <cellStyle name="Output 9 2 2 3 6" xfId="34606" xr:uid="{00000000-0005-0000-0000-000083900000}"/>
    <cellStyle name="Output 9 2 2 4" xfId="28303" xr:uid="{00000000-0005-0000-0000-000084900000}"/>
    <cellStyle name="Output 9 2 2 5" xfId="32651" xr:uid="{00000000-0005-0000-0000-000085900000}"/>
    <cellStyle name="Output 9 2 3" xfId="18143" xr:uid="{00000000-0005-0000-0000-000086900000}"/>
    <cellStyle name="Output 9 2 3 2" xfId="18144" xr:uid="{00000000-0005-0000-0000-000087900000}"/>
    <cellStyle name="Output 9 2 3 2 2" xfId="18145" xr:uid="{00000000-0005-0000-0000-000088900000}"/>
    <cellStyle name="Output 9 2 3 2 2 2" xfId="18146" xr:uid="{00000000-0005-0000-0000-000089900000}"/>
    <cellStyle name="Output 9 2 3 2 2 2 2" xfId="18147" xr:uid="{00000000-0005-0000-0000-00008A900000}"/>
    <cellStyle name="Output 9 2 3 2 2 2 2 2" xfId="28321" xr:uid="{00000000-0005-0000-0000-00008B900000}"/>
    <cellStyle name="Output 9 2 3 2 2 2 2 3" xfId="39109" xr:uid="{00000000-0005-0000-0000-00008C900000}"/>
    <cellStyle name="Output 9 2 3 2 2 2 3" xfId="18148" xr:uid="{00000000-0005-0000-0000-00008D900000}"/>
    <cellStyle name="Output 9 2 3 2 2 2 3 2" xfId="28322" xr:uid="{00000000-0005-0000-0000-00008E900000}"/>
    <cellStyle name="Output 9 2 3 2 2 2 3 3" xfId="41649" xr:uid="{00000000-0005-0000-0000-00008F900000}"/>
    <cellStyle name="Output 9 2 3 2 2 2 4" xfId="28320" xr:uid="{00000000-0005-0000-0000-000090900000}"/>
    <cellStyle name="Output 9 2 3 2 2 2 5" xfId="36556" xr:uid="{00000000-0005-0000-0000-000091900000}"/>
    <cellStyle name="Output 9 2 3 2 2 3" xfId="18149" xr:uid="{00000000-0005-0000-0000-000092900000}"/>
    <cellStyle name="Output 9 2 3 2 2 3 2" xfId="28323" xr:uid="{00000000-0005-0000-0000-000093900000}"/>
    <cellStyle name="Output 9 2 3 2 2 3 3" xfId="37837" xr:uid="{00000000-0005-0000-0000-000094900000}"/>
    <cellStyle name="Output 9 2 3 2 2 4" xfId="18150" xr:uid="{00000000-0005-0000-0000-000095900000}"/>
    <cellStyle name="Output 9 2 3 2 2 4 2" xfId="28324" xr:uid="{00000000-0005-0000-0000-000096900000}"/>
    <cellStyle name="Output 9 2 3 2 2 4 3" xfId="40379" xr:uid="{00000000-0005-0000-0000-000097900000}"/>
    <cellStyle name="Output 9 2 3 2 2 5" xfId="28319" xr:uid="{00000000-0005-0000-0000-000098900000}"/>
    <cellStyle name="Output 9 2 3 2 2 6" xfId="35277" xr:uid="{00000000-0005-0000-0000-000099900000}"/>
    <cellStyle name="Output 9 2 3 2 3" xfId="28318" xr:uid="{00000000-0005-0000-0000-00009A900000}"/>
    <cellStyle name="Output 9 2 3 2 4" xfId="34005" xr:uid="{00000000-0005-0000-0000-00009B900000}"/>
    <cellStyle name="Output 9 2 3 3" xfId="18151" xr:uid="{00000000-0005-0000-0000-00009C900000}"/>
    <cellStyle name="Output 9 2 3 3 2" xfId="18152" xr:uid="{00000000-0005-0000-0000-00009D900000}"/>
    <cellStyle name="Output 9 2 3 3 2 2" xfId="18153" xr:uid="{00000000-0005-0000-0000-00009E900000}"/>
    <cellStyle name="Output 9 2 3 3 2 2 2" xfId="28327" xr:uid="{00000000-0005-0000-0000-00009F900000}"/>
    <cellStyle name="Output 9 2 3 3 2 2 3" xfId="38589" xr:uid="{00000000-0005-0000-0000-0000A0900000}"/>
    <cellStyle name="Output 9 2 3 3 2 3" xfId="18154" xr:uid="{00000000-0005-0000-0000-0000A1900000}"/>
    <cellStyle name="Output 9 2 3 3 2 3 2" xfId="28328" xr:uid="{00000000-0005-0000-0000-0000A2900000}"/>
    <cellStyle name="Output 9 2 3 3 2 3 3" xfId="41129" xr:uid="{00000000-0005-0000-0000-0000A3900000}"/>
    <cellStyle name="Output 9 2 3 3 2 4" xfId="28326" xr:uid="{00000000-0005-0000-0000-0000A4900000}"/>
    <cellStyle name="Output 9 2 3 3 2 5" xfId="36036" xr:uid="{00000000-0005-0000-0000-0000A5900000}"/>
    <cellStyle name="Output 9 2 3 3 3" xfId="18155" xr:uid="{00000000-0005-0000-0000-0000A6900000}"/>
    <cellStyle name="Output 9 2 3 3 3 2" xfId="28329" xr:uid="{00000000-0005-0000-0000-0000A7900000}"/>
    <cellStyle name="Output 9 2 3 3 3 3" xfId="37315" xr:uid="{00000000-0005-0000-0000-0000A8900000}"/>
    <cellStyle name="Output 9 2 3 3 4" xfId="18156" xr:uid="{00000000-0005-0000-0000-0000A9900000}"/>
    <cellStyle name="Output 9 2 3 3 4 2" xfId="28330" xr:uid="{00000000-0005-0000-0000-0000AA900000}"/>
    <cellStyle name="Output 9 2 3 3 4 3" xfId="39859" xr:uid="{00000000-0005-0000-0000-0000AB900000}"/>
    <cellStyle name="Output 9 2 3 3 5" xfId="28325" xr:uid="{00000000-0005-0000-0000-0000AC900000}"/>
    <cellStyle name="Output 9 2 3 3 6" xfId="34754" xr:uid="{00000000-0005-0000-0000-0000AD900000}"/>
    <cellStyle name="Output 9 2 3 4" xfId="28317" xr:uid="{00000000-0005-0000-0000-0000AE900000}"/>
    <cellStyle name="Output 9 2 3 5" xfId="32796" xr:uid="{00000000-0005-0000-0000-0000AF900000}"/>
    <cellStyle name="Output 9 2 4" xfId="18157" xr:uid="{00000000-0005-0000-0000-0000B0900000}"/>
    <cellStyle name="Output 9 2 4 2" xfId="18158" xr:uid="{00000000-0005-0000-0000-0000B1900000}"/>
    <cellStyle name="Output 9 2 4 2 2" xfId="18159" xr:uid="{00000000-0005-0000-0000-0000B2900000}"/>
    <cellStyle name="Output 9 2 4 2 2 2" xfId="18160" xr:uid="{00000000-0005-0000-0000-0000B3900000}"/>
    <cellStyle name="Output 9 2 4 2 2 2 2" xfId="18161" xr:uid="{00000000-0005-0000-0000-0000B4900000}"/>
    <cellStyle name="Output 9 2 4 2 2 2 2 2" xfId="28335" xr:uid="{00000000-0005-0000-0000-0000B5900000}"/>
    <cellStyle name="Output 9 2 4 2 2 2 2 3" xfId="39268" xr:uid="{00000000-0005-0000-0000-0000B6900000}"/>
    <cellStyle name="Output 9 2 4 2 2 2 3" xfId="18162" xr:uid="{00000000-0005-0000-0000-0000B7900000}"/>
    <cellStyle name="Output 9 2 4 2 2 2 3 2" xfId="28336" xr:uid="{00000000-0005-0000-0000-0000B8900000}"/>
    <cellStyle name="Output 9 2 4 2 2 2 3 3" xfId="41808" xr:uid="{00000000-0005-0000-0000-0000B9900000}"/>
    <cellStyle name="Output 9 2 4 2 2 2 4" xfId="28334" xr:uid="{00000000-0005-0000-0000-0000BA900000}"/>
    <cellStyle name="Output 9 2 4 2 2 2 5" xfId="36715" xr:uid="{00000000-0005-0000-0000-0000BB900000}"/>
    <cellStyle name="Output 9 2 4 2 2 3" xfId="18163" xr:uid="{00000000-0005-0000-0000-0000BC900000}"/>
    <cellStyle name="Output 9 2 4 2 2 3 2" xfId="28337" xr:uid="{00000000-0005-0000-0000-0000BD900000}"/>
    <cellStyle name="Output 9 2 4 2 2 3 3" xfId="37998" xr:uid="{00000000-0005-0000-0000-0000BE900000}"/>
    <cellStyle name="Output 9 2 4 2 2 4" xfId="18164" xr:uid="{00000000-0005-0000-0000-0000BF900000}"/>
    <cellStyle name="Output 9 2 4 2 2 4 2" xfId="28338" xr:uid="{00000000-0005-0000-0000-0000C0900000}"/>
    <cellStyle name="Output 9 2 4 2 2 4 3" xfId="40538" xr:uid="{00000000-0005-0000-0000-0000C1900000}"/>
    <cellStyle name="Output 9 2 4 2 2 5" xfId="28333" xr:uid="{00000000-0005-0000-0000-0000C2900000}"/>
    <cellStyle name="Output 9 2 4 2 2 6" xfId="35438" xr:uid="{00000000-0005-0000-0000-0000C3900000}"/>
    <cellStyle name="Output 9 2 4 2 3" xfId="28332" xr:uid="{00000000-0005-0000-0000-0000C4900000}"/>
    <cellStyle name="Output 9 2 4 2 4" xfId="34166" xr:uid="{00000000-0005-0000-0000-0000C5900000}"/>
    <cellStyle name="Output 9 2 4 3" xfId="18165" xr:uid="{00000000-0005-0000-0000-0000C6900000}"/>
    <cellStyle name="Output 9 2 4 3 2" xfId="18166" xr:uid="{00000000-0005-0000-0000-0000C7900000}"/>
    <cellStyle name="Output 9 2 4 3 2 2" xfId="18167" xr:uid="{00000000-0005-0000-0000-0000C8900000}"/>
    <cellStyle name="Output 9 2 4 3 2 2 2" xfId="28341" xr:uid="{00000000-0005-0000-0000-0000C9900000}"/>
    <cellStyle name="Output 9 2 4 3 2 2 3" xfId="38748" xr:uid="{00000000-0005-0000-0000-0000CA900000}"/>
    <cellStyle name="Output 9 2 4 3 2 3" xfId="18168" xr:uid="{00000000-0005-0000-0000-0000CB900000}"/>
    <cellStyle name="Output 9 2 4 3 2 3 2" xfId="28342" xr:uid="{00000000-0005-0000-0000-0000CC900000}"/>
    <cellStyle name="Output 9 2 4 3 2 3 3" xfId="41288" xr:uid="{00000000-0005-0000-0000-0000CD900000}"/>
    <cellStyle name="Output 9 2 4 3 2 4" xfId="28340" xr:uid="{00000000-0005-0000-0000-0000CE900000}"/>
    <cellStyle name="Output 9 2 4 3 2 5" xfId="36195" xr:uid="{00000000-0005-0000-0000-0000CF900000}"/>
    <cellStyle name="Output 9 2 4 3 3" xfId="18169" xr:uid="{00000000-0005-0000-0000-0000D0900000}"/>
    <cellStyle name="Output 9 2 4 3 3 2" xfId="28343" xr:uid="{00000000-0005-0000-0000-0000D1900000}"/>
    <cellStyle name="Output 9 2 4 3 3 3" xfId="37476" xr:uid="{00000000-0005-0000-0000-0000D2900000}"/>
    <cellStyle name="Output 9 2 4 3 4" xfId="18170" xr:uid="{00000000-0005-0000-0000-0000D3900000}"/>
    <cellStyle name="Output 9 2 4 3 4 2" xfId="28344" xr:uid="{00000000-0005-0000-0000-0000D4900000}"/>
    <cellStyle name="Output 9 2 4 3 4 3" xfId="40018" xr:uid="{00000000-0005-0000-0000-0000D5900000}"/>
    <cellStyle name="Output 9 2 4 3 5" xfId="28339" xr:uid="{00000000-0005-0000-0000-0000D6900000}"/>
    <cellStyle name="Output 9 2 4 3 6" xfId="34916" xr:uid="{00000000-0005-0000-0000-0000D7900000}"/>
    <cellStyle name="Output 9 2 4 4" xfId="28331" xr:uid="{00000000-0005-0000-0000-0000D8900000}"/>
    <cellStyle name="Output 9 2 4 5" xfId="33619" xr:uid="{00000000-0005-0000-0000-0000D9900000}"/>
    <cellStyle name="Output 9 2 5" xfId="18171" xr:uid="{00000000-0005-0000-0000-0000DA900000}"/>
    <cellStyle name="Output 9 2 5 2" xfId="18172" xr:uid="{00000000-0005-0000-0000-0000DB900000}"/>
    <cellStyle name="Output 9 2 5 2 2" xfId="18173" xr:uid="{00000000-0005-0000-0000-0000DC900000}"/>
    <cellStyle name="Output 9 2 5 2 2 2" xfId="28347" xr:uid="{00000000-0005-0000-0000-0000DD900000}"/>
    <cellStyle name="Output 9 2 5 2 2 3" xfId="38150" xr:uid="{00000000-0005-0000-0000-0000DE900000}"/>
    <cellStyle name="Output 9 2 5 2 3" xfId="18174" xr:uid="{00000000-0005-0000-0000-0000DF900000}"/>
    <cellStyle name="Output 9 2 5 2 3 2" xfId="28348" xr:uid="{00000000-0005-0000-0000-0000E0900000}"/>
    <cellStyle name="Output 9 2 5 2 3 3" xfId="40690" xr:uid="{00000000-0005-0000-0000-0000E1900000}"/>
    <cellStyle name="Output 9 2 5 2 4" xfId="28346" xr:uid="{00000000-0005-0000-0000-0000E2900000}"/>
    <cellStyle name="Output 9 2 5 2 5" xfId="35597" xr:uid="{00000000-0005-0000-0000-0000E3900000}"/>
    <cellStyle name="Output 9 2 5 3" xfId="18175" xr:uid="{00000000-0005-0000-0000-0000E4900000}"/>
    <cellStyle name="Output 9 2 5 3 2" xfId="28349" xr:uid="{00000000-0005-0000-0000-0000E5900000}"/>
    <cellStyle name="Output 9 2 5 3 3" xfId="36876" xr:uid="{00000000-0005-0000-0000-0000E6900000}"/>
    <cellStyle name="Output 9 2 5 4" xfId="18176" xr:uid="{00000000-0005-0000-0000-0000E7900000}"/>
    <cellStyle name="Output 9 2 5 4 2" xfId="28350" xr:uid="{00000000-0005-0000-0000-0000E8900000}"/>
    <cellStyle name="Output 9 2 5 4 3" xfId="39420" xr:uid="{00000000-0005-0000-0000-0000E9900000}"/>
    <cellStyle name="Output 9 2 5 5" xfId="28345" xr:uid="{00000000-0005-0000-0000-0000EA900000}"/>
    <cellStyle name="Output 9 2 5 6" xfId="34322" xr:uid="{00000000-0005-0000-0000-0000EB900000}"/>
    <cellStyle name="Output 9 2 6" xfId="18177" xr:uid="{00000000-0005-0000-0000-0000EC900000}"/>
    <cellStyle name="Output 9 2 6 2" xfId="28351" xr:uid="{00000000-0005-0000-0000-0000ED900000}"/>
    <cellStyle name="Output 9 2 7" xfId="18128" xr:uid="{00000000-0005-0000-0000-0000EE900000}"/>
    <cellStyle name="Output 9 2 8" xfId="28302" xr:uid="{00000000-0005-0000-0000-0000EF900000}"/>
    <cellStyle name="Output 9 2 9" xfId="31712" xr:uid="{00000000-0005-0000-0000-0000F0900000}"/>
    <cellStyle name="Output 9 3" xfId="2802" xr:uid="{00000000-0005-0000-0000-0000F1900000}"/>
    <cellStyle name="Output 9 3 2" xfId="18179" xr:uid="{00000000-0005-0000-0000-0000F2900000}"/>
    <cellStyle name="Output 9 3 2 2" xfId="18180" xr:uid="{00000000-0005-0000-0000-0000F3900000}"/>
    <cellStyle name="Output 9 3 2 2 2" xfId="18181" xr:uid="{00000000-0005-0000-0000-0000F4900000}"/>
    <cellStyle name="Output 9 3 2 2 2 2" xfId="18182" xr:uid="{00000000-0005-0000-0000-0000F5900000}"/>
    <cellStyle name="Output 9 3 2 2 2 2 2" xfId="28356" xr:uid="{00000000-0005-0000-0000-0000F6900000}"/>
    <cellStyle name="Output 9 3 2 2 2 2 3" xfId="38879" xr:uid="{00000000-0005-0000-0000-0000F7900000}"/>
    <cellStyle name="Output 9 3 2 2 2 3" xfId="18183" xr:uid="{00000000-0005-0000-0000-0000F8900000}"/>
    <cellStyle name="Output 9 3 2 2 2 3 2" xfId="28357" xr:uid="{00000000-0005-0000-0000-0000F9900000}"/>
    <cellStyle name="Output 9 3 2 2 2 3 3" xfId="41419" xr:uid="{00000000-0005-0000-0000-0000FA900000}"/>
    <cellStyle name="Output 9 3 2 2 2 4" xfId="28355" xr:uid="{00000000-0005-0000-0000-0000FB900000}"/>
    <cellStyle name="Output 9 3 2 2 2 5" xfId="36326" xr:uid="{00000000-0005-0000-0000-0000FC900000}"/>
    <cellStyle name="Output 9 3 2 2 3" xfId="18184" xr:uid="{00000000-0005-0000-0000-0000FD900000}"/>
    <cellStyle name="Output 9 3 2 2 3 2" xfId="28358" xr:uid="{00000000-0005-0000-0000-0000FE900000}"/>
    <cellStyle name="Output 9 3 2 2 3 3" xfId="37607" xr:uid="{00000000-0005-0000-0000-0000FF900000}"/>
    <cellStyle name="Output 9 3 2 2 4" xfId="18185" xr:uid="{00000000-0005-0000-0000-000000910000}"/>
    <cellStyle name="Output 9 3 2 2 4 2" xfId="28359" xr:uid="{00000000-0005-0000-0000-000001910000}"/>
    <cellStyle name="Output 9 3 2 2 4 3" xfId="40149" xr:uid="{00000000-0005-0000-0000-000002910000}"/>
    <cellStyle name="Output 9 3 2 2 5" xfId="28354" xr:uid="{00000000-0005-0000-0000-000003910000}"/>
    <cellStyle name="Output 9 3 2 2 6" xfId="35047" xr:uid="{00000000-0005-0000-0000-000004910000}"/>
    <cellStyle name="Output 9 3 2 3" xfId="28353" xr:uid="{00000000-0005-0000-0000-000005910000}"/>
    <cellStyle name="Output 9 3 2 4" xfId="33776" xr:uid="{00000000-0005-0000-0000-000006910000}"/>
    <cellStyle name="Output 9 3 3" xfId="18186" xr:uid="{00000000-0005-0000-0000-000007910000}"/>
    <cellStyle name="Output 9 3 3 2" xfId="18187" xr:uid="{00000000-0005-0000-0000-000008910000}"/>
    <cellStyle name="Output 9 3 3 2 2" xfId="18188" xr:uid="{00000000-0005-0000-0000-000009910000}"/>
    <cellStyle name="Output 9 3 3 2 2 2" xfId="28362" xr:uid="{00000000-0005-0000-0000-00000A910000}"/>
    <cellStyle name="Output 9 3 3 2 2 3" xfId="38359" xr:uid="{00000000-0005-0000-0000-00000B910000}"/>
    <cellStyle name="Output 9 3 3 2 3" xfId="18189" xr:uid="{00000000-0005-0000-0000-00000C910000}"/>
    <cellStyle name="Output 9 3 3 2 3 2" xfId="28363" xr:uid="{00000000-0005-0000-0000-00000D910000}"/>
    <cellStyle name="Output 9 3 3 2 3 3" xfId="40899" xr:uid="{00000000-0005-0000-0000-00000E910000}"/>
    <cellStyle name="Output 9 3 3 2 4" xfId="28361" xr:uid="{00000000-0005-0000-0000-00000F910000}"/>
    <cellStyle name="Output 9 3 3 2 5" xfId="35806" xr:uid="{00000000-0005-0000-0000-000010910000}"/>
    <cellStyle name="Output 9 3 3 3" xfId="18190" xr:uid="{00000000-0005-0000-0000-000011910000}"/>
    <cellStyle name="Output 9 3 3 3 2" xfId="28364" xr:uid="{00000000-0005-0000-0000-000012910000}"/>
    <cellStyle name="Output 9 3 3 3 3" xfId="37085" xr:uid="{00000000-0005-0000-0000-000013910000}"/>
    <cellStyle name="Output 9 3 3 4" xfId="18191" xr:uid="{00000000-0005-0000-0000-000014910000}"/>
    <cellStyle name="Output 9 3 3 4 2" xfId="28365" xr:uid="{00000000-0005-0000-0000-000015910000}"/>
    <cellStyle name="Output 9 3 3 4 3" xfId="39629" xr:uid="{00000000-0005-0000-0000-000016910000}"/>
    <cellStyle name="Output 9 3 3 5" xfId="28360" xr:uid="{00000000-0005-0000-0000-000017910000}"/>
    <cellStyle name="Output 9 3 3 6" xfId="34529" xr:uid="{00000000-0005-0000-0000-000018910000}"/>
    <cellStyle name="Output 9 3 4" xfId="18178" xr:uid="{00000000-0005-0000-0000-000019910000}"/>
    <cellStyle name="Output 9 3 5" xfId="28352" xr:uid="{00000000-0005-0000-0000-00001A910000}"/>
    <cellStyle name="Output 9 4" xfId="18192" xr:uid="{00000000-0005-0000-0000-00001B910000}"/>
    <cellStyle name="Output 9 4 2" xfId="18193" xr:uid="{00000000-0005-0000-0000-00001C910000}"/>
    <cellStyle name="Output 9 4 2 2" xfId="18194" xr:uid="{00000000-0005-0000-0000-00001D910000}"/>
    <cellStyle name="Output 9 4 2 2 2" xfId="18195" xr:uid="{00000000-0005-0000-0000-00001E910000}"/>
    <cellStyle name="Output 9 4 2 2 2 2" xfId="18196" xr:uid="{00000000-0005-0000-0000-00001F910000}"/>
    <cellStyle name="Output 9 4 2 2 2 2 2" xfId="28370" xr:uid="{00000000-0005-0000-0000-000020910000}"/>
    <cellStyle name="Output 9 4 2 2 2 2 3" xfId="39030" xr:uid="{00000000-0005-0000-0000-000021910000}"/>
    <cellStyle name="Output 9 4 2 2 2 3" xfId="18197" xr:uid="{00000000-0005-0000-0000-000022910000}"/>
    <cellStyle name="Output 9 4 2 2 2 3 2" xfId="28371" xr:uid="{00000000-0005-0000-0000-000023910000}"/>
    <cellStyle name="Output 9 4 2 2 2 3 3" xfId="41570" xr:uid="{00000000-0005-0000-0000-000024910000}"/>
    <cellStyle name="Output 9 4 2 2 2 4" xfId="28369" xr:uid="{00000000-0005-0000-0000-000025910000}"/>
    <cellStyle name="Output 9 4 2 2 2 5" xfId="36477" xr:uid="{00000000-0005-0000-0000-000026910000}"/>
    <cellStyle name="Output 9 4 2 2 3" xfId="18198" xr:uid="{00000000-0005-0000-0000-000027910000}"/>
    <cellStyle name="Output 9 4 2 2 3 2" xfId="28372" xr:uid="{00000000-0005-0000-0000-000028910000}"/>
    <cellStyle name="Output 9 4 2 2 3 3" xfId="37758" xr:uid="{00000000-0005-0000-0000-000029910000}"/>
    <cellStyle name="Output 9 4 2 2 4" xfId="18199" xr:uid="{00000000-0005-0000-0000-00002A910000}"/>
    <cellStyle name="Output 9 4 2 2 4 2" xfId="28373" xr:uid="{00000000-0005-0000-0000-00002B910000}"/>
    <cellStyle name="Output 9 4 2 2 4 3" xfId="40300" xr:uid="{00000000-0005-0000-0000-00002C910000}"/>
    <cellStyle name="Output 9 4 2 2 5" xfId="28368" xr:uid="{00000000-0005-0000-0000-00002D910000}"/>
    <cellStyle name="Output 9 4 2 2 6" xfId="35198" xr:uid="{00000000-0005-0000-0000-00002E910000}"/>
    <cellStyle name="Output 9 4 2 3" xfId="28367" xr:uid="{00000000-0005-0000-0000-00002F910000}"/>
    <cellStyle name="Output 9 4 2 4" xfId="33927" xr:uid="{00000000-0005-0000-0000-000030910000}"/>
    <cellStyle name="Output 9 4 3" xfId="18200" xr:uid="{00000000-0005-0000-0000-000031910000}"/>
    <cellStyle name="Output 9 4 3 2" xfId="18201" xr:uid="{00000000-0005-0000-0000-000032910000}"/>
    <cellStyle name="Output 9 4 3 2 2" xfId="18202" xr:uid="{00000000-0005-0000-0000-000033910000}"/>
    <cellStyle name="Output 9 4 3 2 2 2" xfId="28376" xr:uid="{00000000-0005-0000-0000-000034910000}"/>
    <cellStyle name="Output 9 4 3 2 2 3" xfId="38510" xr:uid="{00000000-0005-0000-0000-000035910000}"/>
    <cellStyle name="Output 9 4 3 2 3" xfId="18203" xr:uid="{00000000-0005-0000-0000-000036910000}"/>
    <cellStyle name="Output 9 4 3 2 3 2" xfId="28377" xr:uid="{00000000-0005-0000-0000-000037910000}"/>
    <cellStyle name="Output 9 4 3 2 3 3" xfId="41050" xr:uid="{00000000-0005-0000-0000-000038910000}"/>
    <cellStyle name="Output 9 4 3 2 4" xfId="28375" xr:uid="{00000000-0005-0000-0000-000039910000}"/>
    <cellStyle name="Output 9 4 3 2 5" xfId="35957" xr:uid="{00000000-0005-0000-0000-00003A910000}"/>
    <cellStyle name="Output 9 4 3 3" xfId="18204" xr:uid="{00000000-0005-0000-0000-00003B910000}"/>
    <cellStyle name="Output 9 4 3 3 2" xfId="28378" xr:uid="{00000000-0005-0000-0000-00003C910000}"/>
    <cellStyle name="Output 9 4 3 3 3" xfId="37236" xr:uid="{00000000-0005-0000-0000-00003D910000}"/>
    <cellStyle name="Output 9 4 3 4" xfId="18205" xr:uid="{00000000-0005-0000-0000-00003E910000}"/>
    <cellStyle name="Output 9 4 3 4 2" xfId="28379" xr:uid="{00000000-0005-0000-0000-00003F910000}"/>
    <cellStyle name="Output 9 4 3 4 3" xfId="39780" xr:uid="{00000000-0005-0000-0000-000040910000}"/>
    <cellStyle name="Output 9 4 3 5" xfId="28374" xr:uid="{00000000-0005-0000-0000-000041910000}"/>
    <cellStyle name="Output 9 4 3 6" xfId="34676" xr:uid="{00000000-0005-0000-0000-000042910000}"/>
    <cellStyle name="Output 9 4 4" xfId="28366" xr:uid="{00000000-0005-0000-0000-000043910000}"/>
    <cellStyle name="Output 9 4 5" xfId="32723" xr:uid="{00000000-0005-0000-0000-000044910000}"/>
    <cellStyle name="Output 9 5" xfId="18206" xr:uid="{00000000-0005-0000-0000-000045910000}"/>
    <cellStyle name="Output 9 5 2" xfId="18207" xr:uid="{00000000-0005-0000-0000-000046910000}"/>
    <cellStyle name="Output 9 5 2 2" xfId="18208" xr:uid="{00000000-0005-0000-0000-000047910000}"/>
    <cellStyle name="Output 9 5 2 2 2" xfId="18209" xr:uid="{00000000-0005-0000-0000-000048910000}"/>
    <cellStyle name="Output 9 5 2 2 2 2" xfId="18210" xr:uid="{00000000-0005-0000-0000-000049910000}"/>
    <cellStyle name="Output 9 5 2 2 2 2 2" xfId="28384" xr:uid="{00000000-0005-0000-0000-00004A910000}"/>
    <cellStyle name="Output 9 5 2 2 2 2 3" xfId="39189" xr:uid="{00000000-0005-0000-0000-00004B910000}"/>
    <cellStyle name="Output 9 5 2 2 2 3" xfId="18211" xr:uid="{00000000-0005-0000-0000-00004C910000}"/>
    <cellStyle name="Output 9 5 2 2 2 3 2" xfId="28385" xr:uid="{00000000-0005-0000-0000-00004D910000}"/>
    <cellStyle name="Output 9 5 2 2 2 3 3" xfId="41729" xr:uid="{00000000-0005-0000-0000-00004E910000}"/>
    <cellStyle name="Output 9 5 2 2 2 4" xfId="28383" xr:uid="{00000000-0005-0000-0000-00004F910000}"/>
    <cellStyle name="Output 9 5 2 2 2 5" xfId="36636" xr:uid="{00000000-0005-0000-0000-000050910000}"/>
    <cellStyle name="Output 9 5 2 2 3" xfId="18212" xr:uid="{00000000-0005-0000-0000-000051910000}"/>
    <cellStyle name="Output 9 5 2 2 3 2" xfId="28386" xr:uid="{00000000-0005-0000-0000-000052910000}"/>
    <cellStyle name="Output 9 5 2 2 3 3" xfId="37919" xr:uid="{00000000-0005-0000-0000-000053910000}"/>
    <cellStyle name="Output 9 5 2 2 4" xfId="18213" xr:uid="{00000000-0005-0000-0000-000054910000}"/>
    <cellStyle name="Output 9 5 2 2 4 2" xfId="28387" xr:uid="{00000000-0005-0000-0000-000055910000}"/>
    <cellStyle name="Output 9 5 2 2 4 3" xfId="40459" xr:uid="{00000000-0005-0000-0000-000056910000}"/>
    <cellStyle name="Output 9 5 2 2 5" xfId="28382" xr:uid="{00000000-0005-0000-0000-000057910000}"/>
    <cellStyle name="Output 9 5 2 2 6" xfId="35359" xr:uid="{00000000-0005-0000-0000-000058910000}"/>
    <cellStyle name="Output 9 5 2 3" xfId="28381" xr:uid="{00000000-0005-0000-0000-000059910000}"/>
    <cellStyle name="Output 9 5 2 4" xfId="34087" xr:uid="{00000000-0005-0000-0000-00005A910000}"/>
    <cellStyle name="Output 9 5 3" xfId="18214" xr:uid="{00000000-0005-0000-0000-00005B910000}"/>
    <cellStyle name="Output 9 5 3 2" xfId="18215" xr:uid="{00000000-0005-0000-0000-00005C910000}"/>
    <cellStyle name="Output 9 5 3 2 2" xfId="18216" xr:uid="{00000000-0005-0000-0000-00005D910000}"/>
    <cellStyle name="Output 9 5 3 2 2 2" xfId="28390" xr:uid="{00000000-0005-0000-0000-00005E910000}"/>
    <cellStyle name="Output 9 5 3 2 2 3" xfId="38669" xr:uid="{00000000-0005-0000-0000-00005F910000}"/>
    <cellStyle name="Output 9 5 3 2 3" xfId="18217" xr:uid="{00000000-0005-0000-0000-000060910000}"/>
    <cellStyle name="Output 9 5 3 2 3 2" xfId="28391" xr:uid="{00000000-0005-0000-0000-000061910000}"/>
    <cellStyle name="Output 9 5 3 2 3 3" xfId="41209" xr:uid="{00000000-0005-0000-0000-000062910000}"/>
    <cellStyle name="Output 9 5 3 2 4" xfId="28389" xr:uid="{00000000-0005-0000-0000-000063910000}"/>
    <cellStyle name="Output 9 5 3 2 5" xfId="36116" xr:uid="{00000000-0005-0000-0000-000064910000}"/>
    <cellStyle name="Output 9 5 3 3" xfId="18218" xr:uid="{00000000-0005-0000-0000-000065910000}"/>
    <cellStyle name="Output 9 5 3 3 2" xfId="28392" xr:uid="{00000000-0005-0000-0000-000066910000}"/>
    <cellStyle name="Output 9 5 3 3 3" xfId="37397" xr:uid="{00000000-0005-0000-0000-000067910000}"/>
    <cellStyle name="Output 9 5 3 4" xfId="18219" xr:uid="{00000000-0005-0000-0000-000068910000}"/>
    <cellStyle name="Output 9 5 3 4 2" xfId="28393" xr:uid="{00000000-0005-0000-0000-000069910000}"/>
    <cellStyle name="Output 9 5 3 4 3" xfId="39939" xr:uid="{00000000-0005-0000-0000-00006A910000}"/>
    <cellStyle name="Output 9 5 3 5" xfId="28388" xr:uid="{00000000-0005-0000-0000-00006B910000}"/>
    <cellStyle name="Output 9 5 3 6" xfId="34836" xr:uid="{00000000-0005-0000-0000-00006C910000}"/>
    <cellStyle name="Output 9 5 4" xfId="28380" xr:uid="{00000000-0005-0000-0000-00006D910000}"/>
    <cellStyle name="Output 9 5 5" xfId="32900" xr:uid="{00000000-0005-0000-0000-00006E910000}"/>
    <cellStyle name="Output 9 6" xfId="18220" xr:uid="{00000000-0005-0000-0000-00006F910000}"/>
    <cellStyle name="Output 9 6 2" xfId="18221" xr:uid="{00000000-0005-0000-0000-000070910000}"/>
    <cellStyle name="Output 9 6 2 2" xfId="18222" xr:uid="{00000000-0005-0000-0000-000071910000}"/>
    <cellStyle name="Output 9 6 2 2 2" xfId="28396" xr:uid="{00000000-0005-0000-0000-000072910000}"/>
    <cellStyle name="Output 9 6 2 2 3" xfId="38071" xr:uid="{00000000-0005-0000-0000-000073910000}"/>
    <cellStyle name="Output 9 6 2 3" xfId="18223" xr:uid="{00000000-0005-0000-0000-000074910000}"/>
    <cellStyle name="Output 9 6 2 3 2" xfId="28397" xr:uid="{00000000-0005-0000-0000-000075910000}"/>
    <cellStyle name="Output 9 6 2 3 3" xfId="40611" xr:uid="{00000000-0005-0000-0000-000076910000}"/>
    <cellStyle name="Output 9 6 2 4" xfId="28395" xr:uid="{00000000-0005-0000-0000-000077910000}"/>
    <cellStyle name="Output 9 6 2 5" xfId="35518" xr:uid="{00000000-0005-0000-0000-000078910000}"/>
    <cellStyle name="Output 9 6 3" xfId="18224" xr:uid="{00000000-0005-0000-0000-000079910000}"/>
    <cellStyle name="Output 9 6 3 2" xfId="28398" xr:uid="{00000000-0005-0000-0000-00007A910000}"/>
    <cellStyle name="Output 9 6 3 3" xfId="36797" xr:uid="{00000000-0005-0000-0000-00007B910000}"/>
    <cellStyle name="Output 9 6 4" xfId="18225" xr:uid="{00000000-0005-0000-0000-00007C910000}"/>
    <cellStyle name="Output 9 6 4 2" xfId="28399" xr:uid="{00000000-0005-0000-0000-00007D910000}"/>
    <cellStyle name="Output 9 6 4 3" xfId="39341" xr:uid="{00000000-0005-0000-0000-00007E910000}"/>
    <cellStyle name="Output 9 6 5" xfId="28394" xr:uid="{00000000-0005-0000-0000-00007F910000}"/>
    <cellStyle name="Output 9 6 6" xfId="34243" xr:uid="{00000000-0005-0000-0000-000080910000}"/>
    <cellStyle name="Output 9 7" xfId="18226" xr:uid="{00000000-0005-0000-0000-000081910000}"/>
    <cellStyle name="Output 9 7 2" xfId="28400" xr:uid="{00000000-0005-0000-0000-000082910000}"/>
    <cellStyle name="Output 9 7 3" xfId="42599" xr:uid="{00000000-0005-0000-0000-000083910000}"/>
    <cellStyle name="Output 9 8" xfId="18127" xr:uid="{00000000-0005-0000-0000-000084910000}"/>
    <cellStyle name="Output 9 9" xfId="28301" xr:uid="{00000000-0005-0000-0000-000085910000}"/>
    <cellStyle name="Per cent" xfId="42802" builtinId="5"/>
    <cellStyle name="Percent 2" xfId="2803" xr:uid="{00000000-0005-0000-0000-000087910000}"/>
    <cellStyle name="Percent 2 2" xfId="18228" xr:uid="{00000000-0005-0000-0000-000088910000}"/>
    <cellStyle name="Percent 2 2 2" xfId="28402" xr:uid="{00000000-0005-0000-0000-000089910000}"/>
    <cellStyle name="Percent 2 2 3" xfId="42600" xr:uid="{00000000-0005-0000-0000-00008A910000}"/>
    <cellStyle name="Percent 2 3" xfId="18229" xr:uid="{00000000-0005-0000-0000-00008B910000}"/>
    <cellStyle name="Percent 2 3 2" xfId="28403" xr:uid="{00000000-0005-0000-0000-00008C910000}"/>
    <cellStyle name="Percent 2 3 3" xfId="42691" xr:uid="{00000000-0005-0000-0000-00008D910000}"/>
    <cellStyle name="Percent 2 4" xfId="18230" xr:uid="{00000000-0005-0000-0000-00008E910000}"/>
    <cellStyle name="Percent 2 4 2" xfId="28404" xr:uid="{00000000-0005-0000-0000-00008F910000}"/>
    <cellStyle name="Percent 2 4 3" xfId="42623" xr:uid="{00000000-0005-0000-0000-000090910000}"/>
    <cellStyle name="Percent 2 5" xfId="18227" xr:uid="{00000000-0005-0000-0000-000091910000}"/>
    <cellStyle name="Percent 2 6" xfId="28401" xr:uid="{00000000-0005-0000-0000-000092910000}"/>
    <cellStyle name="Percent 2 7" xfId="42498" xr:uid="{00000000-0005-0000-0000-000093910000}"/>
    <cellStyle name="Percent 3" xfId="2804" xr:uid="{00000000-0005-0000-0000-000094910000}"/>
    <cellStyle name="Percent 3 2" xfId="18232" xr:uid="{00000000-0005-0000-0000-000095910000}"/>
    <cellStyle name="Percent 3 2 2" xfId="28406" xr:uid="{00000000-0005-0000-0000-000096910000}"/>
    <cellStyle name="Percent 3 2 3" xfId="42692" xr:uid="{00000000-0005-0000-0000-000097910000}"/>
    <cellStyle name="Percent 3 3" xfId="18233" xr:uid="{00000000-0005-0000-0000-000098910000}"/>
    <cellStyle name="Percent 3 3 2" xfId="28407" xr:uid="{00000000-0005-0000-0000-000099910000}"/>
    <cellStyle name="Percent 3 3 3" xfId="42636" xr:uid="{00000000-0005-0000-0000-00009A910000}"/>
    <cellStyle name="Percent 3 4" xfId="18231" xr:uid="{00000000-0005-0000-0000-00009B910000}"/>
    <cellStyle name="Percent 3 5" xfId="28405" xr:uid="{00000000-0005-0000-0000-00009C910000}"/>
    <cellStyle name="Percent 4" xfId="18234" xr:uid="{00000000-0005-0000-0000-00009D910000}"/>
    <cellStyle name="Percent 4 2" xfId="28408" xr:uid="{00000000-0005-0000-0000-00009E910000}"/>
    <cellStyle name="Percent 4 3" xfId="42694" xr:uid="{00000000-0005-0000-0000-00009F910000}"/>
    <cellStyle name="Percent 5" xfId="18235" xr:uid="{00000000-0005-0000-0000-0000A0910000}"/>
    <cellStyle name="Percent 5 2" xfId="28409" xr:uid="{00000000-0005-0000-0000-0000A1910000}"/>
    <cellStyle name="Percent 5 3" xfId="42616" xr:uid="{00000000-0005-0000-0000-0000A2910000}"/>
    <cellStyle name="Percent 6" xfId="42611" xr:uid="{00000000-0005-0000-0000-0000A3910000}"/>
    <cellStyle name="Title" xfId="2805" builtinId="15" customBuiltin="1"/>
    <cellStyle name="Title 10" xfId="2806" xr:uid="{00000000-0005-0000-0000-0000A5910000}"/>
    <cellStyle name="Title 10 2" xfId="2807" xr:uid="{00000000-0005-0000-0000-0000A6910000}"/>
    <cellStyle name="Title 10 2 2" xfId="18239" xr:uid="{00000000-0005-0000-0000-0000A7910000}"/>
    <cellStyle name="Title 10 2 2 2" xfId="28413" xr:uid="{00000000-0005-0000-0000-0000A8910000}"/>
    <cellStyle name="Title 10 2 2 3" xfId="33621" xr:uid="{00000000-0005-0000-0000-0000A9910000}"/>
    <cellStyle name="Title 10 2 3" xfId="18240" xr:uid="{00000000-0005-0000-0000-0000AA910000}"/>
    <cellStyle name="Title 10 2 3 2" xfId="28414" xr:uid="{00000000-0005-0000-0000-0000AB910000}"/>
    <cellStyle name="Title 10 2 3 3" xfId="32486" xr:uid="{00000000-0005-0000-0000-0000AC910000}"/>
    <cellStyle name="Title 10 2 4" xfId="18241" xr:uid="{00000000-0005-0000-0000-0000AD910000}"/>
    <cellStyle name="Title 10 2 4 2" xfId="28415" xr:uid="{00000000-0005-0000-0000-0000AE910000}"/>
    <cellStyle name="Title 10 2 5" xfId="18238" xr:uid="{00000000-0005-0000-0000-0000AF910000}"/>
    <cellStyle name="Title 10 2 6" xfId="28412" xr:uid="{00000000-0005-0000-0000-0000B0910000}"/>
    <cellStyle name="Title 10 2 7" xfId="31714" xr:uid="{00000000-0005-0000-0000-0000B1910000}"/>
    <cellStyle name="Title 10 3" xfId="2808" xr:uid="{00000000-0005-0000-0000-0000B2910000}"/>
    <cellStyle name="Title 10 3 2" xfId="18243" xr:uid="{00000000-0005-0000-0000-0000B3910000}"/>
    <cellStyle name="Title 10 3 2 2" xfId="28417" xr:uid="{00000000-0005-0000-0000-0000B4910000}"/>
    <cellStyle name="Title 10 3 3" xfId="18242" xr:uid="{00000000-0005-0000-0000-0000B5910000}"/>
    <cellStyle name="Title 10 3 4" xfId="28416" xr:uid="{00000000-0005-0000-0000-0000B6910000}"/>
    <cellStyle name="Title 10 3 5" xfId="42475" xr:uid="{00000000-0005-0000-0000-0000B7910000}"/>
    <cellStyle name="Title 10 4" xfId="18244" xr:uid="{00000000-0005-0000-0000-0000B8910000}"/>
    <cellStyle name="Title 10 4 2" xfId="28418" xr:uid="{00000000-0005-0000-0000-0000B9910000}"/>
    <cellStyle name="Title 10 5" xfId="18237" xr:uid="{00000000-0005-0000-0000-0000BA910000}"/>
    <cellStyle name="Title 10 6" xfId="28411" xr:uid="{00000000-0005-0000-0000-0000BB910000}"/>
    <cellStyle name="Title 11" xfId="2809" xr:uid="{00000000-0005-0000-0000-0000BC910000}"/>
    <cellStyle name="Title 11 2" xfId="18246" xr:uid="{00000000-0005-0000-0000-0000BD910000}"/>
    <cellStyle name="Title 11 2 2" xfId="18247" xr:uid="{00000000-0005-0000-0000-0000BE910000}"/>
    <cellStyle name="Title 11 2 2 2" xfId="28421" xr:uid="{00000000-0005-0000-0000-0000BF910000}"/>
    <cellStyle name="Title 11 2 2 3" xfId="33622" xr:uid="{00000000-0005-0000-0000-0000C0910000}"/>
    <cellStyle name="Title 11 2 3" xfId="18248" xr:uid="{00000000-0005-0000-0000-0000C1910000}"/>
    <cellStyle name="Title 11 2 3 2" xfId="28422" xr:uid="{00000000-0005-0000-0000-0000C2910000}"/>
    <cellStyle name="Title 11 2 3 3" xfId="32487" xr:uid="{00000000-0005-0000-0000-0000C3910000}"/>
    <cellStyle name="Title 11 2 4" xfId="28420" xr:uid="{00000000-0005-0000-0000-0000C4910000}"/>
    <cellStyle name="Title 11 2 5" xfId="31715" xr:uid="{00000000-0005-0000-0000-0000C5910000}"/>
    <cellStyle name="Title 11 3" xfId="18249" xr:uid="{00000000-0005-0000-0000-0000C6910000}"/>
    <cellStyle name="Title 11 3 2" xfId="28423" xr:uid="{00000000-0005-0000-0000-0000C7910000}"/>
    <cellStyle name="Title 11 3 3" xfId="42476" xr:uid="{00000000-0005-0000-0000-0000C8910000}"/>
    <cellStyle name="Title 11 4" xfId="18250" xr:uid="{00000000-0005-0000-0000-0000C9910000}"/>
    <cellStyle name="Title 11 4 2" xfId="28424" xr:uid="{00000000-0005-0000-0000-0000CA910000}"/>
    <cellStyle name="Title 11 5" xfId="18245" xr:uid="{00000000-0005-0000-0000-0000CB910000}"/>
    <cellStyle name="Title 11 6" xfId="28419" xr:uid="{00000000-0005-0000-0000-0000CC910000}"/>
    <cellStyle name="Title 11 7" xfId="30942" xr:uid="{00000000-0005-0000-0000-0000CD910000}"/>
    <cellStyle name="Title 12" xfId="2810" xr:uid="{00000000-0005-0000-0000-0000CE910000}"/>
    <cellStyle name="Title 12 2" xfId="18252" xr:uid="{00000000-0005-0000-0000-0000CF910000}"/>
    <cellStyle name="Title 12 2 2" xfId="18253" xr:uid="{00000000-0005-0000-0000-0000D0910000}"/>
    <cellStyle name="Title 12 2 2 2" xfId="28427" xr:uid="{00000000-0005-0000-0000-0000D1910000}"/>
    <cellStyle name="Title 12 2 2 3" xfId="33623" xr:uid="{00000000-0005-0000-0000-0000D2910000}"/>
    <cellStyle name="Title 12 2 3" xfId="18254" xr:uid="{00000000-0005-0000-0000-0000D3910000}"/>
    <cellStyle name="Title 12 2 3 2" xfId="28428" xr:uid="{00000000-0005-0000-0000-0000D4910000}"/>
    <cellStyle name="Title 12 2 3 3" xfId="32488" xr:uid="{00000000-0005-0000-0000-0000D5910000}"/>
    <cellStyle name="Title 12 2 4" xfId="28426" xr:uid="{00000000-0005-0000-0000-0000D6910000}"/>
    <cellStyle name="Title 12 2 5" xfId="31716" xr:uid="{00000000-0005-0000-0000-0000D7910000}"/>
    <cellStyle name="Title 12 3" xfId="18255" xr:uid="{00000000-0005-0000-0000-0000D8910000}"/>
    <cellStyle name="Title 12 3 2" xfId="28429" xr:uid="{00000000-0005-0000-0000-0000D9910000}"/>
    <cellStyle name="Title 12 3 3" xfId="42477" xr:uid="{00000000-0005-0000-0000-0000DA910000}"/>
    <cellStyle name="Title 12 4" xfId="18256" xr:uid="{00000000-0005-0000-0000-0000DB910000}"/>
    <cellStyle name="Title 12 4 2" xfId="28430" xr:uid="{00000000-0005-0000-0000-0000DC910000}"/>
    <cellStyle name="Title 12 5" xfId="18251" xr:uid="{00000000-0005-0000-0000-0000DD910000}"/>
    <cellStyle name="Title 12 6" xfId="28425" xr:uid="{00000000-0005-0000-0000-0000DE910000}"/>
    <cellStyle name="Title 12 7" xfId="30941" xr:uid="{00000000-0005-0000-0000-0000DF910000}"/>
    <cellStyle name="Title 13" xfId="2811" xr:uid="{00000000-0005-0000-0000-0000E0910000}"/>
    <cellStyle name="Title 13 2" xfId="18258" xr:uid="{00000000-0005-0000-0000-0000E1910000}"/>
    <cellStyle name="Title 13 2 2" xfId="28432" xr:uid="{00000000-0005-0000-0000-0000E2910000}"/>
    <cellStyle name="Title 13 3" xfId="18257" xr:uid="{00000000-0005-0000-0000-0000E3910000}"/>
    <cellStyle name="Title 13 4" xfId="28431" xr:uid="{00000000-0005-0000-0000-0000E4910000}"/>
    <cellStyle name="Title 13 5" xfId="31060" xr:uid="{00000000-0005-0000-0000-0000E5910000}"/>
    <cellStyle name="Title 14" xfId="2812" xr:uid="{00000000-0005-0000-0000-0000E6910000}"/>
    <cellStyle name="Title 14 2" xfId="18260" xr:uid="{00000000-0005-0000-0000-0000E7910000}"/>
    <cellStyle name="Title 14 2 2" xfId="28434" xr:uid="{00000000-0005-0000-0000-0000E8910000}"/>
    <cellStyle name="Title 14 2 3" xfId="33620" xr:uid="{00000000-0005-0000-0000-0000E9910000}"/>
    <cellStyle name="Title 14 3" xfId="18261" xr:uid="{00000000-0005-0000-0000-0000EA910000}"/>
    <cellStyle name="Title 14 3 2" xfId="28435" xr:uid="{00000000-0005-0000-0000-0000EB910000}"/>
    <cellStyle name="Title 14 3 3" xfId="32485" xr:uid="{00000000-0005-0000-0000-0000EC910000}"/>
    <cellStyle name="Title 14 4" xfId="18262" xr:uid="{00000000-0005-0000-0000-0000ED910000}"/>
    <cellStyle name="Title 14 4 2" xfId="28436" xr:uid="{00000000-0005-0000-0000-0000EE910000}"/>
    <cellStyle name="Title 14 5" xfId="18259" xr:uid="{00000000-0005-0000-0000-0000EF910000}"/>
    <cellStyle name="Title 14 6" xfId="28433" xr:uid="{00000000-0005-0000-0000-0000F0910000}"/>
    <cellStyle name="Title 14 7" xfId="31713" xr:uid="{00000000-0005-0000-0000-0000F1910000}"/>
    <cellStyle name="Title 15" xfId="18263" xr:uid="{00000000-0005-0000-0000-0000F2910000}"/>
    <cellStyle name="Title 15 2" xfId="28437" xr:uid="{00000000-0005-0000-0000-0000F3910000}"/>
    <cellStyle name="Title 15 3" xfId="32836" xr:uid="{00000000-0005-0000-0000-0000F4910000}"/>
    <cellStyle name="Title 16" xfId="18264" xr:uid="{00000000-0005-0000-0000-0000F5910000}"/>
    <cellStyle name="Title 16 2" xfId="28438" xr:uid="{00000000-0005-0000-0000-0000F6910000}"/>
    <cellStyle name="Title 16 3" xfId="41843" xr:uid="{00000000-0005-0000-0000-0000F7910000}"/>
    <cellStyle name="Title 17" xfId="18265" xr:uid="{00000000-0005-0000-0000-0000F8910000}"/>
    <cellStyle name="Title 17 2" xfId="28439" xr:uid="{00000000-0005-0000-0000-0000F9910000}"/>
    <cellStyle name="Title 17 3" xfId="42511" xr:uid="{00000000-0005-0000-0000-0000FA910000}"/>
    <cellStyle name="Title 18" xfId="18236" xr:uid="{00000000-0005-0000-0000-0000FB910000}"/>
    <cellStyle name="Title 19" xfId="28410" xr:uid="{00000000-0005-0000-0000-0000FC910000}"/>
    <cellStyle name="Title 2" xfId="2813" xr:uid="{00000000-0005-0000-0000-0000FD910000}"/>
    <cellStyle name="Title 2 2" xfId="2814" xr:uid="{00000000-0005-0000-0000-0000FE910000}"/>
    <cellStyle name="Title 2 2 2" xfId="2815" xr:uid="{00000000-0005-0000-0000-0000FF910000}"/>
    <cellStyle name="Title 2 2 2 2" xfId="18268" xr:uid="{00000000-0005-0000-0000-000000920000}"/>
    <cellStyle name="Title 2 2 2 3" xfId="28442" xr:uid="{00000000-0005-0000-0000-000001920000}"/>
    <cellStyle name="Title 2 2 3" xfId="2816" xr:uid="{00000000-0005-0000-0000-000002920000}"/>
    <cellStyle name="Title 2 2 3 2" xfId="18269" xr:uid="{00000000-0005-0000-0000-000003920000}"/>
    <cellStyle name="Title 2 2 3 3" xfId="28443" xr:uid="{00000000-0005-0000-0000-000004920000}"/>
    <cellStyle name="Title 2 2 4" xfId="2817" xr:uid="{00000000-0005-0000-0000-000005920000}"/>
    <cellStyle name="Title 2 2 4 2" xfId="18270" xr:uid="{00000000-0005-0000-0000-000006920000}"/>
    <cellStyle name="Title 2 2 4 3" xfId="28444" xr:uid="{00000000-0005-0000-0000-000007920000}"/>
    <cellStyle name="Title 2 2 5" xfId="2818" xr:uid="{00000000-0005-0000-0000-000008920000}"/>
    <cellStyle name="Title 2 2 5 2" xfId="18271" xr:uid="{00000000-0005-0000-0000-000009920000}"/>
    <cellStyle name="Title 2 2 5 3" xfId="28445" xr:uid="{00000000-0005-0000-0000-00000A920000}"/>
    <cellStyle name="Title 2 2 6" xfId="18267" xr:uid="{00000000-0005-0000-0000-00000B920000}"/>
    <cellStyle name="Title 2 2 7" xfId="28441" xr:uid="{00000000-0005-0000-0000-00000C920000}"/>
    <cellStyle name="Title 2 3" xfId="2819" xr:uid="{00000000-0005-0000-0000-00000D920000}"/>
    <cellStyle name="Title 2 3 2" xfId="2820" xr:uid="{00000000-0005-0000-0000-00000E920000}"/>
    <cellStyle name="Title 2 3 2 2" xfId="18274" xr:uid="{00000000-0005-0000-0000-00000F920000}"/>
    <cellStyle name="Title 2 3 2 2 2" xfId="28448" xr:uid="{00000000-0005-0000-0000-000010920000}"/>
    <cellStyle name="Title 2 3 2 3" xfId="18273" xr:uid="{00000000-0005-0000-0000-000011920000}"/>
    <cellStyle name="Title 2 3 2 4" xfId="28447" xr:uid="{00000000-0005-0000-0000-000012920000}"/>
    <cellStyle name="Title 2 3 2 5" xfId="33624" xr:uid="{00000000-0005-0000-0000-000013920000}"/>
    <cellStyle name="Title 2 3 3" xfId="2821" xr:uid="{00000000-0005-0000-0000-000014920000}"/>
    <cellStyle name="Title 2 3 3 2" xfId="18275" xr:uid="{00000000-0005-0000-0000-000015920000}"/>
    <cellStyle name="Title 2 3 3 3" xfId="28449" xr:uid="{00000000-0005-0000-0000-000016920000}"/>
    <cellStyle name="Title 2 3 4" xfId="18276" xr:uid="{00000000-0005-0000-0000-000017920000}"/>
    <cellStyle name="Title 2 3 4 2" xfId="18277" xr:uid="{00000000-0005-0000-0000-000018920000}"/>
    <cellStyle name="Title 2 3 4 2 2" xfId="28451" xr:uid="{00000000-0005-0000-0000-000019920000}"/>
    <cellStyle name="Title 2 3 4 3" xfId="28450" xr:uid="{00000000-0005-0000-0000-00001A920000}"/>
    <cellStyle name="Title 2 3 4 4" xfId="42601" xr:uid="{00000000-0005-0000-0000-00001B920000}"/>
    <cellStyle name="Title 2 3 5" xfId="18272" xr:uid="{00000000-0005-0000-0000-00001C920000}"/>
    <cellStyle name="Title 2 3 6" xfId="28446" xr:uid="{00000000-0005-0000-0000-00001D920000}"/>
    <cellStyle name="Title 2 4" xfId="2822" xr:uid="{00000000-0005-0000-0000-00001E920000}"/>
    <cellStyle name="Title 2 4 2" xfId="18279" xr:uid="{00000000-0005-0000-0000-00001F920000}"/>
    <cellStyle name="Title 2 4 2 2" xfId="28453" xr:uid="{00000000-0005-0000-0000-000020920000}"/>
    <cellStyle name="Title 2 4 2 3" xfId="42602" xr:uid="{00000000-0005-0000-0000-000021920000}"/>
    <cellStyle name="Title 2 4 3" xfId="18280" xr:uid="{00000000-0005-0000-0000-000022920000}"/>
    <cellStyle name="Title 2 4 3 2" xfId="28454" xr:uid="{00000000-0005-0000-0000-000023920000}"/>
    <cellStyle name="Title 2 4 4" xfId="18278" xr:uid="{00000000-0005-0000-0000-000024920000}"/>
    <cellStyle name="Title 2 4 5" xfId="28452" xr:uid="{00000000-0005-0000-0000-000025920000}"/>
    <cellStyle name="Title 2 4 6" xfId="32837" xr:uid="{00000000-0005-0000-0000-000026920000}"/>
    <cellStyle name="Title 2 5" xfId="2823" xr:uid="{00000000-0005-0000-0000-000027920000}"/>
    <cellStyle name="Title 2 5 2" xfId="18281" xr:uid="{00000000-0005-0000-0000-000028920000}"/>
    <cellStyle name="Title 2 5 3" xfId="28455" xr:uid="{00000000-0005-0000-0000-000029920000}"/>
    <cellStyle name="Title 2 6" xfId="18282" xr:uid="{00000000-0005-0000-0000-00002A920000}"/>
    <cellStyle name="Title 2 6 2" xfId="28456" xr:uid="{00000000-0005-0000-0000-00002B920000}"/>
    <cellStyle name="Title 2 7" xfId="18266" xr:uid="{00000000-0005-0000-0000-00002C920000}"/>
    <cellStyle name="Title 2 8" xfId="28440" xr:uid="{00000000-0005-0000-0000-00002D920000}"/>
    <cellStyle name="Title 20" xfId="42695" xr:uid="{00000000-0005-0000-0000-00002E920000}"/>
    <cellStyle name="Title 3" xfId="2824" xr:uid="{00000000-0005-0000-0000-00002F920000}"/>
    <cellStyle name="Title 3 2" xfId="2825" xr:uid="{00000000-0005-0000-0000-000030920000}"/>
    <cellStyle name="Title 3 2 2" xfId="18284" xr:uid="{00000000-0005-0000-0000-000031920000}"/>
    <cellStyle name="Title 3 2 3" xfId="28458" xr:uid="{00000000-0005-0000-0000-000032920000}"/>
    <cellStyle name="Title 3 3" xfId="2826" xr:uid="{00000000-0005-0000-0000-000033920000}"/>
    <cellStyle name="Title 3 3 2" xfId="18286" xr:uid="{00000000-0005-0000-0000-000034920000}"/>
    <cellStyle name="Title 3 3 2 2" xfId="28460" xr:uid="{00000000-0005-0000-0000-000035920000}"/>
    <cellStyle name="Title 3 3 2 3" xfId="33625" xr:uid="{00000000-0005-0000-0000-000036920000}"/>
    <cellStyle name="Title 3 3 3" xfId="18287" xr:uid="{00000000-0005-0000-0000-000037920000}"/>
    <cellStyle name="Title 3 3 3 2" xfId="28461" xr:uid="{00000000-0005-0000-0000-000038920000}"/>
    <cellStyle name="Title 3 3 3 3" xfId="32489" xr:uid="{00000000-0005-0000-0000-000039920000}"/>
    <cellStyle name="Title 3 3 4" xfId="18288" xr:uid="{00000000-0005-0000-0000-00003A920000}"/>
    <cellStyle name="Title 3 3 4 2" xfId="28462" xr:uid="{00000000-0005-0000-0000-00003B920000}"/>
    <cellStyle name="Title 3 3 5" xfId="18285" xr:uid="{00000000-0005-0000-0000-00003C920000}"/>
    <cellStyle name="Title 3 3 6" xfId="28459" xr:uid="{00000000-0005-0000-0000-00003D920000}"/>
    <cellStyle name="Title 3 3 7" xfId="31717" xr:uid="{00000000-0005-0000-0000-00003E920000}"/>
    <cellStyle name="Title 3 4" xfId="2827" xr:uid="{00000000-0005-0000-0000-00003F920000}"/>
    <cellStyle name="Title 3 4 2" xfId="18289" xr:uid="{00000000-0005-0000-0000-000040920000}"/>
    <cellStyle name="Title 3 4 3" xfId="28463" xr:uid="{00000000-0005-0000-0000-000041920000}"/>
    <cellStyle name="Title 3 5" xfId="18290" xr:uid="{00000000-0005-0000-0000-000042920000}"/>
    <cellStyle name="Title 3 5 2" xfId="28464" xr:uid="{00000000-0005-0000-0000-000043920000}"/>
    <cellStyle name="Title 3 6" xfId="18283" xr:uid="{00000000-0005-0000-0000-000044920000}"/>
    <cellStyle name="Title 3 7" xfId="28457" xr:uid="{00000000-0005-0000-0000-000045920000}"/>
    <cellStyle name="Title 4" xfId="2828" xr:uid="{00000000-0005-0000-0000-000046920000}"/>
    <cellStyle name="Title 4 2" xfId="2829" xr:uid="{00000000-0005-0000-0000-000047920000}"/>
    <cellStyle name="Title 4 2 2" xfId="18293" xr:uid="{00000000-0005-0000-0000-000048920000}"/>
    <cellStyle name="Title 4 2 2 2" xfId="28467" xr:uid="{00000000-0005-0000-0000-000049920000}"/>
    <cellStyle name="Title 4 2 2 3" xfId="33626" xr:uid="{00000000-0005-0000-0000-00004A920000}"/>
    <cellStyle name="Title 4 2 3" xfId="18294" xr:uid="{00000000-0005-0000-0000-00004B920000}"/>
    <cellStyle name="Title 4 2 3 2" xfId="28468" xr:uid="{00000000-0005-0000-0000-00004C920000}"/>
    <cellStyle name="Title 4 2 3 3" xfId="32490" xr:uid="{00000000-0005-0000-0000-00004D920000}"/>
    <cellStyle name="Title 4 2 4" xfId="18292" xr:uid="{00000000-0005-0000-0000-00004E920000}"/>
    <cellStyle name="Title 4 2 5" xfId="28466" xr:uid="{00000000-0005-0000-0000-00004F920000}"/>
    <cellStyle name="Title 4 3" xfId="2830" xr:uid="{00000000-0005-0000-0000-000050920000}"/>
    <cellStyle name="Title 4 3 2" xfId="18295" xr:uid="{00000000-0005-0000-0000-000051920000}"/>
    <cellStyle name="Title 4 3 3" xfId="28469" xr:uid="{00000000-0005-0000-0000-000052920000}"/>
    <cellStyle name="Title 4 4" xfId="2831" xr:uid="{00000000-0005-0000-0000-000053920000}"/>
    <cellStyle name="Title 4 4 2" xfId="18296" xr:uid="{00000000-0005-0000-0000-000054920000}"/>
    <cellStyle name="Title 4 4 3" xfId="28470" xr:uid="{00000000-0005-0000-0000-000055920000}"/>
    <cellStyle name="Title 4 5" xfId="18297" xr:uid="{00000000-0005-0000-0000-000056920000}"/>
    <cellStyle name="Title 4 5 2" xfId="28471" xr:uid="{00000000-0005-0000-0000-000057920000}"/>
    <cellStyle name="Title 4 6" xfId="18291" xr:uid="{00000000-0005-0000-0000-000058920000}"/>
    <cellStyle name="Title 4 7" xfId="28465" xr:uid="{00000000-0005-0000-0000-000059920000}"/>
    <cellStyle name="Title 5" xfId="2832" xr:uid="{00000000-0005-0000-0000-00005A920000}"/>
    <cellStyle name="Title 5 2" xfId="2833" xr:uid="{00000000-0005-0000-0000-00005B920000}"/>
    <cellStyle name="Title 5 2 2" xfId="2834" xr:uid="{00000000-0005-0000-0000-00005C920000}"/>
    <cellStyle name="Title 5 2 2 2" xfId="18301" xr:uid="{00000000-0005-0000-0000-00005D920000}"/>
    <cellStyle name="Title 5 2 2 2 2" xfId="28475" xr:uid="{00000000-0005-0000-0000-00005E920000}"/>
    <cellStyle name="Title 5 2 2 3" xfId="18300" xr:uid="{00000000-0005-0000-0000-00005F920000}"/>
    <cellStyle name="Title 5 2 2 4" xfId="28474" xr:uid="{00000000-0005-0000-0000-000060920000}"/>
    <cellStyle name="Title 5 2 2 5" xfId="33627" xr:uid="{00000000-0005-0000-0000-000061920000}"/>
    <cellStyle name="Title 5 2 3" xfId="2835" xr:uid="{00000000-0005-0000-0000-000062920000}"/>
    <cellStyle name="Title 5 2 3 2" xfId="18302" xr:uid="{00000000-0005-0000-0000-000063920000}"/>
    <cellStyle name="Title 5 2 3 3" xfId="28476" xr:uid="{00000000-0005-0000-0000-000064920000}"/>
    <cellStyle name="Title 5 2 4" xfId="2836" xr:uid="{00000000-0005-0000-0000-000065920000}"/>
    <cellStyle name="Title 5 2 4 2" xfId="18303" xr:uid="{00000000-0005-0000-0000-000066920000}"/>
    <cellStyle name="Title 5 2 4 3" xfId="28477" xr:uid="{00000000-0005-0000-0000-000067920000}"/>
    <cellStyle name="Title 5 2 5" xfId="18299" xr:uid="{00000000-0005-0000-0000-000068920000}"/>
    <cellStyle name="Title 5 2 6" xfId="28473" xr:uid="{00000000-0005-0000-0000-000069920000}"/>
    <cellStyle name="Title 5 3" xfId="2837" xr:uid="{00000000-0005-0000-0000-00006A920000}"/>
    <cellStyle name="Title 5 3 2" xfId="2838" xr:uid="{00000000-0005-0000-0000-00006B920000}"/>
    <cellStyle name="Title 5 3 2 2" xfId="18305" xr:uid="{00000000-0005-0000-0000-00006C920000}"/>
    <cellStyle name="Title 5 3 2 3" xfId="28479" xr:uid="{00000000-0005-0000-0000-00006D920000}"/>
    <cellStyle name="Title 5 3 3" xfId="2839" xr:uid="{00000000-0005-0000-0000-00006E920000}"/>
    <cellStyle name="Title 5 3 3 2" xfId="18306" xr:uid="{00000000-0005-0000-0000-00006F920000}"/>
    <cellStyle name="Title 5 3 3 3" xfId="28480" xr:uid="{00000000-0005-0000-0000-000070920000}"/>
    <cellStyle name="Title 5 3 4" xfId="18307" xr:uid="{00000000-0005-0000-0000-000071920000}"/>
    <cellStyle name="Title 5 3 4 2" xfId="28481" xr:uid="{00000000-0005-0000-0000-000072920000}"/>
    <cellStyle name="Title 5 3 5" xfId="18304" xr:uid="{00000000-0005-0000-0000-000073920000}"/>
    <cellStyle name="Title 5 3 6" xfId="28478" xr:uid="{00000000-0005-0000-0000-000074920000}"/>
    <cellStyle name="Title 5 4" xfId="2840" xr:uid="{00000000-0005-0000-0000-000075920000}"/>
    <cellStyle name="Title 5 4 2" xfId="2841" xr:uid="{00000000-0005-0000-0000-000076920000}"/>
    <cellStyle name="Title 5 4 2 2" xfId="18309" xr:uid="{00000000-0005-0000-0000-000077920000}"/>
    <cellStyle name="Title 5 4 2 3" xfId="28483" xr:uid="{00000000-0005-0000-0000-000078920000}"/>
    <cellStyle name="Title 5 4 3" xfId="2842" xr:uid="{00000000-0005-0000-0000-000079920000}"/>
    <cellStyle name="Title 5 4 3 2" xfId="18310" xr:uid="{00000000-0005-0000-0000-00007A920000}"/>
    <cellStyle name="Title 5 4 3 3" xfId="28484" xr:uid="{00000000-0005-0000-0000-00007B920000}"/>
    <cellStyle name="Title 5 4 4" xfId="18311" xr:uid="{00000000-0005-0000-0000-00007C920000}"/>
    <cellStyle name="Title 5 4 4 2" xfId="28485" xr:uid="{00000000-0005-0000-0000-00007D920000}"/>
    <cellStyle name="Title 5 4 5" xfId="18308" xr:uid="{00000000-0005-0000-0000-00007E920000}"/>
    <cellStyle name="Title 5 4 6" xfId="28482" xr:uid="{00000000-0005-0000-0000-00007F920000}"/>
    <cellStyle name="Title 5 5" xfId="18298" xr:uid="{00000000-0005-0000-0000-000080920000}"/>
    <cellStyle name="Title 5 6" xfId="28472" xr:uid="{00000000-0005-0000-0000-000081920000}"/>
    <cellStyle name="Title 6" xfId="2843" xr:uid="{00000000-0005-0000-0000-000082920000}"/>
    <cellStyle name="Title 6 2" xfId="2844" xr:uid="{00000000-0005-0000-0000-000083920000}"/>
    <cellStyle name="Title 6 2 2" xfId="18314" xr:uid="{00000000-0005-0000-0000-000084920000}"/>
    <cellStyle name="Title 6 2 2 2" xfId="28488" xr:uid="{00000000-0005-0000-0000-000085920000}"/>
    <cellStyle name="Title 6 2 2 3" xfId="33628" xr:uid="{00000000-0005-0000-0000-000086920000}"/>
    <cellStyle name="Title 6 2 3" xfId="18315" xr:uid="{00000000-0005-0000-0000-000087920000}"/>
    <cellStyle name="Title 6 2 3 2" xfId="28489" xr:uid="{00000000-0005-0000-0000-000088920000}"/>
    <cellStyle name="Title 6 2 3 3" xfId="32491" xr:uid="{00000000-0005-0000-0000-000089920000}"/>
    <cellStyle name="Title 6 2 4" xfId="18313" xr:uid="{00000000-0005-0000-0000-00008A920000}"/>
    <cellStyle name="Title 6 2 5" xfId="28487" xr:uid="{00000000-0005-0000-0000-00008B920000}"/>
    <cellStyle name="Title 6 3" xfId="2845" xr:uid="{00000000-0005-0000-0000-00008C920000}"/>
    <cellStyle name="Title 6 3 2" xfId="18316" xr:uid="{00000000-0005-0000-0000-00008D920000}"/>
    <cellStyle name="Title 6 3 3" xfId="28490" xr:uid="{00000000-0005-0000-0000-00008E920000}"/>
    <cellStyle name="Title 6 4" xfId="18317" xr:uid="{00000000-0005-0000-0000-00008F920000}"/>
    <cellStyle name="Title 6 4 2" xfId="28491" xr:uid="{00000000-0005-0000-0000-000090920000}"/>
    <cellStyle name="Title 6 5" xfId="18312" xr:uid="{00000000-0005-0000-0000-000091920000}"/>
    <cellStyle name="Title 6 6" xfId="28486" xr:uid="{00000000-0005-0000-0000-000092920000}"/>
    <cellStyle name="Title 7" xfId="2846" xr:uid="{00000000-0005-0000-0000-000093920000}"/>
    <cellStyle name="Title 7 2" xfId="2847" xr:uid="{00000000-0005-0000-0000-000094920000}"/>
    <cellStyle name="Title 7 2 2" xfId="18320" xr:uid="{00000000-0005-0000-0000-000095920000}"/>
    <cellStyle name="Title 7 2 2 2" xfId="28494" xr:uid="{00000000-0005-0000-0000-000096920000}"/>
    <cellStyle name="Title 7 2 2 3" xfId="33629" xr:uid="{00000000-0005-0000-0000-000097920000}"/>
    <cellStyle name="Title 7 2 3" xfId="18321" xr:uid="{00000000-0005-0000-0000-000098920000}"/>
    <cellStyle name="Title 7 2 3 2" xfId="28495" xr:uid="{00000000-0005-0000-0000-000099920000}"/>
    <cellStyle name="Title 7 2 3 3" xfId="32492" xr:uid="{00000000-0005-0000-0000-00009A920000}"/>
    <cellStyle name="Title 7 2 4" xfId="18319" xr:uid="{00000000-0005-0000-0000-00009B920000}"/>
    <cellStyle name="Title 7 2 5" xfId="28493" xr:uid="{00000000-0005-0000-0000-00009C920000}"/>
    <cellStyle name="Title 7 3" xfId="18322" xr:uid="{00000000-0005-0000-0000-00009D920000}"/>
    <cellStyle name="Title 7 3 2" xfId="28496" xr:uid="{00000000-0005-0000-0000-00009E920000}"/>
    <cellStyle name="Title 7 3 3" xfId="42478" xr:uid="{00000000-0005-0000-0000-00009F920000}"/>
    <cellStyle name="Title 7 4" xfId="18318" xr:uid="{00000000-0005-0000-0000-0000A0920000}"/>
    <cellStyle name="Title 7 5" xfId="28492" xr:uid="{00000000-0005-0000-0000-0000A1920000}"/>
    <cellStyle name="Title 8" xfId="2848" xr:uid="{00000000-0005-0000-0000-0000A2920000}"/>
    <cellStyle name="Title 8 2" xfId="18324" xr:uid="{00000000-0005-0000-0000-0000A3920000}"/>
    <cellStyle name="Title 8 2 2" xfId="18325" xr:uid="{00000000-0005-0000-0000-0000A4920000}"/>
    <cellStyle name="Title 8 2 2 2" xfId="28499" xr:uid="{00000000-0005-0000-0000-0000A5920000}"/>
    <cellStyle name="Title 8 2 2 3" xfId="33630" xr:uid="{00000000-0005-0000-0000-0000A6920000}"/>
    <cellStyle name="Title 8 2 3" xfId="18326" xr:uid="{00000000-0005-0000-0000-0000A7920000}"/>
    <cellStyle name="Title 8 2 3 2" xfId="28500" xr:uid="{00000000-0005-0000-0000-0000A8920000}"/>
    <cellStyle name="Title 8 2 3 3" xfId="32493" xr:uid="{00000000-0005-0000-0000-0000A9920000}"/>
    <cellStyle name="Title 8 2 4" xfId="28498" xr:uid="{00000000-0005-0000-0000-0000AA920000}"/>
    <cellStyle name="Title 8 2 5" xfId="31718" xr:uid="{00000000-0005-0000-0000-0000AB920000}"/>
    <cellStyle name="Title 8 3" xfId="18327" xr:uid="{00000000-0005-0000-0000-0000AC920000}"/>
    <cellStyle name="Title 8 3 2" xfId="28501" xr:uid="{00000000-0005-0000-0000-0000AD920000}"/>
    <cellStyle name="Title 8 3 3" xfId="42479" xr:uid="{00000000-0005-0000-0000-0000AE920000}"/>
    <cellStyle name="Title 8 4" xfId="18328" xr:uid="{00000000-0005-0000-0000-0000AF920000}"/>
    <cellStyle name="Title 8 4 2" xfId="28502" xr:uid="{00000000-0005-0000-0000-0000B0920000}"/>
    <cellStyle name="Title 8 5" xfId="18323" xr:uid="{00000000-0005-0000-0000-0000B1920000}"/>
    <cellStyle name="Title 8 6" xfId="28497" xr:uid="{00000000-0005-0000-0000-0000B2920000}"/>
    <cellStyle name="Title 8 7" xfId="30943" xr:uid="{00000000-0005-0000-0000-0000B3920000}"/>
    <cellStyle name="Title 9" xfId="2849" xr:uid="{00000000-0005-0000-0000-0000B4920000}"/>
    <cellStyle name="Title 9 2" xfId="2850" xr:uid="{00000000-0005-0000-0000-0000B5920000}"/>
    <cellStyle name="Title 9 2 2" xfId="18330" xr:uid="{00000000-0005-0000-0000-0000B6920000}"/>
    <cellStyle name="Title 9 2 3" xfId="28504" xr:uid="{00000000-0005-0000-0000-0000B7920000}"/>
    <cellStyle name="Title 9 3" xfId="2851" xr:uid="{00000000-0005-0000-0000-0000B8920000}"/>
    <cellStyle name="Title 9 3 2" xfId="18331" xr:uid="{00000000-0005-0000-0000-0000B9920000}"/>
    <cellStyle name="Title 9 3 3" xfId="28505" xr:uid="{00000000-0005-0000-0000-0000BA920000}"/>
    <cellStyle name="Title 9 4" xfId="18332" xr:uid="{00000000-0005-0000-0000-0000BB920000}"/>
    <cellStyle name="Title 9 4 2" xfId="28506" xr:uid="{00000000-0005-0000-0000-0000BC920000}"/>
    <cellStyle name="Title 9 5" xfId="18329" xr:uid="{00000000-0005-0000-0000-0000BD920000}"/>
    <cellStyle name="Title 9 6" xfId="28503" xr:uid="{00000000-0005-0000-0000-0000BE920000}"/>
    <cellStyle name="Total" xfId="2852" builtinId="25" customBuiltin="1"/>
    <cellStyle name="Total 10" xfId="2853" xr:uid="{00000000-0005-0000-0000-0000C0920000}"/>
    <cellStyle name="Total 10 10" xfId="28508" xr:uid="{00000000-0005-0000-0000-0000C1920000}"/>
    <cellStyle name="Total 10 2" xfId="2854" xr:uid="{00000000-0005-0000-0000-0000C2920000}"/>
    <cellStyle name="Total 10 2 10" xfId="28509" xr:uid="{00000000-0005-0000-0000-0000C3920000}"/>
    <cellStyle name="Total 10 2 11" xfId="31720" xr:uid="{00000000-0005-0000-0000-0000C4920000}"/>
    <cellStyle name="Total 10 2 2" xfId="18336" xr:uid="{00000000-0005-0000-0000-0000C5920000}"/>
    <cellStyle name="Total 10 2 2 2" xfId="18337" xr:uid="{00000000-0005-0000-0000-0000C6920000}"/>
    <cellStyle name="Total 10 2 2 2 2" xfId="18338" xr:uid="{00000000-0005-0000-0000-0000C7920000}"/>
    <cellStyle name="Total 10 2 2 2 2 2" xfId="18339" xr:uid="{00000000-0005-0000-0000-0000C8920000}"/>
    <cellStyle name="Total 10 2 2 2 2 2 2" xfId="18340" xr:uid="{00000000-0005-0000-0000-0000C9920000}"/>
    <cellStyle name="Total 10 2 2 2 2 2 2 2" xfId="28514" xr:uid="{00000000-0005-0000-0000-0000CA920000}"/>
    <cellStyle name="Total 10 2 2 2 2 2 2 3" xfId="38959" xr:uid="{00000000-0005-0000-0000-0000CB920000}"/>
    <cellStyle name="Total 10 2 2 2 2 2 3" xfId="18341" xr:uid="{00000000-0005-0000-0000-0000CC920000}"/>
    <cellStyle name="Total 10 2 2 2 2 2 3 2" xfId="28515" xr:uid="{00000000-0005-0000-0000-0000CD920000}"/>
    <cellStyle name="Total 10 2 2 2 2 2 3 3" xfId="41499" xr:uid="{00000000-0005-0000-0000-0000CE920000}"/>
    <cellStyle name="Total 10 2 2 2 2 2 4" xfId="28513" xr:uid="{00000000-0005-0000-0000-0000CF920000}"/>
    <cellStyle name="Total 10 2 2 2 2 2 5" xfId="36406" xr:uid="{00000000-0005-0000-0000-0000D0920000}"/>
    <cellStyle name="Total 10 2 2 2 2 3" xfId="18342" xr:uid="{00000000-0005-0000-0000-0000D1920000}"/>
    <cellStyle name="Total 10 2 2 2 2 3 2" xfId="28516" xr:uid="{00000000-0005-0000-0000-0000D2920000}"/>
    <cellStyle name="Total 10 2 2 2 2 3 3" xfId="37687" xr:uid="{00000000-0005-0000-0000-0000D3920000}"/>
    <cellStyle name="Total 10 2 2 2 2 4" xfId="18343" xr:uid="{00000000-0005-0000-0000-0000D4920000}"/>
    <cellStyle name="Total 10 2 2 2 2 4 2" xfId="28517" xr:uid="{00000000-0005-0000-0000-0000D5920000}"/>
    <cellStyle name="Total 10 2 2 2 2 4 3" xfId="40229" xr:uid="{00000000-0005-0000-0000-0000D6920000}"/>
    <cellStyle name="Total 10 2 2 2 2 5" xfId="28512" xr:uid="{00000000-0005-0000-0000-0000D7920000}"/>
    <cellStyle name="Total 10 2 2 2 2 6" xfId="35127" xr:uid="{00000000-0005-0000-0000-0000D8920000}"/>
    <cellStyle name="Total 10 2 2 2 3" xfId="28511" xr:uid="{00000000-0005-0000-0000-0000D9920000}"/>
    <cellStyle name="Total 10 2 2 2 4" xfId="33856" xr:uid="{00000000-0005-0000-0000-0000DA920000}"/>
    <cellStyle name="Total 10 2 2 3" xfId="18344" xr:uid="{00000000-0005-0000-0000-0000DB920000}"/>
    <cellStyle name="Total 10 2 2 3 2" xfId="18345" xr:uid="{00000000-0005-0000-0000-0000DC920000}"/>
    <cellStyle name="Total 10 2 2 3 2 2" xfId="18346" xr:uid="{00000000-0005-0000-0000-0000DD920000}"/>
    <cellStyle name="Total 10 2 2 3 2 2 2" xfId="28520" xr:uid="{00000000-0005-0000-0000-0000DE920000}"/>
    <cellStyle name="Total 10 2 2 3 2 2 3" xfId="38439" xr:uid="{00000000-0005-0000-0000-0000DF920000}"/>
    <cellStyle name="Total 10 2 2 3 2 3" xfId="18347" xr:uid="{00000000-0005-0000-0000-0000E0920000}"/>
    <cellStyle name="Total 10 2 2 3 2 3 2" xfId="28521" xr:uid="{00000000-0005-0000-0000-0000E1920000}"/>
    <cellStyle name="Total 10 2 2 3 2 3 3" xfId="40979" xr:uid="{00000000-0005-0000-0000-0000E2920000}"/>
    <cellStyle name="Total 10 2 2 3 2 4" xfId="28519" xr:uid="{00000000-0005-0000-0000-0000E3920000}"/>
    <cellStyle name="Total 10 2 2 3 2 5" xfId="35886" xr:uid="{00000000-0005-0000-0000-0000E4920000}"/>
    <cellStyle name="Total 10 2 2 3 3" xfId="18348" xr:uid="{00000000-0005-0000-0000-0000E5920000}"/>
    <cellStyle name="Total 10 2 2 3 3 2" xfId="28522" xr:uid="{00000000-0005-0000-0000-0000E6920000}"/>
    <cellStyle name="Total 10 2 2 3 3 3" xfId="37165" xr:uid="{00000000-0005-0000-0000-0000E7920000}"/>
    <cellStyle name="Total 10 2 2 3 4" xfId="18349" xr:uid="{00000000-0005-0000-0000-0000E8920000}"/>
    <cellStyle name="Total 10 2 2 3 4 2" xfId="28523" xr:uid="{00000000-0005-0000-0000-0000E9920000}"/>
    <cellStyle name="Total 10 2 2 3 4 3" xfId="39709" xr:uid="{00000000-0005-0000-0000-0000EA920000}"/>
    <cellStyle name="Total 10 2 2 3 5" xfId="28518" xr:uid="{00000000-0005-0000-0000-0000EB920000}"/>
    <cellStyle name="Total 10 2 2 3 6" xfId="34608" xr:uid="{00000000-0005-0000-0000-0000EC920000}"/>
    <cellStyle name="Total 10 2 2 4" xfId="28510" xr:uid="{00000000-0005-0000-0000-0000ED920000}"/>
    <cellStyle name="Total 10 2 2 5" xfId="32653" xr:uid="{00000000-0005-0000-0000-0000EE920000}"/>
    <cellStyle name="Total 10 2 3" xfId="18350" xr:uid="{00000000-0005-0000-0000-0000EF920000}"/>
    <cellStyle name="Total 10 2 3 2" xfId="18351" xr:uid="{00000000-0005-0000-0000-0000F0920000}"/>
    <cellStyle name="Total 10 2 3 2 2" xfId="18352" xr:uid="{00000000-0005-0000-0000-0000F1920000}"/>
    <cellStyle name="Total 10 2 3 2 2 2" xfId="18353" xr:uid="{00000000-0005-0000-0000-0000F2920000}"/>
    <cellStyle name="Total 10 2 3 2 2 2 2" xfId="18354" xr:uid="{00000000-0005-0000-0000-0000F3920000}"/>
    <cellStyle name="Total 10 2 3 2 2 2 2 2" xfId="28528" xr:uid="{00000000-0005-0000-0000-0000F4920000}"/>
    <cellStyle name="Total 10 2 3 2 2 2 2 3" xfId="39111" xr:uid="{00000000-0005-0000-0000-0000F5920000}"/>
    <cellStyle name="Total 10 2 3 2 2 2 3" xfId="18355" xr:uid="{00000000-0005-0000-0000-0000F6920000}"/>
    <cellStyle name="Total 10 2 3 2 2 2 3 2" xfId="28529" xr:uid="{00000000-0005-0000-0000-0000F7920000}"/>
    <cellStyle name="Total 10 2 3 2 2 2 3 3" xfId="41651" xr:uid="{00000000-0005-0000-0000-0000F8920000}"/>
    <cellStyle name="Total 10 2 3 2 2 2 4" xfId="28527" xr:uid="{00000000-0005-0000-0000-0000F9920000}"/>
    <cellStyle name="Total 10 2 3 2 2 2 5" xfId="36558" xr:uid="{00000000-0005-0000-0000-0000FA920000}"/>
    <cellStyle name="Total 10 2 3 2 2 3" xfId="18356" xr:uid="{00000000-0005-0000-0000-0000FB920000}"/>
    <cellStyle name="Total 10 2 3 2 2 3 2" xfId="28530" xr:uid="{00000000-0005-0000-0000-0000FC920000}"/>
    <cellStyle name="Total 10 2 3 2 2 3 3" xfId="37839" xr:uid="{00000000-0005-0000-0000-0000FD920000}"/>
    <cellStyle name="Total 10 2 3 2 2 4" xfId="18357" xr:uid="{00000000-0005-0000-0000-0000FE920000}"/>
    <cellStyle name="Total 10 2 3 2 2 4 2" xfId="28531" xr:uid="{00000000-0005-0000-0000-0000FF920000}"/>
    <cellStyle name="Total 10 2 3 2 2 4 3" xfId="40381" xr:uid="{00000000-0005-0000-0000-000000930000}"/>
    <cellStyle name="Total 10 2 3 2 2 5" xfId="28526" xr:uid="{00000000-0005-0000-0000-000001930000}"/>
    <cellStyle name="Total 10 2 3 2 2 6" xfId="35279" xr:uid="{00000000-0005-0000-0000-000002930000}"/>
    <cellStyle name="Total 10 2 3 2 3" xfId="28525" xr:uid="{00000000-0005-0000-0000-000003930000}"/>
    <cellStyle name="Total 10 2 3 2 4" xfId="34007" xr:uid="{00000000-0005-0000-0000-000004930000}"/>
    <cellStyle name="Total 10 2 3 3" xfId="18358" xr:uid="{00000000-0005-0000-0000-000005930000}"/>
    <cellStyle name="Total 10 2 3 3 2" xfId="18359" xr:uid="{00000000-0005-0000-0000-000006930000}"/>
    <cellStyle name="Total 10 2 3 3 2 2" xfId="18360" xr:uid="{00000000-0005-0000-0000-000007930000}"/>
    <cellStyle name="Total 10 2 3 3 2 2 2" xfId="28534" xr:uid="{00000000-0005-0000-0000-000008930000}"/>
    <cellStyle name="Total 10 2 3 3 2 2 3" xfId="38591" xr:uid="{00000000-0005-0000-0000-000009930000}"/>
    <cellStyle name="Total 10 2 3 3 2 3" xfId="18361" xr:uid="{00000000-0005-0000-0000-00000A930000}"/>
    <cellStyle name="Total 10 2 3 3 2 3 2" xfId="28535" xr:uid="{00000000-0005-0000-0000-00000B930000}"/>
    <cellStyle name="Total 10 2 3 3 2 3 3" xfId="41131" xr:uid="{00000000-0005-0000-0000-00000C930000}"/>
    <cellStyle name="Total 10 2 3 3 2 4" xfId="28533" xr:uid="{00000000-0005-0000-0000-00000D930000}"/>
    <cellStyle name="Total 10 2 3 3 2 5" xfId="36038" xr:uid="{00000000-0005-0000-0000-00000E930000}"/>
    <cellStyle name="Total 10 2 3 3 3" xfId="18362" xr:uid="{00000000-0005-0000-0000-00000F930000}"/>
    <cellStyle name="Total 10 2 3 3 3 2" xfId="28536" xr:uid="{00000000-0005-0000-0000-000010930000}"/>
    <cellStyle name="Total 10 2 3 3 3 3" xfId="37317" xr:uid="{00000000-0005-0000-0000-000011930000}"/>
    <cellStyle name="Total 10 2 3 3 4" xfId="18363" xr:uid="{00000000-0005-0000-0000-000012930000}"/>
    <cellStyle name="Total 10 2 3 3 4 2" xfId="28537" xr:uid="{00000000-0005-0000-0000-000013930000}"/>
    <cellStyle name="Total 10 2 3 3 4 3" xfId="39861" xr:uid="{00000000-0005-0000-0000-000014930000}"/>
    <cellStyle name="Total 10 2 3 3 5" xfId="28532" xr:uid="{00000000-0005-0000-0000-000015930000}"/>
    <cellStyle name="Total 10 2 3 3 6" xfId="34756" xr:uid="{00000000-0005-0000-0000-000016930000}"/>
    <cellStyle name="Total 10 2 3 4" xfId="28524" xr:uid="{00000000-0005-0000-0000-000017930000}"/>
    <cellStyle name="Total 10 2 3 5" xfId="32798" xr:uid="{00000000-0005-0000-0000-000018930000}"/>
    <cellStyle name="Total 10 2 4" xfId="18364" xr:uid="{00000000-0005-0000-0000-000019930000}"/>
    <cellStyle name="Total 10 2 4 2" xfId="18365" xr:uid="{00000000-0005-0000-0000-00001A930000}"/>
    <cellStyle name="Total 10 2 4 2 2" xfId="18366" xr:uid="{00000000-0005-0000-0000-00001B930000}"/>
    <cellStyle name="Total 10 2 4 2 2 2" xfId="18367" xr:uid="{00000000-0005-0000-0000-00001C930000}"/>
    <cellStyle name="Total 10 2 4 2 2 2 2" xfId="18368" xr:uid="{00000000-0005-0000-0000-00001D930000}"/>
    <cellStyle name="Total 10 2 4 2 2 2 2 2" xfId="28542" xr:uid="{00000000-0005-0000-0000-00001E930000}"/>
    <cellStyle name="Total 10 2 4 2 2 2 2 3" xfId="39270" xr:uid="{00000000-0005-0000-0000-00001F930000}"/>
    <cellStyle name="Total 10 2 4 2 2 2 3" xfId="18369" xr:uid="{00000000-0005-0000-0000-000020930000}"/>
    <cellStyle name="Total 10 2 4 2 2 2 3 2" xfId="28543" xr:uid="{00000000-0005-0000-0000-000021930000}"/>
    <cellStyle name="Total 10 2 4 2 2 2 3 3" xfId="41810" xr:uid="{00000000-0005-0000-0000-000022930000}"/>
    <cellStyle name="Total 10 2 4 2 2 2 4" xfId="28541" xr:uid="{00000000-0005-0000-0000-000023930000}"/>
    <cellStyle name="Total 10 2 4 2 2 2 5" xfId="36717" xr:uid="{00000000-0005-0000-0000-000024930000}"/>
    <cellStyle name="Total 10 2 4 2 2 3" xfId="18370" xr:uid="{00000000-0005-0000-0000-000025930000}"/>
    <cellStyle name="Total 10 2 4 2 2 3 2" xfId="28544" xr:uid="{00000000-0005-0000-0000-000026930000}"/>
    <cellStyle name="Total 10 2 4 2 2 3 3" xfId="38000" xr:uid="{00000000-0005-0000-0000-000027930000}"/>
    <cellStyle name="Total 10 2 4 2 2 4" xfId="18371" xr:uid="{00000000-0005-0000-0000-000028930000}"/>
    <cellStyle name="Total 10 2 4 2 2 4 2" xfId="28545" xr:uid="{00000000-0005-0000-0000-000029930000}"/>
    <cellStyle name="Total 10 2 4 2 2 4 3" xfId="40540" xr:uid="{00000000-0005-0000-0000-00002A930000}"/>
    <cellStyle name="Total 10 2 4 2 2 5" xfId="28540" xr:uid="{00000000-0005-0000-0000-00002B930000}"/>
    <cellStyle name="Total 10 2 4 2 2 6" xfId="35440" xr:uid="{00000000-0005-0000-0000-00002C930000}"/>
    <cellStyle name="Total 10 2 4 2 3" xfId="28539" xr:uid="{00000000-0005-0000-0000-00002D930000}"/>
    <cellStyle name="Total 10 2 4 2 4" xfId="34168" xr:uid="{00000000-0005-0000-0000-00002E930000}"/>
    <cellStyle name="Total 10 2 4 3" xfId="18372" xr:uid="{00000000-0005-0000-0000-00002F930000}"/>
    <cellStyle name="Total 10 2 4 3 2" xfId="18373" xr:uid="{00000000-0005-0000-0000-000030930000}"/>
    <cellStyle name="Total 10 2 4 3 2 2" xfId="18374" xr:uid="{00000000-0005-0000-0000-000031930000}"/>
    <cellStyle name="Total 10 2 4 3 2 2 2" xfId="28548" xr:uid="{00000000-0005-0000-0000-000032930000}"/>
    <cellStyle name="Total 10 2 4 3 2 2 3" xfId="38750" xr:uid="{00000000-0005-0000-0000-000033930000}"/>
    <cellStyle name="Total 10 2 4 3 2 3" xfId="18375" xr:uid="{00000000-0005-0000-0000-000034930000}"/>
    <cellStyle name="Total 10 2 4 3 2 3 2" xfId="28549" xr:uid="{00000000-0005-0000-0000-000035930000}"/>
    <cellStyle name="Total 10 2 4 3 2 3 3" xfId="41290" xr:uid="{00000000-0005-0000-0000-000036930000}"/>
    <cellStyle name="Total 10 2 4 3 2 4" xfId="28547" xr:uid="{00000000-0005-0000-0000-000037930000}"/>
    <cellStyle name="Total 10 2 4 3 2 5" xfId="36197" xr:uid="{00000000-0005-0000-0000-000038930000}"/>
    <cellStyle name="Total 10 2 4 3 3" xfId="18376" xr:uid="{00000000-0005-0000-0000-000039930000}"/>
    <cellStyle name="Total 10 2 4 3 3 2" xfId="28550" xr:uid="{00000000-0005-0000-0000-00003A930000}"/>
    <cellStyle name="Total 10 2 4 3 3 3" xfId="37478" xr:uid="{00000000-0005-0000-0000-00003B930000}"/>
    <cellStyle name="Total 10 2 4 3 4" xfId="18377" xr:uid="{00000000-0005-0000-0000-00003C930000}"/>
    <cellStyle name="Total 10 2 4 3 4 2" xfId="28551" xr:uid="{00000000-0005-0000-0000-00003D930000}"/>
    <cellStyle name="Total 10 2 4 3 4 3" xfId="40020" xr:uid="{00000000-0005-0000-0000-00003E930000}"/>
    <cellStyle name="Total 10 2 4 3 5" xfId="28546" xr:uid="{00000000-0005-0000-0000-00003F930000}"/>
    <cellStyle name="Total 10 2 4 3 6" xfId="34918" xr:uid="{00000000-0005-0000-0000-000040930000}"/>
    <cellStyle name="Total 10 2 4 4" xfId="28538" xr:uid="{00000000-0005-0000-0000-000041930000}"/>
    <cellStyle name="Total 10 2 4 5" xfId="33632" xr:uid="{00000000-0005-0000-0000-000042930000}"/>
    <cellStyle name="Total 10 2 5" xfId="18378" xr:uid="{00000000-0005-0000-0000-000043930000}"/>
    <cellStyle name="Total 10 2 5 2" xfId="18379" xr:uid="{00000000-0005-0000-0000-000044930000}"/>
    <cellStyle name="Total 10 2 5 2 2" xfId="18380" xr:uid="{00000000-0005-0000-0000-000045930000}"/>
    <cellStyle name="Total 10 2 5 2 2 2" xfId="18381" xr:uid="{00000000-0005-0000-0000-000046930000}"/>
    <cellStyle name="Total 10 2 5 2 2 2 2" xfId="28555" xr:uid="{00000000-0005-0000-0000-000047930000}"/>
    <cellStyle name="Total 10 2 5 2 2 2 3" xfId="38291" xr:uid="{00000000-0005-0000-0000-000048930000}"/>
    <cellStyle name="Total 10 2 5 2 2 3" xfId="18382" xr:uid="{00000000-0005-0000-0000-000049930000}"/>
    <cellStyle name="Total 10 2 5 2 2 3 2" xfId="28556" xr:uid="{00000000-0005-0000-0000-00004A930000}"/>
    <cellStyle name="Total 10 2 5 2 2 3 3" xfId="40831" xr:uid="{00000000-0005-0000-0000-00004B930000}"/>
    <cellStyle name="Total 10 2 5 2 2 4" xfId="28554" xr:uid="{00000000-0005-0000-0000-00004C930000}"/>
    <cellStyle name="Total 10 2 5 2 2 5" xfId="35738" xr:uid="{00000000-0005-0000-0000-00004D930000}"/>
    <cellStyle name="Total 10 2 5 2 3" xfId="18383" xr:uid="{00000000-0005-0000-0000-00004E930000}"/>
    <cellStyle name="Total 10 2 5 2 3 2" xfId="28557" xr:uid="{00000000-0005-0000-0000-00004F930000}"/>
    <cellStyle name="Total 10 2 5 2 3 3" xfId="37017" xr:uid="{00000000-0005-0000-0000-000050930000}"/>
    <cellStyle name="Total 10 2 5 2 4" xfId="18384" xr:uid="{00000000-0005-0000-0000-000051930000}"/>
    <cellStyle name="Total 10 2 5 2 4 2" xfId="28558" xr:uid="{00000000-0005-0000-0000-000052930000}"/>
    <cellStyle name="Total 10 2 5 2 4 3" xfId="39561" xr:uid="{00000000-0005-0000-0000-000053930000}"/>
    <cellStyle name="Total 10 2 5 2 5" xfId="28553" xr:uid="{00000000-0005-0000-0000-000054930000}"/>
    <cellStyle name="Total 10 2 5 2 6" xfId="34463" xr:uid="{00000000-0005-0000-0000-000055930000}"/>
    <cellStyle name="Total 10 2 5 3" xfId="28552" xr:uid="{00000000-0005-0000-0000-000056930000}"/>
    <cellStyle name="Total 10 2 5 4" xfId="32495" xr:uid="{00000000-0005-0000-0000-000057930000}"/>
    <cellStyle name="Total 10 2 6" xfId="18385" xr:uid="{00000000-0005-0000-0000-000058930000}"/>
    <cellStyle name="Total 10 2 6 2" xfId="18386" xr:uid="{00000000-0005-0000-0000-000059930000}"/>
    <cellStyle name="Total 10 2 6 2 2" xfId="18387" xr:uid="{00000000-0005-0000-0000-00005A930000}"/>
    <cellStyle name="Total 10 2 6 2 2 2" xfId="18388" xr:uid="{00000000-0005-0000-0000-00005B930000}"/>
    <cellStyle name="Total 10 2 6 2 2 2 2" xfId="28562" xr:uid="{00000000-0005-0000-0000-00005C930000}"/>
    <cellStyle name="Total 10 2 6 2 2 2 3" xfId="38811" xr:uid="{00000000-0005-0000-0000-00005D930000}"/>
    <cellStyle name="Total 10 2 6 2 2 3" xfId="18389" xr:uid="{00000000-0005-0000-0000-00005E930000}"/>
    <cellStyle name="Total 10 2 6 2 2 3 2" xfId="28563" xr:uid="{00000000-0005-0000-0000-00005F930000}"/>
    <cellStyle name="Total 10 2 6 2 2 3 3" xfId="41351" xr:uid="{00000000-0005-0000-0000-000060930000}"/>
    <cellStyle name="Total 10 2 6 2 2 4" xfId="28561" xr:uid="{00000000-0005-0000-0000-000061930000}"/>
    <cellStyle name="Total 10 2 6 2 2 5" xfId="36258" xr:uid="{00000000-0005-0000-0000-000062930000}"/>
    <cellStyle name="Total 10 2 6 2 3" xfId="18390" xr:uid="{00000000-0005-0000-0000-000063930000}"/>
    <cellStyle name="Total 10 2 6 2 3 2" xfId="28564" xr:uid="{00000000-0005-0000-0000-000064930000}"/>
    <cellStyle name="Total 10 2 6 2 3 3" xfId="37539" xr:uid="{00000000-0005-0000-0000-000065930000}"/>
    <cellStyle name="Total 10 2 6 2 4" xfId="18391" xr:uid="{00000000-0005-0000-0000-000066930000}"/>
    <cellStyle name="Total 10 2 6 2 4 2" xfId="28565" xr:uid="{00000000-0005-0000-0000-000067930000}"/>
    <cellStyle name="Total 10 2 6 2 4 3" xfId="40081" xr:uid="{00000000-0005-0000-0000-000068930000}"/>
    <cellStyle name="Total 10 2 6 2 5" xfId="28560" xr:uid="{00000000-0005-0000-0000-000069930000}"/>
    <cellStyle name="Total 10 2 6 2 6" xfId="34979" xr:uid="{00000000-0005-0000-0000-00006A930000}"/>
    <cellStyle name="Total 10 2 6 3" xfId="28559" xr:uid="{00000000-0005-0000-0000-00006B930000}"/>
    <cellStyle name="Total 10 2 6 4" xfId="33706" xr:uid="{00000000-0005-0000-0000-00006C930000}"/>
    <cellStyle name="Total 10 2 7" xfId="18392" xr:uid="{00000000-0005-0000-0000-00006D930000}"/>
    <cellStyle name="Total 10 2 7 2" xfId="18393" xr:uid="{00000000-0005-0000-0000-00006E930000}"/>
    <cellStyle name="Total 10 2 7 2 2" xfId="18394" xr:uid="{00000000-0005-0000-0000-00006F930000}"/>
    <cellStyle name="Total 10 2 7 2 2 2" xfId="28568" xr:uid="{00000000-0005-0000-0000-000070930000}"/>
    <cellStyle name="Total 10 2 7 2 2 3" xfId="38152" xr:uid="{00000000-0005-0000-0000-000071930000}"/>
    <cellStyle name="Total 10 2 7 2 3" xfId="18395" xr:uid="{00000000-0005-0000-0000-000072930000}"/>
    <cellStyle name="Total 10 2 7 2 3 2" xfId="28569" xr:uid="{00000000-0005-0000-0000-000073930000}"/>
    <cellStyle name="Total 10 2 7 2 3 3" xfId="40692" xr:uid="{00000000-0005-0000-0000-000074930000}"/>
    <cellStyle name="Total 10 2 7 2 4" xfId="28567" xr:uid="{00000000-0005-0000-0000-000075930000}"/>
    <cellStyle name="Total 10 2 7 2 5" xfId="35599" xr:uid="{00000000-0005-0000-0000-000076930000}"/>
    <cellStyle name="Total 10 2 7 3" xfId="18396" xr:uid="{00000000-0005-0000-0000-000077930000}"/>
    <cellStyle name="Total 10 2 7 3 2" xfId="28570" xr:uid="{00000000-0005-0000-0000-000078930000}"/>
    <cellStyle name="Total 10 2 7 3 3" xfId="36878" xr:uid="{00000000-0005-0000-0000-000079930000}"/>
    <cellStyle name="Total 10 2 7 4" xfId="18397" xr:uid="{00000000-0005-0000-0000-00007A930000}"/>
    <cellStyle name="Total 10 2 7 4 2" xfId="28571" xr:uid="{00000000-0005-0000-0000-00007B930000}"/>
    <cellStyle name="Total 10 2 7 4 3" xfId="39422" xr:uid="{00000000-0005-0000-0000-00007C930000}"/>
    <cellStyle name="Total 10 2 7 5" xfId="28566" xr:uid="{00000000-0005-0000-0000-00007D930000}"/>
    <cellStyle name="Total 10 2 7 6" xfId="34324" xr:uid="{00000000-0005-0000-0000-00007E930000}"/>
    <cellStyle name="Total 10 2 8" xfId="18398" xr:uid="{00000000-0005-0000-0000-00007F930000}"/>
    <cellStyle name="Total 10 2 8 2" xfId="28572" xr:uid="{00000000-0005-0000-0000-000080930000}"/>
    <cellStyle name="Total 10 2 9" xfId="18335" xr:uid="{00000000-0005-0000-0000-000081930000}"/>
    <cellStyle name="Total 10 3" xfId="2855" xr:uid="{00000000-0005-0000-0000-000082930000}"/>
    <cellStyle name="Total 10 3 2" xfId="18400" xr:uid="{00000000-0005-0000-0000-000083930000}"/>
    <cellStyle name="Total 10 3 2 2" xfId="18401" xr:uid="{00000000-0005-0000-0000-000084930000}"/>
    <cellStyle name="Total 10 3 2 2 2" xfId="18402" xr:uid="{00000000-0005-0000-0000-000085930000}"/>
    <cellStyle name="Total 10 3 2 2 2 2" xfId="18403" xr:uid="{00000000-0005-0000-0000-000086930000}"/>
    <cellStyle name="Total 10 3 2 2 2 2 2" xfId="28577" xr:uid="{00000000-0005-0000-0000-000087930000}"/>
    <cellStyle name="Total 10 3 2 2 2 2 3" xfId="38881" xr:uid="{00000000-0005-0000-0000-000088930000}"/>
    <cellStyle name="Total 10 3 2 2 2 3" xfId="18404" xr:uid="{00000000-0005-0000-0000-000089930000}"/>
    <cellStyle name="Total 10 3 2 2 2 3 2" xfId="28578" xr:uid="{00000000-0005-0000-0000-00008A930000}"/>
    <cellStyle name="Total 10 3 2 2 2 3 3" xfId="41421" xr:uid="{00000000-0005-0000-0000-00008B930000}"/>
    <cellStyle name="Total 10 3 2 2 2 4" xfId="28576" xr:uid="{00000000-0005-0000-0000-00008C930000}"/>
    <cellStyle name="Total 10 3 2 2 2 5" xfId="36328" xr:uid="{00000000-0005-0000-0000-00008D930000}"/>
    <cellStyle name="Total 10 3 2 2 3" xfId="18405" xr:uid="{00000000-0005-0000-0000-00008E930000}"/>
    <cellStyle name="Total 10 3 2 2 3 2" xfId="28579" xr:uid="{00000000-0005-0000-0000-00008F930000}"/>
    <cellStyle name="Total 10 3 2 2 3 3" xfId="37609" xr:uid="{00000000-0005-0000-0000-000090930000}"/>
    <cellStyle name="Total 10 3 2 2 4" xfId="18406" xr:uid="{00000000-0005-0000-0000-000091930000}"/>
    <cellStyle name="Total 10 3 2 2 4 2" xfId="28580" xr:uid="{00000000-0005-0000-0000-000092930000}"/>
    <cellStyle name="Total 10 3 2 2 4 3" xfId="40151" xr:uid="{00000000-0005-0000-0000-000093930000}"/>
    <cellStyle name="Total 10 3 2 2 5" xfId="28575" xr:uid="{00000000-0005-0000-0000-000094930000}"/>
    <cellStyle name="Total 10 3 2 2 6" xfId="35049" xr:uid="{00000000-0005-0000-0000-000095930000}"/>
    <cellStyle name="Total 10 3 2 3" xfId="28574" xr:uid="{00000000-0005-0000-0000-000096930000}"/>
    <cellStyle name="Total 10 3 2 4" xfId="33778" xr:uid="{00000000-0005-0000-0000-000097930000}"/>
    <cellStyle name="Total 10 3 3" xfId="18407" xr:uid="{00000000-0005-0000-0000-000098930000}"/>
    <cellStyle name="Total 10 3 3 2" xfId="18408" xr:uid="{00000000-0005-0000-0000-000099930000}"/>
    <cellStyle name="Total 10 3 3 2 2" xfId="18409" xr:uid="{00000000-0005-0000-0000-00009A930000}"/>
    <cellStyle name="Total 10 3 3 2 2 2" xfId="28583" xr:uid="{00000000-0005-0000-0000-00009B930000}"/>
    <cellStyle name="Total 10 3 3 2 2 3" xfId="38361" xr:uid="{00000000-0005-0000-0000-00009C930000}"/>
    <cellStyle name="Total 10 3 3 2 3" xfId="18410" xr:uid="{00000000-0005-0000-0000-00009D930000}"/>
    <cellStyle name="Total 10 3 3 2 3 2" xfId="28584" xr:uid="{00000000-0005-0000-0000-00009E930000}"/>
    <cellStyle name="Total 10 3 3 2 3 3" xfId="40901" xr:uid="{00000000-0005-0000-0000-00009F930000}"/>
    <cellStyle name="Total 10 3 3 2 4" xfId="28582" xr:uid="{00000000-0005-0000-0000-0000A0930000}"/>
    <cellStyle name="Total 10 3 3 2 5" xfId="35808" xr:uid="{00000000-0005-0000-0000-0000A1930000}"/>
    <cellStyle name="Total 10 3 3 3" xfId="18411" xr:uid="{00000000-0005-0000-0000-0000A2930000}"/>
    <cellStyle name="Total 10 3 3 3 2" xfId="28585" xr:uid="{00000000-0005-0000-0000-0000A3930000}"/>
    <cellStyle name="Total 10 3 3 3 3" xfId="37087" xr:uid="{00000000-0005-0000-0000-0000A4930000}"/>
    <cellStyle name="Total 10 3 3 4" xfId="18412" xr:uid="{00000000-0005-0000-0000-0000A5930000}"/>
    <cellStyle name="Total 10 3 3 4 2" xfId="28586" xr:uid="{00000000-0005-0000-0000-0000A6930000}"/>
    <cellStyle name="Total 10 3 3 4 3" xfId="39631" xr:uid="{00000000-0005-0000-0000-0000A7930000}"/>
    <cellStyle name="Total 10 3 3 5" xfId="28581" xr:uid="{00000000-0005-0000-0000-0000A8930000}"/>
    <cellStyle name="Total 10 3 3 6" xfId="34531" xr:uid="{00000000-0005-0000-0000-0000A9930000}"/>
    <cellStyle name="Total 10 3 4" xfId="18399" xr:uid="{00000000-0005-0000-0000-0000AA930000}"/>
    <cellStyle name="Total 10 3 5" xfId="28573" xr:uid="{00000000-0005-0000-0000-0000AB930000}"/>
    <cellStyle name="Total 10 4" xfId="18413" xr:uid="{00000000-0005-0000-0000-0000AC930000}"/>
    <cellStyle name="Total 10 4 2" xfId="18414" xr:uid="{00000000-0005-0000-0000-0000AD930000}"/>
    <cellStyle name="Total 10 4 2 2" xfId="18415" xr:uid="{00000000-0005-0000-0000-0000AE930000}"/>
    <cellStyle name="Total 10 4 2 2 2" xfId="18416" xr:uid="{00000000-0005-0000-0000-0000AF930000}"/>
    <cellStyle name="Total 10 4 2 2 2 2" xfId="18417" xr:uid="{00000000-0005-0000-0000-0000B0930000}"/>
    <cellStyle name="Total 10 4 2 2 2 2 2" xfId="28591" xr:uid="{00000000-0005-0000-0000-0000B1930000}"/>
    <cellStyle name="Total 10 4 2 2 2 2 3" xfId="39032" xr:uid="{00000000-0005-0000-0000-0000B2930000}"/>
    <cellStyle name="Total 10 4 2 2 2 3" xfId="18418" xr:uid="{00000000-0005-0000-0000-0000B3930000}"/>
    <cellStyle name="Total 10 4 2 2 2 3 2" xfId="28592" xr:uid="{00000000-0005-0000-0000-0000B4930000}"/>
    <cellStyle name="Total 10 4 2 2 2 3 3" xfId="41572" xr:uid="{00000000-0005-0000-0000-0000B5930000}"/>
    <cellStyle name="Total 10 4 2 2 2 4" xfId="28590" xr:uid="{00000000-0005-0000-0000-0000B6930000}"/>
    <cellStyle name="Total 10 4 2 2 2 5" xfId="36479" xr:uid="{00000000-0005-0000-0000-0000B7930000}"/>
    <cellStyle name="Total 10 4 2 2 3" xfId="18419" xr:uid="{00000000-0005-0000-0000-0000B8930000}"/>
    <cellStyle name="Total 10 4 2 2 3 2" xfId="28593" xr:uid="{00000000-0005-0000-0000-0000B9930000}"/>
    <cellStyle name="Total 10 4 2 2 3 3" xfId="37760" xr:uid="{00000000-0005-0000-0000-0000BA930000}"/>
    <cellStyle name="Total 10 4 2 2 4" xfId="18420" xr:uid="{00000000-0005-0000-0000-0000BB930000}"/>
    <cellStyle name="Total 10 4 2 2 4 2" xfId="28594" xr:uid="{00000000-0005-0000-0000-0000BC930000}"/>
    <cellStyle name="Total 10 4 2 2 4 3" xfId="40302" xr:uid="{00000000-0005-0000-0000-0000BD930000}"/>
    <cellStyle name="Total 10 4 2 2 5" xfId="28589" xr:uid="{00000000-0005-0000-0000-0000BE930000}"/>
    <cellStyle name="Total 10 4 2 2 6" xfId="35200" xr:uid="{00000000-0005-0000-0000-0000BF930000}"/>
    <cellStyle name="Total 10 4 2 3" xfId="28588" xr:uid="{00000000-0005-0000-0000-0000C0930000}"/>
    <cellStyle name="Total 10 4 2 4" xfId="33929" xr:uid="{00000000-0005-0000-0000-0000C1930000}"/>
    <cellStyle name="Total 10 4 3" xfId="18421" xr:uid="{00000000-0005-0000-0000-0000C2930000}"/>
    <cellStyle name="Total 10 4 3 2" xfId="18422" xr:uid="{00000000-0005-0000-0000-0000C3930000}"/>
    <cellStyle name="Total 10 4 3 2 2" xfId="18423" xr:uid="{00000000-0005-0000-0000-0000C4930000}"/>
    <cellStyle name="Total 10 4 3 2 2 2" xfId="28597" xr:uid="{00000000-0005-0000-0000-0000C5930000}"/>
    <cellStyle name="Total 10 4 3 2 2 3" xfId="38512" xr:uid="{00000000-0005-0000-0000-0000C6930000}"/>
    <cellStyle name="Total 10 4 3 2 3" xfId="18424" xr:uid="{00000000-0005-0000-0000-0000C7930000}"/>
    <cellStyle name="Total 10 4 3 2 3 2" xfId="28598" xr:uid="{00000000-0005-0000-0000-0000C8930000}"/>
    <cellStyle name="Total 10 4 3 2 3 3" xfId="41052" xr:uid="{00000000-0005-0000-0000-0000C9930000}"/>
    <cellStyle name="Total 10 4 3 2 4" xfId="28596" xr:uid="{00000000-0005-0000-0000-0000CA930000}"/>
    <cellStyle name="Total 10 4 3 2 5" xfId="35959" xr:uid="{00000000-0005-0000-0000-0000CB930000}"/>
    <cellStyle name="Total 10 4 3 3" xfId="18425" xr:uid="{00000000-0005-0000-0000-0000CC930000}"/>
    <cellStyle name="Total 10 4 3 3 2" xfId="28599" xr:uid="{00000000-0005-0000-0000-0000CD930000}"/>
    <cellStyle name="Total 10 4 3 3 3" xfId="37238" xr:uid="{00000000-0005-0000-0000-0000CE930000}"/>
    <cellStyle name="Total 10 4 3 4" xfId="18426" xr:uid="{00000000-0005-0000-0000-0000CF930000}"/>
    <cellStyle name="Total 10 4 3 4 2" xfId="28600" xr:uid="{00000000-0005-0000-0000-0000D0930000}"/>
    <cellStyle name="Total 10 4 3 4 3" xfId="39782" xr:uid="{00000000-0005-0000-0000-0000D1930000}"/>
    <cellStyle name="Total 10 4 3 5" xfId="28595" xr:uid="{00000000-0005-0000-0000-0000D2930000}"/>
    <cellStyle name="Total 10 4 3 6" xfId="34678" xr:uid="{00000000-0005-0000-0000-0000D3930000}"/>
    <cellStyle name="Total 10 4 4" xfId="18427" xr:uid="{00000000-0005-0000-0000-0000D4930000}"/>
    <cellStyle name="Total 10 4 4 2" xfId="28601" xr:uid="{00000000-0005-0000-0000-0000D5930000}"/>
    <cellStyle name="Total 10 4 5" xfId="28587" xr:uid="{00000000-0005-0000-0000-0000D6930000}"/>
    <cellStyle name="Total 10 4 6" xfId="32725" xr:uid="{00000000-0005-0000-0000-0000D7930000}"/>
    <cellStyle name="Total 10 5" xfId="18428" xr:uid="{00000000-0005-0000-0000-0000D8930000}"/>
    <cellStyle name="Total 10 5 2" xfId="18429" xr:uid="{00000000-0005-0000-0000-0000D9930000}"/>
    <cellStyle name="Total 10 5 2 2" xfId="18430" xr:uid="{00000000-0005-0000-0000-0000DA930000}"/>
    <cellStyle name="Total 10 5 2 2 2" xfId="18431" xr:uid="{00000000-0005-0000-0000-0000DB930000}"/>
    <cellStyle name="Total 10 5 2 2 2 2" xfId="18432" xr:uid="{00000000-0005-0000-0000-0000DC930000}"/>
    <cellStyle name="Total 10 5 2 2 2 2 2" xfId="28606" xr:uid="{00000000-0005-0000-0000-0000DD930000}"/>
    <cellStyle name="Total 10 5 2 2 2 2 3" xfId="39191" xr:uid="{00000000-0005-0000-0000-0000DE930000}"/>
    <cellStyle name="Total 10 5 2 2 2 3" xfId="18433" xr:uid="{00000000-0005-0000-0000-0000DF930000}"/>
    <cellStyle name="Total 10 5 2 2 2 3 2" xfId="28607" xr:uid="{00000000-0005-0000-0000-0000E0930000}"/>
    <cellStyle name="Total 10 5 2 2 2 3 3" xfId="41731" xr:uid="{00000000-0005-0000-0000-0000E1930000}"/>
    <cellStyle name="Total 10 5 2 2 2 4" xfId="28605" xr:uid="{00000000-0005-0000-0000-0000E2930000}"/>
    <cellStyle name="Total 10 5 2 2 2 5" xfId="36638" xr:uid="{00000000-0005-0000-0000-0000E3930000}"/>
    <cellStyle name="Total 10 5 2 2 3" xfId="18434" xr:uid="{00000000-0005-0000-0000-0000E4930000}"/>
    <cellStyle name="Total 10 5 2 2 3 2" xfId="28608" xr:uid="{00000000-0005-0000-0000-0000E5930000}"/>
    <cellStyle name="Total 10 5 2 2 3 3" xfId="37921" xr:uid="{00000000-0005-0000-0000-0000E6930000}"/>
    <cellStyle name="Total 10 5 2 2 4" xfId="18435" xr:uid="{00000000-0005-0000-0000-0000E7930000}"/>
    <cellStyle name="Total 10 5 2 2 4 2" xfId="28609" xr:uid="{00000000-0005-0000-0000-0000E8930000}"/>
    <cellStyle name="Total 10 5 2 2 4 3" xfId="40461" xr:uid="{00000000-0005-0000-0000-0000E9930000}"/>
    <cellStyle name="Total 10 5 2 2 5" xfId="28604" xr:uid="{00000000-0005-0000-0000-0000EA930000}"/>
    <cellStyle name="Total 10 5 2 2 6" xfId="35361" xr:uid="{00000000-0005-0000-0000-0000EB930000}"/>
    <cellStyle name="Total 10 5 2 3" xfId="28603" xr:uid="{00000000-0005-0000-0000-0000EC930000}"/>
    <cellStyle name="Total 10 5 2 4" xfId="34089" xr:uid="{00000000-0005-0000-0000-0000ED930000}"/>
    <cellStyle name="Total 10 5 3" xfId="18436" xr:uid="{00000000-0005-0000-0000-0000EE930000}"/>
    <cellStyle name="Total 10 5 3 2" xfId="18437" xr:uid="{00000000-0005-0000-0000-0000EF930000}"/>
    <cellStyle name="Total 10 5 3 2 2" xfId="18438" xr:uid="{00000000-0005-0000-0000-0000F0930000}"/>
    <cellStyle name="Total 10 5 3 2 2 2" xfId="28612" xr:uid="{00000000-0005-0000-0000-0000F1930000}"/>
    <cellStyle name="Total 10 5 3 2 2 3" xfId="38671" xr:uid="{00000000-0005-0000-0000-0000F2930000}"/>
    <cellStyle name="Total 10 5 3 2 3" xfId="18439" xr:uid="{00000000-0005-0000-0000-0000F3930000}"/>
    <cellStyle name="Total 10 5 3 2 3 2" xfId="28613" xr:uid="{00000000-0005-0000-0000-0000F4930000}"/>
    <cellStyle name="Total 10 5 3 2 3 3" xfId="41211" xr:uid="{00000000-0005-0000-0000-0000F5930000}"/>
    <cellStyle name="Total 10 5 3 2 4" xfId="28611" xr:uid="{00000000-0005-0000-0000-0000F6930000}"/>
    <cellStyle name="Total 10 5 3 2 5" xfId="36118" xr:uid="{00000000-0005-0000-0000-0000F7930000}"/>
    <cellStyle name="Total 10 5 3 3" xfId="18440" xr:uid="{00000000-0005-0000-0000-0000F8930000}"/>
    <cellStyle name="Total 10 5 3 3 2" xfId="28614" xr:uid="{00000000-0005-0000-0000-0000F9930000}"/>
    <cellStyle name="Total 10 5 3 3 3" xfId="37399" xr:uid="{00000000-0005-0000-0000-0000FA930000}"/>
    <cellStyle name="Total 10 5 3 4" xfId="18441" xr:uid="{00000000-0005-0000-0000-0000FB930000}"/>
    <cellStyle name="Total 10 5 3 4 2" xfId="28615" xr:uid="{00000000-0005-0000-0000-0000FC930000}"/>
    <cellStyle name="Total 10 5 3 4 3" xfId="39941" xr:uid="{00000000-0005-0000-0000-0000FD930000}"/>
    <cellStyle name="Total 10 5 3 5" xfId="28610" xr:uid="{00000000-0005-0000-0000-0000FE930000}"/>
    <cellStyle name="Total 10 5 3 6" xfId="34838" xr:uid="{00000000-0005-0000-0000-0000FF930000}"/>
    <cellStyle name="Total 10 5 4" xfId="28602" xr:uid="{00000000-0005-0000-0000-000000940000}"/>
    <cellStyle name="Total 10 5 5" xfId="32902" xr:uid="{00000000-0005-0000-0000-000001940000}"/>
    <cellStyle name="Total 10 6" xfId="18442" xr:uid="{00000000-0005-0000-0000-000002940000}"/>
    <cellStyle name="Total 10 6 2" xfId="18443" xr:uid="{00000000-0005-0000-0000-000003940000}"/>
    <cellStyle name="Total 10 6 2 2" xfId="18444" xr:uid="{00000000-0005-0000-0000-000004940000}"/>
    <cellStyle name="Total 10 6 2 2 2" xfId="18445" xr:uid="{00000000-0005-0000-0000-000005940000}"/>
    <cellStyle name="Total 10 6 2 2 2 2" xfId="28619" xr:uid="{00000000-0005-0000-0000-000006940000}"/>
    <cellStyle name="Total 10 6 2 2 2 3" xfId="38220" xr:uid="{00000000-0005-0000-0000-000007940000}"/>
    <cellStyle name="Total 10 6 2 2 3" xfId="18446" xr:uid="{00000000-0005-0000-0000-000008940000}"/>
    <cellStyle name="Total 10 6 2 2 3 2" xfId="28620" xr:uid="{00000000-0005-0000-0000-000009940000}"/>
    <cellStyle name="Total 10 6 2 2 3 3" xfId="40760" xr:uid="{00000000-0005-0000-0000-00000A940000}"/>
    <cellStyle name="Total 10 6 2 2 4" xfId="28618" xr:uid="{00000000-0005-0000-0000-00000B940000}"/>
    <cellStyle name="Total 10 6 2 2 5" xfId="35667" xr:uid="{00000000-0005-0000-0000-00000C940000}"/>
    <cellStyle name="Total 10 6 2 3" xfId="18447" xr:uid="{00000000-0005-0000-0000-00000D940000}"/>
    <cellStyle name="Total 10 6 2 3 2" xfId="28621" xr:uid="{00000000-0005-0000-0000-00000E940000}"/>
    <cellStyle name="Total 10 6 2 3 3" xfId="36946" xr:uid="{00000000-0005-0000-0000-00000F940000}"/>
    <cellStyle name="Total 10 6 2 4" xfId="18448" xr:uid="{00000000-0005-0000-0000-000010940000}"/>
    <cellStyle name="Total 10 6 2 4 2" xfId="28622" xr:uid="{00000000-0005-0000-0000-000011940000}"/>
    <cellStyle name="Total 10 6 2 4 3" xfId="39490" xr:uid="{00000000-0005-0000-0000-000012940000}"/>
    <cellStyle name="Total 10 6 2 5" xfId="28617" xr:uid="{00000000-0005-0000-0000-000013940000}"/>
    <cellStyle name="Total 10 6 2 6" xfId="34392" xr:uid="{00000000-0005-0000-0000-000014940000}"/>
    <cellStyle name="Total 10 6 3" xfId="28616" xr:uid="{00000000-0005-0000-0000-000015940000}"/>
    <cellStyle name="Total 10 6 4" xfId="31793" xr:uid="{00000000-0005-0000-0000-000016940000}"/>
    <cellStyle name="Total 10 7" xfId="18449" xr:uid="{00000000-0005-0000-0000-000017940000}"/>
    <cellStyle name="Total 10 7 2" xfId="18450" xr:uid="{00000000-0005-0000-0000-000018940000}"/>
    <cellStyle name="Total 10 7 2 2" xfId="18451" xr:uid="{00000000-0005-0000-0000-000019940000}"/>
    <cellStyle name="Total 10 7 2 2 2" xfId="28625" xr:uid="{00000000-0005-0000-0000-00001A940000}"/>
    <cellStyle name="Total 10 7 2 2 3" xfId="38073" xr:uid="{00000000-0005-0000-0000-00001B940000}"/>
    <cellStyle name="Total 10 7 2 3" xfId="18452" xr:uid="{00000000-0005-0000-0000-00001C940000}"/>
    <cellStyle name="Total 10 7 2 3 2" xfId="28626" xr:uid="{00000000-0005-0000-0000-00001D940000}"/>
    <cellStyle name="Total 10 7 2 3 3" xfId="40613" xr:uid="{00000000-0005-0000-0000-00001E940000}"/>
    <cellStyle name="Total 10 7 2 4" xfId="28624" xr:uid="{00000000-0005-0000-0000-00001F940000}"/>
    <cellStyle name="Total 10 7 2 5" xfId="35520" xr:uid="{00000000-0005-0000-0000-000020940000}"/>
    <cellStyle name="Total 10 7 3" xfId="18453" xr:uid="{00000000-0005-0000-0000-000021940000}"/>
    <cellStyle name="Total 10 7 3 2" xfId="28627" xr:uid="{00000000-0005-0000-0000-000022940000}"/>
    <cellStyle name="Total 10 7 3 3" xfId="36799" xr:uid="{00000000-0005-0000-0000-000023940000}"/>
    <cellStyle name="Total 10 7 4" xfId="18454" xr:uid="{00000000-0005-0000-0000-000024940000}"/>
    <cellStyle name="Total 10 7 4 2" xfId="28628" xr:uid="{00000000-0005-0000-0000-000025940000}"/>
    <cellStyle name="Total 10 7 4 3" xfId="39343" xr:uid="{00000000-0005-0000-0000-000026940000}"/>
    <cellStyle name="Total 10 7 5" xfId="28623" xr:uid="{00000000-0005-0000-0000-000027940000}"/>
    <cellStyle name="Total 10 7 6" xfId="34245" xr:uid="{00000000-0005-0000-0000-000028940000}"/>
    <cellStyle name="Total 10 8" xfId="18455" xr:uid="{00000000-0005-0000-0000-000029940000}"/>
    <cellStyle name="Total 10 8 2" xfId="28629" xr:uid="{00000000-0005-0000-0000-00002A940000}"/>
    <cellStyle name="Total 10 8 3" xfId="42480" xr:uid="{00000000-0005-0000-0000-00002B940000}"/>
    <cellStyle name="Total 10 9" xfId="18334" xr:uid="{00000000-0005-0000-0000-00002C940000}"/>
    <cellStyle name="Total 11" xfId="2856" xr:uid="{00000000-0005-0000-0000-00002D940000}"/>
    <cellStyle name="Total 11 10" xfId="18456" xr:uid="{00000000-0005-0000-0000-00002E940000}"/>
    <cellStyle name="Total 11 11" xfId="28630" xr:uid="{00000000-0005-0000-0000-00002F940000}"/>
    <cellStyle name="Total 11 12" xfId="30945" xr:uid="{00000000-0005-0000-0000-000030940000}"/>
    <cellStyle name="Total 11 2" xfId="18457" xr:uid="{00000000-0005-0000-0000-000031940000}"/>
    <cellStyle name="Total 11 2 2" xfId="18458" xr:uid="{00000000-0005-0000-0000-000032940000}"/>
    <cellStyle name="Total 11 2 2 2" xfId="18459" xr:uid="{00000000-0005-0000-0000-000033940000}"/>
    <cellStyle name="Total 11 2 2 2 2" xfId="18460" xr:uid="{00000000-0005-0000-0000-000034940000}"/>
    <cellStyle name="Total 11 2 2 2 2 2" xfId="18461" xr:uid="{00000000-0005-0000-0000-000035940000}"/>
    <cellStyle name="Total 11 2 2 2 2 2 2" xfId="18462" xr:uid="{00000000-0005-0000-0000-000036940000}"/>
    <cellStyle name="Total 11 2 2 2 2 2 2 2" xfId="28636" xr:uid="{00000000-0005-0000-0000-000037940000}"/>
    <cellStyle name="Total 11 2 2 2 2 2 2 3" xfId="38960" xr:uid="{00000000-0005-0000-0000-000038940000}"/>
    <cellStyle name="Total 11 2 2 2 2 2 3" xfId="18463" xr:uid="{00000000-0005-0000-0000-000039940000}"/>
    <cellStyle name="Total 11 2 2 2 2 2 3 2" xfId="28637" xr:uid="{00000000-0005-0000-0000-00003A940000}"/>
    <cellStyle name="Total 11 2 2 2 2 2 3 3" xfId="41500" xr:uid="{00000000-0005-0000-0000-00003B940000}"/>
    <cellStyle name="Total 11 2 2 2 2 2 4" xfId="28635" xr:uid="{00000000-0005-0000-0000-00003C940000}"/>
    <cellStyle name="Total 11 2 2 2 2 2 5" xfId="36407" xr:uid="{00000000-0005-0000-0000-00003D940000}"/>
    <cellStyle name="Total 11 2 2 2 2 3" xfId="18464" xr:uid="{00000000-0005-0000-0000-00003E940000}"/>
    <cellStyle name="Total 11 2 2 2 2 3 2" xfId="28638" xr:uid="{00000000-0005-0000-0000-00003F940000}"/>
    <cellStyle name="Total 11 2 2 2 2 3 3" xfId="37688" xr:uid="{00000000-0005-0000-0000-000040940000}"/>
    <cellStyle name="Total 11 2 2 2 2 4" xfId="18465" xr:uid="{00000000-0005-0000-0000-000041940000}"/>
    <cellStyle name="Total 11 2 2 2 2 4 2" xfId="28639" xr:uid="{00000000-0005-0000-0000-000042940000}"/>
    <cellStyle name="Total 11 2 2 2 2 4 3" xfId="40230" xr:uid="{00000000-0005-0000-0000-000043940000}"/>
    <cellStyle name="Total 11 2 2 2 2 5" xfId="28634" xr:uid="{00000000-0005-0000-0000-000044940000}"/>
    <cellStyle name="Total 11 2 2 2 2 6" xfId="35128" xr:uid="{00000000-0005-0000-0000-000045940000}"/>
    <cellStyle name="Total 11 2 2 2 3" xfId="28633" xr:uid="{00000000-0005-0000-0000-000046940000}"/>
    <cellStyle name="Total 11 2 2 2 4" xfId="33857" xr:uid="{00000000-0005-0000-0000-000047940000}"/>
    <cellStyle name="Total 11 2 2 3" xfId="18466" xr:uid="{00000000-0005-0000-0000-000048940000}"/>
    <cellStyle name="Total 11 2 2 3 2" xfId="18467" xr:uid="{00000000-0005-0000-0000-000049940000}"/>
    <cellStyle name="Total 11 2 2 3 2 2" xfId="18468" xr:uid="{00000000-0005-0000-0000-00004A940000}"/>
    <cellStyle name="Total 11 2 2 3 2 2 2" xfId="28642" xr:uid="{00000000-0005-0000-0000-00004B940000}"/>
    <cellStyle name="Total 11 2 2 3 2 2 3" xfId="38440" xr:uid="{00000000-0005-0000-0000-00004C940000}"/>
    <cellStyle name="Total 11 2 2 3 2 3" xfId="18469" xr:uid="{00000000-0005-0000-0000-00004D940000}"/>
    <cellStyle name="Total 11 2 2 3 2 3 2" xfId="28643" xr:uid="{00000000-0005-0000-0000-00004E940000}"/>
    <cellStyle name="Total 11 2 2 3 2 3 3" xfId="40980" xr:uid="{00000000-0005-0000-0000-00004F940000}"/>
    <cellStyle name="Total 11 2 2 3 2 4" xfId="28641" xr:uid="{00000000-0005-0000-0000-000050940000}"/>
    <cellStyle name="Total 11 2 2 3 2 5" xfId="35887" xr:uid="{00000000-0005-0000-0000-000051940000}"/>
    <cellStyle name="Total 11 2 2 3 3" xfId="18470" xr:uid="{00000000-0005-0000-0000-000052940000}"/>
    <cellStyle name="Total 11 2 2 3 3 2" xfId="28644" xr:uid="{00000000-0005-0000-0000-000053940000}"/>
    <cellStyle name="Total 11 2 2 3 3 3" xfId="37166" xr:uid="{00000000-0005-0000-0000-000054940000}"/>
    <cellStyle name="Total 11 2 2 3 4" xfId="18471" xr:uid="{00000000-0005-0000-0000-000055940000}"/>
    <cellStyle name="Total 11 2 2 3 4 2" xfId="28645" xr:uid="{00000000-0005-0000-0000-000056940000}"/>
    <cellStyle name="Total 11 2 2 3 4 3" xfId="39710" xr:uid="{00000000-0005-0000-0000-000057940000}"/>
    <cellStyle name="Total 11 2 2 3 5" xfId="28640" xr:uid="{00000000-0005-0000-0000-000058940000}"/>
    <cellStyle name="Total 11 2 2 3 6" xfId="34609" xr:uid="{00000000-0005-0000-0000-000059940000}"/>
    <cellStyle name="Total 11 2 2 4" xfId="28632" xr:uid="{00000000-0005-0000-0000-00005A940000}"/>
    <cellStyle name="Total 11 2 2 5" xfId="32654" xr:uid="{00000000-0005-0000-0000-00005B940000}"/>
    <cellStyle name="Total 11 2 3" xfId="18472" xr:uid="{00000000-0005-0000-0000-00005C940000}"/>
    <cellStyle name="Total 11 2 3 2" xfId="18473" xr:uid="{00000000-0005-0000-0000-00005D940000}"/>
    <cellStyle name="Total 11 2 3 2 2" xfId="18474" xr:uid="{00000000-0005-0000-0000-00005E940000}"/>
    <cellStyle name="Total 11 2 3 2 2 2" xfId="18475" xr:uid="{00000000-0005-0000-0000-00005F940000}"/>
    <cellStyle name="Total 11 2 3 2 2 2 2" xfId="18476" xr:uid="{00000000-0005-0000-0000-000060940000}"/>
    <cellStyle name="Total 11 2 3 2 2 2 2 2" xfId="28650" xr:uid="{00000000-0005-0000-0000-000061940000}"/>
    <cellStyle name="Total 11 2 3 2 2 2 2 3" xfId="39112" xr:uid="{00000000-0005-0000-0000-000062940000}"/>
    <cellStyle name="Total 11 2 3 2 2 2 3" xfId="18477" xr:uid="{00000000-0005-0000-0000-000063940000}"/>
    <cellStyle name="Total 11 2 3 2 2 2 3 2" xfId="28651" xr:uid="{00000000-0005-0000-0000-000064940000}"/>
    <cellStyle name="Total 11 2 3 2 2 2 3 3" xfId="41652" xr:uid="{00000000-0005-0000-0000-000065940000}"/>
    <cellStyle name="Total 11 2 3 2 2 2 4" xfId="28649" xr:uid="{00000000-0005-0000-0000-000066940000}"/>
    <cellStyle name="Total 11 2 3 2 2 2 5" xfId="36559" xr:uid="{00000000-0005-0000-0000-000067940000}"/>
    <cellStyle name="Total 11 2 3 2 2 3" xfId="18478" xr:uid="{00000000-0005-0000-0000-000068940000}"/>
    <cellStyle name="Total 11 2 3 2 2 3 2" xfId="28652" xr:uid="{00000000-0005-0000-0000-000069940000}"/>
    <cellStyle name="Total 11 2 3 2 2 3 3" xfId="37840" xr:uid="{00000000-0005-0000-0000-00006A940000}"/>
    <cellStyle name="Total 11 2 3 2 2 4" xfId="18479" xr:uid="{00000000-0005-0000-0000-00006B940000}"/>
    <cellStyle name="Total 11 2 3 2 2 4 2" xfId="28653" xr:uid="{00000000-0005-0000-0000-00006C940000}"/>
    <cellStyle name="Total 11 2 3 2 2 4 3" xfId="40382" xr:uid="{00000000-0005-0000-0000-00006D940000}"/>
    <cellStyle name="Total 11 2 3 2 2 5" xfId="28648" xr:uid="{00000000-0005-0000-0000-00006E940000}"/>
    <cellStyle name="Total 11 2 3 2 2 6" xfId="35280" xr:uid="{00000000-0005-0000-0000-00006F940000}"/>
    <cellStyle name="Total 11 2 3 2 3" xfId="28647" xr:uid="{00000000-0005-0000-0000-000070940000}"/>
    <cellStyle name="Total 11 2 3 2 4" xfId="34008" xr:uid="{00000000-0005-0000-0000-000071940000}"/>
    <cellStyle name="Total 11 2 3 3" xfId="18480" xr:uid="{00000000-0005-0000-0000-000072940000}"/>
    <cellStyle name="Total 11 2 3 3 2" xfId="18481" xr:uid="{00000000-0005-0000-0000-000073940000}"/>
    <cellStyle name="Total 11 2 3 3 2 2" xfId="18482" xr:uid="{00000000-0005-0000-0000-000074940000}"/>
    <cellStyle name="Total 11 2 3 3 2 2 2" xfId="28656" xr:uid="{00000000-0005-0000-0000-000075940000}"/>
    <cellStyle name="Total 11 2 3 3 2 2 3" xfId="38592" xr:uid="{00000000-0005-0000-0000-000076940000}"/>
    <cellStyle name="Total 11 2 3 3 2 3" xfId="18483" xr:uid="{00000000-0005-0000-0000-000077940000}"/>
    <cellStyle name="Total 11 2 3 3 2 3 2" xfId="28657" xr:uid="{00000000-0005-0000-0000-000078940000}"/>
    <cellStyle name="Total 11 2 3 3 2 3 3" xfId="41132" xr:uid="{00000000-0005-0000-0000-000079940000}"/>
    <cellStyle name="Total 11 2 3 3 2 4" xfId="28655" xr:uid="{00000000-0005-0000-0000-00007A940000}"/>
    <cellStyle name="Total 11 2 3 3 2 5" xfId="36039" xr:uid="{00000000-0005-0000-0000-00007B940000}"/>
    <cellStyle name="Total 11 2 3 3 3" xfId="18484" xr:uid="{00000000-0005-0000-0000-00007C940000}"/>
    <cellStyle name="Total 11 2 3 3 3 2" xfId="28658" xr:uid="{00000000-0005-0000-0000-00007D940000}"/>
    <cellStyle name="Total 11 2 3 3 3 3" xfId="37318" xr:uid="{00000000-0005-0000-0000-00007E940000}"/>
    <cellStyle name="Total 11 2 3 3 4" xfId="18485" xr:uid="{00000000-0005-0000-0000-00007F940000}"/>
    <cellStyle name="Total 11 2 3 3 4 2" xfId="28659" xr:uid="{00000000-0005-0000-0000-000080940000}"/>
    <cellStyle name="Total 11 2 3 3 4 3" xfId="39862" xr:uid="{00000000-0005-0000-0000-000081940000}"/>
    <cellStyle name="Total 11 2 3 3 5" xfId="28654" xr:uid="{00000000-0005-0000-0000-000082940000}"/>
    <cellStyle name="Total 11 2 3 3 6" xfId="34757" xr:uid="{00000000-0005-0000-0000-000083940000}"/>
    <cellStyle name="Total 11 2 3 4" xfId="28646" xr:uid="{00000000-0005-0000-0000-000084940000}"/>
    <cellStyle name="Total 11 2 3 5" xfId="32799" xr:uid="{00000000-0005-0000-0000-000085940000}"/>
    <cellStyle name="Total 11 2 4" xfId="18486" xr:uid="{00000000-0005-0000-0000-000086940000}"/>
    <cellStyle name="Total 11 2 4 2" xfId="18487" xr:uid="{00000000-0005-0000-0000-000087940000}"/>
    <cellStyle name="Total 11 2 4 2 2" xfId="18488" xr:uid="{00000000-0005-0000-0000-000088940000}"/>
    <cellStyle name="Total 11 2 4 2 2 2" xfId="18489" xr:uid="{00000000-0005-0000-0000-000089940000}"/>
    <cellStyle name="Total 11 2 4 2 2 2 2" xfId="18490" xr:uid="{00000000-0005-0000-0000-00008A940000}"/>
    <cellStyle name="Total 11 2 4 2 2 2 2 2" xfId="28664" xr:uid="{00000000-0005-0000-0000-00008B940000}"/>
    <cellStyle name="Total 11 2 4 2 2 2 2 3" xfId="39271" xr:uid="{00000000-0005-0000-0000-00008C940000}"/>
    <cellStyle name="Total 11 2 4 2 2 2 3" xfId="18491" xr:uid="{00000000-0005-0000-0000-00008D940000}"/>
    <cellStyle name="Total 11 2 4 2 2 2 3 2" xfId="28665" xr:uid="{00000000-0005-0000-0000-00008E940000}"/>
    <cellStyle name="Total 11 2 4 2 2 2 3 3" xfId="41811" xr:uid="{00000000-0005-0000-0000-00008F940000}"/>
    <cellStyle name="Total 11 2 4 2 2 2 4" xfId="28663" xr:uid="{00000000-0005-0000-0000-000090940000}"/>
    <cellStyle name="Total 11 2 4 2 2 2 5" xfId="36718" xr:uid="{00000000-0005-0000-0000-000091940000}"/>
    <cellStyle name="Total 11 2 4 2 2 3" xfId="18492" xr:uid="{00000000-0005-0000-0000-000092940000}"/>
    <cellStyle name="Total 11 2 4 2 2 3 2" xfId="28666" xr:uid="{00000000-0005-0000-0000-000093940000}"/>
    <cellStyle name="Total 11 2 4 2 2 3 3" xfId="38001" xr:uid="{00000000-0005-0000-0000-000094940000}"/>
    <cellStyle name="Total 11 2 4 2 2 4" xfId="18493" xr:uid="{00000000-0005-0000-0000-000095940000}"/>
    <cellStyle name="Total 11 2 4 2 2 4 2" xfId="28667" xr:uid="{00000000-0005-0000-0000-000096940000}"/>
    <cellStyle name="Total 11 2 4 2 2 4 3" xfId="40541" xr:uid="{00000000-0005-0000-0000-000097940000}"/>
    <cellStyle name="Total 11 2 4 2 2 5" xfId="28662" xr:uid="{00000000-0005-0000-0000-000098940000}"/>
    <cellStyle name="Total 11 2 4 2 2 6" xfId="35441" xr:uid="{00000000-0005-0000-0000-000099940000}"/>
    <cellStyle name="Total 11 2 4 2 3" xfId="28661" xr:uid="{00000000-0005-0000-0000-00009A940000}"/>
    <cellStyle name="Total 11 2 4 2 4" xfId="34169" xr:uid="{00000000-0005-0000-0000-00009B940000}"/>
    <cellStyle name="Total 11 2 4 3" xfId="18494" xr:uid="{00000000-0005-0000-0000-00009C940000}"/>
    <cellStyle name="Total 11 2 4 3 2" xfId="18495" xr:uid="{00000000-0005-0000-0000-00009D940000}"/>
    <cellStyle name="Total 11 2 4 3 2 2" xfId="18496" xr:uid="{00000000-0005-0000-0000-00009E940000}"/>
    <cellStyle name="Total 11 2 4 3 2 2 2" xfId="28670" xr:uid="{00000000-0005-0000-0000-00009F940000}"/>
    <cellStyle name="Total 11 2 4 3 2 2 3" xfId="38751" xr:uid="{00000000-0005-0000-0000-0000A0940000}"/>
    <cellStyle name="Total 11 2 4 3 2 3" xfId="18497" xr:uid="{00000000-0005-0000-0000-0000A1940000}"/>
    <cellStyle name="Total 11 2 4 3 2 3 2" xfId="28671" xr:uid="{00000000-0005-0000-0000-0000A2940000}"/>
    <cellStyle name="Total 11 2 4 3 2 3 3" xfId="41291" xr:uid="{00000000-0005-0000-0000-0000A3940000}"/>
    <cellStyle name="Total 11 2 4 3 2 4" xfId="28669" xr:uid="{00000000-0005-0000-0000-0000A4940000}"/>
    <cellStyle name="Total 11 2 4 3 2 5" xfId="36198" xr:uid="{00000000-0005-0000-0000-0000A5940000}"/>
    <cellStyle name="Total 11 2 4 3 3" xfId="18498" xr:uid="{00000000-0005-0000-0000-0000A6940000}"/>
    <cellStyle name="Total 11 2 4 3 3 2" xfId="28672" xr:uid="{00000000-0005-0000-0000-0000A7940000}"/>
    <cellStyle name="Total 11 2 4 3 3 3" xfId="37479" xr:uid="{00000000-0005-0000-0000-0000A8940000}"/>
    <cellStyle name="Total 11 2 4 3 4" xfId="18499" xr:uid="{00000000-0005-0000-0000-0000A9940000}"/>
    <cellStyle name="Total 11 2 4 3 4 2" xfId="28673" xr:uid="{00000000-0005-0000-0000-0000AA940000}"/>
    <cellStyle name="Total 11 2 4 3 4 3" xfId="40021" xr:uid="{00000000-0005-0000-0000-0000AB940000}"/>
    <cellStyle name="Total 11 2 4 3 5" xfId="28668" xr:uid="{00000000-0005-0000-0000-0000AC940000}"/>
    <cellStyle name="Total 11 2 4 3 6" xfId="34919" xr:uid="{00000000-0005-0000-0000-0000AD940000}"/>
    <cellStyle name="Total 11 2 4 4" xfId="28660" xr:uid="{00000000-0005-0000-0000-0000AE940000}"/>
    <cellStyle name="Total 11 2 4 5" xfId="33633" xr:uid="{00000000-0005-0000-0000-0000AF940000}"/>
    <cellStyle name="Total 11 2 5" xfId="18500" xr:uid="{00000000-0005-0000-0000-0000B0940000}"/>
    <cellStyle name="Total 11 2 5 2" xfId="18501" xr:uid="{00000000-0005-0000-0000-0000B1940000}"/>
    <cellStyle name="Total 11 2 5 2 2" xfId="18502" xr:uid="{00000000-0005-0000-0000-0000B2940000}"/>
    <cellStyle name="Total 11 2 5 2 2 2" xfId="18503" xr:uid="{00000000-0005-0000-0000-0000B3940000}"/>
    <cellStyle name="Total 11 2 5 2 2 2 2" xfId="28677" xr:uid="{00000000-0005-0000-0000-0000B4940000}"/>
    <cellStyle name="Total 11 2 5 2 2 2 3" xfId="38292" xr:uid="{00000000-0005-0000-0000-0000B5940000}"/>
    <cellStyle name="Total 11 2 5 2 2 3" xfId="18504" xr:uid="{00000000-0005-0000-0000-0000B6940000}"/>
    <cellStyle name="Total 11 2 5 2 2 3 2" xfId="28678" xr:uid="{00000000-0005-0000-0000-0000B7940000}"/>
    <cellStyle name="Total 11 2 5 2 2 3 3" xfId="40832" xr:uid="{00000000-0005-0000-0000-0000B8940000}"/>
    <cellStyle name="Total 11 2 5 2 2 4" xfId="28676" xr:uid="{00000000-0005-0000-0000-0000B9940000}"/>
    <cellStyle name="Total 11 2 5 2 2 5" xfId="35739" xr:uid="{00000000-0005-0000-0000-0000BA940000}"/>
    <cellStyle name="Total 11 2 5 2 3" xfId="18505" xr:uid="{00000000-0005-0000-0000-0000BB940000}"/>
    <cellStyle name="Total 11 2 5 2 3 2" xfId="28679" xr:uid="{00000000-0005-0000-0000-0000BC940000}"/>
    <cellStyle name="Total 11 2 5 2 3 3" xfId="37018" xr:uid="{00000000-0005-0000-0000-0000BD940000}"/>
    <cellStyle name="Total 11 2 5 2 4" xfId="18506" xr:uid="{00000000-0005-0000-0000-0000BE940000}"/>
    <cellStyle name="Total 11 2 5 2 4 2" xfId="28680" xr:uid="{00000000-0005-0000-0000-0000BF940000}"/>
    <cellStyle name="Total 11 2 5 2 4 3" xfId="39562" xr:uid="{00000000-0005-0000-0000-0000C0940000}"/>
    <cellStyle name="Total 11 2 5 2 5" xfId="28675" xr:uid="{00000000-0005-0000-0000-0000C1940000}"/>
    <cellStyle name="Total 11 2 5 2 6" xfId="34464" xr:uid="{00000000-0005-0000-0000-0000C2940000}"/>
    <cellStyle name="Total 11 2 5 3" xfId="28674" xr:uid="{00000000-0005-0000-0000-0000C3940000}"/>
    <cellStyle name="Total 11 2 5 4" xfId="32496" xr:uid="{00000000-0005-0000-0000-0000C4940000}"/>
    <cellStyle name="Total 11 2 6" xfId="18507" xr:uid="{00000000-0005-0000-0000-0000C5940000}"/>
    <cellStyle name="Total 11 2 6 2" xfId="18508" xr:uid="{00000000-0005-0000-0000-0000C6940000}"/>
    <cellStyle name="Total 11 2 6 2 2" xfId="18509" xr:uid="{00000000-0005-0000-0000-0000C7940000}"/>
    <cellStyle name="Total 11 2 6 2 2 2" xfId="18510" xr:uid="{00000000-0005-0000-0000-0000C8940000}"/>
    <cellStyle name="Total 11 2 6 2 2 2 2" xfId="28684" xr:uid="{00000000-0005-0000-0000-0000C9940000}"/>
    <cellStyle name="Total 11 2 6 2 2 2 3" xfId="38812" xr:uid="{00000000-0005-0000-0000-0000CA940000}"/>
    <cellStyle name="Total 11 2 6 2 2 3" xfId="18511" xr:uid="{00000000-0005-0000-0000-0000CB940000}"/>
    <cellStyle name="Total 11 2 6 2 2 3 2" xfId="28685" xr:uid="{00000000-0005-0000-0000-0000CC940000}"/>
    <cellStyle name="Total 11 2 6 2 2 3 3" xfId="41352" xr:uid="{00000000-0005-0000-0000-0000CD940000}"/>
    <cellStyle name="Total 11 2 6 2 2 4" xfId="28683" xr:uid="{00000000-0005-0000-0000-0000CE940000}"/>
    <cellStyle name="Total 11 2 6 2 2 5" xfId="36259" xr:uid="{00000000-0005-0000-0000-0000CF940000}"/>
    <cellStyle name="Total 11 2 6 2 3" xfId="18512" xr:uid="{00000000-0005-0000-0000-0000D0940000}"/>
    <cellStyle name="Total 11 2 6 2 3 2" xfId="28686" xr:uid="{00000000-0005-0000-0000-0000D1940000}"/>
    <cellStyle name="Total 11 2 6 2 3 3" xfId="37540" xr:uid="{00000000-0005-0000-0000-0000D2940000}"/>
    <cellStyle name="Total 11 2 6 2 4" xfId="18513" xr:uid="{00000000-0005-0000-0000-0000D3940000}"/>
    <cellStyle name="Total 11 2 6 2 4 2" xfId="28687" xr:uid="{00000000-0005-0000-0000-0000D4940000}"/>
    <cellStyle name="Total 11 2 6 2 4 3" xfId="40082" xr:uid="{00000000-0005-0000-0000-0000D5940000}"/>
    <cellStyle name="Total 11 2 6 2 5" xfId="28682" xr:uid="{00000000-0005-0000-0000-0000D6940000}"/>
    <cellStyle name="Total 11 2 6 2 6" xfId="34980" xr:uid="{00000000-0005-0000-0000-0000D7940000}"/>
    <cellStyle name="Total 11 2 6 3" xfId="28681" xr:uid="{00000000-0005-0000-0000-0000D8940000}"/>
    <cellStyle name="Total 11 2 6 4" xfId="33707" xr:uid="{00000000-0005-0000-0000-0000D9940000}"/>
    <cellStyle name="Total 11 2 7" xfId="18514" xr:uid="{00000000-0005-0000-0000-0000DA940000}"/>
    <cellStyle name="Total 11 2 7 2" xfId="18515" xr:uid="{00000000-0005-0000-0000-0000DB940000}"/>
    <cellStyle name="Total 11 2 7 2 2" xfId="18516" xr:uid="{00000000-0005-0000-0000-0000DC940000}"/>
    <cellStyle name="Total 11 2 7 2 2 2" xfId="28690" xr:uid="{00000000-0005-0000-0000-0000DD940000}"/>
    <cellStyle name="Total 11 2 7 2 2 3" xfId="38153" xr:uid="{00000000-0005-0000-0000-0000DE940000}"/>
    <cellStyle name="Total 11 2 7 2 3" xfId="18517" xr:uid="{00000000-0005-0000-0000-0000DF940000}"/>
    <cellStyle name="Total 11 2 7 2 3 2" xfId="28691" xr:uid="{00000000-0005-0000-0000-0000E0940000}"/>
    <cellStyle name="Total 11 2 7 2 3 3" xfId="40693" xr:uid="{00000000-0005-0000-0000-0000E1940000}"/>
    <cellStyle name="Total 11 2 7 2 4" xfId="28689" xr:uid="{00000000-0005-0000-0000-0000E2940000}"/>
    <cellStyle name="Total 11 2 7 2 5" xfId="35600" xr:uid="{00000000-0005-0000-0000-0000E3940000}"/>
    <cellStyle name="Total 11 2 7 3" xfId="18518" xr:uid="{00000000-0005-0000-0000-0000E4940000}"/>
    <cellStyle name="Total 11 2 7 3 2" xfId="28692" xr:uid="{00000000-0005-0000-0000-0000E5940000}"/>
    <cellStyle name="Total 11 2 7 3 3" xfId="36879" xr:uid="{00000000-0005-0000-0000-0000E6940000}"/>
    <cellStyle name="Total 11 2 7 4" xfId="18519" xr:uid="{00000000-0005-0000-0000-0000E7940000}"/>
    <cellStyle name="Total 11 2 7 4 2" xfId="28693" xr:uid="{00000000-0005-0000-0000-0000E8940000}"/>
    <cellStyle name="Total 11 2 7 4 3" xfId="39423" xr:uid="{00000000-0005-0000-0000-0000E9940000}"/>
    <cellStyle name="Total 11 2 7 5" xfId="28688" xr:uid="{00000000-0005-0000-0000-0000EA940000}"/>
    <cellStyle name="Total 11 2 7 6" xfId="34325" xr:uid="{00000000-0005-0000-0000-0000EB940000}"/>
    <cellStyle name="Total 11 2 8" xfId="28631" xr:uid="{00000000-0005-0000-0000-0000EC940000}"/>
    <cellStyle name="Total 11 2 9" xfId="31721" xr:uid="{00000000-0005-0000-0000-0000ED940000}"/>
    <cellStyle name="Total 11 3" xfId="18520" xr:uid="{00000000-0005-0000-0000-0000EE940000}"/>
    <cellStyle name="Total 11 3 2" xfId="18521" xr:uid="{00000000-0005-0000-0000-0000EF940000}"/>
    <cellStyle name="Total 11 3 2 2" xfId="18522" xr:uid="{00000000-0005-0000-0000-0000F0940000}"/>
    <cellStyle name="Total 11 3 2 2 2" xfId="18523" xr:uid="{00000000-0005-0000-0000-0000F1940000}"/>
    <cellStyle name="Total 11 3 2 2 2 2" xfId="18524" xr:uid="{00000000-0005-0000-0000-0000F2940000}"/>
    <cellStyle name="Total 11 3 2 2 2 2 2" xfId="28698" xr:uid="{00000000-0005-0000-0000-0000F3940000}"/>
    <cellStyle name="Total 11 3 2 2 2 2 3" xfId="38882" xr:uid="{00000000-0005-0000-0000-0000F4940000}"/>
    <cellStyle name="Total 11 3 2 2 2 3" xfId="18525" xr:uid="{00000000-0005-0000-0000-0000F5940000}"/>
    <cellStyle name="Total 11 3 2 2 2 3 2" xfId="28699" xr:uid="{00000000-0005-0000-0000-0000F6940000}"/>
    <cellStyle name="Total 11 3 2 2 2 3 3" xfId="41422" xr:uid="{00000000-0005-0000-0000-0000F7940000}"/>
    <cellStyle name="Total 11 3 2 2 2 4" xfId="28697" xr:uid="{00000000-0005-0000-0000-0000F8940000}"/>
    <cellStyle name="Total 11 3 2 2 2 5" xfId="36329" xr:uid="{00000000-0005-0000-0000-0000F9940000}"/>
    <cellStyle name="Total 11 3 2 2 3" xfId="18526" xr:uid="{00000000-0005-0000-0000-0000FA940000}"/>
    <cellStyle name="Total 11 3 2 2 3 2" xfId="28700" xr:uid="{00000000-0005-0000-0000-0000FB940000}"/>
    <cellStyle name="Total 11 3 2 2 3 3" xfId="37610" xr:uid="{00000000-0005-0000-0000-0000FC940000}"/>
    <cellStyle name="Total 11 3 2 2 4" xfId="18527" xr:uid="{00000000-0005-0000-0000-0000FD940000}"/>
    <cellStyle name="Total 11 3 2 2 4 2" xfId="28701" xr:uid="{00000000-0005-0000-0000-0000FE940000}"/>
    <cellStyle name="Total 11 3 2 2 4 3" xfId="40152" xr:uid="{00000000-0005-0000-0000-0000FF940000}"/>
    <cellStyle name="Total 11 3 2 2 5" xfId="28696" xr:uid="{00000000-0005-0000-0000-000000950000}"/>
    <cellStyle name="Total 11 3 2 2 6" xfId="35050" xr:uid="{00000000-0005-0000-0000-000001950000}"/>
    <cellStyle name="Total 11 3 2 3" xfId="28695" xr:uid="{00000000-0005-0000-0000-000002950000}"/>
    <cellStyle name="Total 11 3 2 4" xfId="33779" xr:uid="{00000000-0005-0000-0000-000003950000}"/>
    <cellStyle name="Total 11 3 3" xfId="18528" xr:uid="{00000000-0005-0000-0000-000004950000}"/>
    <cellStyle name="Total 11 3 3 2" xfId="18529" xr:uid="{00000000-0005-0000-0000-000005950000}"/>
    <cellStyle name="Total 11 3 3 2 2" xfId="18530" xr:uid="{00000000-0005-0000-0000-000006950000}"/>
    <cellStyle name="Total 11 3 3 2 2 2" xfId="28704" xr:uid="{00000000-0005-0000-0000-000007950000}"/>
    <cellStyle name="Total 11 3 3 2 2 3" xfId="38362" xr:uid="{00000000-0005-0000-0000-000008950000}"/>
    <cellStyle name="Total 11 3 3 2 3" xfId="18531" xr:uid="{00000000-0005-0000-0000-000009950000}"/>
    <cellStyle name="Total 11 3 3 2 3 2" xfId="28705" xr:uid="{00000000-0005-0000-0000-00000A950000}"/>
    <cellStyle name="Total 11 3 3 2 3 3" xfId="40902" xr:uid="{00000000-0005-0000-0000-00000B950000}"/>
    <cellStyle name="Total 11 3 3 2 4" xfId="28703" xr:uid="{00000000-0005-0000-0000-00000C950000}"/>
    <cellStyle name="Total 11 3 3 2 5" xfId="35809" xr:uid="{00000000-0005-0000-0000-00000D950000}"/>
    <cellStyle name="Total 11 3 3 3" xfId="18532" xr:uid="{00000000-0005-0000-0000-00000E950000}"/>
    <cellStyle name="Total 11 3 3 3 2" xfId="28706" xr:uid="{00000000-0005-0000-0000-00000F950000}"/>
    <cellStyle name="Total 11 3 3 3 3" xfId="37088" xr:uid="{00000000-0005-0000-0000-000010950000}"/>
    <cellStyle name="Total 11 3 3 4" xfId="18533" xr:uid="{00000000-0005-0000-0000-000011950000}"/>
    <cellStyle name="Total 11 3 3 4 2" xfId="28707" xr:uid="{00000000-0005-0000-0000-000012950000}"/>
    <cellStyle name="Total 11 3 3 4 3" xfId="39632" xr:uid="{00000000-0005-0000-0000-000013950000}"/>
    <cellStyle name="Total 11 3 3 5" xfId="28702" xr:uid="{00000000-0005-0000-0000-000014950000}"/>
    <cellStyle name="Total 11 3 3 6" xfId="34532" xr:uid="{00000000-0005-0000-0000-000015950000}"/>
    <cellStyle name="Total 11 3 4" xfId="28694" xr:uid="{00000000-0005-0000-0000-000016950000}"/>
    <cellStyle name="Total 11 3 5" xfId="32575" xr:uid="{00000000-0005-0000-0000-000017950000}"/>
    <cellStyle name="Total 11 4" xfId="18534" xr:uid="{00000000-0005-0000-0000-000018950000}"/>
    <cellStyle name="Total 11 4 2" xfId="18535" xr:uid="{00000000-0005-0000-0000-000019950000}"/>
    <cellStyle name="Total 11 4 2 2" xfId="18536" xr:uid="{00000000-0005-0000-0000-00001A950000}"/>
    <cellStyle name="Total 11 4 2 2 2" xfId="18537" xr:uid="{00000000-0005-0000-0000-00001B950000}"/>
    <cellStyle name="Total 11 4 2 2 2 2" xfId="18538" xr:uid="{00000000-0005-0000-0000-00001C950000}"/>
    <cellStyle name="Total 11 4 2 2 2 2 2" xfId="28712" xr:uid="{00000000-0005-0000-0000-00001D950000}"/>
    <cellStyle name="Total 11 4 2 2 2 2 3" xfId="39033" xr:uid="{00000000-0005-0000-0000-00001E950000}"/>
    <cellStyle name="Total 11 4 2 2 2 3" xfId="18539" xr:uid="{00000000-0005-0000-0000-00001F950000}"/>
    <cellStyle name="Total 11 4 2 2 2 3 2" xfId="28713" xr:uid="{00000000-0005-0000-0000-000020950000}"/>
    <cellStyle name="Total 11 4 2 2 2 3 3" xfId="41573" xr:uid="{00000000-0005-0000-0000-000021950000}"/>
    <cellStyle name="Total 11 4 2 2 2 4" xfId="28711" xr:uid="{00000000-0005-0000-0000-000022950000}"/>
    <cellStyle name="Total 11 4 2 2 2 5" xfId="36480" xr:uid="{00000000-0005-0000-0000-000023950000}"/>
    <cellStyle name="Total 11 4 2 2 3" xfId="18540" xr:uid="{00000000-0005-0000-0000-000024950000}"/>
    <cellStyle name="Total 11 4 2 2 3 2" xfId="28714" xr:uid="{00000000-0005-0000-0000-000025950000}"/>
    <cellStyle name="Total 11 4 2 2 3 3" xfId="37761" xr:uid="{00000000-0005-0000-0000-000026950000}"/>
    <cellStyle name="Total 11 4 2 2 4" xfId="18541" xr:uid="{00000000-0005-0000-0000-000027950000}"/>
    <cellStyle name="Total 11 4 2 2 4 2" xfId="28715" xr:uid="{00000000-0005-0000-0000-000028950000}"/>
    <cellStyle name="Total 11 4 2 2 4 3" xfId="40303" xr:uid="{00000000-0005-0000-0000-000029950000}"/>
    <cellStyle name="Total 11 4 2 2 5" xfId="28710" xr:uid="{00000000-0005-0000-0000-00002A950000}"/>
    <cellStyle name="Total 11 4 2 2 6" xfId="35201" xr:uid="{00000000-0005-0000-0000-00002B950000}"/>
    <cellStyle name="Total 11 4 2 3" xfId="28709" xr:uid="{00000000-0005-0000-0000-00002C950000}"/>
    <cellStyle name="Total 11 4 2 4" xfId="33930" xr:uid="{00000000-0005-0000-0000-00002D950000}"/>
    <cellStyle name="Total 11 4 3" xfId="18542" xr:uid="{00000000-0005-0000-0000-00002E950000}"/>
    <cellStyle name="Total 11 4 3 2" xfId="18543" xr:uid="{00000000-0005-0000-0000-00002F950000}"/>
    <cellStyle name="Total 11 4 3 2 2" xfId="18544" xr:uid="{00000000-0005-0000-0000-000030950000}"/>
    <cellStyle name="Total 11 4 3 2 2 2" xfId="28718" xr:uid="{00000000-0005-0000-0000-000031950000}"/>
    <cellStyle name="Total 11 4 3 2 2 3" xfId="38513" xr:uid="{00000000-0005-0000-0000-000032950000}"/>
    <cellStyle name="Total 11 4 3 2 3" xfId="18545" xr:uid="{00000000-0005-0000-0000-000033950000}"/>
    <cellStyle name="Total 11 4 3 2 3 2" xfId="28719" xr:uid="{00000000-0005-0000-0000-000034950000}"/>
    <cellStyle name="Total 11 4 3 2 3 3" xfId="41053" xr:uid="{00000000-0005-0000-0000-000035950000}"/>
    <cellStyle name="Total 11 4 3 2 4" xfId="28717" xr:uid="{00000000-0005-0000-0000-000036950000}"/>
    <cellStyle name="Total 11 4 3 2 5" xfId="35960" xr:uid="{00000000-0005-0000-0000-000037950000}"/>
    <cellStyle name="Total 11 4 3 3" xfId="18546" xr:uid="{00000000-0005-0000-0000-000038950000}"/>
    <cellStyle name="Total 11 4 3 3 2" xfId="28720" xr:uid="{00000000-0005-0000-0000-000039950000}"/>
    <cellStyle name="Total 11 4 3 3 3" xfId="37239" xr:uid="{00000000-0005-0000-0000-00003A950000}"/>
    <cellStyle name="Total 11 4 3 4" xfId="18547" xr:uid="{00000000-0005-0000-0000-00003B950000}"/>
    <cellStyle name="Total 11 4 3 4 2" xfId="28721" xr:uid="{00000000-0005-0000-0000-00003C950000}"/>
    <cellStyle name="Total 11 4 3 4 3" xfId="39783" xr:uid="{00000000-0005-0000-0000-00003D950000}"/>
    <cellStyle name="Total 11 4 3 5" xfId="28716" xr:uid="{00000000-0005-0000-0000-00003E950000}"/>
    <cellStyle name="Total 11 4 3 6" xfId="34679" xr:uid="{00000000-0005-0000-0000-00003F950000}"/>
    <cellStyle name="Total 11 4 4" xfId="28708" xr:uid="{00000000-0005-0000-0000-000040950000}"/>
    <cellStyle name="Total 11 4 5" xfId="32726" xr:uid="{00000000-0005-0000-0000-000041950000}"/>
    <cellStyle name="Total 11 5" xfId="18548" xr:uid="{00000000-0005-0000-0000-000042950000}"/>
    <cellStyle name="Total 11 5 2" xfId="18549" xr:uid="{00000000-0005-0000-0000-000043950000}"/>
    <cellStyle name="Total 11 5 2 2" xfId="18550" xr:uid="{00000000-0005-0000-0000-000044950000}"/>
    <cellStyle name="Total 11 5 2 2 2" xfId="18551" xr:uid="{00000000-0005-0000-0000-000045950000}"/>
    <cellStyle name="Total 11 5 2 2 2 2" xfId="18552" xr:uid="{00000000-0005-0000-0000-000046950000}"/>
    <cellStyle name="Total 11 5 2 2 2 2 2" xfId="28726" xr:uid="{00000000-0005-0000-0000-000047950000}"/>
    <cellStyle name="Total 11 5 2 2 2 2 3" xfId="39192" xr:uid="{00000000-0005-0000-0000-000048950000}"/>
    <cellStyle name="Total 11 5 2 2 2 3" xfId="18553" xr:uid="{00000000-0005-0000-0000-000049950000}"/>
    <cellStyle name="Total 11 5 2 2 2 3 2" xfId="28727" xr:uid="{00000000-0005-0000-0000-00004A950000}"/>
    <cellStyle name="Total 11 5 2 2 2 3 3" xfId="41732" xr:uid="{00000000-0005-0000-0000-00004B950000}"/>
    <cellStyle name="Total 11 5 2 2 2 4" xfId="28725" xr:uid="{00000000-0005-0000-0000-00004C950000}"/>
    <cellStyle name="Total 11 5 2 2 2 5" xfId="36639" xr:uid="{00000000-0005-0000-0000-00004D950000}"/>
    <cellStyle name="Total 11 5 2 2 3" xfId="18554" xr:uid="{00000000-0005-0000-0000-00004E950000}"/>
    <cellStyle name="Total 11 5 2 2 3 2" xfId="28728" xr:uid="{00000000-0005-0000-0000-00004F950000}"/>
    <cellStyle name="Total 11 5 2 2 3 3" xfId="37922" xr:uid="{00000000-0005-0000-0000-000050950000}"/>
    <cellStyle name="Total 11 5 2 2 4" xfId="18555" xr:uid="{00000000-0005-0000-0000-000051950000}"/>
    <cellStyle name="Total 11 5 2 2 4 2" xfId="28729" xr:uid="{00000000-0005-0000-0000-000052950000}"/>
    <cellStyle name="Total 11 5 2 2 4 3" xfId="40462" xr:uid="{00000000-0005-0000-0000-000053950000}"/>
    <cellStyle name="Total 11 5 2 2 5" xfId="28724" xr:uid="{00000000-0005-0000-0000-000054950000}"/>
    <cellStyle name="Total 11 5 2 2 6" xfId="35362" xr:uid="{00000000-0005-0000-0000-000055950000}"/>
    <cellStyle name="Total 11 5 2 3" xfId="28723" xr:uid="{00000000-0005-0000-0000-000056950000}"/>
    <cellStyle name="Total 11 5 2 4" xfId="34090" xr:uid="{00000000-0005-0000-0000-000057950000}"/>
    <cellStyle name="Total 11 5 3" xfId="18556" xr:uid="{00000000-0005-0000-0000-000058950000}"/>
    <cellStyle name="Total 11 5 3 2" xfId="18557" xr:uid="{00000000-0005-0000-0000-000059950000}"/>
    <cellStyle name="Total 11 5 3 2 2" xfId="18558" xr:uid="{00000000-0005-0000-0000-00005A950000}"/>
    <cellStyle name="Total 11 5 3 2 2 2" xfId="28732" xr:uid="{00000000-0005-0000-0000-00005B950000}"/>
    <cellStyle name="Total 11 5 3 2 2 3" xfId="38672" xr:uid="{00000000-0005-0000-0000-00005C950000}"/>
    <cellStyle name="Total 11 5 3 2 3" xfId="18559" xr:uid="{00000000-0005-0000-0000-00005D950000}"/>
    <cellStyle name="Total 11 5 3 2 3 2" xfId="28733" xr:uid="{00000000-0005-0000-0000-00005E950000}"/>
    <cellStyle name="Total 11 5 3 2 3 3" xfId="41212" xr:uid="{00000000-0005-0000-0000-00005F950000}"/>
    <cellStyle name="Total 11 5 3 2 4" xfId="28731" xr:uid="{00000000-0005-0000-0000-000060950000}"/>
    <cellStyle name="Total 11 5 3 2 5" xfId="36119" xr:uid="{00000000-0005-0000-0000-000061950000}"/>
    <cellStyle name="Total 11 5 3 3" xfId="18560" xr:uid="{00000000-0005-0000-0000-000062950000}"/>
    <cellStyle name="Total 11 5 3 3 2" xfId="28734" xr:uid="{00000000-0005-0000-0000-000063950000}"/>
    <cellStyle name="Total 11 5 3 3 3" xfId="37400" xr:uid="{00000000-0005-0000-0000-000064950000}"/>
    <cellStyle name="Total 11 5 3 4" xfId="18561" xr:uid="{00000000-0005-0000-0000-000065950000}"/>
    <cellStyle name="Total 11 5 3 4 2" xfId="28735" xr:uid="{00000000-0005-0000-0000-000066950000}"/>
    <cellStyle name="Total 11 5 3 4 3" xfId="39942" xr:uid="{00000000-0005-0000-0000-000067950000}"/>
    <cellStyle name="Total 11 5 3 5" xfId="28730" xr:uid="{00000000-0005-0000-0000-000068950000}"/>
    <cellStyle name="Total 11 5 3 6" xfId="34839" xr:uid="{00000000-0005-0000-0000-000069950000}"/>
    <cellStyle name="Total 11 5 4" xfId="28722" xr:uid="{00000000-0005-0000-0000-00006A950000}"/>
    <cellStyle name="Total 11 5 5" xfId="32903" xr:uid="{00000000-0005-0000-0000-00006B950000}"/>
    <cellStyle name="Total 11 6" xfId="18562" xr:uid="{00000000-0005-0000-0000-00006C950000}"/>
    <cellStyle name="Total 11 6 2" xfId="18563" xr:uid="{00000000-0005-0000-0000-00006D950000}"/>
    <cellStyle name="Total 11 6 2 2" xfId="18564" xr:uid="{00000000-0005-0000-0000-00006E950000}"/>
    <cellStyle name="Total 11 6 2 2 2" xfId="18565" xr:uid="{00000000-0005-0000-0000-00006F950000}"/>
    <cellStyle name="Total 11 6 2 2 2 2" xfId="28739" xr:uid="{00000000-0005-0000-0000-000070950000}"/>
    <cellStyle name="Total 11 6 2 2 2 3" xfId="38221" xr:uid="{00000000-0005-0000-0000-000071950000}"/>
    <cellStyle name="Total 11 6 2 2 3" xfId="18566" xr:uid="{00000000-0005-0000-0000-000072950000}"/>
    <cellStyle name="Total 11 6 2 2 3 2" xfId="28740" xr:uid="{00000000-0005-0000-0000-000073950000}"/>
    <cellStyle name="Total 11 6 2 2 3 3" xfId="40761" xr:uid="{00000000-0005-0000-0000-000074950000}"/>
    <cellStyle name="Total 11 6 2 2 4" xfId="28738" xr:uid="{00000000-0005-0000-0000-000075950000}"/>
    <cellStyle name="Total 11 6 2 2 5" xfId="35668" xr:uid="{00000000-0005-0000-0000-000076950000}"/>
    <cellStyle name="Total 11 6 2 3" xfId="18567" xr:uid="{00000000-0005-0000-0000-000077950000}"/>
    <cellStyle name="Total 11 6 2 3 2" xfId="28741" xr:uid="{00000000-0005-0000-0000-000078950000}"/>
    <cellStyle name="Total 11 6 2 3 3" xfId="36947" xr:uid="{00000000-0005-0000-0000-000079950000}"/>
    <cellStyle name="Total 11 6 2 4" xfId="18568" xr:uid="{00000000-0005-0000-0000-00007A950000}"/>
    <cellStyle name="Total 11 6 2 4 2" xfId="28742" xr:uid="{00000000-0005-0000-0000-00007B950000}"/>
    <cellStyle name="Total 11 6 2 4 3" xfId="39491" xr:uid="{00000000-0005-0000-0000-00007C950000}"/>
    <cellStyle name="Total 11 6 2 5" xfId="28737" xr:uid="{00000000-0005-0000-0000-00007D950000}"/>
    <cellStyle name="Total 11 6 2 6" xfId="34393" xr:uid="{00000000-0005-0000-0000-00007E950000}"/>
    <cellStyle name="Total 11 6 3" xfId="28736" xr:uid="{00000000-0005-0000-0000-00007F950000}"/>
    <cellStyle name="Total 11 6 4" xfId="31794" xr:uid="{00000000-0005-0000-0000-000080950000}"/>
    <cellStyle name="Total 11 7" xfId="18569" xr:uid="{00000000-0005-0000-0000-000081950000}"/>
    <cellStyle name="Total 11 7 2" xfId="18570" xr:uid="{00000000-0005-0000-0000-000082950000}"/>
    <cellStyle name="Total 11 7 2 2" xfId="18571" xr:uid="{00000000-0005-0000-0000-000083950000}"/>
    <cellStyle name="Total 11 7 2 2 2" xfId="28745" xr:uid="{00000000-0005-0000-0000-000084950000}"/>
    <cellStyle name="Total 11 7 2 2 3" xfId="38074" xr:uid="{00000000-0005-0000-0000-000085950000}"/>
    <cellStyle name="Total 11 7 2 3" xfId="18572" xr:uid="{00000000-0005-0000-0000-000086950000}"/>
    <cellStyle name="Total 11 7 2 3 2" xfId="28746" xr:uid="{00000000-0005-0000-0000-000087950000}"/>
    <cellStyle name="Total 11 7 2 3 3" xfId="40614" xr:uid="{00000000-0005-0000-0000-000088950000}"/>
    <cellStyle name="Total 11 7 2 4" xfId="28744" xr:uid="{00000000-0005-0000-0000-000089950000}"/>
    <cellStyle name="Total 11 7 2 5" xfId="35521" xr:uid="{00000000-0005-0000-0000-00008A950000}"/>
    <cellStyle name="Total 11 7 3" xfId="18573" xr:uid="{00000000-0005-0000-0000-00008B950000}"/>
    <cellStyle name="Total 11 7 3 2" xfId="28747" xr:uid="{00000000-0005-0000-0000-00008C950000}"/>
    <cellStyle name="Total 11 7 3 3" xfId="36800" xr:uid="{00000000-0005-0000-0000-00008D950000}"/>
    <cellStyle name="Total 11 7 4" xfId="18574" xr:uid="{00000000-0005-0000-0000-00008E950000}"/>
    <cellStyle name="Total 11 7 4 2" xfId="28748" xr:uid="{00000000-0005-0000-0000-00008F950000}"/>
    <cellStyle name="Total 11 7 4 3" xfId="39344" xr:uid="{00000000-0005-0000-0000-000090950000}"/>
    <cellStyle name="Total 11 7 5" xfId="28743" xr:uid="{00000000-0005-0000-0000-000091950000}"/>
    <cellStyle name="Total 11 7 6" xfId="34246" xr:uid="{00000000-0005-0000-0000-000092950000}"/>
    <cellStyle name="Total 11 8" xfId="18575" xr:uid="{00000000-0005-0000-0000-000093950000}"/>
    <cellStyle name="Total 11 8 2" xfId="28749" xr:uid="{00000000-0005-0000-0000-000094950000}"/>
    <cellStyle name="Total 11 8 3" xfId="42481" xr:uid="{00000000-0005-0000-0000-000095950000}"/>
    <cellStyle name="Total 11 9" xfId="18576" xr:uid="{00000000-0005-0000-0000-000096950000}"/>
    <cellStyle name="Total 11 9 2" xfId="28750" xr:uid="{00000000-0005-0000-0000-000097950000}"/>
    <cellStyle name="Total 12" xfId="2857" xr:uid="{00000000-0005-0000-0000-000098950000}"/>
    <cellStyle name="Total 12 10" xfId="18577" xr:uid="{00000000-0005-0000-0000-000099950000}"/>
    <cellStyle name="Total 12 11" xfId="28751" xr:uid="{00000000-0005-0000-0000-00009A950000}"/>
    <cellStyle name="Total 12 12" xfId="30944" xr:uid="{00000000-0005-0000-0000-00009B950000}"/>
    <cellStyle name="Total 12 2" xfId="18578" xr:uid="{00000000-0005-0000-0000-00009C950000}"/>
    <cellStyle name="Total 12 2 2" xfId="18579" xr:uid="{00000000-0005-0000-0000-00009D950000}"/>
    <cellStyle name="Total 12 2 2 2" xfId="18580" xr:uid="{00000000-0005-0000-0000-00009E950000}"/>
    <cellStyle name="Total 12 2 2 2 2" xfId="18581" xr:uid="{00000000-0005-0000-0000-00009F950000}"/>
    <cellStyle name="Total 12 2 2 2 2 2" xfId="18582" xr:uid="{00000000-0005-0000-0000-0000A0950000}"/>
    <cellStyle name="Total 12 2 2 2 2 2 2" xfId="18583" xr:uid="{00000000-0005-0000-0000-0000A1950000}"/>
    <cellStyle name="Total 12 2 2 2 2 2 2 2" xfId="28757" xr:uid="{00000000-0005-0000-0000-0000A2950000}"/>
    <cellStyle name="Total 12 2 2 2 2 2 2 3" xfId="38961" xr:uid="{00000000-0005-0000-0000-0000A3950000}"/>
    <cellStyle name="Total 12 2 2 2 2 2 3" xfId="18584" xr:uid="{00000000-0005-0000-0000-0000A4950000}"/>
    <cellStyle name="Total 12 2 2 2 2 2 3 2" xfId="28758" xr:uid="{00000000-0005-0000-0000-0000A5950000}"/>
    <cellStyle name="Total 12 2 2 2 2 2 3 3" xfId="41501" xr:uid="{00000000-0005-0000-0000-0000A6950000}"/>
    <cellStyle name="Total 12 2 2 2 2 2 4" xfId="28756" xr:uid="{00000000-0005-0000-0000-0000A7950000}"/>
    <cellStyle name="Total 12 2 2 2 2 2 5" xfId="36408" xr:uid="{00000000-0005-0000-0000-0000A8950000}"/>
    <cellStyle name="Total 12 2 2 2 2 3" xfId="18585" xr:uid="{00000000-0005-0000-0000-0000A9950000}"/>
    <cellStyle name="Total 12 2 2 2 2 3 2" xfId="28759" xr:uid="{00000000-0005-0000-0000-0000AA950000}"/>
    <cellStyle name="Total 12 2 2 2 2 3 3" xfId="37689" xr:uid="{00000000-0005-0000-0000-0000AB950000}"/>
    <cellStyle name="Total 12 2 2 2 2 4" xfId="18586" xr:uid="{00000000-0005-0000-0000-0000AC950000}"/>
    <cellStyle name="Total 12 2 2 2 2 4 2" xfId="28760" xr:uid="{00000000-0005-0000-0000-0000AD950000}"/>
    <cellStyle name="Total 12 2 2 2 2 4 3" xfId="40231" xr:uid="{00000000-0005-0000-0000-0000AE950000}"/>
    <cellStyle name="Total 12 2 2 2 2 5" xfId="28755" xr:uid="{00000000-0005-0000-0000-0000AF950000}"/>
    <cellStyle name="Total 12 2 2 2 2 6" xfId="35129" xr:uid="{00000000-0005-0000-0000-0000B0950000}"/>
    <cellStyle name="Total 12 2 2 2 3" xfId="28754" xr:uid="{00000000-0005-0000-0000-0000B1950000}"/>
    <cellStyle name="Total 12 2 2 2 4" xfId="33858" xr:uid="{00000000-0005-0000-0000-0000B2950000}"/>
    <cellStyle name="Total 12 2 2 3" xfId="18587" xr:uid="{00000000-0005-0000-0000-0000B3950000}"/>
    <cellStyle name="Total 12 2 2 3 2" xfId="18588" xr:uid="{00000000-0005-0000-0000-0000B4950000}"/>
    <cellStyle name="Total 12 2 2 3 2 2" xfId="18589" xr:uid="{00000000-0005-0000-0000-0000B5950000}"/>
    <cellStyle name="Total 12 2 2 3 2 2 2" xfId="28763" xr:uid="{00000000-0005-0000-0000-0000B6950000}"/>
    <cellStyle name="Total 12 2 2 3 2 2 3" xfId="38441" xr:uid="{00000000-0005-0000-0000-0000B7950000}"/>
    <cellStyle name="Total 12 2 2 3 2 3" xfId="18590" xr:uid="{00000000-0005-0000-0000-0000B8950000}"/>
    <cellStyle name="Total 12 2 2 3 2 3 2" xfId="28764" xr:uid="{00000000-0005-0000-0000-0000B9950000}"/>
    <cellStyle name="Total 12 2 2 3 2 3 3" xfId="40981" xr:uid="{00000000-0005-0000-0000-0000BA950000}"/>
    <cellStyle name="Total 12 2 2 3 2 4" xfId="28762" xr:uid="{00000000-0005-0000-0000-0000BB950000}"/>
    <cellStyle name="Total 12 2 2 3 2 5" xfId="35888" xr:uid="{00000000-0005-0000-0000-0000BC950000}"/>
    <cellStyle name="Total 12 2 2 3 3" xfId="18591" xr:uid="{00000000-0005-0000-0000-0000BD950000}"/>
    <cellStyle name="Total 12 2 2 3 3 2" xfId="28765" xr:uid="{00000000-0005-0000-0000-0000BE950000}"/>
    <cellStyle name="Total 12 2 2 3 3 3" xfId="37167" xr:uid="{00000000-0005-0000-0000-0000BF950000}"/>
    <cellStyle name="Total 12 2 2 3 4" xfId="18592" xr:uid="{00000000-0005-0000-0000-0000C0950000}"/>
    <cellStyle name="Total 12 2 2 3 4 2" xfId="28766" xr:uid="{00000000-0005-0000-0000-0000C1950000}"/>
    <cellStyle name="Total 12 2 2 3 4 3" xfId="39711" xr:uid="{00000000-0005-0000-0000-0000C2950000}"/>
    <cellStyle name="Total 12 2 2 3 5" xfId="28761" xr:uid="{00000000-0005-0000-0000-0000C3950000}"/>
    <cellStyle name="Total 12 2 2 3 6" xfId="34610" xr:uid="{00000000-0005-0000-0000-0000C4950000}"/>
    <cellStyle name="Total 12 2 2 4" xfId="28753" xr:uid="{00000000-0005-0000-0000-0000C5950000}"/>
    <cellStyle name="Total 12 2 2 5" xfId="32655" xr:uid="{00000000-0005-0000-0000-0000C6950000}"/>
    <cellStyle name="Total 12 2 3" xfId="18593" xr:uid="{00000000-0005-0000-0000-0000C7950000}"/>
    <cellStyle name="Total 12 2 3 2" xfId="18594" xr:uid="{00000000-0005-0000-0000-0000C8950000}"/>
    <cellStyle name="Total 12 2 3 2 2" xfId="18595" xr:uid="{00000000-0005-0000-0000-0000C9950000}"/>
    <cellStyle name="Total 12 2 3 2 2 2" xfId="18596" xr:uid="{00000000-0005-0000-0000-0000CA950000}"/>
    <cellStyle name="Total 12 2 3 2 2 2 2" xfId="18597" xr:uid="{00000000-0005-0000-0000-0000CB950000}"/>
    <cellStyle name="Total 12 2 3 2 2 2 2 2" xfId="28771" xr:uid="{00000000-0005-0000-0000-0000CC950000}"/>
    <cellStyle name="Total 12 2 3 2 2 2 2 3" xfId="39113" xr:uid="{00000000-0005-0000-0000-0000CD950000}"/>
    <cellStyle name="Total 12 2 3 2 2 2 3" xfId="18598" xr:uid="{00000000-0005-0000-0000-0000CE950000}"/>
    <cellStyle name="Total 12 2 3 2 2 2 3 2" xfId="28772" xr:uid="{00000000-0005-0000-0000-0000CF950000}"/>
    <cellStyle name="Total 12 2 3 2 2 2 3 3" xfId="41653" xr:uid="{00000000-0005-0000-0000-0000D0950000}"/>
    <cellStyle name="Total 12 2 3 2 2 2 4" xfId="28770" xr:uid="{00000000-0005-0000-0000-0000D1950000}"/>
    <cellStyle name="Total 12 2 3 2 2 2 5" xfId="36560" xr:uid="{00000000-0005-0000-0000-0000D2950000}"/>
    <cellStyle name="Total 12 2 3 2 2 3" xfId="18599" xr:uid="{00000000-0005-0000-0000-0000D3950000}"/>
    <cellStyle name="Total 12 2 3 2 2 3 2" xfId="28773" xr:uid="{00000000-0005-0000-0000-0000D4950000}"/>
    <cellStyle name="Total 12 2 3 2 2 3 3" xfId="37841" xr:uid="{00000000-0005-0000-0000-0000D5950000}"/>
    <cellStyle name="Total 12 2 3 2 2 4" xfId="18600" xr:uid="{00000000-0005-0000-0000-0000D6950000}"/>
    <cellStyle name="Total 12 2 3 2 2 4 2" xfId="28774" xr:uid="{00000000-0005-0000-0000-0000D7950000}"/>
    <cellStyle name="Total 12 2 3 2 2 4 3" xfId="40383" xr:uid="{00000000-0005-0000-0000-0000D8950000}"/>
    <cellStyle name="Total 12 2 3 2 2 5" xfId="28769" xr:uid="{00000000-0005-0000-0000-0000D9950000}"/>
    <cellStyle name="Total 12 2 3 2 2 6" xfId="35281" xr:uid="{00000000-0005-0000-0000-0000DA950000}"/>
    <cellStyle name="Total 12 2 3 2 3" xfId="28768" xr:uid="{00000000-0005-0000-0000-0000DB950000}"/>
    <cellStyle name="Total 12 2 3 2 4" xfId="34009" xr:uid="{00000000-0005-0000-0000-0000DC950000}"/>
    <cellStyle name="Total 12 2 3 3" xfId="18601" xr:uid="{00000000-0005-0000-0000-0000DD950000}"/>
    <cellStyle name="Total 12 2 3 3 2" xfId="18602" xr:uid="{00000000-0005-0000-0000-0000DE950000}"/>
    <cellStyle name="Total 12 2 3 3 2 2" xfId="18603" xr:uid="{00000000-0005-0000-0000-0000DF950000}"/>
    <cellStyle name="Total 12 2 3 3 2 2 2" xfId="28777" xr:uid="{00000000-0005-0000-0000-0000E0950000}"/>
    <cellStyle name="Total 12 2 3 3 2 2 3" xfId="38593" xr:uid="{00000000-0005-0000-0000-0000E1950000}"/>
    <cellStyle name="Total 12 2 3 3 2 3" xfId="18604" xr:uid="{00000000-0005-0000-0000-0000E2950000}"/>
    <cellStyle name="Total 12 2 3 3 2 3 2" xfId="28778" xr:uid="{00000000-0005-0000-0000-0000E3950000}"/>
    <cellStyle name="Total 12 2 3 3 2 3 3" xfId="41133" xr:uid="{00000000-0005-0000-0000-0000E4950000}"/>
    <cellStyle name="Total 12 2 3 3 2 4" xfId="28776" xr:uid="{00000000-0005-0000-0000-0000E5950000}"/>
    <cellStyle name="Total 12 2 3 3 2 5" xfId="36040" xr:uid="{00000000-0005-0000-0000-0000E6950000}"/>
    <cellStyle name="Total 12 2 3 3 3" xfId="18605" xr:uid="{00000000-0005-0000-0000-0000E7950000}"/>
    <cellStyle name="Total 12 2 3 3 3 2" xfId="28779" xr:uid="{00000000-0005-0000-0000-0000E8950000}"/>
    <cellStyle name="Total 12 2 3 3 3 3" xfId="37319" xr:uid="{00000000-0005-0000-0000-0000E9950000}"/>
    <cellStyle name="Total 12 2 3 3 4" xfId="18606" xr:uid="{00000000-0005-0000-0000-0000EA950000}"/>
    <cellStyle name="Total 12 2 3 3 4 2" xfId="28780" xr:uid="{00000000-0005-0000-0000-0000EB950000}"/>
    <cellStyle name="Total 12 2 3 3 4 3" xfId="39863" xr:uid="{00000000-0005-0000-0000-0000EC950000}"/>
    <cellStyle name="Total 12 2 3 3 5" xfId="28775" xr:uid="{00000000-0005-0000-0000-0000ED950000}"/>
    <cellStyle name="Total 12 2 3 3 6" xfId="34758" xr:uid="{00000000-0005-0000-0000-0000EE950000}"/>
    <cellStyle name="Total 12 2 3 4" xfId="28767" xr:uid="{00000000-0005-0000-0000-0000EF950000}"/>
    <cellStyle name="Total 12 2 3 5" xfId="32800" xr:uid="{00000000-0005-0000-0000-0000F0950000}"/>
    <cellStyle name="Total 12 2 4" xfId="18607" xr:uid="{00000000-0005-0000-0000-0000F1950000}"/>
    <cellStyle name="Total 12 2 4 2" xfId="18608" xr:uid="{00000000-0005-0000-0000-0000F2950000}"/>
    <cellStyle name="Total 12 2 4 2 2" xfId="18609" xr:uid="{00000000-0005-0000-0000-0000F3950000}"/>
    <cellStyle name="Total 12 2 4 2 2 2" xfId="18610" xr:uid="{00000000-0005-0000-0000-0000F4950000}"/>
    <cellStyle name="Total 12 2 4 2 2 2 2" xfId="18611" xr:uid="{00000000-0005-0000-0000-0000F5950000}"/>
    <cellStyle name="Total 12 2 4 2 2 2 2 2" xfId="28785" xr:uid="{00000000-0005-0000-0000-0000F6950000}"/>
    <cellStyle name="Total 12 2 4 2 2 2 2 3" xfId="39272" xr:uid="{00000000-0005-0000-0000-0000F7950000}"/>
    <cellStyle name="Total 12 2 4 2 2 2 3" xfId="18612" xr:uid="{00000000-0005-0000-0000-0000F8950000}"/>
    <cellStyle name="Total 12 2 4 2 2 2 3 2" xfId="28786" xr:uid="{00000000-0005-0000-0000-0000F9950000}"/>
    <cellStyle name="Total 12 2 4 2 2 2 3 3" xfId="41812" xr:uid="{00000000-0005-0000-0000-0000FA950000}"/>
    <cellStyle name="Total 12 2 4 2 2 2 4" xfId="28784" xr:uid="{00000000-0005-0000-0000-0000FB950000}"/>
    <cellStyle name="Total 12 2 4 2 2 2 5" xfId="36719" xr:uid="{00000000-0005-0000-0000-0000FC950000}"/>
    <cellStyle name="Total 12 2 4 2 2 3" xfId="18613" xr:uid="{00000000-0005-0000-0000-0000FD950000}"/>
    <cellStyle name="Total 12 2 4 2 2 3 2" xfId="28787" xr:uid="{00000000-0005-0000-0000-0000FE950000}"/>
    <cellStyle name="Total 12 2 4 2 2 3 3" xfId="38002" xr:uid="{00000000-0005-0000-0000-0000FF950000}"/>
    <cellStyle name="Total 12 2 4 2 2 4" xfId="18614" xr:uid="{00000000-0005-0000-0000-000000960000}"/>
    <cellStyle name="Total 12 2 4 2 2 4 2" xfId="28788" xr:uid="{00000000-0005-0000-0000-000001960000}"/>
    <cellStyle name="Total 12 2 4 2 2 4 3" xfId="40542" xr:uid="{00000000-0005-0000-0000-000002960000}"/>
    <cellStyle name="Total 12 2 4 2 2 5" xfId="28783" xr:uid="{00000000-0005-0000-0000-000003960000}"/>
    <cellStyle name="Total 12 2 4 2 2 6" xfId="35442" xr:uid="{00000000-0005-0000-0000-000004960000}"/>
    <cellStyle name="Total 12 2 4 2 3" xfId="28782" xr:uid="{00000000-0005-0000-0000-000005960000}"/>
    <cellStyle name="Total 12 2 4 2 4" xfId="34170" xr:uid="{00000000-0005-0000-0000-000006960000}"/>
    <cellStyle name="Total 12 2 4 3" xfId="18615" xr:uid="{00000000-0005-0000-0000-000007960000}"/>
    <cellStyle name="Total 12 2 4 3 2" xfId="18616" xr:uid="{00000000-0005-0000-0000-000008960000}"/>
    <cellStyle name="Total 12 2 4 3 2 2" xfId="18617" xr:uid="{00000000-0005-0000-0000-000009960000}"/>
    <cellStyle name="Total 12 2 4 3 2 2 2" xfId="28791" xr:uid="{00000000-0005-0000-0000-00000A960000}"/>
    <cellStyle name="Total 12 2 4 3 2 2 3" xfId="38752" xr:uid="{00000000-0005-0000-0000-00000B960000}"/>
    <cellStyle name="Total 12 2 4 3 2 3" xfId="18618" xr:uid="{00000000-0005-0000-0000-00000C960000}"/>
    <cellStyle name="Total 12 2 4 3 2 3 2" xfId="28792" xr:uid="{00000000-0005-0000-0000-00000D960000}"/>
    <cellStyle name="Total 12 2 4 3 2 3 3" xfId="41292" xr:uid="{00000000-0005-0000-0000-00000E960000}"/>
    <cellStyle name="Total 12 2 4 3 2 4" xfId="28790" xr:uid="{00000000-0005-0000-0000-00000F960000}"/>
    <cellStyle name="Total 12 2 4 3 2 5" xfId="36199" xr:uid="{00000000-0005-0000-0000-000010960000}"/>
    <cellStyle name="Total 12 2 4 3 3" xfId="18619" xr:uid="{00000000-0005-0000-0000-000011960000}"/>
    <cellStyle name="Total 12 2 4 3 3 2" xfId="28793" xr:uid="{00000000-0005-0000-0000-000012960000}"/>
    <cellStyle name="Total 12 2 4 3 3 3" xfId="37480" xr:uid="{00000000-0005-0000-0000-000013960000}"/>
    <cellStyle name="Total 12 2 4 3 4" xfId="18620" xr:uid="{00000000-0005-0000-0000-000014960000}"/>
    <cellStyle name="Total 12 2 4 3 4 2" xfId="28794" xr:uid="{00000000-0005-0000-0000-000015960000}"/>
    <cellStyle name="Total 12 2 4 3 4 3" xfId="40022" xr:uid="{00000000-0005-0000-0000-000016960000}"/>
    <cellStyle name="Total 12 2 4 3 5" xfId="28789" xr:uid="{00000000-0005-0000-0000-000017960000}"/>
    <cellStyle name="Total 12 2 4 3 6" xfId="34920" xr:uid="{00000000-0005-0000-0000-000018960000}"/>
    <cellStyle name="Total 12 2 4 4" xfId="28781" xr:uid="{00000000-0005-0000-0000-000019960000}"/>
    <cellStyle name="Total 12 2 4 5" xfId="33634" xr:uid="{00000000-0005-0000-0000-00001A960000}"/>
    <cellStyle name="Total 12 2 5" xfId="18621" xr:uid="{00000000-0005-0000-0000-00001B960000}"/>
    <cellStyle name="Total 12 2 5 2" xfId="18622" xr:uid="{00000000-0005-0000-0000-00001C960000}"/>
    <cellStyle name="Total 12 2 5 2 2" xfId="18623" xr:uid="{00000000-0005-0000-0000-00001D960000}"/>
    <cellStyle name="Total 12 2 5 2 2 2" xfId="18624" xr:uid="{00000000-0005-0000-0000-00001E960000}"/>
    <cellStyle name="Total 12 2 5 2 2 2 2" xfId="28798" xr:uid="{00000000-0005-0000-0000-00001F960000}"/>
    <cellStyle name="Total 12 2 5 2 2 2 3" xfId="38293" xr:uid="{00000000-0005-0000-0000-000020960000}"/>
    <cellStyle name="Total 12 2 5 2 2 3" xfId="18625" xr:uid="{00000000-0005-0000-0000-000021960000}"/>
    <cellStyle name="Total 12 2 5 2 2 3 2" xfId="28799" xr:uid="{00000000-0005-0000-0000-000022960000}"/>
    <cellStyle name="Total 12 2 5 2 2 3 3" xfId="40833" xr:uid="{00000000-0005-0000-0000-000023960000}"/>
    <cellStyle name="Total 12 2 5 2 2 4" xfId="28797" xr:uid="{00000000-0005-0000-0000-000024960000}"/>
    <cellStyle name="Total 12 2 5 2 2 5" xfId="35740" xr:uid="{00000000-0005-0000-0000-000025960000}"/>
    <cellStyle name="Total 12 2 5 2 3" xfId="18626" xr:uid="{00000000-0005-0000-0000-000026960000}"/>
    <cellStyle name="Total 12 2 5 2 3 2" xfId="28800" xr:uid="{00000000-0005-0000-0000-000027960000}"/>
    <cellStyle name="Total 12 2 5 2 3 3" xfId="37019" xr:uid="{00000000-0005-0000-0000-000028960000}"/>
    <cellStyle name="Total 12 2 5 2 4" xfId="18627" xr:uid="{00000000-0005-0000-0000-000029960000}"/>
    <cellStyle name="Total 12 2 5 2 4 2" xfId="28801" xr:uid="{00000000-0005-0000-0000-00002A960000}"/>
    <cellStyle name="Total 12 2 5 2 4 3" xfId="39563" xr:uid="{00000000-0005-0000-0000-00002B960000}"/>
    <cellStyle name="Total 12 2 5 2 5" xfId="28796" xr:uid="{00000000-0005-0000-0000-00002C960000}"/>
    <cellStyle name="Total 12 2 5 2 6" xfId="34465" xr:uid="{00000000-0005-0000-0000-00002D960000}"/>
    <cellStyle name="Total 12 2 5 3" xfId="28795" xr:uid="{00000000-0005-0000-0000-00002E960000}"/>
    <cellStyle name="Total 12 2 5 4" xfId="32497" xr:uid="{00000000-0005-0000-0000-00002F960000}"/>
    <cellStyle name="Total 12 2 6" xfId="18628" xr:uid="{00000000-0005-0000-0000-000030960000}"/>
    <cellStyle name="Total 12 2 6 2" xfId="18629" xr:uid="{00000000-0005-0000-0000-000031960000}"/>
    <cellStyle name="Total 12 2 6 2 2" xfId="18630" xr:uid="{00000000-0005-0000-0000-000032960000}"/>
    <cellStyle name="Total 12 2 6 2 2 2" xfId="18631" xr:uid="{00000000-0005-0000-0000-000033960000}"/>
    <cellStyle name="Total 12 2 6 2 2 2 2" xfId="28805" xr:uid="{00000000-0005-0000-0000-000034960000}"/>
    <cellStyle name="Total 12 2 6 2 2 2 3" xfId="38813" xr:uid="{00000000-0005-0000-0000-000035960000}"/>
    <cellStyle name="Total 12 2 6 2 2 3" xfId="18632" xr:uid="{00000000-0005-0000-0000-000036960000}"/>
    <cellStyle name="Total 12 2 6 2 2 3 2" xfId="28806" xr:uid="{00000000-0005-0000-0000-000037960000}"/>
    <cellStyle name="Total 12 2 6 2 2 3 3" xfId="41353" xr:uid="{00000000-0005-0000-0000-000038960000}"/>
    <cellStyle name="Total 12 2 6 2 2 4" xfId="28804" xr:uid="{00000000-0005-0000-0000-000039960000}"/>
    <cellStyle name="Total 12 2 6 2 2 5" xfId="36260" xr:uid="{00000000-0005-0000-0000-00003A960000}"/>
    <cellStyle name="Total 12 2 6 2 3" xfId="18633" xr:uid="{00000000-0005-0000-0000-00003B960000}"/>
    <cellStyle name="Total 12 2 6 2 3 2" xfId="28807" xr:uid="{00000000-0005-0000-0000-00003C960000}"/>
    <cellStyle name="Total 12 2 6 2 3 3" xfId="37541" xr:uid="{00000000-0005-0000-0000-00003D960000}"/>
    <cellStyle name="Total 12 2 6 2 4" xfId="18634" xr:uid="{00000000-0005-0000-0000-00003E960000}"/>
    <cellStyle name="Total 12 2 6 2 4 2" xfId="28808" xr:uid="{00000000-0005-0000-0000-00003F960000}"/>
    <cellStyle name="Total 12 2 6 2 4 3" xfId="40083" xr:uid="{00000000-0005-0000-0000-000040960000}"/>
    <cellStyle name="Total 12 2 6 2 5" xfId="28803" xr:uid="{00000000-0005-0000-0000-000041960000}"/>
    <cellStyle name="Total 12 2 6 2 6" xfId="34981" xr:uid="{00000000-0005-0000-0000-000042960000}"/>
    <cellStyle name="Total 12 2 6 3" xfId="28802" xr:uid="{00000000-0005-0000-0000-000043960000}"/>
    <cellStyle name="Total 12 2 6 4" xfId="33708" xr:uid="{00000000-0005-0000-0000-000044960000}"/>
    <cellStyle name="Total 12 2 7" xfId="18635" xr:uid="{00000000-0005-0000-0000-000045960000}"/>
    <cellStyle name="Total 12 2 7 2" xfId="18636" xr:uid="{00000000-0005-0000-0000-000046960000}"/>
    <cellStyle name="Total 12 2 7 2 2" xfId="18637" xr:uid="{00000000-0005-0000-0000-000047960000}"/>
    <cellStyle name="Total 12 2 7 2 2 2" xfId="28811" xr:uid="{00000000-0005-0000-0000-000048960000}"/>
    <cellStyle name="Total 12 2 7 2 2 3" xfId="38154" xr:uid="{00000000-0005-0000-0000-000049960000}"/>
    <cellStyle name="Total 12 2 7 2 3" xfId="18638" xr:uid="{00000000-0005-0000-0000-00004A960000}"/>
    <cellStyle name="Total 12 2 7 2 3 2" xfId="28812" xr:uid="{00000000-0005-0000-0000-00004B960000}"/>
    <cellStyle name="Total 12 2 7 2 3 3" xfId="40694" xr:uid="{00000000-0005-0000-0000-00004C960000}"/>
    <cellStyle name="Total 12 2 7 2 4" xfId="28810" xr:uid="{00000000-0005-0000-0000-00004D960000}"/>
    <cellStyle name="Total 12 2 7 2 5" xfId="35601" xr:uid="{00000000-0005-0000-0000-00004E960000}"/>
    <cellStyle name="Total 12 2 7 3" xfId="18639" xr:uid="{00000000-0005-0000-0000-00004F960000}"/>
    <cellStyle name="Total 12 2 7 3 2" xfId="28813" xr:uid="{00000000-0005-0000-0000-000050960000}"/>
    <cellStyle name="Total 12 2 7 3 3" xfId="36880" xr:uid="{00000000-0005-0000-0000-000051960000}"/>
    <cellStyle name="Total 12 2 7 4" xfId="18640" xr:uid="{00000000-0005-0000-0000-000052960000}"/>
    <cellStyle name="Total 12 2 7 4 2" xfId="28814" xr:uid="{00000000-0005-0000-0000-000053960000}"/>
    <cellStyle name="Total 12 2 7 4 3" xfId="39424" xr:uid="{00000000-0005-0000-0000-000054960000}"/>
    <cellStyle name="Total 12 2 7 5" xfId="28809" xr:uid="{00000000-0005-0000-0000-000055960000}"/>
    <cellStyle name="Total 12 2 7 6" xfId="34326" xr:uid="{00000000-0005-0000-0000-000056960000}"/>
    <cellStyle name="Total 12 2 8" xfId="28752" xr:uid="{00000000-0005-0000-0000-000057960000}"/>
    <cellStyle name="Total 12 2 9" xfId="31722" xr:uid="{00000000-0005-0000-0000-000058960000}"/>
    <cellStyle name="Total 12 3" xfId="18641" xr:uid="{00000000-0005-0000-0000-000059960000}"/>
    <cellStyle name="Total 12 3 2" xfId="18642" xr:uid="{00000000-0005-0000-0000-00005A960000}"/>
    <cellStyle name="Total 12 3 2 2" xfId="18643" xr:uid="{00000000-0005-0000-0000-00005B960000}"/>
    <cellStyle name="Total 12 3 2 2 2" xfId="18644" xr:uid="{00000000-0005-0000-0000-00005C960000}"/>
    <cellStyle name="Total 12 3 2 2 2 2" xfId="18645" xr:uid="{00000000-0005-0000-0000-00005D960000}"/>
    <cellStyle name="Total 12 3 2 2 2 2 2" xfId="28819" xr:uid="{00000000-0005-0000-0000-00005E960000}"/>
    <cellStyle name="Total 12 3 2 2 2 2 3" xfId="38880" xr:uid="{00000000-0005-0000-0000-00005F960000}"/>
    <cellStyle name="Total 12 3 2 2 2 3" xfId="18646" xr:uid="{00000000-0005-0000-0000-000060960000}"/>
    <cellStyle name="Total 12 3 2 2 2 3 2" xfId="28820" xr:uid="{00000000-0005-0000-0000-000061960000}"/>
    <cellStyle name="Total 12 3 2 2 2 3 3" xfId="41420" xr:uid="{00000000-0005-0000-0000-000062960000}"/>
    <cellStyle name="Total 12 3 2 2 2 4" xfId="28818" xr:uid="{00000000-0005-0000-0000-000063960000}"/>
    <cellStyle name="Total 12 3 2 2 2 5" xfId="36327" xr:uid="{00000000-0005-0000-0000-000064960000}"/>
    <cellStyle name="Total 12 3 2 2 3" xfId="18647" xr:uid="{00000000-0005-0000-0000-000065960000}"/>
    <cellStyle name="Total 12 3 2 2 3 2" xfId="28821" xr:uid="{00000000-0005-0000-0000-000066960000}"/>
    <cellStyle name="Total 12 3 2 2 3 3" xfId="37608" xr:uid="{00000000-0005-0000-0000-000067960000}"/>
    <cellStyle name="Total 12 3 2 2 4" xfId="18648" xr:uid="{00000000-0005-0000-0000-000068960000}"/>
    <cellStyle name="Total 12 3 2 2 4 2" xfId="28822" xr:uid="{00000000-0005-0000-0000-000069960000}"/>
    <cellStyle name="Total 12 3 2 2 4 3" xfId="40150" xr:uid="{00000000-0005-0000-0000-00006A960000}"/>
    <cellStyle name="Total 12 3 2 2 5" xfId="28817" xr:uid="{00000000-0005-0000-0000-00006B960000}"/>
    <cellStyle name="Total 12 3 2 2 6" xfId="35048" xr:uid="{00000000-0005-0000-0000-00006C960000}"/>
    <cellStyle name="Total 12 3 2 3" xfId="28816" xr:uid="{00000000-0005-0000-0000-00006D960000}"/>
    <cellStyle name="Total 12 3 2 4" xfId="33777" xr:uid="{00000000-0005-0000-0000-00006E960000}"/>
    <cellStyle name="Total 12 3 3" xfId="18649" xr:uid="{00000000-0005-0000-0000-00006F960000}"/>
    <cellStyle name="Total 12 3 3 2" xfId="18650" xr:uid="{00000000-0005-0000-0000-000070960000}"/>
    <cellStyle name="Total 12 3 3 2 2" xfId="18651" xr:uid="{00000000-0005-0000-0000-000071960000}"/>
    <cellStyle name="Total 12 3 3 2 2 2" xfId="28825" xr:uid="{00000000-0005-0000-0000-000072960000}"/>
    <cellStyle name="Total 12 3 3 2 2 3" xfId="38360" xr:uid="{00000000-0005-0000-0000-000073960000}"/>
    <cellStyle name="Total 12 3 3 2 3" xfId="18652" xr:uid="{00000000-0005-0000-0000-000074960000}"/>
    <cellStyle name="Total 12 3 3 2 3 2" xfId="28826" xr:uid="{00000000-0005-0000-0000-000075960000}"/>
    <cellStyle name="Total 12 3 3 2 3 3" xfId="40900" xr:uid="{00000000-0005-0000-0000-000076960000}"/>
    <cellStyle name="Total 12 3 3 2 4" xfId="28824" xr:uid="{00000000-0005-0000-0000-000077960000}"/>
    <cellStyle name="Total 12 3 3 2 5" xfId="35807" xr:uid="{00000000-0005-0000-0000-000078960000}"/>
    <cellStyle name="Total 12 3 3 3" xfId="18653" xr:uid="{00000000-0005-0000-0000-000079960000}"/>
    <cellStyle name="Total 12 3 3 3 2" xfId="28827" xr:uid="{00000000-0005-0000-0000-00007A960000}"/>
    <cellStyle name="Total 12 3 3 3 3" xfId="37086" xr:uid="{00000000-0005-0000-0000-00007B960000}"/>
    <cellStyle name="Total 12 3 3 4" xfId="18654" xr:uid="{00000000-0005-0000-0000-00007C960000}"/>
    <cellStyle name="Total 12 3 3 4 2" xfId="28828" xr:uid="{00000000-0005-0000-0000-00007D960000}"/>
    <cellStyle name="Total 12 3 3 4 3" xfId="39630" xr:uid="{00000000-0005-0000-0000-00007E960000}"/>
    <cellStyle name="Total 12 3 3 5" xfId="28823" xr:uid="{00000000-0005-0000-0000-00007F960000}"/>
    <cellStyle name="Total 12 3 3 6" xfId="34530" xr:uid="{00000000-0005-0000-0000-000080960000}"/>
    <cellStyle name="Total 12 3 4" xfId="28815" xr:uid="{00000000-0005-0000-0000-000081960000}"/>
    <cellStyle name="Total 12 3 5" xfId="32574" xr:uid="{00000000-0005-0000-0000-000082960000}"/>
    <cellStyle name="Total 12 4" xfId="18655" xr:uid="{00000000-0005-0000-0000-000083960000}"/>
    <cellStyle name="Total 12 4 2" xfId="18656" xr:uid="{00000000-0005-0000-0000-000084960000}"/>
    <cellStyle name="Total 12 4 2 2" xfId="18657" xr:uid="{00000000-0005-0000-0000-000085960000}"/>
    <cellStyle name="Total 12 4 2 2 2" xfId="18658" xr:uid="{00000000-0005-0000-0000-000086960000}"/>
    <cellStyle name="Total 12 4 2 2 2 2" xfId="18659" xr:uid="{00000000-0005-0000-0000-000087960000}"/>
    <cellStyle name="Total 12 4 2 2 2 2 2" xfId="28833" xr:uid="{00000000-0005-0000-0000-000088960000}"/>
    <cellStyle name="Total 12 4 2 2 2 2 3" xfId="39031" xr:uid="{00000000-0005-0000-0000-000089960000}"/>
    <cellStyle name="Total 12 4 2 2 2 3" xfId="18660" xr:uid="{00000000-0005-0000-0000-00008A960000}"/>
    <cellStyle name="Total 12 4 2 2 2 3 2" xfId="28834" xr:uid="{00000000-0005-0000-0000-00008B960000}"/>
    <cellStyle name="Total 12 4 2 2 2 3 3" xfId="41571" xr:uid="{00000000-0005-0000-0000-00008C960000}"/>
    <cellStyle name="Total 12 4 2 2 2 4" xfId="28832" xr:uid="{00000000-0005-0000-0000-00008D960000}"/>
    <cellStyle name="Total 12 4 2 2 2 5" xfId="36478" xr:uid="{00000000-0005-0000-0000-00008E960000}"/>
    <cellStyle name="Total 12 4 2 2 3" xfId="18661" xr:uid="{00000000-0005-0000-0000-00008F960000}"/>
    <cellStyle name="Total 12 4 2 2 3 2" xfId="28835" xr:uid="{00000000-0005-0000-0000-000090960000}"/>
    <cellStyle name="Total 12 4 2 2 3 3" xfId="37759" xr:uid="{00000000-0005-0000-0000-000091960000}"/>
    <cellStyle name="Total 12 4 2 2 4" xfId="18662" xr:uid="{00000000-0005-0000-0000-000092960000}"/>
    <cellStyle name="Total 12 4 2 2 4 2" xfId="28836" xr:uid="{00000000-0005-0000-0000-000093960000}"/>
    <cellStyle name="Total 12 4 2 2 4 3" xfId="40301" xr:uid="{00000000-0005-0000-0000-000094960000}"/>
    <cellStyle name="Total 12 4 2 2 5" xfId="28831" xr:uid="{00000000-0005-0000-0000-000095960000}"/>
    <cellStyle name="Total 12 4 2 2 6" xfId="35199" xr:uid="{00000000-0005-0000-0000-000096960000}"/>
    <cellStyle name="Total 12 4 2 3" xfId="28830" xr:uid="{00000000-0005-0000-0000-000097960000}"/>
    <cellStyle name="Total 12 4 2 4" xfId="33928" xr:uid="{00000000-0005-0000-0000-000098960000}"/>
    <cellStyle name="Total 12 4 3" xfId="18663" xr:uid="{00000000-0005-0000-0000-000099960000}"/>
    <cellStyle name="Total 12 4 3 2" xfId="18664" xr:uid="{00000000-0005-0000-0000-00009A960000}"/>
    <cellStyle name="Total 12 4 3 2 2" xfId="18665" xr:uid="{00000000-0005-0000-0000-00009B960000}"/>
    <cellStyle name="Total 12 4 3 2 2 2" xfId="28839" xr:uid="{00000000-0005-0000-0000-00009C960000}"/>
    <cellStyle name="Total 12 4 3 2 2 3" xfId="38511" xr:uid="{00000000-0005-0000-0000-00009D960000}"/>
    <cellStyle name="Total 12 4 3 2 3" xfId="18666" xr:uid="{00000000-0005-0000-0000-00009E960000}"/>
    <cellStyle name="Total 12 4 3 2 3 2" xfId="28840" xr:uid="{00000000-0005-0000-0000-00009F960000}"/>
    <cellStyle name="Total 12 4 3 2 3 3" xfId="41051" xr:uid="{00000000-0005-0000-0000-0000A0960000}"/>
    <cellStyle name="Total 12 4 3 2 4" xfId="28838" xr:uid="{00000000-0005-0000-0000-0000A1960000}"/>
    <cellStyle name="Total 12 4 3 2 5" xfId="35958" xr:uid="{00000000-0005-0000-0000-0000A2960000}"/>
    <cellStyle name="Total 12 4 3 3" xfId="18667" xr:uid="{00000000-0005-0000-0000-0000A3960000}"/>
    <cellStyle name="Total 12 4 3 3 2" xfId="28841" xr:uid="{00000000-0005-0000-0000-0000A4960000}"/>
    <cellStyle name="Total 12 4 3 3 3" xfId="37237" xr:uid="{00000000-0005-0000-0000-0000A5960000}"/>
    <cellStyle name="Total 12 4 3 4" xfId="18668" xr:uid="{00000000-0005-0000-0000-0000A6960000}"/>
    <cellStyle name="Total 12 4 3 4 2" xfId="28842" xr:uid="{00000000-0005-0000-0000-0000A7960000}"/>
    <cellStyle name="Total 12 4 3 4 3" xfId="39781" xr:uid="{00000000-0005-0000-0000-0000A8960000}"/>
    <cellStyle name="Total 12 4 3 5" xfId="28837" xr:uid="{00000000-0005-0000-0000-0000A9960000}"/>
    <cellStyle name="Total 12 4 3 6" xfId="34677" xr:uid="{00000000-0005-0000-0000-0000AA960000}"/>
    <cellStyle name="Total 12 4 4" xfId="28829" xr:uid="{00000000-0005-0000-0000-0000AB960000}"/>
    <cellStyle name="Total 12 4 5" xfId="32724" xr:uid="{00000000-0005-0000-0000-0000AC960000}"/>
    <cellStyle name="Total 12 5" xfId="18669" xr:uid="{00000000-0005-0000-0000-0000AD960000}"/>
    <cellStyle name="Total 12 5 2" xfId="18670" xr:uid="{00000000-0005-0000-0000-0000AE960000}"/>
    <cellStyle name="Total 12 5 2 2" xfId="18671" xr:uid="{00000000-0005-0000-0000-0000AF960000}"/>
    <cellStyle name="Total 12 5 2 2 2" xfId="18672" xr:uid="{00000000-0005-0000-0000-0000B0960000}"/>
    <cellStyle name="Total 12 5 2 2 2 2" xfId="18673" xr:uid="{00000000-0005-0000-0000-0000B1960000}"/>
    <cellStyle name="Total 12 5 2 2 2 2 2" xfId="28847" xr:uid="{00000000-0005-0000-0000-0000B2960000}"/>
    <cellStyle name="Total 12 5 2 2 2 2 3" xfId="39190" xr:uid="{00000000-0005-0000-0000-0000B3960000}"/>
    <cellStyle name="Total 12 5 2 2 2 3" xfId="18674" xr:uid="{00000000-0005-0000-0000-0000B4960000}"/>
    <cellStyle name="Total 12 5 2 2 2 3 2" xfId="28848" xr:uid="{00000000-0005-0000-0000-0000B5960000}"/>
    <cellStyle name="Total 12 5 2 2 2 3 3" xfId="41730" xr:uid="{00000000-0005-0000-0000-0000B6960000}"/>
    <cellStyle name="Total 12 5 2 2 2 4" xfId="28846" xr:uid="{00000000-0005-0000-0000-0000B7960000}"/>
    <cellStyle name="Total 12 5 2 2 2 5" xfId="36637" xr:uid="{00000000-0005-0000-0000-0000B8960000}"/>
    <cellStyle name="Total 12 5 2 2 3" xfId="18675" xr:uid="{00000000-0005-0000-0000-0000B9960000}"/>
    <cellStyle name="Total 12 5 2 2 3 2" xfId="28849" xr:uid="{00000000-0005-0000-0000-0000BA960000}"/>
    <cellStyle name="Total 12 5 2 2 3 3" xfId="37920" xr:uid="{00000000-0005-0000-0000-0000BB960000}"/>
    <cellStyle name="Total 12 5 2 2 4" xfId="18676" xr:uid="{00000000-0005-0000-0000-0000BC960000}"/>
    <cellStyle name="Total 12 5 2 2 4 2" xfId="28850" xr:uid="{00000000-0005-0000-0000-0000BD960000}"/>
    <cellStyle name="Total 12 5 2 2 4 3" xfId="40460" xr:uid="{00000000-0005-0000-0000-0000BE960000}"/>
    <cellStyle name="Total 12 5 2 2 5" xfId="28845" xr:uid="{00000000-0005-0000-0000-0000BF960000}"/>
    <cellStyle name="Total 12 5 2 2 6" xfId="35360" xr:uid="{00000000-0005-0000-0000-0000C0960000}"/>
    <cellStyle name="Total 12 5 2 3" xfId="28844" xr:uid="{00000000-0005-0000-0000-0000C1960000}"/>
    <cellStyle name="Total 12 5 2 4" xfId="34088" xr:uid="{00000000-0005-0000-0000-0000C2960000}"/>
    <cellStyle name="Total 12 5 3" xfId="18677" xr:uid="{00000000-0005-0000-0000-0000C3960000}"/>
    <cellStyle name="Total 12 5 3 2" xfId="18678" xr:uid="{00000000-0005-0000-0000-0000C4960000}"/>
    <cellStyle name="Total 12 5 3 2 2" xfId="18679" xr:uid="{00000000-0005-0000-0000-0000C5960000}"/>
    <cellStyle name="Total 12 5 3 2 2 2" xfId="28853" xr:uid="{00000000-0005-0000-0000-0000C6960000}"/>
    <cellStyle name="Total 12 5 3 2 2 3" xfId="38670" xr:uid="{00000000-0005-0000-0000-0000C7960000}"/>
    <cellStyle name="Total 12 5 3 2 3" xfId="18680" xr:uid="{00000000-0005-0000-0000-0000C8960000}"/>
    <cellStyle name="Total 12 5 3 2 3 2" xfId="28854" xr:uid="{00000000-0005-0000-0000-0000C9960000}"/>
    <cellStyle name="Total 12 5 3 2 3 3" xfId="41210" xr:uid="{00000000-0005-0000-0000-0000CA960000}"/>
    <cellStyle name="Total 12 5 3 2 4" xfId="28852" xr:uid="{00000000-0005-0000-0000-0000CB960000}"/>
    <cellStyle name="Total 12 5 3 2 5" xfId="36117" xr:uid="{00000000-0005-0000-0000-0000CC960000}"/>
    <cellStyle name="Total 12 5 3 3" xfId="18681" xr:uid="{00000000-0005-0000-0000-0000CD960000}"/>
    <cellStyle name="Total 12 5 3 3 2" xfId="28855" xr:uid="{00000000-0005-0000-0000-0000CE960000}"/>
    <cellStyle name="Total 12 5 3 3 3" xfId="37398" xr:uid="{00000000-0005-0000-0000-0000CF960000}"/>
    <cellStyle name="Total 12 5 3 4" xfId="18682" xr:uid="{00000000-0005-0000-0000-0000D0960000}"/>
    <cellStyle name="Total 12 5 3 4 2" xfId="28856" xr:uid="{00000000-0005-0000-0000-0000D1960000}"/>
    <cellStyle name="Total 12 5 3 4 3" xfId="39940" xr:uid="{00000000-0005-0000-0000-0000D2960000}"/>
    <cellStyle name="Total 12 5 3 5" xfId="28851" xr:uid="{00000000-0005-0000-0000-0000D3960000}"/>
    <cellStyle name="Total 12 5 3 6" xfId="34837" xr:uid="{00000000-0005-0000-0000-0000D4960000}"/>
    <cellStyle name="Total 12 5 4" xfId="28843" xr:uid="{00000000-0005-0000-0000-0000D5960000}"/>
    <cellStyle name="Total 12 5 5" xfId="32901" xr:uid="{00000000-0005-0000-0000-0000D6960000}"/>
    <cellStyle name="Total 12 6" xfId="18683" xr:uid="{00000000-0005-0000-0000-0000D7960000}"/>
    <cellStyle name="Total 12 6 2" xfId="18684" xr:uid="{00000000-0005-0000-0000-0000D8960000}"/>
    <cellStyle name="Total 12 6 2 2" xfId="18685" xr:uid="{00000000-0005-0000-0000-0000D9960000}"/>
    <cellStyle name="Total 12 6 2 2 2" xfId="18686" xr:uid="{00000000-0005-0000-0000-0000DA960000}"/>
    <cellStyle name="Total 12 6 2 2 2 2" xfId="28860" xr:uid="{00000000-0005-0000-0000-0000DB960000}"/>
    <cellStyle name="Total 12 6 2 2 2 3" xfId="38219" xr:uid="{00000000-0005-0000-0000-0000DC960000}"/>
    <cellStyle name="Total 12 6 2 2 3" xfId="18687" xr:uid="{00000000-0005-0000-0000-0000DD960000}"/>
    <cellStyle name="Total 12 6 2 2 3 2" xfId="28861" xr:uid="{00000000-0005-0000-0000-0000DE960000}"/>
    <cellStyle name="Total 12 6 2 2 3 3" xfId="40759" xr:uid="{00000000-0005-0000-0000-0000DF960000}"/>
    <cellStyle name="Total 12 6 2 2 4" xfId="28859" xr:uid="{00000000-0005-0000-0000-0000E0960000}"/>
    <cellStyle name="Total 12 6 2 2 5" xfId="35666" xr:uid="{00000000-0005-0000-0000-0000E1960000}"/>
    <cellStyle name="Total 12 6 2 3" xfId="18688" xr:uid="{00000000-0005-0000-0000-0000E2960000}"/>
    <cellStyle name="Total 12 6 2 3 2" xfId="28862" xr:uid="{00000000-0005-0000-0000-0000E3960000}"/>
    <cellStyle name="Total 12 6 2 3 3" xfId="36945" xr:uid="{00000000-0005-0000-0000-0000E4960000}"/>
    <cellStyle name="Total 12 6 2 4" xfId="18689" xr:uid="{00000000-0005-0000-0000-0000E5960000}"/>
    <cellStyle name="Total 12 6 2 4 2" xfId="28863" xr:uid="{00000000-0005-0000-0000-0000E6960000}"/>
    <cellStyle name="Total 12 6 2 4 3" xfId="39489" xr:uid="{00000000-0005-0000-0000-0000E7960000}"/>
    <cellStyle name="Total 12 6 2 5" xfId="28858" xr:uid="{00000000-0005-0000-0000-0000E8960000}"/>
    <cellStyle name="Total 12 6 2 6" xfId="34391" xr:uid="{00000000-0005-0000-0000-0000E9960000}"/>
    <cellStyle name="Total 12 6 3" xfId="28857" xr:uid="{00000000-0005-0000-0000-0000EA960000}"/>
    <cellStyle name="Total 12 6 4" xfId="31792" xr:uid="{00000000-0005-0000-0000-0000EB960000}"/>
    <cellStyle name="Total 12 7" xfId="18690" xr:uid="{00000000-0005-0000-0000-0000EC960000}"/>
    <cellStyle name="Total 12 7 2" xfId="18691" xr:uid="{00000000-0005-0000-0000-0000ED960000}"/>
    <cellStyle name="Total 12 7 2 2" xfId="18692" xr:uid="{00000000-0005-0000-0000-0000EE960000}"/>
    <cellStyle name="Total 12 7 2 2 2" xfId="28866" xr:uid="{00000000-0005-0000-0000-0000EF960000}"/>
    <cellStyle name="Total 12 7 2 2 3" xfId="38072" xr:uid="{00000000-0005-0000-0000-0000F0960000}"/>
    <cellStyle name="Total 12 7 2 3" xfId="18693" xr:uid="{00000000-0005-0000-0000-0000F1960000}"/>
    <cellStyle name="Total 12 7 2 3 2" xfId="28867" xr:uid="{00000000-0005-0000-0000-0000F2960000}"/>
    <cellStyle name="Total 12 7 2 3 3" xfId="40612" xr:uid="{00000000-0005-0000-0000-0000F3960000}"/>
    <cellStyle name="Total 12 7 2 4" xfId="28865" xr:uid="{00000000-0005-0000-0000-0000F4960000}"/>
    <cellStyle name="Total 12 7 2 5" xfId="35519" xr:uid="{00000000-0005-0000-0000-0000F5960000}"/>
    <cellStyle name="Total 12 7 3" xfId="18694" xr:uid="{00000000-0005-0000-0000-0000F6960000}"/>
    <cellStyle name="Total 12 7 3 2" xfId="28868" xr:uid="{00000000-0005-0000-0000-0000F7960000}"/>
    <cellStyle name="Total 12 7 3 3" xfId="36798" xr:uid="{00000000-0005-0000-0000-0000F8960000}"/>
    <cellStyle name="Total 12 7 4" xfId="18695" xr:uid="{00000000-0005-0000-0000-0000F9960000}"/>
    <cellStyle name="Total 12 7 4 2" xfId="28869" xr:uid="{00000000-0005-0000-0000-0000FA960000}"/>
    <cellStyle name="Total 12 7 4 3" xfId="39342" xr:uid="{00000000-0005-0000-0000-0000FB960000}"/>
    <cellStyle name="Total 12 7 5" xfId="28864" xr:uid="{00000000-0005-0000-0000-0000FC960000}"/>
    <cellStyle name="Total 12 7 6" xfId="34244" xr:uid="{00000000-0005-0000-0000-0000FD960000}"/>
    <cellStyle name="Total 12 8" xfId="18696" xr:uid="{00000000-0005-0000-0000-0000FE960000}"/>
    <cellStyle name="Total 12 8 2" xfId="28870" xr:uid="{00000000-0005-0000-0000-0000FF960000}"/>
    <cellStyle name="Total 12 8 3" xfId="42482" xr:uid="{00000000-0005-0000-0000-000000970000}"/>
    <cellStyle name="Total 12 9" xfId="18697" xr:uid="{00000000-0005-0000-0000-000001970000}"/>
    <cellStyle name="Total 12 9 2" xfId="28871" xr:uid="{00000000-0005-0000-0000-000002970000}"/>
    <cellStyle name="Total 13" xfId="2858" xr:uid="{00000000-0005-0000-0000-000003970000}"/>
    <cellStyle name="Total 13 10" xfId="31059" xr:uid="{00000000-0005-0000-0000-000004970000}"/>
    <cellStyle name="Total 13 2" xfId="18699" xr:uid="{00000000-0005-0000-0000-000005970000}"/>
    <cellStyle name="Total 13 2 2" xfId="18700" xr:uid="{00000000-0005-0000-0000-000006970000}"/>
    <cellStyle name="Total 13 2 2 2" xfId="18701" xr:uid="{00000000-0005-0000-0000-000007970000}"/>
    <cellStyle name="Total 13 2 2 2 2" xfId="18702" xr:uid="{00000000-0005-0000-0000-000008970000}"/>
    <cellStyle name="Total 13 2 2 2 2 2" xfId="18703" xr:uid="{00000000-0005-0000-0000-000009970000}"/>
    <cellStyle name="Total 13 2 2 2 2 2 2" xfId="28877" xr:uid="{00000000-0005-0000-0000-00000A970000}"/>
    <cellStyle name="Total 13 2 2 2 2 2 3" xfId="38893" xr:uid="{00000000-0005-0000-0000-00000B970000}"/>
    <cellStyle name="Total 13 2 2 2 2 3" xfId="18704" xr:uid="{00000000-0005-0000-0000-00000C970000}"/>
    <cellStyle name="Total 13 2 2 2 2 3 2" xfId="28878" xr:uid="{00000000-0005-0000-0000-00000D970000}"/>
    <cellStyle name="Total 13 2 2 2 2 3 3" xfId="41433" xr:uid="{00000000-0005-0000-0000-00000E970000}"/>
    <cellStyle name="Total 13 2 2 2 2 4" xfId="28876" xr:uid="{00000000-0005-0000-0000-00000F970000}"/>
    <cellStyle name="Total 13 2 2 2 2 5" xfId="36340" xr:uid="{00000000-0005-0000-0000-000010970000}"/>
    <cellStyle name="Total 13 2 2 2 3" xfId="18705" xr:uid="{00000000-0005-0000-0000-000011970000}"/>
    <cellStyle name="Total 13 2 2 2 3 2" xfId="28879" xr:uid="{00000000-0005-0000-0000-000012970000}"/>
    <cellStyle name="Total 13 2 2 2 3 3" xfId="37621" xr:uid="{00000000-0005-0000-0000-000013970000}"/>
    <cellStyle name="Total 13 2 2 2 4" xfId="18706" xr:uid="{00000000-0005-0000-0000-000014970000}"/>
    <cellStyle name="Total 13 2 2 2 4 2" xfId="28880" xr:uid="{00000000-0005-0000-0000-000015970000}"/>
    <cellStyle name="Total 13 2 2 2 4 3" xfId="40163" xr:uid="{00000000-0005-0000-0000-000016970000}"/>
    <cellStyle name="Total 13 2 2 2 5" xfId="28875" xr:uid="{00000000-0005-0000-0000-000017970000}"/>
    <cellStyle name="Total 13 2 2 2 6" xfId="35061" xr:uid="{00000000-0005-0000-0000-000018970000}"/>
    <cellStyle name="Total 13 2 2 3" xfId="28874" xr:uid="{00000000-0005-0000-0000-000019970000}"/>
    <cellStyle name="Total 13 2 2 4" xfId="33790" xr:uid="{00000000-0005-0000-0000-00001A970000}"/>
    <cellStyle name="Total 13 2 3" xfId="18707" xr:uid="{00000000-0005-0000-0000-00001B970000}"/>
    <cellStyle name="Total 13 2 3 2" xfId="18708" xr:uid="{00000000-0005-0000-0000-00001C970000}"/>
    <cellStyle name="Total 13 2 3 2 2" xfId="18709" xr:uid="{00000000-0005-0000-0000-00001D970000}"/>
    <cellStyle name="Total 13 2 3 2 2 2" xfId="28883" xr:uid="{00000000-0005-0000-0000-00001E970000}"/>
    <cellStyle name="Total 13 2 3 2 2 3" xfId="38373" xr:uid="{00000000-0005-0000-0000-00001F970000}"/>
    <cellStyle name="Total 13 2 3 2 3" xfId="18710" xr:uid="{00000000-0005-0000-0000-000020970000}"/>
    <cellStyle name="Total 13 2 3 2 3 2" xfId="28884" xr:uid="{00000000-0005-0000-0000-000021970000}"/>
    <cellStyle name="Total 13 2 3 2 3 3" xfId="40913" xr:uid="{00000000-0005-0000-0000-000022970000}"/>
    <cellStyle name="Total 13 2 3 2 4" xfId="28882" xr:uid="{00000000-0005-0000-0000-000023970000}"/>
    <cellStyle name="Total 13 2 3 2 5" xfId="35820" xr:uid="{00000000-0005-0000-0000-000024970000}"/>
    <cellStyle name="Total 13 2 3 3" xfId="18711" xr:uid="{00000000-0005-0000-0000-000025970000}"/>
    <cellStyle name="Total 13 2 3 3 2" xfId="28885" xr:uid="{00000000-0005-0000-0000-000026970000}"/>
    <cellStyle name="Total 13 2 3 3 3" xfId="37099" xr:uid="{00000000-0005-0000-0000-000027970000}"/>
    <cellStyle name="Total 13 2 3 4" xfId="18712" xr:uid="{00000000-0005-0000-0000-000028970000}"/>
    <cellStyle name="Total 13 2 3 4 2" xfId="28886" xr:uid="{00000000-0005-0000-0000-000029970000}"/>
    <cellStyle name="Total 13 2 3 4 3" xfId="39643" xr:uid="{00000000-0005-0000-0000-00002A970000}"/>
    <cellStyle name="Total 13 2 3 5" xfId="28881" xr:uid="{00000000-0005-0000-0000-00002B970000}"/>
    <cellStyle name="Total 13 2 3 6" xfId="34542" xr:uid="{00000000-0005-0000-0000-00002C970000}"/>
    <cellStyle name="Total 13 2 4" xfId="28873" xr:uid="{00000000-0005-0000-0000-00002D970000}"/>
    <cellStyle name="Total 13 2 5" xfId="32586" xr:uid="{00000000-0005-0000-0000-00002E970000}"/>
    <cellStyle name="Total 13 3" xfId="18713" xr:uid="{00000000-0005-0000-0000-00002F970000}"/>
    <cellStyle name="Total 13 3 2" xfId="18714" xr:uid="{00000000-0005-0000-0000-000030970000}"/>
    <cellStyle name="Total 13 3 2 2" xfId="18715" xr:uid="{00000000-0005-0000-0000-000031970000}"/>
    <cellStyle name="Total 13 3 2 2 2" xfId="18716" xr:uid="{00000000-0005-0000-0000-000032970000}"/>
    <cellStyle name="Total 13 3 2 2 2 2" xfId="18717" xr:uid="{00000000-0005-0000-0000-000033970000}"/>
    <cellStyle name="Total 13 3 2 2 2 2 2" xfId="28891" xr:uid="{00000000-0005-0000-0000-000034970000}"/>
    <cellStyle name="Total 13 3 2 2 2 2 3" xfId="39044" xr:uid="{00000000-0005-0000-0000-000035970000}"/>
    <cellStyle name="Total 13 3 2 2 2 3" xfId="18718" xr:uid="{00000000-0005-0000-0000-000036970000}"/>
    <cellStyle name="Total 13 3 2 2 2 3 2" xfId="28892" xr:uid="{00000000-0005-0000-0000-000037970000}"/>
    <cellStyle name="Total 13 3 2 2 2 3 3" xfId="41584" xr:uid="{00000000-0005-0000-0000-000038970000}"/>
    <cellStyle name="Total 13 3 2 2 2 4" xfId="28890" xr:uid="{00000000-0005-0000-0000-000039970000}"/>
    <cellStyle name="Total 13 3 2 2 2 5" xfId="36491" xr:uid="{00000000-0005-0000-0000-00003A970000}"/>
    <cellStyle name="Total 13 3 2 2 3" xfId="18719" xr:uid="{00000000-0005-0000-0000-00003B970000}"/>
    <cellStyle name="Total 13 3 2 2 3 2" xfId="28893" xr:uid="{00000000-0005-0000-0000-00003C970000}"/>
    <cellStyle name="Total 13 3 2 2 3 3" xfId="37772" xr:uid="{00000000-0005-0000-0000-00003D970000}"/>
    <cellStyle name="Total 13 3 2 2 4" xfId="18720" xr:uid="{00000000-0005-0000-0000-00003E970000}"/>
    <cellStyle name="Total 13 3 2 2 4 2" xfId="28894" xr:uid="{00000000-0005-0000-0000-00003F970000}"/>
    <cellStyle name="Total 13 3 2 2 4 3" xfId="40314" xr:uid="{00000000-0005-0000-0000-000040970000}"/>
    <cellStyle name="Total 13 3 2 2 5" xfId="28889" xr:uid="{00000000-0005-0000-0000-000041970000}"/>
    <cellStyle name="Total 13 3 2 2 6" xfId="35212" xr:uid="{00000000-0005-0000-0000-000042970000}"/>
    <cellStyle name="Total 13 3 2 3" xfId="28888" xr:uid="{00000000-0005-0000-0000-000043970000}"/>
    <cellStyle name="Total 13 3 2 4" xfId="33941" xr:uid="{00000000-0005-0000-0000-000044970000}"/>
    <cellStyle name="Total 13 3 3" xfId="18721" xr:uid="{00000000-0005-0000-0000-000045970000}"/>
    <cellStyle name="Total 13 3 3 2" xfId="18722" xr:uid="{00000000-0005-0000-0000-000046970000}"/>
    <cellStyle name="Total 13 3 3 2 2" xfId="18723" xr:uid="{00000000-0005-0000-0000-000047970000}"/>
    <cellStyle name="Total 13 3 3 2 2 2" xfId="28897" xr:uid="{00000000-0005-0000-0000-000048970000}"/>
    <cellStyle name="Total 13 3 3 2 2 3" xfId="38524" xr:uid="{00000000-0005-0000-0000-000049970000}"/>
    <cellStyle name="Total 13 3 3 2 3" xfId="18724" xr:uid="{00000000-0005-0000-0000-00004A970000}"/>
    <cellStyle name="Total 13 3 3 2 3 2" xfId="28898" xr:uid="{00000000-0005-0000-0000-00004B970000}"/>
    <cellStyle name="Total 13 3 3 2 3 3" xfId="41064" xr:uid="{00000000-0005-0000-0000-00004C970000}"/>
    <cellStyle name="Total 13 3 3 2 4" xfId="28896" xr:uid="{00000000-0005-0000-0000-00004D970000}"/>
    <cellStyle name="Total 13 3 3 2 5" xfId="35971" xr:uid="{00000000-0005-0000-0000-00004E970000}"/>
    <cellStyle name="Total 13 3 3 3" xfId="18725" xr:uid="{00000000-0005-0000-0000-00004F970000}"/>
    <cellStyle name="Total 13 3 3 3 2" xfId="28899" xr:uid="{00000000-0005-0000-0000-000050970000}"/>
    <cellStyle name="Total 13 3 3 3 3" xfId="37250" xr:uid="{00000000-0005-0000-0000-000051970000}"/>
    <cellStyle name="Total 13 3 3 4" xfId="18726" xr:uid="{00000000-0005-0000-0000-000052970000}"/>
    <cellStyle name="Total 13 3 3 4 2" xfId="28900" xr:uid="{00000000-0005-0000-0000-000053970000}"/>
    <cellStyle name="Total 13 3 3 4 3" xfId="39794" xr:uid="{00000000-0005-0000-0000-000054970000}"/>
    <cellStyle name="Total 13 3 3 5" xfId="28895" xr:uid="{00000000-0005-0000-0000-000055970000}"/>
    <cellStyle name="Total 13 3 3 6" xfId="34689" xr:uid="{00000000-0005-0000-0000-000056970000}"/>
    <cellStyle name="Total 13 3 4" xfId="28887" xr:uid="{00000000-0005-0000-0000-000057970000}"/>
    <cellStyle name="Total 13 3 5" xfId="32737" xr:uid="{00000000-0005-0000-0000-000058970000}"/>
    <cellStyle name="Total 13 4" xfId="18727" xr:uid="{00000000-0005-0000-0000-000059970000}"/>
    <cellStyle name="Total 13 4 2" xfId="18728" xr:uid="{00000000-0005-0000-0000-00005A970000}"/>
    <cellStyle name="Total 13 4 2 2" xfId="18729" xr:uid="{00000000-0005-0000-0000-00005B970000}"/>
    <cellStyle name="Total 13 4 2 2 2" xfId="18730" xr:uid="{00000000-0005-0000-0000-00005C970000}"/>
    <cellStyle name="Total 13 4 2 2 2 2" xfId="18731" xr:uid="{00000000-0005-0000-0000-00005D970000}"/>
    <cellStyle name="Total 13 4 2 2 2 2 2" xfId="28905" xr:uid="{00000000-0005-0000-0000-00005E970000}"/>
    <cellStyle name="Total 13 4 2 2 2 2 3" xfId="39203" xr:uid="{00000000-0005-0000-0000-00005F970000}"/>
    <cellStyle name="Total 13 4 2 2 2 3" xfId="18732" xr:uid="{00000000-0005-0000-0000-000060970000}"/>
    <cellStyle name="Total 13 4 2 2 2 3 2" xfId="28906" xr:uid="{00000000-0005-0000-0000-000061970000}"/>
    <cellStyle name="Total 13 4 2 2 2 3 3" xfId="41743" xr:uid="{00000000-0005-0000-0000-000062970000}"/>
    <cellStyle name="Total 13 4 2 2 2 4" xfId="28904" xr:uid="{00000000-0005-0000-0000-000063970000}"/>
    <cellStyle name="Total 13 4 2 2 2 5" xfId="36650" xr:uid="{00000000-0005-0000-0000-000064970000}"/>
    <cellStyle name="Total 13 4 2 2 3" xfId="18733" xr:uid="{00000000-0005-0000-0000-000065970000}"/>
    <cellStyle name="Total 13 4 2 2 3 2" xfId="28907" xr:uid="{00000000-0005-0000-0000-000066970000}"/>
    <cellStyle name="Total 13 4 2 2 3 3" xfId="37933" xr:uid="{00000000-0005-0000-0000-000067970000}"/>
    <cellStyle name="Total 13 4 2 2 4" xfId="18734" xr:uid="{00000000-0005-0000-0000-000068970000}"/>
    <cellStyle name="Total 13 4 2 2 4 2" xfId="28908" xr:uid="{00000000-0005-0000-0000-000069970000}"/>
    <cellStyle name="Total 13 4 2 2 4 3" xfId="40473" xr:uid="{00000000-0005-0000-0000-00006A970000}"/>
    <cellStyle name="Total 13 4 2 2 5" xfId="28903" xr:uid="{00000000-0005-0000-0000-00006B970000}"/>
    <cellStyle name="Total 13 4 2 2 6" xfId="35373" xr:uid="{00000000-0005-0000-0000-00006C970000}"/>
    <cellStyle name="Total 13 4 2 3" xfId="28902" xr:uid="{00000000-0005-0000-0000-00006D970000}"/>
    <cellStyle name="Total 13 4 2 4" xfId="34101" xr:uid="{00000000-0005-0000-0000-00006E970000}"/>
    <cellStyle name="Total 13 4 3" xfId="18735" xr:uid="{00000000-0005-0000-0000-00006F970000}"/>
    <cellStyle name="Total 13 4 3 2" xfId="18736" xr:uid="{00000000-0005-0000-0000-000070970000}"/>
    <cellStyle name="Total 13 4 3 2 2" xfId="18737" xr:uid="{00000000-0005-0000-0000-000071970000}"/>
    <cellStyle name="Total 13 4 3 2 2 2" xfId="28911" xr:uid="{00000000-0005-0000-0000-000072970000}"/>
    <cellStyle name="Total 13 4 3 2 2 3" xfId="38683" xr:uid="{00000000-0005-0000-0000-000073970000}"/>
    <cellStyle name="Total 13 4 3 2 3" xfId="18738" xr:uid="{00000000-0005-0000-0000-000074970000}"/>
    <cellStyle name="Total 13 4 3 2 3 2" xfId="28912" xr:uid="{00000000-0005-0000-0000-000075970000}"/>
    <cellStyle name="Total 13 4 3 2 3 3" xfId="41223" xr:uid="{00000000-0005-0000-0000-000076970000}"/>
    <cellStyle name="Total 13 4 3 2 4" xfId="28910" xr:uid="{00000000-0005-0000-0000-000077970000}"/>
    <cellStyle name="Total 13 4 3 2 5" xfId="36130" xr:uid="{00000000-0005-0000-0000-000078970000}"/>
    <cellStyle name="Total 13 4 3 3" xfId="18739" xr:uid="{00000000-0005-0000-0000-000079970000}"/>
    <cellStyle name="Total 13 4 3 3 2" xfId="28913" xr:uid="{00000000-0005-0000-0000-00007A970000}"/>
    <cellStyle name="Total 13 4 3 3 3" xfId="37411" xr:uid="{00000000-0005-0000-0000-00007B970000}"/>
    <cellStyle name="Total 13 4 3 4" xfId="18740" xr:uid="{00000000-0005-0000-0000-00007C970000}"/>
    <cellStyle name="Total 13 4 3 4 2" xfId="28914" xr:uid="{00000000-0005-0000-0000-00007D970000}"/>
    <cellStyle name="Total 13 4 3 4 3" xfId="39953" xr:uid="{00000000-0005-0000-0000-00007E970000}"/>
    <cellStyle name="Total 13 4 3 5" xfId="28909" xr:uid="{00000000-0005-0000-0000-00007F970000}"/>
    <cellStyle name="Total 13 4 3 6" xfId="34850" xr:uid="{00000000-0005-0000-0000-000080970000}"/>
    <cellStyle name="Total 13 4 4" xfId="28901" xr:uid="{00000000-0005-0000-0000-000081970000}"/>
    <cellStyle name="Total 13 4 5" xfId="32914" xr:uid="{00000000-0005-0000-0000-000082970000}"/>
    <cellStyle name="Total 13 5" xfId="18741" xr:uid="{00000000-0005-0000-0000-000083970000}"/>
    <cellStyle name="Total 13 5 2" xfId="18742" xr:uid="{00000000-0005-0000-0000-000084970000}"/>
    <cellStyle name="Total 13 5 2 2" xfId="18743" xr:uid="{00000000-0005-0000-0000-000085970000}"/>
    <cellStyle name="Total 13 5 2 2 2" xfId="18744" xr:uid="{00000000-0005-0000-0000-000086970000}"/>
    <cellStyle name="Total 13 5 2 2 2 2" xfId="28918" xr:uid="{00000000-0005-0000-0000-000087970000}"/>
    <cellStyle name="Total 13 5 2 2 2 3" xfId="38227" xr:uid="{00000000-0005-0000-0000-000088970000}"/>
    <cellStyle name="Total 13 5 2 2 3" xfId="18745" xr:uid="{00000000-0005-0000-0000-000089970000}"/>
    <cellStyle name="Total 13 5 2 2 3 2" xfId="28919" xr:uid="{00000000-0005-0000-0000-00008A970000}"/>
    <cellStyle name="Total 13 5 2 2 3 3" xfId="40767" xr:uid="{00000000-0005-0000-0000-00008B970000}"/>
    <cellStyle name="Total 13 5 2 2 4" xfId="28917" xr:uid="{00000000-0005-0000-0000-00008C970000}"/>
    <cellStyle name="Total 13 5 2 2 5" xfId="35674" xr:uid="{00000000-0005-0000-0000-00008D970000}"/>
    <cellStyle name="Total 13 5 2 3" xfId="18746" xr:uid="{00000000-0005-0000-0000-00008E970000}"/>
    <cellStyle name="Total 13 5 2 3 2" xfId="28920" xr:uid="{00000000-0005-0000-0000-00008F970000}"/>
    <cellStyle name="Total 13 5 2 3 3" xfId="36953" xr:uid="{00000000-0005-0000-0000-000090970000}"/>
    <cellStyle name="Total 13 5 2 4" xfId="18747" xr:uid="{00000000-0005-0000-0000-000091970000}"/>
    <cellStyle name="Total 13 5 2 4 2" xfId="28921" xr:uid="{00000000-0005-0000-0000-000092970000}"/>
    <cellStyle name="Total 13 5 2 4 3" xfId="39497" xr:uid="{00000000-0005-0000-0000-000093970000}"/>
    <cellStyle name="Total 13 5 2 5" xfId="28916" xr:uid="{00000000-0005-0000-0000-000094970000}"/>
    <cellStyle name="Total 13 5 2 6" xfId="34399" xr:uid="{00000000-0005-0000-0000-000095970000}"/>
    <cellStyle name="Total 13 5 3" xfId="28915" xr:uid="{00000000-0005-0000-0000-000096970000}"/>
    <cellStyle name="Total 13 5 4" xfId="31800" xr:uid="{00000000-0005-0000-0000-000097970000}"/>
    <cellStyle name="Total 13 6" xfId="18748" xr:uid="{00000000-0005-0000-0000-000098970000}"/>
    <cellStyle name="Total 13 6 2" xfId="18749" xr:uid="{00000000-0005-0000-0000-000099970000}"/>
    <cellStyle name="Total 13 6 2 2" xfId="18750" xr:uid="{00000000-0005-0000-0000-00009A970000}"/>
    <cellStyle name="Total 13 6 2 2 2" xfId="28924" xr:uid="{00000000-0005-0000-0000-00009B970000}"/>
    <cellStyle name="Total 13 6 2 2 3" xfId="38085" xr:uid="{00000000-0005-0000-0000-00009C970000}"/>
    <cellStyle name="Total 13 6 2 3" xfId="18751" xr:uid="{00000000-0005-0000-0000-00009D970000}"/>
    <cellStyle name="Total 13 6 2 3 2" xfId="28925" xr:uid="{00000000-0005-0000-0000-00009E970000}"/>
    <cellStyle name="Total 13 6 2 3 3" xfId="40625" xr:uid="{00000000-0005-0000-0000-00009F970000}"/>
    <cellStyle name="Total 13 6 2 4" xfId="28923" xr:uid="{00000000-0005-0000-0000-0000A0970000}"/>
    <cellStyle name="Total 13 6 2 5" xfId="35532" xr:uid="{00000000-0005-0000-0000-0000A1970000}"/>
    <cellStyle name="Total 13 6 3" xfId="18752" xr:uid="{00000000-0005-0000-0000-0000A2970000}"/>
    <cellStyle name="Total 13 6 3 2" xfId="28926" xr:uid="{00000000-0005-0000-0000-0000A3970000}"/>
    <cellStyle name="Total 13 6 3 3" xfId="36811" xr:uid="{00000000-0005-0000-0000-0000A4970000}"/>
    <cellStyle name="Total 13 6 4" xfId="18753" xr:uid="{00000000-0005-0000-0000-0000A5970000}"/>
    <cellStyle name="Total 13 6 4 2" xfId="28927" xr:uid="{00000000-0005-0000-0000-0000A6970000}"/>
    <cellStyle name="Total 13 6 4 3" xfId="39355" xr:uid="{00000000-0005-0000-0000-0000A7970000}"/>
    <cellStyle name="Total 13 6 5" xfId="28922" xr:uid="{00000000-0005-0000-0000-0000A8970000}"/>
    <cellStyle name="Total 13 6 6" xfId="34257" xr:uid="{00000000-0005-0000-0000-0000A9970000}"/>
    <cellStyle name="Total 13 7" xfId="18754" xr:uid="{00000000-0005-0000-0000-0000AA970000}"/>
    <cellStyle name="Total 13 7 2" xfId="28928" xr:uid="{00000000-0005-0000-0000-0000AB970000}"/>
    <cellStyle name="Total 13 8" xfId="18698" xr:uid="{00000000-0005-0000-0000-0000AC970000}"/>
    <cellStyle name="Total 13 9" xfId="28872" xr:uid="{00000000-0005-0000-0000-0000AD970000}"/>
    <cellStyle name="Total 14" xfId="2859" xr:uid="{00000000-0005-0000-0000-0000AE970000}"/>
    <cellStyle name="Total 14 10" xfId="28929" xr:uid="{00000000-0005-0000-0000-0000AF970000}"/>
    <cellStyle name="Total 14 11" xfId="31719" xr:uid="{00000000-0005-0000-0000-0000B0970000}"/>
    <cellStyle name="Total 14 2" xfId="18756" xr:uid="{00000000-0005-0000-0000-0000B1970000}"/>
    <cellStyle name="Total 14 2 2" xfId="18757" xr:uid="{00000000-0005-0000-0000-0000B2970000}"/>
    <cellStyle name="Total 14 2 2 2" xfId="18758" xr:uid="{00000000-0005-0000-0000-0000B3970000}"/>
    <cellStyle name="Total 14 2 2 2 2" xfId="18759" xr:uid="{00000000-0005-0000-0000-0000B4970000}"/>
    <cellStyle name="Total 14 2 2 2 2 2" xfId="18760" xr:uid="{00000000-0005-0000-0000-0000B5970000}"/>
    <cellStyle name="Total 14 2 2 2 2 2 2" xfId="28934" xr:uid="{00000000-0005-0000-0000-0000B6970000}"/>
    <cellStyle name="Total 14 2 2 2 2 2 3" xfId="38958" xr:uid="{00000000-0005-0000-0000-0000B7970000}"/>
    <cellStyle name="Total 14 2 2 2 2 3" xfId="18761" xr:uid="{00000000-0005-0000-0000-0000B8970000}"/>
    <cellStyle name="Total 14 2 2 2 2 3 2" xfId="28935" xr:uid="{00000000-0005-0000-0000-0000B9970000}"/>
    <cellStyle name="Total 14 2 2 2 2 3 3" xfId="41498" xr:uid="{00000000-0005-0000-0000-0000BA970000}"/>
    <cellStyle name="Total 14 2 2 2 2 4" xfId="28933" xr:uid="{00000000-0005-0000-0000-0000BB970000}"/>
    <cellStyle name="Total 14 2 2 2 2 5" xfId="36405" xr:uid="{00000000-0005-0000-0000-0000BC970000}"/>
    <cellStyle name="Total 14 2 2 2 3" xfId="18762" xr:uid="{00000000-0005-0000-0000-0000BD970000}"/>
    <cellStyle name="Total 14 2 2 2 3 2" xfId="28936" xr:uid="{00000000-0005-0000-0000-0000BE970000}"/>
    <cellStyle name="Total 14 2 2 2 3 3" xfId="37686" xr:uid="{00000000-0005-0000-0000-0000BF970000}"/>
    <cellStyle name="Total 14 2 2 2 4" xfId="18763" xr:uid="{00000000-0005-0000-0000-0000C0970000}"/>
    <cellStyle name="Total 14 2 2 2 4 2" xfId="28937" xr:uid="{00000000-0005-0000-0000-0000C1970000}"/>
    <cellStyle name="Total 14 2 2 2 4 3" xfId="40228" xr:uid="{00000000-0005-0000-0000-0000C2970000}"/>
    <cellStyle name="Total 14 2 2 2 5" xfId="28932" xr:uid="{00000000-0005-0000-0000-0000C3970000}"/>
    <cellStyle name="Total 14 2 2 2 6" xfId="35126" xr:uid="{00000000-0005-0000-0000-0000C4970000}"/>
    <cellStyle name="Total 14 2 2 3" xfId="28931" xr:uid="{00000000-0005-0000-0000-0000C5970000}"/>
    <cellStyle name="Total 14 2 2 4" xfId="33855" xr:uid="{00000000-0005-0000-0000-0000C6970000}"/>
    <cellStyle name="Total 14 2 3" xfId="18764" xr:uid="{00000000-0005-0000-0000-0000C7970000}"/>
    <cellStyle name="Total 14 2 3 2" xfId="18765" xr:uid="{00000000-0005-0000-0000-0000C8970000}"/>
    <cellStyle name="Total 14 2 3 2 2" xfId="18766" xr:uid="{00000000-0005-0000-0000-0000C9970000}"/>
    <cellStyle name="Total 14 2 3 2 2 2" xfId="28940" xr:uid="{00000000-0005-0000-0000-0000CA970000}"/>
    <cellStyle name="Total 14 2 3 2 2 3" xfId="38438" xr:uid="{00000000-0005-0000-0000-0000CB970000}"/>
    <cellStyle name="Total 14 2 3 2 3" xfId="18767" xr:uid="{00000000-0005-0000-0000-0000CC970000}"/>
    <cellStyle name="Total 14 2 3 2 3 2" xfId="28941" xr:uid="{00000000-0005-0000-0000-0000CD970000}"/>
    <cellStyle name="Total 14 2 3 2 3 3" xfId="40978" xr:uid="{00000000-0005-0000-0000-0000CE970000}"/>
    <cellStyle name="Total 14 2 3 2 4" xfId="28939" xr:uid="{00000000-0005-0000-0000-0000CF970000}"/>
    <cellStyle name="Total 14 2 3 2 5" xfId="35885" xr:uid="{00000000-0005-0000-0000-0000D0970000}"/>
    <cellStyle name="Total 14 2 3 3" xfId="18768" xr:uid="{00000000-0005-0000-0000-0000D1970000}"/>
    <cellStyle name="Total 14 2 3 3 2" xfId="28942" xr:uid="{00000000-0005-0000-0000-0000D2970000}"/>
    <cellStyle name="Total 14 2 3 3 3" xfId="37164" xr:uid="{00000000-0005-0000-0000-0000D3970000}"/>
    <cellStyle name="Total 14 2 3 4" xfId="18769" xr:uid="{00000000-0005-0000-0000-0000D4970000}"/>
    <cellStyle name="Total 14 2 3 4 2" xfId="28943" xr:uid="{00000000-0005-0000-0000-0000D5970000}"/>
    <cellStyle name="Total 14 2 3 4 3" xfId="39708" xr:uid="{00000000-0005-0000-0000-0000D6970000}"/>
    <cellStyle name="Total 14 2 3 5" xfId="28938" xr:uid="{00000000-0005-0000-0000-0000D7970000}"/>
    <cellStyle name="Total 14 2 3 6" xfId="34607" xr:uid="{00000000-0005-0000-0000-0000D8970000}"/>
    <cellStyle name="Total 14 2 4" xfId="28930" xr:uid="{00000000-0005-0000-0000-0000D9970000}"/>
    <cellStyle name="Total 14 2 5" xfId="32652" xr:uid="{00000000-0005-0000-0000-0000DA970000}"/>
    <cellStyle name="Total 14 3" xfId="18770" xr:uid="{00000000-0005-0000-0000-0000DB970000}"/>
    <cellStyle name="Total 14 3 2" xfId="18771" xr:uid="{00000000-0005-0000-0000-0000DC970000}"/>
    <cellStyle name="Total 14 3 2 2" xfId="18772" xr:uid="{00000000-0005-0000-0000-0000DD970000}"/>
    <cellStyle name="Total 14 3 2 2 2" xfId="18773" xr:uid="{00000000-0005-0000-0000-0000DE970000}"/>
    <cellStyle name="Total 14 3 2 2 2 2" xfId="18774" xr:uid="{00000000-0005-0000-0000-0000DF970000}"/>
    <cellStyle name="Total 14 3 2 2 2 2 2" xfId="28948" xr:uid="{00000000-0005-0000-0000-0000E0970000}"/>
    <cellStyle name="Total 14 3 2 2 2 2 3" xfId="39110" xr:uid="{00000000-0005-0000-0000-0000E1970000}"/>
    <cellStyle name="Total 14 3 2 2 2 3" xfId="18775" xr:uid="{00000000-0005-0000-0000-0000E2970000}"/>
    <cellStyle name="Total 14 3 2 2 2 3 2" xfId="28949" xr:uid="{00000000-0005-0000-0000-0000E3970000}"/>
    <cellStyle name="Total 14 3 2 2 2 3 3" xfId="41650" xr:uid="{00000000-0005-0000-0000-0000E4970000}"/>
    <cellStyle name="Total 14 3 2 2 2 4" xfId="28947" xr:uid="{00000000-0005-0000-0000-0000E5970000}"/>
    <cellStyle name="Total 14 3 2 2 2 5" xfId="36557" xr:uid="{00000000-0005-0000-0000-0000E6970000}"/>
    <cellStyle name="Total 14 3 2 2 3" xfId="18776" xr:uid="{00000000-0005-0000-0000-0000E7970000}"/>
    <cellStyle name="Total 14 3 2 2 3 2" xfId="28950" xr:uid="{00000000-0005-0000-0000-0000E8970000}"/>
    <cellStyle name="Total 14 3 2 2 3 3" xfId="37838" xr:uid="{00000000-0005-0000-0000-0000E9970000}"/>
    <cellStyle name="Total 14 3 2 2 4" xfId="18777" xr:uid="{00000000-0005-0000-0000-0000EA970000}"/>
    <cellStyle name="Total 14 3 2 2 4 2" xfId="28951" xr:uid="{00000000-0005-0000-0000-0000EB970000}"/>
    <cellStyle name="Total 14 3 2 2 4 3" xfId="40380" xr:uid="{00000000-0005-0000-0000-0000EC970000}"/>
    <cellStyle name="Total 14 3 2 2 5" xfId="28946" xr:uid="{00000000-0005-0000-0000-0000ED970000}"/>
    <cellStyle name="Total 14 3 2 2 6" xfId="35278" xr:uid="{00000000-0005-0000-0000-0000EE970000}"/>
    <cellStyle name="Total 14 3 2 3" xfId="28945" xr:uid="{00000000-0005-0000-0000-0000EF970000}"/>
    <cellStyle name="Total 14 3 2 4" xfId="34006" xr:uid="{00000000-0005-0000-0000-0000F0970000}"/>
    <cellStyle name="Total 14 3 3" xfId="18778" xr:uid="{00000000-0005-0000-0000-0000F1970000}"/>
    <cellStyle name="Total 14 3 3 2" xfId="18779" xr:uid="{00000000-0005-0000-0000-0000F2970000}"/>
    <cellStyle name="Total 14 3 3 2 2" xfId="18780" xr:uid="{00000000-0005-0000-0000-0000F3970000}"/>
    <cellStyle name="Total 14 3 3 2 2 2" xfId="28954" xr:uid="{00000000-0005-0000-0000-0000F4970000}"/>
    <cellStyle name="Total 14 3 3 2 2 3" xfId="38590" xr:uid="{00000000-0005-0000-0000-0000F5970000}"/>
    <cellStyle name="Total 14 3 3 2 3" xfId="18781" xr:uid="{00000000-0005-0000-0000-0000F6970000}"/>
    <cellStyle name="Total 14 3 3 2 3 2" xfId="28955" xr:uid="{00000000-0005-0000-0000-0000F7970000}"/>
    <cellStyle name="Total 14 3 3 2 3 3" xfId="41130" xr:uid="{00000000-0005-0000-0000-0000F8970000}"/>
    <cellStyle name="Total 14 3 3 2 4" xfId="28953" xr:uid="{00000000-0005-0000-0000-0000F9970000}"/>
    <cellStyle name="Total 14 3 3 2 5" xfId="36037" xr:uid="{00000000-0005-0000-0000-0000FA970000}"/>
    <cellStyle name="Total 14 3 3 3" xfId="18782" xr:uid="{00000000-0005-0000-0000-0000FB970000}"/>
    <cellStyle name="Total 14 3 3 3 2" xfId="28956" xr:uid="{00000000-0005-0000-0000-0000FC970000}"/>
    <cellStyle name="Total 14 3 3 3 3" xfId="37316" xr:uid="{00000000-0005-0000-0000-0000FD970000}"/>
    <cellStyle name="Total 14 3 3 4" xfId="18783" xr:uid="{00000000-0005-0000-0000-0000FE970000}"/>
    <cellStyle name="Total 14 3 3 4 2" xfId="28957" xr:uid="{00000000-0005-0000-0000-0000FF970000}"/>
    <cellStyle name="Total 14 3 3 4 3" xfId="39860" xr:uid="{00000000-0005-0000-0000-000000980000}"/>
    <cellStyle name="Total 14 3 3 5" xfId="28952" xr:uid="{00000000-0005-0000-0000-000001980000}"/>
    <cellStyle name="Total 14 3 3 6" xfId="34755" xr:uid="{00000000-0005-0000-0000-000002980000}"/>
    <cellStyle name="Total 14 3 4" xfId="28944" xr:uid="{00000000-0005-0000-0000-000003980000}"/>
    <cellStyle name="Total 14 3 5" xfId="32797" xr:uid="{00000000-0005-0000-0000-000004980000}"/>
    <cellStyle name="Total 14 4" xfId="18784" xr:uid="{00000000-0005-0000-0000-000005980000}"/>
    <cellStyle name="Total 14 4 2" xfId="18785" xr:uid="{00000000-0005-0000-0000-000006980000}"/>
    <cellStyle name="Total 14 4 2 2" xfId="18786" xr:uid="{00000000-0005-0000-0000-000007980000}"/>
    <cellStyle name="Total 14 4 2 2 2" xfId="18787" xr:uid="{00000000-0005-0000-0000-000008980000}"/>
    <cellStyle name="Total 14 4 2 2 2 2" xfId="18788" xr:uid="{00000000-0005-0000-0000-000009980000}"/>
    <cellStyle name="Total 14 4 2 2 2 2 2" xfId="28962" xr:uid="{00000000-0005-0000-0000-00000A980000}"/>
    <cellStyle name="Total 14 4 2 2 2 2 3" xfId="39269" xr:uid="{00000000-0005-0000-0000-00000B980000}"/>
    <cellStyle name="Total 14 4 2 2 2 3" xfId="18789" xr:uid="{00000000-0005-0000-0000-00000C980000}"/>
    <cellStyle name="Total 14 4 2 2 2 3 2" xfId="28963" xr:uid="{00000000-0005-0000-0000-00000D980000}"/>
    <cellStyle name="Total 14 4 2 2 2 3 3" xfId="41809" xr:uid="{00000000-0005-0000-0000-00000E980000}"/>
    <cellStyle name="Total 14 4 2 2 2 4" xfId="28961" xr:uid="{00000000-0005-0000-0000-00000F980000}"/>
    <cellStyle name="Total 14 4 2 2 2 5" xfId="36716" xr:uid="{00000000-0005-0000-0000-000010980000}"/>
    <cellStyle name="Total 14 4 2 2 3" xfId="18790" xr:uid="{00000000-0005-0000-0000-000011980000}"/>
    <cellStyle name="Total 14 4 2 2 3 2" xfId="28964" xr:uid="{00000000-0005-0000-0000-000012980000}"/>
    <cellStyle name="Total 14 4 2 2 3 3" xfId="37999" xr:uid="{00000000-0005-0000-0000-000013980000}"/>
    <cellStyle name="Total 14 4 2 2 4" xfId="18791" xr:uid="{00000000-0005-0000-0000-000014980000}"/>
    <cellStyle name="Total 14 4 2 2 4 2" xfId="28965" xr:uid="{00000000-0005-0000-0000-000015980000}"/>
    <cellStyle name="Total 14 4 2 2 4 3" xfId="40539" xr:uid="{00000000-0005-0000-0000-000016980000}"/>
    <cellStyle name="Total 14 4 2 2 5" xfId="28960" xr:uid="{00000000-0005-0000-0000-000017980000}"/>
    <cellStyle name="Total 14 4 2 2 6" xfId="35439" xr:uid="{00000000-0005-0000-0000-000018980000}"/>
    <cellStyle name="Total 14 4 2 3" xfId="28959" xr:uid="{00000000-0005-0000-0000-000019980000}"/>
    <cellStyle name="Total 14 4 2 4" xfId="34167" xr:uid="{00000000-0005-0000-0000-00001A980000}"/>
    <cellStyle name="Total 14 4 3" xfId="18792" xr:uid="{00000000-0005-0000-0000-00001B980000}"/>
    <cellStyle name="Total 14 4 3 2" xfId="18793" xr:uid="{00000000-0005-0000-0000-00001C980000}"/>
    <cellStyle name="Total 14 4 3 2 2" xfId="18794" xr:uid="{00000000-0005-0000-0000-00001D980000}"/>
    <cellStyle name="Total 14 4 3 2 2 2" xfId="28968" xr:uid="{00000000-0005-0000-0000-00001E980000}"/>
    <cellStyle name="Total 14 4 3 2 2 3" xfId="38749" xr:uid="{00000000-0005-0000-0000-00001F980000}"/>
    <cellStyle name="Total 14 4 3 2 3" xfId="18795" xr:uid="{00000000-0005-0000-0000-000020980000}"/>
    <cellStyle name="Total 14 4 3 2 3 2" xfId="28969" xr:uid="{00000000-0005-0000-0000-000021980000}"/>
    <cellStyle name="Total 14 4 3 2 3 3" xfId="41289" xr:uid="{00000000-0005-0000-0000-000022980000}"/>
    <cellStyle name="Total 14 4 3 2 4" xfId="28967" xr:uid="{00000000-0005-0000-0000-000023980000}"/>
    <cellStyle name="Total 14 4 3 2 5" xfId="36196" xr:uid="{00000000-0005-0000-0000-000024980000}"/>
    <cellStyle name="Total 14 4 3 3" xfId="18796" xr:uid="{00000000-0005-0000-0000-000025980000}"/>
    <cellStyle name="Total 14 4 3 3 2" xfId="28970" xr:uid="{00000000-0005-0000-0000-000026980000}"/>
    <cellStyle name="Total 14 4 3 3 3" xfId="37477" xr:uid="{00000000-0005-0000-0000-000027980000}"/>
    <cellStyle name="Total 14 4 3 4" xfId="18797" xr:uid="{00000000-0005-0000-0000-000028980000}"/>
    <cellStyle name="Total 14 4 3 4 2" xfId="28971" xr:uid="{00000000-0005-0000-0000-000029980000}"/>
    <cellStyle name="Total 14 4 3 4 3" xfId="40019" xr:uid="{00000000-0005-0000-0000-00002A980000}"/>
    <cellStyle name="Total 14 4 3 5" xfId="28966" xr:uid="{00000000-0005-0000-0000-00002B980000}"/>
    <cellStyle name="Total 14 4 3 6" xfId="34917" xr:uid="{00000000-0005-0000-0000-00002C980000}"/>
    <cellStyle name="Total 14 4 4" xfId="28958" xr:uid="{00000000-0005-0000-0000-00002D980000}"/>
    <cellStyle name="Total 14 4 5" xfId="33631" xr:uid="{00000000-0005-0000-0000-00002E980000}"/>
    <cellStyle name="Total 14 5" xfId="18798" xr:uid="{00000000-0005-0000-0000-00002F980000}"/>
    <cellStyle name="Total 14 5 2" xfId="18799" xr:uid="{00000000-0005-0000-0000-000030980000}"/>
    <cellStyle name="Total 14 5 2 2" xfId="18800" xr:uid="{00000000-0005-0000-0000-000031980000}"/>
    <cellStyle name="Total 14 5 2 2 2" xfId="18801" xr:uid="{00000000-0005-0000-0000-000032980000}"/>
    <cellStyle name="Total 14 5 2 2 2 2" xfId="28975" xr:uid="{00000000-0005-0000-0000-000033980000}"/>
    <cellStyle name="Total 14 5 2 2 2 3" xfId="38290" xr:uid="{00000000-0005-0000-0000-000034980000}"/>
    <cellStyle name="Total 14 5 2 2 3" xfId="18802" xr:uid="{00000000-0005-0000-0000-000035980000}"/>
    <cellStyle name="Total 14 5 2 2 3 2" xfId="28976" xr:uid="{00000000-0005-0000-0000-000036980000}"/>
    <cellStyle name="Total 14 5 2 2 3 3" xfId="40830" xr:uid="{00000000-0005-0000-0000-000037980000}"/>
    <cellStyle name="Total 14 5 2 2 4" xfId="28974" xr:uid="{00000000-0005-0000-0000-000038980000}"/>
    <cellStyle name="Total 14 5 2 2 5" xfId="35737" xr:uid="{00000000-0005-0000-0000-000039980000}"/>
    <cellStyle name="Total 14 5 2 3" xfId="18803" xr:uid="{00000000-0005-0000-0000-00003A980000}"/>
    <cellStyle name="Total 14 5 2 3 2" xfId="28977" xr:uid="{00000000-0005-0000-0000-00003B980000}"/>
    <cellStyle name="Total 14 5 2 3 3" xfId="37016" xr:uid="{00000000-0005-0000-0000-00003C980000}"/>
    <cellStyle name="Total 14 5 2 4" xfId="18804" xr:uid="{00000000-0005-0000-0000-00003D980000}"/>
    <cellStyle name="Total 14 5 2 4 2" xfId="28978" xr:uid="{00000000-0005-0000-0000-00003E980000}"/>
    <cellStyle name="Total 14 5 2 4 3" xfId="39560" xr:uid="{00000000-0005-0000-0000-00003F980000}"/>
    <cellStyle name="Total 14 5 2 5" xfId="28973" xr:uid="{00000000-0005-0000-0000-000040980000}"/>
    <cellStyle name="Total 14 5 2 6" xfId="34462" xr:uid="{00000000-0005-0000-0000-000041980000}"/>
    <cellStyle name="Total 14 5 3" xfId="28972" xr:uid="{00000000-0005-0000-0000-000042980000}"/>
    <cellStyle name="Total 14 5 4" xfId="32494" xr:uid="{00000000-0005-0000-0000-000043980000}"/>
    <cellStyle name="Total 14 6" xfId="18805" xr:uid="{00000000-0005-0000-0000-000044980000}"/>
    <cellStyle name="Total 14 6 2" xfId="18806" xr:uid="{00000000-0005-0000-0000-000045980000}"/>
    <cellStyle name="Total 14 6 2 2" xfId="18807" xr:uid="{00000000-0005-0000-0000-000046980000}"/>
    <cellStyle name="Total 14 6 2 2 2" xfId="18808" xr:uid="{00000000-0005-0000-0000-000047980000}"/>
    <cellStyle name="Total 14 6 2 2 2 2" xfId="28982" xr:uid="{00000000-0005-0000-0000-000048980000}"/>
    <cellStyle name="Total 14 6 2 2 2 3" xfId="38810" xr:uid="{00000000-0005-0000-0000-000049980000}"/>
    <cellStyle name="Total 14 6 2 2 3" xfId="18809" xr:uid="{00000000-0005-0000-0000-00004A980000}"/>
    <cellStyle name="Total 14 6 2 2 3 2" xfId="28983" xr:uid="{00000000-0005-0000-0000-00004B980000}"/>
    <cellStyle name="Total 14 6 2 2 3 3" xfId="41350" xr:uid="{00000000-0005-0000-0000-00004C980000}"/>
    <cellStyle name="Total 14 6 2 2 4" xfId="28981" xr:uid="{00000000-0005-0000-0000-00004D980000}"/>
    <cellStyle name="Total 14 6 2 2 5" xfId="36257" xr:uid="{00000000-0005-0000-0000-00004E980000}"/>
    <cellStyle name="Total 14 6 2 3" xfId="18810" xr:uid="{00000000-0005-0000-0000-00004F980000}"/>
    <cellStyle name="Total 14 6 2 3 2" xfId="28984" xr:uid="{00000000-0005-0000-0000-000050980000}"/>
    <cellStyle name="Total 14 6 2 3 3" xfId="37538" xr:uid="{00000000-0005-0000-0000-000051980000}"/>
    <cellStyle name="Total 14 6 2 4" xfId="18811" xr:uid="{00000000-0005-0000-0000-000052980000}"/>
    <cellStyle name="Total 14 6 2 4 2" xfId="28985" xr:uid="{00000000-0005-0000-0000-000053980000}"/>
    <cellStyle name="Total 14 6 2 4 3" xfId="40080" xr:uid="{00000000-0005-0000-0000-000054980000}"/>
    <cellStyle name="Total 14 6 2 5" xfId="28980" xr:uid="{00000000-0005-0000-0000-000055980000}"/>
    <cellStyle name="Total 14 6 2 6" xfId="34978" xr:uid="{00000000-0005-0000-0000-000056980000}"/>
    <cellStyle name="Total 14 6 3" xfId="28979" xr:uid="{00000000-0005-0000-0000-000057980000}"/>
    <cellStyle name="Total 14 6 4" xfId="33705" xr:uid="{00000000-0005-0000-0000-000058980000}"/>
    <cellStyle name="Total 14 7" xfId="18812" xr:uid="{00000000-0005-0000-0000-000059980000}"/>
    <cellStyle name="Total 14 7 2" xfId="18813" xr:uid="{00000000-0005-0000-0000-00005A980000}"/>
    <cellStyle name="Total 14 7 2 2" xfId="18814" xr:uid="{00000000-0005-0000-0000-00005B980000}"/>
    <cellStyle name="Total 14 7 2 2 2" xfId="28988" xr:uid="{00000000-0005-0000-0000-00005C980000}"/>
    <cellStyle name="Total 14 7 2 2 3" xfId="38151" xr:uid="{00000000-0005-0000-0000-00005D980000}"/>
    <cellStyle name="Total 14 7 2 3" xfId="18815" xr:uid="{00000000-0005-0000-0000-00005E980000}"/>
    <cellStyle name="Total 14 7 2 3 2" xfId="28989" xr:uid="{00000000-0005-0000-0000-00005F980000}"/>
    <cellStyle name="Total 14 7 2 3 3" xfId="40691" xr:uid="{00000000-0005-0000-0000-000060980000}"/>
    <cellStyle name="Total 14 7 2 4" xfId="28987" xr:uid="{00000000-0005-0000-0000-000061980000}"/>
    <cellStyle name="Total 14 7 2 5" xfId="35598" xr:uid="{00000000-0005-0000-0000-000062980000}"/>
    <cellStyle name="Total 14 7 3" xfId="18816" xr:uid="{00000000-0005-0000-0000-000063980000}"/>
    <cellStyle name="Total 14 7 3 2" xfId="28990" xr:uid="{00000000-0005-0000-0000-000064980000}"/>
    <cellStyle name="Total 14 7 3 3" xfId="36877" xr:uid="{00000000-0005-0000-0000-000065980000}"/>
    <cellStyle name="Total 14 7 4" xfId="18817" xr:uid="{00000000-0005-0000-0000-000066980000}"/>
    <cellStyle name="Total 14 7 4 2" xfId="28991" xr:uid="{00000000-0005-0000-0000-000067980000}"/>
    <cellStyle name="Total 14 7 4 3" xfId="39421" xr:uid="{00000000-0005-0000-0000-000068980000}"/>
    <cellStyle name="Total 14 7 5" xfId="28986" xr:uid="{00000000-0005-0000-0000-000069980000}"/>
    <cellStyle name="Total 14 7 6" xfId="34323" xr:uid="{00000000-0005-0000-0000-00006A980000}"/>
    <cellStyle name="Total 14 8" xfId="18818" xr:uid="{00000000-0005-0000-0000-00006B980000}"/>
    <cellStyle name="Total 14 8 2" xfId="28992" xr:uid="{00000000-0005-0000-0000-00006C980000}"/>
    <cellStyle name="Total 14 9" xfId="18755" xr:uid="{00000000-0005-0000-0000-00006D980000}"/>
    <cellStyle name="Total 15" xfId="18819" xr:uid="{00000000-0005-0000-0000-00006E980000}"/>
    <cellStyle name="Total 15 2" xfId="18820" xr:uid="{00000000-0005-0000-0000-00006F980000}"/>
    <cellStyle name="Total 15 2 2" xfId="18821" xr:uid="{00000000-0005-0000-0000-000070980000}"/>
    <cellStyle name="Total 15 2 2 2" xfId="18822" xr:uid="{00000000-0005-0000-0000-000071980000}"/>
    <cellStyle name="Total 15 2 2 2 2" xfId="28996" xr:uid="{00000000-0005-0000-0000-000072980000}"/>
    <cellStyle name="Total 15 2 2 2 3" xfId="37859" xr:uid="{00000000-0005-0000-0000-000073980000}"/>
    <cellStyle name="Total 15 2 2 3" xfId="28995" xr:uid="{00000000-0005-0000-0000-000074980000}"/>
    <cellStyle name="Total 15 2 2 4" xfId="35299" xr:uid="{00000000-0005-0000-0000-000075980000}"/>
    <cellStyle name="Total 15 2 3" xfId="18823" xr:uid="{00000000-0005-0000-0000-000076980000}"/>
    <cellStyle name="Total 15 2 3 2" xfId="28997" xr:uid="{00000000-0005-0000-0000-000077980000}"/>
    <cellStyle name="Total 15 2 3 3" xfId="36731" xr:uid="{00000000-0005-0000-0000-000078980000}"/>
    <cellStyle name="Total 15 2 4" xfId="28994" xr:uid="{00000000-0005-0000-0000-000079980000}"/>
    <cellStyle name="Total 15 2 5" xfId="34027" xr:uid="{00000000-0005-0000-0000-00007A980000}"/>
    <cellStyle name="Total 15 3" xfId="18824" xr:uid="{00000000-0005-0000-0000-00007B980000}"/>
    <cellStyle name="Total 15 3 2" xfId="18825" xr:uid="{00000000-0005-0000-0000-00007C980000}"/>
    <cellStyle name="Total 15 3 2 2" xfId="28999" xr:uid="{00000000-0005-0000-0000-00007D980000}"/>
    <cellStyle name="Total 15 3 2 3" xfId="37337" xr:uid="{00000000-0005-0000-0000-00007E980000}"/>
    <cellStyle name="Total 15 3 3" xfId="28998" xr:uid="{00000000-0005-0000-0000-00007F980000}"/>
    <cellStyle name="Total 15 3 4" xfId="34776" xr:uid="{00000000-0005-0000-0000-000080980000}"/>
    <cellStyle name="Total 15 4" xfId="18826" xr:uid="{00000000-0005-0000-0000-000081980000}"/>
    <cellStyle name="Total 15 4 2" xfId="29000" xr:uid="{00000000-0005-0000-0000-000082980000}"/>
    <cellStyle name="Total 15 4 3" xfId="36738" xr:uid="{00000000-0005-0000-0000-000083980000}"/>
    <cellStyle name="Total 15 5" xfId="28993" xr:uid="{00000000-0005-0000-0000-000084980000}"/>
    <cellStyle name="Total 15 6" xfId="32838" xr:uid="{00000000-0005-0000-0000-000085980000}"/>
    <cellStyle name="Total 16" xfId="18827" xr:uid="{00000000-0005-0000-0000-000086980000}"/>
    <cellStyle name="Total 16 2" xfId="29001" xr:uid="{00000000-0005-0000-0000-000087980000}"/>
    <cellStyle name="Total 16 3" xfId="41844" xr:uid="{00000000-0005-0000-0000-000088980000}"/>
    <cellStyle name="Total 17" xfId="18828" xr:uid="{00000000-0005-0000-0000-000089980000}"/>
    <cellStyle name="Total 17 2" xfId="29002" xr:uid="{00000000-0005-0000-0000-00008A980000}"/>
    <cellStyle name="Total 17 3" xfId="42505" xr:uid="{00000000-0005-0000-0000-00008B980000}"/>
    <cellStyle name="Total 18" xfId="18333" xr:uid="{00000000-0005-0000-0000-00008C980000}"/>
    <cellStyle name="Total 19" xfId="28507" xr:uid="{00000000-0005-0000-0000-00008D980000}"/>
    <cellStyle name="Total 2" xfId="2860" xr:uid="{00000000-0005-0000-0000-00008E980000}"/>
    <cellStyle name="Total 2 10" xfId="18829" xr:uid="{00000000-0005-0000-0000-00008F980000}"/>
    <cellStyle name="Total 2 11" xfId="29003" xr:uid="{00000000-0005-0000-0000-000090980000}"/>
    <cellStyle name="Total 2 2" xfId="2861" xr:uid="{00000000-0005-0000-0000-000091980000}"/>
    <cellStyle name="Total 2 2 2" xfId="2862" xr:uid="{00000000-0005-0000-0000-000092980000}"/>
    <cellStyle name="Total 2 2 2 2" xfId="18832" xr:uid="{00000000-0005-0000-0000-000093980000}"/>
    <cellStyle name="Total 2 2 2 2 2" xfId="18833" xr:uid="{00000000-0005-0000-0000-000094980000}"/>
    <cellStyle name="Total 2 2 2 2 2 2" xfId="18834" xr:uid="{00000000-0005-0000-0000-000095980000}"/>
    <cellStyle name="Total 2 2 2 2 2 2 2" xfId="18835" xr:uid="{00000000-0005-0000-0000-000096980000}"/>
    <cellStyle name="Total 2 2 2 2 2 2 2 2" xfId="18836" xr:uid="{00000000-0005-0000-0000-000097980000}"/>
    <cellStyle name="Total 2 2 2 2 2 2 2 2 2" xfId="29010" xr:uid="{00000000-0005-0000-0000-000098980000}"/>
    <cellStyle name="Total 2 2 2 2 2 2 2 2 3" xfId="38963" xr:uid="{00000000-0005-0000-0000-000099980000}"/>
    <cellStyle name="Total 2 2 2 2 2 2 2 3" xfId="18837" xr:uid="{00000000-0005-0000-0000-00009A980000}"/>
    <cellStyle name="Total 2 2 2 2 2 2 2 3 2" xfId="29011" xr:uid="{00000000-0005-0000-0000-00009B980000}"/>
    <cellStyle name="Total 2 2 2 2 2 2 2 3 3" xfId="41503" xr:uid="{00000000-0005-0000-0000-00009C980000}"/>
    <cellStyle name="Total 2 2 2 2 2 2 2 4" xfId="29009" xr:uid="{00000000-0005-0000-0000-00009D980000}"/>
    <cellStyle name="Total 2 2 2 2 2 2 2 5" xfId="36410" xr:uid="{00000000-0005-0000-0000-00009E980000}"/>
    <cellStyle name="Total 2 2 2 2 2 2 3" xfId="18838" xr:uid="{00000000-0005-0000-0000-00009F980000}"/>
    <cellStyle name="Total 2 2 2 2 2 2 3 2" xfId="29012" xr:uid="{00000000-0005-0000-0000-0000A0980000}"/>
    <cellStyle name="Total 2 2 2 2 2 2 3 3" xfId="37691" xr:uid="{00000000-0005-0000-0000-0000A1980000}"/>
    <cellStyle name="Total 2 2 2 2 2 2 4" xfId="18839" xr:uid="{00000000-0005-0000-0000-0000A2980000}"/>
    <cellStyle name="Total 2 2 2 2 2 2 4 2" xfId="29013" xr:uid="{00000000-0005-0000-0000-0000A3980000}"/>
    <cellStyle name="Total 2 2 2 2 2 2 4 3" xfId="40233" xr:uid="{00000000-0005-0000-0000-0000A4980000}"/>
    <cellStyle name="Total 2 2 2 2 2 2 5" xfId="29008" xr:uid="{00000000-0005-0000-0000-0000A5980000}"/>
    <cellStyle name="Total 2 2 2 2 2 2 6" xfId="35131" xr:uid="{00000000-0005-0000-0000-0000A6980000}"/>
    <cellStyle name="Total 2 2 2 2 2 3" xfId="29007" xr:uid="{00000000-0005-0000-0000-0000A7980000}"/>
    <cellStyle name="Total 2 2 2 2 2 4" xfId="33860" xr:uid="{00000000-0005-0000-0000-0000A8980000}"/>
    <cellStyle name="Total 2 2 2 2 3" xfId="18840" xr:uid="{00000000-0005-0000-0000-0000A9980000}"/>
    <cellStyle name="Total 2 2 2 2 3 2" xfId="18841" xr:uid="{00000000-0005-0000-0000-0000AA980000}"/>
    <cellStyle name="Total 2 2 2 2 3 2 2" xfId="18842" xr:uid="{00000000-0005-0000-0000-0000AB980000}"/>
    <cellStyle name="Total 2 2 2 2 3 2 2 2" xfId="29016" xr:uid="{00000000-0005-0000-0000-0000AC980000}"/>
    <cellStyle name="Total 2 2 2 2 3 2 2 3" xfId="38443" xr:uid="{00000000-0005-0000-0000-0000AD980000}"/>
    <cellStyle name="Total 2 2 2 2 3 2 3" xfId="18843" xr:uid="{00000000-0005-0000-0000-0000AE980000}"/>
    <cellStyle name="Total 2 2 2 2 3 2 3 2" xfId="29017" xr:uid="{00000000-0005-0000-0000-0000AF980000}"/>
    <cellStyle name="Total 2 2 2 2 3 2 3 3" xfId="40983" xr:uid="{00000000-0005-0000-0000-0000B0980000}"/>
    <cellStyle name="Total 2 2 2 2 3 2 4" xfId="29015" xr:uid="{00000000-0005-0000-0000-0000B1980000}"/>
    <cellStyle name="Total 2 2 2 2 3 2 5" xfId="35890" xr:uid="{00000000-0005-0000-0000-0000B2980000}"/>
    <cellStyle name="Total 2 2 2 2 3 3" xfId="18844" xr:uid="{00000000-0005-0000-0000-0000B3980000}"/>
    <cellStyle name="Total 2 2 2 2 3 3 2" xfId="29018" xr:uid="{00000000-0005-0000-0000-0000B4980000}"/>
    <cellStyle name="Total 2 2 2 2 3 3 3" xfId="37169" xr:uid="{00000000-0005-0000-0000-0000B5980000}"/>
    <cellStyle name="Total 2 2 2 2 3 4" xfId="18845" xr:uid="{00000000-0005-0000-0000-0000B6980000}"/>
    <cellStyle name="Total 2 2 2 2 3 4 2" xfId="29019" xr:uid="{00000000-0005-0000-0000-0000B7980000}"/>
    <cellStyle name="Total 2 2 2 2 3 4 3" xfId="39713" xr:uid="{00000000-0005-0000-0000-0000B8980000}"/>
    <cellStyle name="Total 2 2 2 2 3 5" xfId="29014" xr:uid="{00000000-0005-0000-0000-0000B9980000}"/>
    <cellStyle name="Total 2 2 2 2 3 6" xfId="34612" xr:uid="{00000000-0005-0000-0000-0000BA980000}"/>
    <cellStyle name="Total 2 2 2 2 4" xfId="29006" xr:uid="{00000000-0005-0000-0000-0000BB980000}"/>
    <cellStyle name="Total 2 2 2 2 5" xfId="32657" xr:uid="{00000000-0005-0000-0000-0000BC980000}"/>
    <cellStyle name="Total 2 2 2 3" xfId="18846" xr:uid="{00000000-0005-0000-0000-0000BD980000}"/>
    <cellStyle name="Total 2 2 2 3 2" xfId="18847" xr:uid="{00000000-0005-0000-0000-0000BE980000}"/>
    <cellStyle name="Total 2 2 2 3 2 2" xfId="18848" xr:uid="{00000000-0005-0000-0000-0000BF980000}"/>
    <cellStyle name="Total 2 2 2 3 2 2 2" xfId="18849" xr:uid="{00000000-0005-0000-0000-0000C0980000}"/>
    <cellStyle name="Total 2 2 2 3 2 2 2 2" xfId="18850" xr:uid="{00000000-0005-0000-0000-0000C1980000}"/>
    <cellStyle name="Total 2 2 2 3 2 2 2 2 2" xfId="29024" xr:uid="{00000000-0005-0000-0000-0000C2980000}"/>
    <cellStyle name="Total 2 2 2 3 2 2 2 2 3" xfId="39115" xr:uid="{00000000-0005-0000-0000-0000C3980000}"/>
    <cellStyle name="Total 2 2 2 3 2 2 2 3" xfId="18851" xr:uid="{00000000-0005-0000-0000-0000C4980000}"/>
    <cellStyle name="Total 2 2 2 3 2 2 2 3 2" xfId="29025" xr:uid="{00000000-0005-0000-0000-0000C5980000}"/>
    <cellStyle name="Total 2 2 2 3 2 2 2 3 3" xfId="41655" xr:uid="{00000000-0005-0000-0000-0000C6980000}"/>
    <cellStyle name="Total 2 2 2 3 2 2 2 4" xfId="29023" xr:uid="{00000000-0005-0000-0000-0000C7980000}"/>
    <cellStyle name="Total 2 2 2 3 2 2 2 5" xfId="36562" xr:uid="{00000000-0005-0000-0000-0000C8980000}"/>
    <cellStyle name="Total 2 2 2 3 2 2 3" xfId="18852" xr:uid="{00000000-0005-0000-0000-0000C9980000}"/>
    <cellStyle name="Total 2 2 2 3 2 2 3 2" xfId="29026" xr:uid="{00000000-0005-0000-0000-0000CA980000}"/>
    <cellStyle name="Total 2 2 2 3 2 2 3 3" xfId="37843" xr:uid="{00000000-0005-0000-0000-0000CB980000}"/>
    <cellStyle name="Total 2 2 2 3 2 2 4" xfId="18853" xr:uid="{00000000-0005-0000-0000-0000CC980000}"/>
    <cellStyle name="Total 2 2 2 3 2 2 4 2" xfId="29027" xr:uid="{00000000-0005-0000-0000-0000CD980000}"/>
    <cellStyle name="Total 2 2 2 3 2 2 4 3" xfId="40385" xr:uid="{00000000-0005-0000-0000-0000CE980000}"/>
    <cellStyle name="Total 2 2 2 3 2 2 5" xfId="29022" xr:uid="{00000000-0005-0000-0000-0000CF980000}"/>
    <cellStyle name="Total 2 2 2 3 2 2 6" xfId="35283" xr:uid="{00000000-0005-0000-0000-0000D0980000}"/>
    <cellStyle name="Total 2 2 2 3 2 3" xfId="29021" xr:uid="{00000000-0005-0000-0000-0000D1980000}"/>
    <cellStyle name="Total 2 2 2 3 2 4" xfId="34011" xr:uid="{00000000-0005-0000-0000-0000D2980000}"/>
    <cellStyle name="Total 2 2 2 3 3" xfId="18854" xr:uid="{00000000-0005-0000-0000-0000D3980000}"/>
    <cellStyle name="Total 2 2 2 3 3 2" xfId="18855" xr:uid="{00000000-0005-0000-0000-0000D4980000}"/>
    <cellStyle name="Total 2 2 2 3 3 2 2" xfId="18856" xr:uid="{00000000-0005-0000-0000-0000D5980000}"/>
    <cellStyle name="Total 2 2 2 3 3 2 2 2" xfId="29030" xr:uid="{00000000-0005-0000-0000-0000D6980000}"/>
    <cellStyle name="Total 2 2 2 3 3 2 2 3" xfId="38595" xr:uid="{00000000-0005-0000-0000-0000D7980000}"/>
    <cellStyle name="Total 2 2 2 3 3 2 3" xfId="18857" xr:uid="{00000000-0005-0000-0000-0000D8980000}"/>
    <cellStyle name="Total 2 2 2 3 3 2 3 2" xfId="29031" xr:uid="{00000000-0005-0000-0000-0000D9980000}"/>
    <cellStyle name="Total 2 2 2 3 3 2 3 3" xfId="41135" xr:uid="{00000000-0005-0000-0000-0000DA980000}"/>
    <cellStyle name="Total 2 2 2 3 3 2 4" xfId="29029" xr:uid="{00000000-0005-0000-0000-0000DB980000}"/>
    <cellStyle name="Total 2 2 2 3 3 2 5" xfId="36042" xr:uid="{00000000-0005-0000-0000-0000DC980000}"/>
    <cellStyle name="Total 2 2 2 3 3 3" xfId="18858" xr:uid="{00000000-0005-0000-0000-0000DD980000}"/>
    <cellStyle name="Total 2 2 2 3 3 3 2" xfId="29032" xr:uid="{00000000-0005-0000-0000-0000DE980000}"/>
    <cellStyle name="Total 2 2 2 3 3 3 3" xfId="37321" xr:uid="{00000000-0005-0000-0000-0000DF980000}"/>
    <cellStyle name="Total 2 2 2 3 3 4" xfId="18859" xr:uid="{00000000-0005-0000-0000-0000E0980000}"/>
    <cellStyle name="Total 2 2 2 3 3 4 2" xfId="29033" xr:uid="{00000000-0005-0000-0000-0000E1980000}"/>
    <cellStyle name="Total 2 2 2 3 3 4 3" xfId="39865" xr:uid="{00000000-0005-0000-0000-0000E2980000}"/>
    <cellStyle name="Total 2 2 2 3 3 5" xfId="29028" xr:uid="{00000000-0005-0000-0000-0000E3980000}"/>
    <cellStyle name="Total 2 2 2 3 3 6" xfId="34760" xr:uid="{00000000-0005-0000-0000-0000E4980000}"/>
    <cellStyle name="Total 2 2 2 3 4" xfId="29020" xr:uid="{00000000-0005-0000-0000-0000E5980000}"/>
    <cellStyle name="Total 2 2 2 3 5" xfId="32801" xr:uid="{00000000-0005-0000-0000-0000E6980000}"/>
    <cellStyle name="Total 2 2 2 4" xfId="18860" xr:uid="{00000000-0005-0000-0000-0000E7980000}"/>
    <cellStyle name="Total 2 2 2 4 2" xfId="18861" xr:uid="{00000000-0005-0000-0000-0000E8980000}"/>
    <cellStyle name="Total 2 2 2 4 2 2" xfId="18862" xr:uid="{00000000-0005-0000-0000-0000E9980000}"/>
    <cellStyle name="Total 2 2 2 4 2 2 2" xfId="18863" xr:uid="{00000000-0005-0000-0000-0000EA980000}"/>
    <cellStyle name="Total 2 2 2 4 2 2 2 2" xfId="18864" xr:uid="{00000000-0005-0000-0000-0000EB980000}"/>
    <cellStyle name="Total 2 2 2 4 2 2 2 2 2" xfId="29038" xr:uid="{00000000-0005-0000-0000-0000EC980000}"/>
    <cellStyle name="Total 2 2 2 4 2 2 2 2 3" xfId="39274" xr:uid="{00000000-0005-0000-0000-0000ED980000}"/>
    <cellStyle name="Total 2 2 2 4 2 2 2 3" xfId="18865" xr:uid="{00000000-0005-0000-0000-0000EE980000}"/>
    <cellStyle name="Total 2 2 2 4 2 2 2 3 2" xfId="29039" xr:uid="{00000000-0005-0000-0000-0000EF980000}"/>
    <cellStyle name="Total 2 2 2 4 2 2 2 3 3" xfId="41814" xr:uid="{00000000-0005-0000-0000-0000F0980000}"/>
    <cellStyle name="Total 2 2 2 4 2 2 2 4" xfId="29037" xr:uid="{00000000-0005-0000-0000-0000F1980000}"/>
    <cellStyle name="Total 2 2 2 4 2 2 2 5" xfId="36721" xr:uid="{00000000-0005-0000-0000-0000F2980000}"/>
    <cellStyle name="Total 2 2 2 4 2 2 3" xfId="18866" xr:uid="{00000000-0005-0000-0000-0000F3980000}"/>
    <cellStyle name="Total 2 2 2 4 2 2 3 2" xfId="29040" xr:uid="{00000000-0005-0000-0000-0000F4980000}"/>
    <cellStyle name="Total 2 2 2 4 2 2 3 3" xfId="38004" xr:uid="{00000000-0005-0000-0000-0000F5980000}"/>
    <cellStyle name="Total 2 2 2 4 2 2 4" xfId="18867" xr:uid="{00000000-0005-0000-0000-0000F6980000}"/>
    <cellStyle name="Total 2 2 2 4 2 2 4 2" xfId="29041" xr:uid="{00000000-0005-0000-0000-0000F7980000}"/>
    <cellStyle name="Total 2 2 2 4 2 2 4 3" xfId="40544" xr:uid="{00000000-0005-0000-0000-0000F8980000}"/>
    <cellStyle name="Total 2 2 2 4 2 2 5" xfId="29036" xr:uid="{00000000-0005-0000-0000-0000F9980000}"/>
    <cellStyle name="Total 2 2 2 4 2 2 6" xfId="35444" xr:uid="{00000000-0005-0000-0000-0000FA980000}"/>
    <cellStyle name="Total 2 2 2 4 2 3" xfId="29035" xr:uid="{00000000-0005-0000-0000-0000FB980000}"/>
    <cellStyle name="Total 2 2 2 4 2 4" xfId="34172" xr:uid="{00000000-0005-0000-0000-0000FC980000}"/>
    <cellStyle name="Total 2 2 2 4 3" xfId="18868" xr:uid="{00000000-0005-0000-0000-0000FD980000}"/>
    <cellStyle name="Total 2 2 2 4 3 2" xfId="18869" xr:uid="{00000000-0005-0000-0000-0000FE980000}"/>
    <cellStyle name="Total 2 2 2 4 3 2 2" xfId="18870" xr:uid="{00000000-0005-0000-0000-0000FF980000}"/>
    <cellStyle name="Total 2 2 2 4 3 2 2 2" xfId="29044" xr:uid="{00000000-0005-0000-0000-000000990000}"/>
    <cellStyle name="Total 2 2 2 4 3 2 2 3" xfId="38754" xr:uid="{00000000-0005-0000-0000-000001990000}"/>
    <cellStyle name="Total 2 2 2 4 3 2 3" xfId="18871" xr:uid="{00000000-0005-0000-0000-000002990000}"/>
    <cellStyle name="Total 2 2 2 4 3 2 3 2" xfId="29045" xr:uid="{00000000-0005-0000-0000-000003990000}"/>
    <cellStyle name="Total 2 2 2 4 3 2 3 3" xfId="41294" xr:uid="{00000000-0005-0000-0000-000004990000}"/>
    <cellStyle name="Total 2 2 2 4 3 2 4" xfId="29043" xr:uid="{00000000-0005-0000-0000-000005990000}"/>
    <cellStyle name="Total 2 2 2 4 3 2 5" xfId="36201" xr:uid="{00000000-0005-0000-0000-000006990000}"/>
    <cellStyle name="Total 2 2 2 4 3 3" xfId="18872" xr:uid="{00000000-0005-0000-0000-000007990000}"/>
    <cellStyle name="Total 2 2 2 4 3 3 2" xfId="29046" xr:uid="{00000000-0005-0000-0000-000008990000}"/>
    <cellStyle name="Total 2 2 2 4 3 3 3" xfId="37482" xr:uid="{00000000-0005-0000-0000-000009990000}"/>
    <cellStyle name="Total 2 2 2 4 3 4" xfId="18873" xr:uid="{00000000-0005-0000-0000-00000A990000}"/>
    <cellStyle name="Total 2 2 2 4 3 4 2" xfId="29047" xr:uid="{00000000-0005-0000-0000-00000B990000}"/>
    <cellStyle name="Total 2 2 2 4 3 4 3" xfId="40024" xr:uid="{00000000-0005-0000-0000-00000C990000}"/>
    <cellStyle name="Total 2 2 2 4 3 5" xfId="29042" xr:uid="{00000000-0005-0000-0000-00000D990000}"/>
    <cellStyle name="Total 2 2 2 4 3 6" xfId="34922" xr:uid="{00000000-0005-0000-0000-00000E990000}"/>
    <cellStyle name="Total 2 2 2 4 4" xfId="29034" xr:uid="{00000000-0005-0000-0000-00000F990000}"/>
    <cellStyle name="Total 2 2 2 4 5" xfId="33636" xr:uid="{00000000-0005-0000-0000-000010990000}"/>
    <cellStyle name="Total 2 2 2 5" xfId="18874" xr:uid="{00000000-0005-0000-0000-000011990000}"/>
    <cellStyle name="Total 2 2 2 5 2" xfId="18875" xr:uid="{00000000-0005-0000-0000-000012990000}"/>
    <cellStyle name="Total 2 2 2 5 2 2" xfId="18876" xr:uid="{00000000-0005-0000-0000-000013990000}"/>
    <cellStyle name="Total 2 2 2 5 2 2 2" xfId="29050" xr:uid="{00000000-0005-0000-0000-000014990000}"/>
    <cellStyle name="Total 2 2 2 5 2 2 3" xfId="38156" xr:uid="{00000000-0005-0000-0000-000015990000}"/>
    <cellStyle name="Total 2 2 2 5 2 3" xfId="18877" xr:uid="{00000000-0005-0000-0000-000016990000}"/>
    <cellStyle name="Total 2 2 2 5 2 3 2" xfId="29051" xr:uid="{00000000-0005-0000-0000-000017990000}"/>
    <cellStyle name="Total 2 2 2 5 2 3 3" xfId="40696" xr:uid="{00000000-0005-0000-0000-000018990000}"/>
    <cellStyle name="Total 2 2 2 5 2 4" xfId="29049" xr:uid="{00000000-0005-0000-0000-000019990000}"/>
    <cellStyle name="Total 2 2 2 5 2 5" xfId="35603" xr:uid="{00000000-0005-0000-0000-00001A990000}"/>
    <cellStyle name="Total 2 2 2 5 3" xfId="18878" xr:uid="{00000000-0005-0000-0000-00001B990000}"/>
    <cellStyle name="Total 2 2 2 5 3 2" xfId="29052" xr:uid="{00000000-0005-0000-0000-00001C990000}"/>
    <cellStyle name="Total 2 2 2 5 3 3" xfId="36882" xr:uid="{00000000-0005-0000-0000-00001D990000}"/>
    <cellStyle name="Total 2 2 2 5 4" xfId="18879" xr:uid="{00000000-0005-0000-0000-00001E990000}"/>
    <cellStyle name="Total 2 2 2 5 4 2" xfId="29053" xr:uid="{00000000-0005-0000-0000-00001F990000}"/>
    <cellStyle name="Total 2 2 2 5 4 3" xfId="39426" xr:uid="{00000000-0005-0000-0000-000020990000}"/>
    <cellStyle name="Total 2 2 2 5 5" xfId="29048" xr:uid="{00000000-0005-0000-0000-000021990000}"/>
    <cellStyle name="Total 2 2 2 5 6" xfId="34328" xr:uid="{00000000-0005-0000-0000-000022990000}"/>
    <cellStyle name="Total 2 2 2 6" xfId="18831" xr:uid="{00000000-0005-0000-0000-000023990000}"/>
    <cellStyle name="Total 2 2 2 7" xfId="29005" xr:uid="{00000000-0005-0000-0000-000024990000}"/>
    <cellStyle name="Total 2 2 3" xfId="2863" xr:uid="{00000000-0005-0000-0000-000025990000}"/>
    <cellStyle name="Total 2 2 3 2" xfId="18881" xr:uid="{00000000-0005-0000-0000-000026990000}"/>
    <cellStyle name="Total 2 2 3 2 2" xfId="18882" xr:uid="{00000000-0005-0000-0000-000027990000}"/>
    <cellStyle name="Total 2 2 3 2 2 2" xfId="18883" xr:uid="{00000000-0005-0000-0000-000028990000}"/>
    <cellStyle name="Total 2 2 3 2 2 2 2" xfId="18884" xr:uid="{00000000-0005-0000-0000-000029990000}"/>
    <cellStyle name="Total 2 2 3 2 2 2 2 2" xfId="29058" xr:uid="{00000000-0005-0000-0000-00002A990000}"/>
    <cellStyle name="Total 2 2 3 2 2 2 2 3" xfId="38884" xr:uid="{00000000-0005-0000-0000-00002B990000}"/>
    <cellStyle name="Total 2 2 3 2 2 2 3" xfId="18885" xr:uid="{00000000-0005-0000-0000-00002C990000}"/>
    <cellStyle name="Total 2 2 3 2 2 2 3 2" xfId="29059" xr:uid="{00000000-0005-0000-0000-00002D990000}"/>
    <cellStyle name="Total 2 2 3 2 2 2 3 3" xfId="41424" xr:uid="{00000000-0005-0000-0000-00002E990000}"/>
    <cellStyle name="Total 2 2 3 2 2 2 4" xfId="29057" xr:uid="{00000000-0005-0000-0000-00002F990000}"/>
    <cellStyle name="Total 2 2 3 2 2 2 5" xfId="36331" xr:uid="{00000000-0005-0000-0000-000030990000}"/>
    <cellStyle name="Total 2 2 3 2 2 3" xfId="18886" xr:uid="{00000000-0005-0000-0000-000031990000}"/>
    <cellStyle name="Total 2 2 3 2 2 3 2" xfId="29060" xr:uid="{00000000-0005-0000-0000-000032990000}"/>
    <cellStyle name="Total 2 2 3 2 2 3 3" xfId="37612" xr:uid="{00000000-0005-0000-0000-000033990000}"/>
    <cellStyle name="Total 2 2 3 2 2 4" xfId="18887" xr:uid="{00000000-0005-0000-0000-000034990000}"/>
    <cellStyle name="Total 2 2 3 2 2 4 2" xfId="29061" xr:uid="{00000000-0005-0000-0000-000035990000}"/>
    <cellStyle name="Total 2 2 3 2 2 4 3" xfId="40154" xr:uid="{00000000-0005-0000-0000-000036990000}"/>
    <cellStyle name="Total 2 2 3 2 2 5" xfId="29056" xr:uid="{00000000-0005-0000-0000-000037990000}"/>
    <cellStyle name="Total 2 2 3 2 2 6" xfId="35052" xr:uid="{00000000-0005-0000-0000-000038990000}"/>
    <cellStyle name="Total 2 2 3 2 3" xfId="29055" xr:uid="{00000000-0005-0000-0000-000039990000}"/>
    <cellStyle name="Total 2 2 3 2 4" xfId="33781" xr:uid="{00000000-0005-0000-0000-00003A990000}"/>
    <cellStyle name="Total 2 2 3 3" xfId="18888" xr:uid="{00000000-0005-0000-0000-00003B990000}"/>
    <cellStyle name="Total 2 2 3 3 2" xfId="18889" xr:uid="{00000000-0005-0000-0000-00003C990000}"/>
    <cellStyle name="Total 2 2 3 3 2 2" xfId="18890" xr:uid="{00000000-0005-0000-0000-00003D990000}"/>
    <cellStyle name="Total 2 2 3 3 2 2 2" xfId="29064" xr:uid="{00000000-0005-0000-0000-00003E990000}"/>
    <cellStyle name="Total 2 2 3 3 2 2 3" xfId="38364" xr:uid="{00000000-0005-0000-0000-00003F990000}"/>
    <cellStyle name="Total 2 2 3 3 2 3" xfId="18891" xr:uid="{00000000-0005-0000-0000-000040990000}"/>
    <cellStyle name="Total 2 2 3 3 2 3 2" xfId="29065" xr:uid="{00000000-0005-0000-0000-000041990000}"/>
    <cellStyle name="Total 2 2 3 3 2 3 3" xfId="40904" xr:uid="{00000000-0005-0000-0000-000042990000}"/>
    <cellStyle name="Total 2 2 3 3 2 4" xfId="29063" xr:uid="{00000000-0005-0000-0000-000043990000}"/>
    <cellStyle name="Total 2 2 3 3 2 5" xfId="35811" xr:uid="{00000000-0005-0000-0000-000044990000}"/>
    <cellStyle name="Total 2 2 3 3 3" xfId="18892" xr:uid="{00000000-0005-0000-0000-000045990000}"/>
    <cellStyle name="Total 2 2 3 3 3 2" xfId="29066" xr:uid="{00000000-0005-0000-0000-000046990000}"/>
    <cellStyle name="Total 2 2 3 3 3 3" xfId="37090" xr:uid="{00000000-0005-0000-0000-000047990000}"/>
    <cellStyle name="Total 2 2 3 3 4" xfId="18893" xr:uid="{00000000-0005-0000-0000-000048990000}"/>
    <cellStyle name="Total 2 2 3 3 4 2" xfId="29067" xr:uid="{00000000-0005-0000-0000-000049990000}"/>
    <cellStyle name="Total 2 2 3 3 4 3" xfId="39634" xr:uid="{00000000-0005-0000-0000-00004A990000}"/>
    <cellStyle name="Total 2 2 3 3 5" xfId="29062" xr:uid="{00000000-0005-0000-0000-00004B990000}"/>
    <cellStyle name="Total 2 2 3 3 6" xfId="34534" xr:uid="{00000000-0005-0000-0000-00004C990000}"/>
    <cellStyle name="Total 2 2 3 4" xfId="18894" xr:uid="{00000000-0005-0000-0000-00004D990000}"/>
    <cellStyle name="Total 2 2 3 4 2" xfId="29068" xr:uid="{00000000-0005-0000-0000-00004E990000}"/>
    <cellStyle name="Total 2 2 3 5" xfId="18880" xr:uid="{00000000-0005-0000-0000-00004F990000}"/>
    <cellStyle name="Total 2 2 3 6" xfId="29054" xr:uid="{00000000-0005-0000-0000-000050990000}"/>
    <cellStyle name="Total 2 2 3 7" xfId="32577" xr:uid="{00000000-0005-0000-0000-000051990000}"/>
    <cellStyle name="Total 2 2 4" xfId="2864" xr:uid="{00000000-0005-0000-0000-000052990000}"/>
    <cellStyle name="Total 2 2 4 2" xfId="18896" xr:uid="{00000000-0005-0000-0000-000053990000}"/>
    <cellStyle name="Total 2 2 4 2 2" xfId="18897" xr:uid="{00000000-0005-0000-0000-000054990000}"/>
    <cellStyle name="Total 2 2 4 2 2 2" xfId="18898" xr:uid="{00000000-0005-0000-0000-000055990000}"/>
    <cellStyle name="Total 2 2 4 2 2 2 2" xfId="18899" xr:uid="{00000000-0005-0000-0000-000056990000}"/>
    <cellStyle name="Total 2 2 4 2 2 2 2 2" xfId="29073" xr:uid="{00000000-0005-0000-0000-000057990000}"/>
    <cellStyle name="Total 2 2 4 2 2 2 2 3" xfId="39035" xr:uid="{00000000-0005-0000-0000-000058990000}"/>
    <cellStyle name="Total 2 2 4 2 2 2 3" xfId="18900" xr:uid="{00000000-0005-0000-0000-000059990000}"/>
    <cellStyle name="Total 2 2 4 2 2 2 3 2" xfId="29074" xr:uid="{00000000-0005-0000-0000-00005A990000}"/>
    <cellStyle name="Total 2 2 4 2 2 2 3 3" xfId="41575" xr:uid="{00000000-0005-0000-0000-00005B990000}"/>
    <cellStyle name="Total 2 2 4 2 2 2 4" xfId="29072" xr:uid="{00000000-0005-0000-0000-00005C990000}"/>
    <cellStyle name="Total 2 2 4 2 2 2 5" xfId="36482" xr:uid="{00000000-0005-0000-0000-00005D990000}"/>
    <cellStyle name="Total 2 2 4 2 2 3" xfId="18901" xr:uid="{00000000-0005-0000-0000-00005E990000}"/>
    <cellStyle name="Total 2 2 4 2 2 3 2" xfId="29075" xr:uid="{00000000-0005-0000-0000-00005F990000}"/>
    <cellStyle name="Total 2 2 4 2 2 3 3" xfId="37763" xr:uid="{00000000-0005-0000-0000-000060990000}"/>
    <cellStyle name="Total 2 2 4 2 2 4" xfId="18902" xr:uid="{00000000-0005-0000-0000-000061990000}"/>
    <cellStyle name="Total 2 2 4 2 2 4 2" xfId="29076" xr:uid="{00000000-0005-0000-0000-000062990000}"/>
    <cellStyle name="Total 2 2 4 2 2 4 3" xfId="40305" xr:uid="{00000000-0005-0000-0000-000063990000}"/>
    <cellStyle name="Total 2 2 4 2 2 5" xfId="29071" xr:uid="{00000000-0005-0000-0000-000064990000}"/>
    <cellStyle name="Total 2 2 4 2 2 6" xfId="35203" xr:uid="{00000000-0005-0000-0000-000065990000}"/>
    <cellStyle name="Total 2 2 4 2 3" xfId="29070" xr:uid="{00000000-0005-0000-0000-000066990000}"/>
    <cellStyle name="Total 2 2 4 2 4" xfId="33932" xr:uid="{00000000-0005-0000-0000-000067990000}"/>
    <cellStyle name="Total 2 2 4 3" xfId="18903" xr:uid="{00000000-0005-0000-0000-000068990000}"/>
    <cellStyle name="Total 2 2 4 3 2" xfId="18904" xr:uid="{00000000-0005-0000-0000-000069990000}"/>
    <cellStyle name="Total 2 2 4 3 2 2" xfId="18905" xr:uid="{00000000-0005-0000-0000-00006A990000}"/>
    <cellStyle name="Total 2 2 4 3 2 2 2" xfId="29079" xr:uid="{00000000-0005-0000-0000-00006B990000}"/>
    <cellStyle name="Total 2 2 4 3 2 2 3" xfId="38515" xr:uid="{00000000-0005-0000-0000-00006C990000}"/>
    <cellStyle name="Total 2 2 4 3 2 3" xfId="18906" xr:uid="{00000000-0005-0000-0000-00006D990000}"/>
    <cellStyle name="Total 2 2 4 3 2 3 2" xfId="29080" xr:uid="{00000000-0005-0000-0000-00006E990000}"/>
    <cellStyle name="Total 2 2 4 3 2 3 3" xfId="41055" xr:uid="{00000000-0005-0000-0000-00006F990000}"/>
    <cellStyle name="Total 2 2 4 3 2 4" xfId="29078" xr:uid="{00000000-0005-0000-0000-000070990000}"/>
    <cellStyle name="Total 2 2 4 3 2 5" xfId="35962" xr:uid="{00000000-0005-0000-0000-000071990000}"/>
    <cellStyle name="Total 2 2 4 3 3" xfId="18907" xr:uid="{00000000-0005-0000-0000-000072990000}"/>
    <cellStyle name="Total 2 2 4 3 3 2" xfId="29081" xr:uid="{00000000-0005-0000-0000-000073990000}"/>
    <cellStyle name="Total 2 2 4 3 3 3" xfId="37241" xr:uid="{00000000-0005-0000-0000-000074990000}"/>
    <cellStyle name="Total 2 2 4 3 4" xfId="18908" xr:uid="{00000000-0005-0000-0000-000075990000}"/>
    <cellStyle name="Total 2 2 4 3 4 2" xfId="29082" xr:uid="{00000000-0005-0000-0000-000076990000}"/>
    <cellStyle name="Total 2 2 4 3 4 3" xfId="39785" xr:uid="{00000000-0005-0000-0000-000077990000}"/>
    <cellStyle name="Total 2 2 4 3 5" xfId="29077" xr:uid="{00000000-0005-0000-0000-000078990000}"/>
    <cellStyle name="Total 2 2 4 3 6" xfId="34681" xr:uid="{00000000-0005-0000-0000-000079990000}"/>
    <cellStyle name="Total 2 2 4 4" xfId="18909" xr:uid="{00000000-0005-0000-0000-00007A990000}"/>
    <cellStyle name="Total 2 2 4 4 2" xfId="29083" xr:uid="{00000000-0005-0000-0000-00007B990000}"/>
    <cellStyle name="Total 2 2 4 5" xfId="18895" xr:uid="{00000000-0005-0000-0000-00007C990000}"/>
    <cellStyle name="Total 2 2 4 6" xfId="29069" xr:uid="{00000000-0005-0000-0000-00007D990000}"/>
    <cellStyle name="Total 2 2 4 7" xfId="32728" xr:uid="{00000000-0005-0000-0000-00007E990000}"/>
    <cellStyle name="Total 2 2 5" xfId="2865" xr:uid="{00000000-0005-0000-0000-00007F990000}"/>
    <cellStyle name="Total 2 2 5 2" xfId="18911" xr:uid="{00000000-0005-0000-0000-000080990000}"/>
    <cellStyle name="Total 2 2 5 2 2" xfId="18912" xr:uid="{00000000-0005-0000-0000-000081990000}"/>
    <cellStyle name="Total 2 2 5 2 2 2" xfId="18913" xr:uid="{00000000-0005-0000-0000-000082990000}"/>
    <cellStyle name="Total 2 2 5 2 2 2 2" xfId="18914" xr:uid="{00000000-0005-0000-0000-000083990000}"/>
    <cellStyle name="Total 2 2 5 2 2 2 2 2" xfId="29088" xr:uid="{00000000-0005-0000-0000-000084990000}"/>
    <cellStyle name="Total 2 2 5 2 2 2 2 3" xfId="39194" xr:uid="{00000000-0005-0000-0000-000085990000}"/>
    <cellStyle name="Total 2 2 5 2 2 2 3" xfId="18915" xr:uid="{00000000-0005-0000-0000-000086990000}"/>
    <cellStyle name="Total 2 2 5 2 2 2 3 2" xfId="29089" xr:uid="{00000000-0005-0000-0000-000087990000}"/>
    <cellStyle name="Total 2 2 5 2 2 2 3 3" xfId="41734" xr:uid="{00000000-0005-0000-0000-000088990000}"/>
    <cellStyle name="Total 2 2 5 2 2 2 4" xfId="29087" xr:uid="{00000000-0005-0000-0000-000089990000}"/>
    <cellStyle name="Total 2 2 5 2 2 2 5" xfId="36641" xr:uid="{00000000-0005-0000-0000-00008A990000}"/>
    <cellStyle name="Total 2 2 5 2 2 3" xfId="18916" xr:uid="{00000000-0005-0000-0000-00008B990000}"/>
    <cellStyle name="Total 2 2 5 2 2 3 2" xfId="29090" xr:uid="{00000000-0005-0000-0000-00008C990000}"/>
    <cellStyle name="Total 2 2 5 2 2 3 3" xfId="37924" xr:uid="{00000000-0005-0000-0000-00008D990000}"/>
    <cellStyle name="Total 2 2 5 2 2 4" xfId="18917" xr:uid="{00000000-0005-0000-0000-00008E990000}"/>
    <cellStyle name="Total 2 2 5 2 2 4 2" xfId="29091" xr:uid="{00000000-0005-0000-0000-00008F990000}"/>
    <cellStyle name="Total 2 2 5 2 2 4 3" xfId="40464" xr:uid="{00000000-0005-0000-0000-000090990000}"/>
    <cellStyle name="Total 2 2 5 2 2 5" xfId="29086" xr:uid="{00000000-0005-0000-0000-000091990000}"/>
    <cellStyle name="Total 2 2 5 2 2 6" xfId="35364" xr:uid="{00000000-0005-0000-0000-000092990000}"/>
    <cellStyle name="Total 2 2 5 2 3" xfId="29085" xr:uid="{00000000-0005-0000-0000-000093990000}"/>
    <cellStyle name="Total 2 2 5 2 4" xfId="34092" xr:uid="{00000000-0005-0000-0000-000094990000}"/>
    <cellStyle name="Total 2 2 5 3" xfId="18918" xr:uid="{00000000-0005-0000-0000-000095990000}"/>
    <cellStyle name="Total 2 2 5 3 2" xfId="18919" xr:uid="{00000000-0005-0000-0000-000096990000}"/>
    <cellStyle name="Total 2 2 5 3 2 2" xfId="18920" xr:uid="{00000000-0005-0000-0000-000097990000}"/>
    <cellStyle name="Total 2 2 5 3 2 2 2" xfId="29094" xr:uid="{00000000-0005-0000-0000-000098990000}"/>
    <cellStyle name="Total 2 2 5 3 2 2 3" xfId="38674" xr:uid="{00000000-0005-0000-0000-000099990000}"/>
    <cellStyle name="Total 2 2 5 3 2 3" xfId="18921" xr:uid="{00000000-0005-0000-0000-00009A990000}"/>
    <cellStyle name="Total 2 2 5 3 2 3 2" xfId="29095" xr:uid="{00000000-0005-0000-0000-00009B990000}"/>
    <cellStyle name="Total 2 2 5 3 2 3 3" xfId="41214" xr:uid="{00000000-0005-0000-0000-00009C990000}"/>
    <cellStyle name="Total 2 2 5 3 2 4" xfId="29093" xr:uid="{00000000-0005-0000-0000-00009D990000}"/>
    <cellStyle name="Total 2 2 5 3 2 5" xfId="36121" xr:uid="{00000000-0005-0000-0000-00009E990000}"/>
    <cellStyle name="Total 2 2 5 3 3" xfId="18922" xr:uid="{00000000-0005-0000-0000-00009F990000}"/>
    <cellStyle name="Total 2 2 5 3 3 2" xfId="29096" xr:uid="{00000000-0005-0000-0000-0000A0990000}"/>
    <cellStyle name="Total 2 2 5 3 3 3" xfId="37402" xr:uid="{00000000-0005-0000-0000-0000A1990000}"/>
    <cellStyle name="Total 2 2 5 3 4" xfId="18923" xr:uid="{00000000-0005-0000-0000-0000A2990000}"/>
    <cellStyle name="Total 2 2 5 3 4 2" xfId="29097" xr:uid="{00000000-0005-0000-0000-0000A3990000}"/>
    <cellStyle name="Total 2 2 5 3 4 3" xfId="39944" xr:uid="{00000000-0005-0000-0000-0000A4990000}"/>
    <cellStyle name="Total 2 2 5 3 5" xfId="29092" xr:uid="{00000000-0005-0000-0000-0000A5990000}"/>
    <cellStyle name="Total 2 2 5 3 6" xfId="34841" xr:uid="{00000000-0005-0000-0000-0000A6990000}"/>
    <cellStyle name="Total 2 2 5 4" xfId="18924" xr:uid="{00000000-0005-0000-0000-0000A7990000}"/>
    <cellStyle name="Total 2 2 5 4 2" xfId="29098" xr:uid="{00000000-0005-0000-0000-0000A8990000}"/>
    <cellStyle name="Total 2 2 5 5" xfId="18910" xr:uid="{00000000-0005-0000-0000-0000A9990000}"/>
    <cellStyle name="Total 2 2 5 6" xfId="29084" xr:uid="{00000000-0005-0000-0000-0000AA990000}"/>
    <cellStyle name="Total 2 2 5 7" xfId="32905" xr:uid="{00000000-0005-0000-0000-0000AB990000}"/>
    <cellStyle name="Total 2 2 6" xfId="18925" xr:uid="{00000000-0005-0000-0000-0000AC990000}"/>
    <cellStyle name="Total 2 2 6 2" xfId="18926" xr:uid="{00000000-0005-0000-0000-0000AD990000}"/>
    <cellStyle name="Total 2 2 6 2 2" xfId="18927" xr:uid="{00000000-0005-0000-0000-0000AE990000}"/>
    <cellStyle name="Total 2 2 6 2 2 2" xfId="29101" xr:uid="{00000000-0005-0000-0000-0000AF990000}"/>
    <cellStyle name="Total 2 2 6 2 2 3" xfId="38076" xr:uid="{00000000-0005-0000-0000-0000B0990000}"/>
    <cellStyle name="Total 2 2 6 2 3" xfId="18928" xr:uid="{00000000-0005-0000-0000-0000B1990000}"/>
    <cellStyle name="Total 2 2 6 2 3 2" xfId="29102" xr:uid="{00000000-0005-0000-0000-0000B2990000}"/>
    <cellStyle name="Total 2 2 6 2 3 3" xfId="40616" xr:uid="{00000000-0005-0000-0000-0000B3990000}"/>
    <cellStyle name="Total 2 2 6 2 4" xfId="29100" xr:uid="{00000000-0005-0000-0000-0000B4990000}"/>
    <cellStyle name="Total 2 2 6 2 5" xfId="35523" xr:uid="{00000000-0005-0000-0000-0000B5990000}"/>
    <cellStyle name="Total 2 2 6 3" xfId="18929" xr:uid="{00000000-0005-0000-0000-0000B6990000}"/>
    <cellStyle name="Total 2 2 6 3 2" xfId="29103" xr:uid="{00000000-0005-0000-0000-0000B7990000}"/>
    <cellStyle name="Total 2 2 6 3 3" xfId="36802" xr:uid="{00000000-0005-0000-0000-0000B8990000}"/>
    <cellStyle name="Total 2 2 6 4" xfId="18930" xr:uid="{00000000-0005-0000-0000-0000B9990000}"/>
    <cellStyle name="Total 2 2 6 4 2" xfId="29104" xr:uid="{00000000-0005-0000-0000-0000BA990000}"/>
    <cellStyle name="Total 2 2 6 4 3" xfId="39346" xr:uid="{00000000-0005-0000-0000-0000BB990000}"/>
    <cellStyle name="Total 2 2 6 5" xfId="29099" xr:uid="{00000000-0005-0000-0000-0000BC990000}"/>
    <cellStyle name="Total 2 2 6 6" xfId="34248" xr:uid="{00000000-0005-0000-0000-0000BD990000}"/>
    <cellStyle name="Total 2 2 7" xfId="18830" xr:uid="{00000000-0005-0000-0000-0000BE990000}"/>
    <cellStyle name="Total 2 2 8" xfId="29004" xr:uid="{00000000-0005-0000-0000-0000BF990000}"/>
    <cellStyle name="Total 2 3" xfId="2866" xr:uid="{00000000-0005-0000-0000-0000C0990000}"/>
    <cellStyle name="Total 2 3 10" xfId="29105" xr:uid="{00000000-0005-0000-0000-0000C1990000}"/>
    <cellStyle name="Total 2 3 2" xfId="2867" xr:uid="{00000000-0005-0000-0000-0000C2990000}"/>
    <cellStyle name="Total 2 3 2 2" xfId="18933" xr:uid="{00000000-0005-0000-0000-0000C3990000}"/>
    <cellStyle name="Total 2 3 2 2 2" xfId="18934" xr:uid="{00000000-0005-0000-0000-0000C4990000}"/>
    <cellStyle name="Total 2 3 2 2 2 2" xfId="18935" xr:uid="{00000000-0005-0000-0000-0000C5990000}"/>
    <cellStyle name="Total 2 3 2 2 2 2 2" xfId="18936" xr:uid="{00000000-0005-0000-0000-0000C6990000}"/>
    <cellStyle name="Total 2 3 2 2 2 2 2 2" xfId="29110" xr:uid="{00000000-0005-0000-0000-0000C7990000}"/>
    <cellStyle name="Total 2 3 2 2 2 2 2 3" xfId="38962" xr:uid="{00000000-0005-0000-0000-0000C8990000}"/>
    <cellStyle name="Total 2 3 2 2 2 2 3" xfId="18937" xr:uid="{00000000-0005-0000-0000-0000C9990000}"/>
    <cellStyle name="Total 2 3 2 2 2 2 3 2" xfId="29111" xr:uid="{00000000-0005-0000-0000-0000CA990000}"/>
    <cellStyle name="Total 2 3 2 2 2 2 3 3" xfId="41502" xr:uid="{00000000-0005-0000-0000-0000CB990000}"/>
    <cellStyle name="Total 2 3 2 2 2 2 4" xfId="29109" xr:uid="{00000000-0005-0000-0000-0000CC990000}"/>
    <cellStyle name="Total 2 3 2 2 2 2 5" xfId="36409" xr:uid="{00000000-0005-0000-0000-0000CD990000}"/>
    <cellStyle name="Total 2 3 2 2 2 3" xfId="18938" xr:uid="{00000000-0005-0000-0000-0000CE990000}"/>
    <cellStyle name="Total 2 3 2 2 2 3 2" xfId="29112" xr:uid="{00000000-0005-0000-0000-0000CF990000}"/>
    <cellStyle name="Total 2 3 2 2 2 3 3" xfId="37690" xr:uid="{00000000-0005-0000-0000-0000D0990000}"/>
    <cellStyle name="Total 2 3 2 2 2 4" xfId="18939" xr:uid="{00000000-0005-0000-0000-0000D1990000}"/>
    <cellStyle name="Total 2 3 2 2 2 4 2" xfId="29113" xr:uid="{00000000-0005-0000-0000-0000D2990000}"/>
    <cellStyle name="Total 2 3 2 2 2 4 3" xfId="40232" xr:uid="{00000000-0005-0000-0000-0000D3990000}"/>
    <cellStyle name="Total 2 3 2 2 2 5" xfId="29108" xr:uid="{00000000-0005-0000-0000-0000D4990000}"/>
    <cellStyle name="Total 2 3 2 2 2 6" xfId="35130" xr:uid="{00000000-0005-0000-0000-0000D5990000}"/>
    <cellStyle name="Total 2 3 2 2 3" xfId="29107" xr:uid="{00000000-0005-0000-0000-0000D6990000}"/>
    <cellStyle name="Total 2 3 2 2 4" xfId="33859" xr:uid="{00000000-0005-0000-0000-0000D7990000}"/>
    <cellStyle name="Total 2 3 2 3" xfId="18940" xr:uid="{00000000-0005-0000-0000-0000D8990000}"/>
    <cellStyle name="Total 2 3 2 3 2" xfId="18941" xr:uid="{00000000-0005-0000-0000-0000D9990000}"/>
    <cellStyle name="Total 2 3 2 3 2 2" xfId="18942" xr:uid="{00000000-0005-0000-0000-0000DA990000}"/>
    <cellStyle name="Total 2 3 2 3 2 2 2" xfId="29116" xr:uid="{00000000-0005-0000-0000-0000DB990000}"/>
    <cellStyle name="Total 2 3 2 3 2 2 3" xfId="38442" xr:uid="{00000000-0005-0000-0000-0000DC990000}"/>
    <cellStyle name="Total 2 3 2 3 2 3" xfId="18943" xr:uid="{00000000-0005-0000-0000-0000DD990000}"/>
    <cellStyle name="Total 2 3 2 3 2 3 2" xfId="29117" xr:uid="{00000000-0005-0000-0000-0000DE990000}"/>
    <cellStyle name="Total 2 3 2 3 2 3 3" xfId="40982" xr:uid="{00000000-0005-0000-0000-0000DF990000}"/>
    <cellStyle name="Total 2 3 2 3 2 4" xfId="29115" xr:uid="{00000000-0005-0000-0000-0000E0990000}"/>
    <cellStyle name="Total 2 3 2 3 2 5" xfId="35889" xr:uid="{00000000-0005-0000-0000-0000E1990000}"/>
    <cellStyle name="Total 2 3 2 3 3" xfId="18944" xr:uid="{00000000-0005-0000-0000-0000E2990000}"/>
    <cellStyle name="Total 2 3 2 3 3 2" xfId="29118" xr:uid="{00000000-0005-0000-0000-0000E3990000}"/>
    <cellStyle name="Total 2 3 2 3 3 3" xfId="37168" xr:uid="{00000000-0005-0000-0000-0000E4990000}"/>
    <cellStyle name="Total 2 3 2 3 4" xfId="18945" xr:uid="{00000000-0005-0000-0000-0000E5990000}"/>
    <cellStyle name="Total 2 3 2 3 4 2" xfId="29119" xr:uid="{00000000-0005-0000-0000-0000E6990000}"/>
    <cellStyle name="Total 2 3 2 3 4 3" xfId="39712" xr:uid="{00000000-0005-0000-0000-0000E7990000}"/>
    <cellStyle name="Total 2 3 2 3 5" xfId="29114" xr:uid="{00000000-0005-0000-0000-0000E8990000}"/>
    <cellStyle name="Total 2 3 2 3 6" xfId="34611" xr:uid="{00000000-0005-0000-0000-0000E9990000}"/>
    <cellStyle name="Total 2 3 2 4" xfId="18946" xr:uid="{00000000-0005-0000-0000-0000EA990000}"/>
    <cellStyle name="Total 2 3 2 4 2" xfId="29120" xr:uid="{00000000-0005-0000-0000-0000EB990000}"/>
    <cellStyle name="Total 2 3 2 5" xfId="18932" xr:uid="{00000000-0005-0000-0000-0000EC990000}"/>
    <cellStyle name="Total 2 3 2 6" xfId="29106" xr:uid="{00000000-0005-0000-0000-0000ED990000}"/>
    <cellStyle name="Total 2 3 2 7" xfId="32656" xr:uid="{00000000-0005-0000-0000-0000EE990000}"/>
    <cellStyle name="Total 2 3 3" xfId="2868" xr:uid="{00000000-0005-0000-0000-0000EF990000}"/>
    <cellStyle name="Total 2 3 3 2" xfId="18948" xr:uid="{00000000-0005-0000-0000-0000F0990000}"/>
    <cellStyle name="Total 2 3 3 2 2" xfId="18949" xr:uid="{00000000-0005-0000-0000-0000F1990000}"/>
    <cellStyle name="Total 2 3 3 2 2 2" xfId="18950" xr:uid="{00000000-0005-0000-0000-0000F2990000}"/>
    <cellStyle name="Total 2 3 3 2 2 2 2" xfId="18951" xr:uid="{00000000-0005-0000-0000-0000F3990000}"/>
    <cellStyle name="Total 2 3 3 2 2 2 2 2" xfId="29125" xr:uid="{00000000-0005-0000-0000-0000F4990000}"/>
    <cellStyle name="Total 2 3 3 2 2 2 2 3" xfId="39114" xr:uid="{00000000-0005-0000-0000-0000F5990000}"/>
    <cellStyle name="Total 2 3 3 2 2 2 3" xfId="18952" xr:uid="{00000000-0005-0000-0000-0000F6990000}"/>
    <cellStyle name="Total 2 3 3 2 2 2 3 2" xfId="29126" xr:uid="{00000000-0005-0000-0000-0000F7990000}"/>
    <cellStyle name="Total 2 3 3 2 2 2 3 3" xfId="41654" xr:uid="{00000000-0005-0000-0000-0000F8990000}"/>
    <cellStyle name="Total 2 3 3 2 2 2 4" xfId="29124" xr:uid="{00000000-0005-0000-0000-0000F9990000}"/>
    <cellStyle name="Total 2 3 3 2 2 2 5" xfId="36561" xr:uid="{00000000-0005-0000-0000-0000FA990000}"/>
    <cellStyle name="Total 2 3 3 2 2 3" xfId="18953" xr:uid="{00000000-0005-0000-0000-0000FB990000}"/>
    <cellStyle name="Total 2 3 3 2 2 3 2" xfId="29127" xr:uid="{00000000-0005-0000-0000-0000FC990000}"/>
    <cellStyle name="Total 2 3 3 2 2 3 3" xfId="37842" xr:uid="{00000000-0005-0000-0000-0000FD990000}"/>
    <cellStyle name="Total 2 3 3 2 2 4" xfId="18954" xr:uid="{00000000-0005-0000-0000-0000FE990000}"/>
    <cellStyle name="Total 2 3 3 2 2 4 2" xfId="29128" xr:uid="{00000000-0005-0000-0000-0000FF990000}"/>
    <cellStyle name="Total 2 3 3 2 2 4 3" xfId="40384" xr:uid="{00000000-0005-0000-0000-0000009A0000}"/>
    <cellStyle name="Total 2 3 3 2 2 5" xfId="29123" xr:uid="{00000000-0005-0000-0000-0000019A0000}"/>
    <cellStyle name="Total 2 3 3 2 2 6" xfId="35282" xr:uid="{00000000-0005-0000-0000-0000029A0000}"/>
    <cellStyle name="Total 2 3 3 2 3" xfId="29122" xr:uid="{00000000-0005-0000-0000-0000039A0000}"/>
    <cellStyle name="Total 2 3 3 2 4" xfId="34010" xr:uid="{00000000-0005-0000-0000-0000049A0000}"/>
    <cellStyle name="Total 2 3 3 3" xfId="18955" xr:uid="{00000000-0005-0000-0000-0000059A0000}"/>
    <cellStyle name="Total 2 3 3 3 2" xfId="18956" xr:uid="{00000000-0005-0000-0000-0000069A0000}"/>
    <cellStyle name="Total 2 3 3 3 2 2" xfId="18957" xr:uid="{00000000-0005-0000-0000-0000079A0000}"/>
    <cellStyle name="Total 2 3 3 3 2 2 2" xfId="29131" xr:uid="{00000000-0005-0000-0000-0000089A0000}"/>
    <cellStyle name="Total 2 3 3 3 2 2 3" xfId="38594" xr:uid="{00000000-0005-0000-0000-0000099A0000}"/>
    <cellStyle name="Total 2 3 3 3 2 3" xfId="18958" xr:uid="{00000000-0005-0000-0000-00000A9A0000}"/>
    <cellStyle name="Total 2 3 3 3 2 3 2" xfId="29132" xr:uid="{00000000-0005-0000-0000-00000B9A0000}"/>
    <cellStyle name="Total 2 3 3 3 2 3 3" xfId="41134" xr:uid="{00000000-0005-0000-0000-00000C9A0000}"/>
    <cellStyle name="Total 2 3 3 3 2 4" xfId="29130" xr:uid="{00000000-0005-0000-0000-00000D9A0000}"/>
    <cellStyle name="Total 2 3 3 3 2 5" xfId="36041" xr:uid="{00000000-0005-0000-0000-00000E9A0000}"/>
    <cellStyle name="Total 2 3 3 3 3" xfId="18959" xr:uid="{00000000-0005-0000-0000-00000F9A0000}"/>
    <cellStyle name="Total 2 3 3 3 3 2" xfId="29133" xr:uid="{00000000-0005-0000-0000-0000109A0000}"/>
    <cellStyle name="Total 2 3 3 3 3 3" xfId="37320" xr:uid="{00000000-0005-0000-0000-0000119A0000}"/>
    <cellStyle name="Total 2 3 3 3 4" xfId="18960" xr:uid="{00000000-0005-0000-0000-0000129A0000}"/>
    <cellStyle name="Total 2 3 3 3 4 2" xfId="29134" xr:uid="{00000000-0005-0000-0000-0000139A0000}"/>
    <cellStyle name="Total 2 3 3 3 4 3" xfId="39864" xr:uid="{00000000-0005-0000-0000-0000149A0000}"/>
    <cellStyle name="Total 2 3 3 3 5" xfId="29129" xr:uid="{00000000-0005-0000-0000-0000159A0000}"/>
    <cellStyle name="Total 2 3 3 3 6" xfId="34759" xr:uid="{00000000-0005-0000-0000-0000169A0000}"/>
    <cellStyle name="Total 2 3 3 4" xfId="18947" xr:uid="{00000000-0005-0000-0000-0000179A0000}"/>
    <cellStyle name="Total 2 3 3 5" xfId="29121" xr:uid="{00000000-0005-0000-0000-0000189A0000}"/>
    <cellStyle name="Total 2 3 4" xfId="18961" xr:uid="{00000000-0005-0000-0000-0000199A0000}"/>
    <cellStyle name="Total 2 3 4 2" xfId="18962" xr:uid="{00000000-0005-0000-0000-00001A9A0000}"/>
    <cellStyle name="Total 2 3 4 2 2" xfId="18963" xr:uid="{00000000-0005-0000-0000-00001B9A0000}"/>
    <cellStyle name="Total 2 3 4 2 2 2" xfId="18964" xr:uid="{00000000-0005-0000-0000-00001C9A0000}"/>
    <cellStyle name="Total 2 3 4 2 2 2 2" xfId="18965" xr:uid="{00000000-0005-0000-0000-00001D9A0000}"/>
    <cellStyle name="Total 2 3 4 2 2 2 2 2" xfId="29139" xr:uid="{00000000-0005-0000-0000-00001E9A0000}"/>
    <cellStyle name="Total 2 3 4 2 2 2 2 3" xfId="39273" xr:uid="{00000000-0005-0000-0000-00001F9A0000}"/>
    <cellStyle name="Total 2 3 4 2 2 2 3" xfId="18966" xr:uid="{00000000-0005-0000-0000-0000209A0000}"/>
    <cellStyle name="Total 2 3 4 2 2 2 3 2" xfId="29140" xr:uid="{00000000-0005-0000-0000-0000219A0000}"/>
    <cellStyle name="Total 2 3 4 2 2 2 3 3" xfId="41813" xr:uid="{00000000-0005-0000-0000-0000229A0000}"/>
    <cellStyle name="Total 2 3 4 2 2 2 4" xfId="29138" xr:uid="{00000000-0005-0000-0000-0000239A0000}"/>
    <cellStyle name="Total 2 3 4 2 2 2 5" xfId="36720" xr:uid="{00000000-0005-0000-0000-0000249A0000}"/>
    <cellStyle name="Total 2 3 4 2 2 3" xfId="18967" xr:uid="{00000000-0005-0000-0000-0000259A0000}"/>
    <cellStyle name="Total 2 3 4 2 2 3 2" xfId="29141" xr:uid="{00000000-0005-0000-0000-0000269A0000}"/>
    <cellStyle name="Total 2 3 4 2 2 3 3" xfId="38003" xr:uid="{00000000-0005-0000-0000-0000279A0000}"/>
    <cellStyle name="Total 2 3 4 2 2 4" xfId="18968" xr:uid="{00000000-0005-0000-0000-0000289A0000}"/>
    <cellStyle name="Total 2 3 4 2 2 4 2" xfId="29142" xr:uid="{00000000-0005-0000-0000-0000299A0000}"/>
    <cellStyle name="Total 2 3 4 2 2 4 3" xfId="40543" xr:uid="{00000000-0005-0000-0000-00002A9A0000}"/>
    <cellStyle name="Total 2 3 4 2 2 5" xfId="29137" xr:uid="{00000000-0005-0000-0000-00002B9A0000}"/>
    <cellStyle name="Total 2 3 4 2 2 6" xfId="35443" xr:uid="{00000000-0005-0000-0000-00002C9A0000}"/>
    <cellStyle name="Total 2 3 4 2 3" xfId="29136" xr:uid="{00000000-0005-0000-0000-00002D9A0000}"/>
    <cellStyle name="Total 2 3 4 2 4" xfId="34171" xr:uid="{00000000-0005-0000-0000-00002E9A0000}"/>
    <cellStyle name="Total 2 3 4 3" xfId="18969" xr:uid="{00000000-0005-0000-0000-00002F9A0000}"/>
    <cellStyle name="Total 2 3 4 3 2" xfId="18970" xr:uid="{00000000-0005-0000-0000-0000309A0000}"/>
    <cellStyle name="Total 2 3 4 3 2 2" xfId="18971" xr:uid="{00000000-0005-0000-0000-0000319A0000}"/>
    <cellStyle name="Total 2 3 4 3 2 2 2" xfId="29145" xr:uid="{00000000-0005-0000-0000-0000329A0000}"/>
    <cellStyle name="Total 2 3 4 3 2 2 3" xfId="38753" xr:uid="{00000000-0005-0000-0000-0000339A0000}"/>
    <cellStyle name="Total 2 3 4 3 2 3" xfId="18972" xr:uid="{00000000-0005-0000-0000-0000349A0000}"/>
    <cellStyle name="Total 2 3 4 3 2 3 2" xfId="29146" xr:uid="{00000000-0005-0000-0000-0000359A0000}"/>
    <cellStyle name="Total 2 3 4 3 2 3 3" xfId="41293" xr:uid="{00000000-0005-0000-0000-0000369A0000}"/>
    <cellStyle name="Total 2 3 4 3 2 4" xfId="29144" xr:uid="{00000000-0005-0000-0000-0000379A0000}"/>
    <cellStyle name="Total 2 3 4 3 2 5" xfId="36200" xr:uid="{00000000-0005-0000-0000-0000389A0000}"/>
    <cellStyle name="Total 2 3 4 3 3" xfId="18973" xr:uid="{00000000-0005-0000-0000-0000399A0000}"/>
    <cellStyle name="Total 2 3 4 3 3 2" xfId="29147" xr:uid="{00000000-0005-0000-0000-00003A9A0000}"/>
    <cellStyle name="Total 2 3 4 3 3 3" xfId="37481" xr:uid="{00000000-0005-0000-0000-00003B9A0000}"/>
    <cellStyle name="Total 2 3 4 3 4" xfId="18974" xr:uid="{00000000-0005-0000-0000-00003C9A0000}"/>
    <cellStyle name="Total 2 3 4 3 4 2" xfId="29148" xr:uid="{00000000-0005-0000-0000-00003D9A0000}"/>
    <cellStyle name="Total 2 3 4 3 4 3" xfId="40023" xr:uid="{00000000-0005-0000-0000-00003E9A0000}"/>
    <cellStyle name="Total 2 3 4 3 5" xfId="29143" xr:uid="{00000000-0005-0000-0000-00003F9A0000}"/>
    <cellStyle name="Total 2 3 4 3 6" xfId="34921" xr:uid="{00000000-0005-0000-0000-0000409A0000}"/>
    <cellStyle name="Total 2 3 4 4" xfId="29135" xr:uid="{00000000-0005-0000-0000-0000419A0000}"/>
    <cellStyle name="Total 2 3 4 5" xfId="33635" xr:uid="{00000000-0005-0000-0000-0000429A0000}"/>
    <cellStyle name="Total 2 3 5" xfId="18975" xr:uid="{00000000-0005-0000-0000-0000439A0000}"/>
    <cellStyle name="Total 2 3 5 2" xfId="18976" xr:uid="{00000000-0005-0000-0000-0000449A0000}"/>
    <cellStyle name="Total 2 3 5 2 2" xfId="18977" xr:uid="{00000000-0005-0000-0000-0000459A0000}"/>
    <cellStyle name="Total 2 3 5 2 2 2" xfId="18978" xr:uid="{00000000-0005-0000-0000-0000469A0000}"/>
    <cellStyle name="Total 2 3 5 2 2 2 2" xfId="29152" xr:uid="{00000000-0005-0000-0000-0000479A0000}"/>
    <cellStyle name="Total 2 3 5 2 2 2 3" xfId="38294" xr:uid="{00000000-0005-0000-0000-0000489A0000}"/>
    <cellStyle name="Total 2 3 5 2 2 3" xfId="18979" xr:uid="{00000000-0005-0000-0000-0000499A0000}"/>
    <cellStyle name="Total 2 3 5 2 2 3 2" xfId="29153" xr:uid="{00000000-0005-0000-0000-00004A9A0000}"/>
    <cellStyle name="Total 2 3 5 2 2 3 3" xfId="40834" xr:uid="{00000000-0005-0000-0000-00004B9A0000}"/>
    <cellStyle name="Total 2 3 5 2 2 4" xfId="29151" xr:uid="{00000000-0005-0000-0000-00004C9A0000}"/>
    <cellStyle name="Total 2 3 5 2 2 5" xfId="35741" xr:uid="{00000000-0005-0000-0000-00004D9A0000}"/>
    <cellStyle name="Total 2 3 5 2 3" xfId="18980" xr:uid="{00000000-0005-0000-0000-00004E9A0000}"/>
    <cellStyle name="Total 2 3 5 2 3 2" xfId="29154" xr:uid="{00000000-0005-0000-0000-00004F9A0000}"/>
    <cellStyle name="Total 2 3 5 2 3 3" xfId="37020" xr:uid="{00000000-0005-0000-0000-0000509A0000}"/>
    <cellStyle name="Total 2 3 5 2 4" xfId="18981" xr:uid="{00000000-0005-0000-0000-0000519A0000}"/>
    <cellStyle name="Total 2 3 5 2 4 2" xfId="29155" xr:uid="{00000000-0005-0000-0000-0000529A0000}"/>
    <cellStyle name="Total 2 3 5 2 4 3" xfId="39564" xr:uid="{00000000-0005-0000-0000-0000539A0000}"/>
    <cellStyle name="Total 2 3 5 2 5" xfId="29150" xr:uid="{00000000-0005-0000-0000-0000549A0000}"/>
    <cellStyle name="Total 2 3 5 2 6" xfId="34466" xr:uid="{00000000-0005-0000-0000-0000559A0000}"/>
    <cellStyle name="Total 2 3 5 3" xfId="29149" xr:uid="{00000000-0005-0000-0000-0000569A0000}"/>
    <cellStyle name="Total 2 3 5 4" xfId="32498" xr:uid="{00000000-0005-0000-0000-0000579A0000}"/>
    <cellStyle name="Total 2 3 6" xfId="18982" xr:uid="{00000000-0005-0000-0000-0000589A0000}"/>
    <cellStyle name="Total 2 3 6 2" xfId="18983" xr:uid="{00000000-0005-0000-0000-0000599A0000}"/>
    <cellStyle name="Total 2 3 6 2 2" xfId="18984" xr:uid="{00000000-0005-0000-0000-00005A9A0000}"/>
    <cellStyle name="Total 2 3 6 2 2 2" xfId="18985" xr:uid="{00000000-0005-0000-0000-00005B9A0000}"/>
    <cellStyle name="Total 2 3 6 2 2 2 2" xfId="29159" xr:uid="{00000000-0005-0000-0000-00005C9A0000}"/>
    <cellStyle name="Total 2 3 6 2 2 2 3" xfId="38814" xr:uid="{00000000-0005-0000-0000-00005D9A0000}"/>
    <cellStyle name="Total 2 3 6 2 2 3" xfId="18986" xr:uid="{00000000-0005-0000-0000-00005E9A0000}"/>
    <cellStyle name="Total 2 3 6 2 2 3 2" xfId="29160" xr:uid="{00000000-0005-0000-0000-00005F9A0000}"/>
    <cellStyle name="Total 2 3 6 2 2 3 3" xfId="41354" xr:uid="{00000000-0005-0000-0000-0000609A0000}"/>
    <cellStyle name="Total 2 3 6 2 2 4" xfId="29158" xr:uid="{00000000-0005-0000-0000-0000619A0000}"/>
    <cellStyle name="Total 2 3 6 2 2 5" xfId="36261" xr:uid="{00000000-0005-0000-0000-0000629A0000}"/>
    <cellStyle name="Total 2 3 6 2 3" xfId="18987" xr:uid="{00000000-0005-0000-0000-0000639A0000}"/>
    <cellStyle name="Total 2 3 6 2 3 2" xfId="29161" xr:uid="{00000000-0005-0000-0000-0000649A0000}"/>
    <cellStyle name="Total 2 3 6 2 3 3" xfId="37542" xr:uid="{00000000-0005-0000-0000-0000659A0000}"/>
    <cellStyle name="Total 2 3 6 2 4" xfId="18988" xr:uid="{00000000-0005-0000-0000-0000669A0000}"/>
    <cellStyle name="Total 2 3 6 2 4 2" xfId="29162" xr:uid="{00000000-0005-0000-0000-0000679A0000}"/>
    <cellStyle name="Total 2 3 6 2 4 3" xfId="40084" xr:uid="{00000000-0005-0000-0000-0000689A0000}"/>
    <cellStyle name="Total 2 3 6 2 5" xfId="29157" xr:uid="{00000000-0005-0000-0000-0000699A0000}"/>
    <cellStyle name="Total 2 3 6 2 6" xfId="34982" xr:uid="{00000000-0005-0000-0000-00006A9A0000}"/>
    <cellStyle name="Total 2 3 6 3" xfId="29156" xr:uid="{00000000-0005-0000-0000-00006B9A0000}"/>
    <cellStyle name="Total 2 3 6 4" xfId="33709" xr:uid="{00000000-0005-0000-0000-00006C9A0000}"/>
    <cellStyle name="Total 2 3 7" xfId="18989" xr:uid="{00000000-0005-0000-0000-00006D9A0000}"/>
    <cellStyle name="Total 2 3 7 2" xfId="18990" xr:uid="{00000000-0005-0000-0000-00006E9A0000}"/>
    <cellStyle name="Total 2 3 7 2 2" xfId="18991" xr:uid="{00000000-0005-0000-0000-00006F9A0000}"/>
    <cellStyle name="Total 2 3 7 2 2 2" xfId="29165" xr:uid="{00000000-0005-0000-0000-0000709A0000}"/>
    <cellStyle name="Total 2 3 7 2 2 3" xfId="38155" xr:uid="{00000000-0005-0000-0000-0000719A0000}"/>
    <cellStyle name="Total 2 3 7 2 3" xfId="18992" xr:uid="{00000000-0005-0000-0000-0000729A0000}"/>
    <cellStyle name="Total 2 3 7 2 3 2" xfId="29166" xr:uid="{00000000-0005-0000-0000-0000739A0000}"/>
    <cellStyle name="Total 2 3 7 2 3 3" xfId="40695" xr:uid="{00000000-0005-0000-0000-0000749A0000}"/>
    <cellStyle name="Total 2 3 7 2 4" xfId="29164" xr:uid="{00000000-0005-0000-0000-0000759A0000}"/>
    <cellStyle name="Total 2 3 7 2 5" xfId="35602" xr:uid="{00000000-0005-0000-0000-0000769A0000}"/>
    <cellStyle name="Total 2 3 7 3" xfId="18993" xr:uid="{00000000-0005-0000-0000-0000779A0000}"/>
    <cellStyle name="Total 2 3 7 3 2" xfId="29167" xr:uid="{00000000-0005-0000-0000-0000789A0000}"/>
    <cellStyle name="Total 2 3 7 3 3" xfId="36881" xr:uid="{00000000-0005-0000-0000-0000799A0000}"/>
    <cellStyle name="Total 2 3 7 4" xfId="18994" xr:uid="{00000000-0005-0000-0000-00007A9A0000}"/>
    <cellStyle name="Total 2 3 7 4 2" xfId="29168" xr:uid="{00000000-0005-0000-0000-00007B9A0000}"/>
    <cellStyle name="Total 2 3 7 4 3" xfId="39425" xr:uid="{00000000-0005-0000-0000-00007C9A0000}"/>
    <cellStyle name="Total 2 3 7 5" xfId="29163" xr:uid="{00000000-0005-0000-0000-00007D9A0000}"/>
    <cellStyle name="Total 2 3 7 6" xfId="34327" xr:uid="{00000000-0005-0000-0000-00007E9A0000}"/>
    <cellStyle name="Total 2 3 8" xfId="18995" xr:uid="{00000000-0005-0000-0000-00007F9A0000}"/>
    <cellStyle name="Total 2 3 8 2" xfId="29169" xr:uid="{00000000-0005-0000-0000-0000809A0000}"/>
    <cellStyle name="Total 2 3 8 3" xfId="42603" xr:uid="{00000000-0005-0000-0000-0000819A0000}"/>
    <cellStyle name="Total 2 3 9" xfId="18931" xr:uid="{00000000-0005-0000-0000-0000829A0000}"/>
    <cellStyle name="Total 2 4" xfId="2869" xr:uid="{00000000-0005-0000-0000-0000839A0000}"/>
    <cellStyle name="Total 2 4 2" xfId="18997" xr:uid="{00000000-0005-0000-0000-0000849A0000}"/>
    <cellStyle name="Total 2 4 2 2" xfId="18998" xr:uid="{00000000-0005-0000-0000-0000859A0000}"/>
    <cellStyle name="Total 2 4 2 2 2" xfId="18999" xr:uid="{00000000-0005-0000-0000-0000869A0000}"/>
    <cellStyle name="Total 2 4 2 2 2 2" xfId="19000" xr:uid="{00000000-0005-0000-0000-0000879A0000}"/>
    <cellStyle name="Total 2 4 2 2 2 2 2" xfId="29174" xr:uid="{00000000-0005-0000-0000-0000889A0000}"/>
    <cellStyle name="Total 2 4 2 2 2 2 3" xfId="38883" xr:uid="{00000000-0005-0000-0000-0000899A0000}"/>
    <cellStyle name="Total 2 4 2 2 2 3" xfId="19001" xr:uid="{00000000-0005-0000-0000-00008A9A0000}"/>
    <cellStyle name="Total 2 4 2 2 2 3 2" xfId="29175" xr:uid="{00000000-0005-0000-0000-00008B9A0000}"/>
    <cellStyle name="Total 2 4 2 2 2 3 3" xfId="41423" xr:uid="{00000000-0005-0000-0000-00008C9A0000}"/>
    <cellStyle name="Total 2 4 2 2 2 4" xfId="29173" xr:uid="{00000000-0005-0000-0000-00008D9A0000}"/>
    <cellStyle name="Total 2 4 2 2 2 5" xfId="36330" xr:uid="{00000000-0005-0000-0000-00008E9A0000}"/>
    <cellStyle name="Total 2 4 2 2 3" xfId="19002" xr:uid="{00000000-0005-0000-0000-00008F9A0000}"/>
    <cellStyle name="Total 2 4 2 2 3 2" xfId="29176" xr:uid="{00000000-0005-0000-0000-0000909A0000}"/>
    <cellStyle name="Total 2 4 2 2 3 3" xfId="37611" xr:uid="{00000000-0005-0000-0000-0000919A0000}"/>
    <cellStyle name="Total 2 4 2 2 4" xfId="19003" xr:uid="{00000000-0005-0000-0000-0000929A0000}"/>
    <cellStyle name="Total 2 4 2 2 4 2" xfId="29177" xr:uid="{00000000-0005-0000-0000-0000939A0000}"/>
    <cellStyle name="Total 2 4 2 2 4 3" xfId="40153" xr:uid="{00000000-0005-0000-0000-0000949A0000}"/>
    <cellStyle name="Total 2 4 2 2 5" xfId="29172" xr:uid="{00000000-0005-0000-0000-0000959A0000}"/>
    <cellStyle name="Total 2 4 2 2 6" xfId="35051" xr:uid="{00000000-0005-0000-0000-0000969A0000}"/>
    <cellStyle name="Total 2 4 2 3" xfId="29171" xr:uid="{00000000-0005-0000-0000-0000979A0000}"/>
    <cellStyle name="Total 2 4 2 4" xfId="33780" xr:uid="{00000000-0005-0000-0000-0000989A0000}"/>
    <cellStyle name="Total 2 4 3" xfId="19004" xr:uid="{00000000-0005-0000-0000-0000999A0000}"/>
    <cellStyle name="Total 2 4 3 2" xfId="19005" xr:uid="{00000000-0005-0000-0000-00009A9A0000}"/>
    <cellStyle name="Total 2 4 3 2 2" xfId="19006" xr:uid="{00000000-0005-0000-0000-00009B9A0000}"/>
    <cellStyle name="Total 2 4 3 2 2 2" xfId="29180" xr:uid="{00000000-0005-0000-0000-00009C9A0000}"/>
    <cellStyle name="Total 2 4 3 2 2 3" xfId="38363" xr:uid="{00000000-0005-0000-0000-00009D9A0000}"/>
    <cellStyle name="Total 2 4 3 2 3" xfId="19007" xr:uid="{00000000-0005-0000-0000-00009E9A0000}"/>
    <cellStyle name="Total 2 4 3 2 3 2" xfId="29181" xr:uid="{00000000-0005-0000-0000-00009F9A0000}"/>
    <cellStyle name="Total 2 4 3 2 3 3" xfId="40903" xr:uid="{00000000-0005-0000-0000-0000A09A0000}"/>
    <cellStyle name="Total 2 4 3 2 4" xfId="29179" xr:uid="{00000000-0005-0000-0000-0000A19A0000}"/>
    <cellStyle name="Total 2 4 3 2 5" xfId="35810" xr:uid="{00000000-0005-0000-0000-0000A29A0000}"/>
    <cellStyle name="Total 2 4 3 3" xfId="19008" xr:uid="{00000000-0005-0000-0000-0000A39A0000}"/>
    <cellStyle name="Total 2 4 3 3 2" xfId="29182" xr:uid="{00000000-0005-0000-0000-0000A49A0000}"/>
    <cellStyle name="Total 2 4 3 3 3" xfId="37089" xr:uid="{00000000-0005-0000-0000-0000A59A0000}"/>
    <cellStyle name="Total 2 4 3 4" xfId="19009" xr:uid="{00000000-0005-0000-0000-0000A69A0000}"/>
    <cellStyle name="Total 2 4 3 4 2" xfId="29183" xr:uid="{00000000-0005-0000-0000-0000A79A0000}"/>
    <cellStyle name="Total 2 4 3 4 3" xfId="39633" xr:uid="{00000000-0005-0000-0000-0000A89A0000}"/>
    <cellStyle name="Total 2 4 3 5" xfId="29178" xr:uid="{00000000-0005-0000-0000-0000A99A0000}"/>
    <cellStyle name="Total 2 4 3 6" xfId="34533" xr:uid="{00000000-0005-0000-0000-0000AA9A0000}"/>
    <cellStyle name="Total 2 4 4" xfId="19010" xr:uid="{00000000-0005-0000-0000-0000AB9A0000}"/>
    <cellStyle name="Total 2 4 4 2" xfId="29184" xr:uid="{00000000-0005-0000-0000-0000AC9A0000}"/>
    <cellStyle name="Total 2 4 4 3" xfId="42604" xr:uid="{00000000-0005-0000-0000-0000AD9A0000}"/>
    <cellStyle name="Total 2 4 5" xfId="19011" xr:uid="{00000000-0005-0000-0000-0000AE9A0000}"/>
    <cellStyle name="Total 2 4 5 2" xfId="29185" xr:uid="{00000000-0005-0000-0000-0000AF9A0000}"/>
    <cellStyle name="Total 2 4 6" xfId="18996" xr:uid="{00000000-0005-0000-0000-0000B09A0000}"/>
    <cellStyle name="Total 2 4 7" xfId="29170" xr:uid="{00000000-0005-0000-0000-0000B19A0000}"/>
    <cellStyle name="Total 2 4 8" xfId="32576" xr:uid="{00000000-0005-0000-0000-0000B29A0000}"/>
    <cellStyle name="Total 2 5" xfId="2870" xr:uid="{00000000-0005-0000-0000-0000B39A0000}"/>
    <cellStyle name="Total 2 5 2" xfId="19013" xr:uid="{00000000-0005-0000-0000-0000B49A0000}"/>
    <cellStyle name="Total 2 5 2 2" xfId="19014" xr:uid="{00000000-0005-0000-0000-0000B59A0000}"/>
    <cellStyle name="Total 2 5 2 2 2" xfId="19015" xr:uid="{00000000-0005-0000-0000-0000B69A0000}"/>
    <cellStyle name="Total 2 5 2 2 2 2" xfId="19016" xr:uid="{00000000-0005-0000-0000-0000B79A0000}"/>
    <cellStyle name="Total 2 5 2 2 2 2 2" xfId="29190" xr:uid="{00000000-0005-0000-0000-0000B89A0000}"/>
    <cellStyle name="Total 2 5 2 2 2 2 3" xfId="39034" xr:uid="{00000000-0005-0000-0000-0000B99A0000}"/>
    <cellStyle name="Total 2 5 2 2 2 3" xfId="19017" xr:uid="{00000000-0005-0000-0000-0000BA9A0000}"/>
    <cellStyle name="Total 2 5 2 2 2 3 2" xfId="29191" xr:uid="{00000000-0005-0000-0000-0000BB9A0000}"/>
    <cellStyle name="Total 2 5 2 2 2 3 3" xfId="41574" xr:uid="{00000000-0005-0000-0000-0000BC9A0000}"/>
    <cellStyle name="Total 2 5 2 2 2 4" xfId="29189" xr:uid="{00000000-0005-0000-0000-0000BD9A0000}"/>
    <cellStyle name="Total 2 5 2 2 2 5" xfId="36481" xr:uid="{00000000-0005-0000-0000-0000BE9A0000}"/>
    <cellStyle name="Total 2 5 2 2 3" xfId="19018" xr:uid="{00000000-0005-0000-0000-0000BF9A0000}"/>
    <cellStyle name="Total 2 5 2 2 3 2" xfId="29192" xr:uid="{00000000-0005-0000-0000-0000C09A0000}"/>
    <cellStyle name="Total 2 5 2 2 3 3" xfId="37762" xr:uid="{00000000-0005-0000-0000-0000C19A0000}"/>
    <cellStyle name="Total 2 5 2 2 4" xfId="19019" xr:uid="{00000000-0005-0000-0000-0000C29A0000}"/>
    <cellStyle name="Total 2 5 2 2 4 2" xfId="29193" xr:uid="{00000000-0005-0000-0000-0000C39A0000}"/>
    <cellStyle name="Total 2 5 2 2 4 3" xfId="40304" xr:uid="{00000000-0005-0000-0000-0000C49A0000}"/>
    <cellStyle name="Total 2 5 2 2 5" xfId="29188" xr:uid="{00000000-0005-0000-0000-0000C59A0000}"/>
    <cellStyle name="Total 2 5 2 2 6" xfId="35202" xr:uid="{00000000-0005-0000-0000-0000C69A0000}"/>
    <cellStyle name="Total 2 5 2 3" xfId="29187" xr:uid="{00000000-0005-0000-0000-0000C79A0000}"/>
    <cellStyle name="Total 2 5 2 4" xfId="33931" xr:uid="{00000000-0005-0000-0000-0000C89A0000}"/>
    <cellStyle name="Total 2 5 3" xfId="19020" xr:uid="{00000000-0005-0000-0000-0000C99A0000}"/>
    <cellStyle name="Total 2 5 3 2" xfId="19021" xr:uid="{00000000-0005-0000-0000-0000CA9A0000}"/>
    <cellStyle name="Total 2 5 3 2 2" xfId="19022" xr:uid="{00000000-0005-0000-0000-0000CB9A0000}"/>
    <cellStyle name="Total 2 5 3 2 2 2" xfId="29196" xr:uid="{00000000-0005-0000-0000-0000CC9A0000}"/>
    <cellStyle name="Total 2 5 3 2 2 3" xfId="38514" xr:uid="{00000000-0005-0000-0000-0000CD9A0000}"/>
    <cellStyle name="Total 2 5 3 2 3" xfId="19023" xr:uid="{00000000-0005-0000-0000-0000CE9A0000}"/>
    <cellStyle name="Total 2 5 3 2 3 2" xfId="29197" xr:uid="{00000000-0005-0000-0000-0000CF9A0000}"/>
    <cellStyle name="Total 2 5 3 2 3 3" xfId="41054" xr:uid="{00000000-0005-0000-0000-0000D09A0000}"/>
    <cellStyle name="Total 2 5 3 2 4" xfId="29195" xr:uid="{00000000-0005-0000-0000-0000D19A0000}"/>
    <cellStyle name="Total 2 5 3 2 5" xfId="35961" xr:uid="{00000000-0005-0000-0000-0000D29A0000}"/>
    <cellStyle name="Total 2 5 3 3" xfId="19024" xr:uid="{00000000-0005-0000-0000-0000D39A0000}"/>
    <cellStyle name="Total 2 5 3 3 2" xfId="29198" xr:uid="{00000000-0005-0000-0000-0000D49A0000}"/>
    <cellStyle name="Total 2 5 3 3 3" xfId="37240" xr:uid="{00000000-0005-0000-0000-0000D59A0000}"/>
    <cellStyle name="Total 2 5 3 4" xfId="19025" xr:uid="{00000000-0005-0000-0000-0000D69A0000}"/>
    <cellStyle name="Total 2 5 3 4 2" xfId="29199" xr:uid="{00000000-0005-0000-0000-0000D79A0000}"/>
    <cellStyle name="Total 2 5 3 4 3" xfId="39784" xr:uid="{00000000-0005-0000-0000-0000D89A0000}"/>
    <cellStyle name="Total 2 5 3 5" xfId="29194" xr:uid="{00000000-0005-0000-0000-0000D99A0000}"/>
    <cellStyle name="Total 2 5 3 6" xfId="34680" xr:uid="{00000000-0005-0000-0000-0000DA9A0000}"/>
    <cellStyle name="Total 2 5 4" xfId="19026" xr:uid="{00000000-0005-0000-0000-0000DB9A0000}"/>
    <cellStyle name="Total 2 5 4 2" xfId="29200" xr:uid="{00000000-0005-0000-0000-0000DC9A0000}"/>
    <cellStyle name="Total 2 5 4 3" xfId="42605" xr:uid="{00000000-0005-0000-0000-0000DD9A0000}"/>
    <cellStyle name="Total 2 5 5" xfId="19027" xr:uid="{00000000-0005-0000-0000-0000DE9A0000}"/>
    <cellStyle name="Total 2 5 5 2" xfId="29201" xr:uid="{00000000-0005-0000-0000-0000DF9A0000}"/>
    <cellStyle name="Total 2 5 6" xfId="19012" xr:uid="{00000000-0005-0000-0000-0000E09A0000}"/>
    <cellStyle name="Total 2 5 7" xfId="29186" xr:uid="{00000000-0005-0000-0000-0000E19A0000}"/>
    <cellStyle name="Total 2 5 8" xfId="32727" xr:uid="{00000000-0005-0000-0000-0000E29A0000}"/>
    <cellStyle name="Total 2 6" xfId="19028" xr:uid="{00000000-0005-0000-0000-0000E39A0000}"/>
    <cellStyle name="Total 2 6 2" xfId="19029" xr:uid="{00000000-0005-0000-0000-0000E49A0000}"/>
    <cellStyle name="Total 2 6 2 2" xfId="19030" xr:uid="{00000000-0005-0000-0000-0000E59A0000}"/>
    <cellStyle name="Total 2 6 2 2 2" xfId="19031" xr:uid="{00000000-0005-0000-0000-0000E69A0000}"/>
    <cellStyle name="Total 2 6 2 2 2 2" xfId="29205" xr:uid="{00000000-0005-0000-0000-0000E79A0000}"/>
    <cellStyle name="Total 2 6 2 2 2 3" xfId="37860" xr:uid="{00000000-0005-0000-0000-0000E89A0000}"/>
    <cellStyle name="Total 2 6 2 2 3" xfId="29204" xr:uid="{00000000-0005-0000-0000-0000E99A0000}"/>
    <cellStyle name="Total 2 6 2 2 4" xfId="35300" xr:uid="{00000000-0005-0000-0000-0000EA9A0000}"/>
    <cellStyle name="Total 2 6 2 3" xfId="19032" xr:uid="{00000000-0005-0000-0000-0000EB9A0000}"/>
    <cellStyle name="Total 2 6 2 3 2" xfId="29206" xr:uid="{00000000-0005-0000-0000-0000EC9A0000}"/>
    <cellStyle name="Total 2 6 2 3 3" xfId="36735" xr:uid="{00000000-0005-0000-0000-0000ED9A0000}"/>
    <cellStyle name="Total 2 6 2 4" xfId="29203" xr:uid="{00000000-0005-0000-0000-0000EE9A0000}"/>
    <cellStyle name="Total 2 6 2 5" xfId="34028" xr:uid="{00000000-0005-0000-0000-0000EF9A0000}"/>
    <cellStyle name="Total 2 6 3" xfId="19033" xr:uid="{00000000-0005-0000-0000-0000F09A0000}"/>
    <cellStyle name="Total 2 6 3 2" xfId="19034" xr:uid="{00000000-0005-0000-0000-0000F19A0000}"/>
    <cellStyle name="Total 2 6 3 2 2" xfId="29208" xr:uid="{00000000-0005-0000-0000-0000F29A0000}"/>
    <cellStyle name="Total 2 6 3 2 3" xfId="37338" xr:uid="{00000000-0005-0000-0000-0000F39A0000}"/>
    <cellStyle name="Total 2 6 3 3" xfId="29207" xr:uid="{00000000-0005-0000-0000-0000F49A0000}"/>
    <cellStyle name="Total 2 6 3 4" xfId="34777" xr:uid="{00000000-0005-0000-0000-0000F59A0000}"/>
    <cellStyle name="Total 2 6 4" xfId="19035" xr:uid="{00000000-0005-0000-0000-0000F69A0000}"/>
    <cellStyle name="Total 2 6 4 2" xfId="29209" xr:uid="{00000000-0005-0000-0000-0000F79A0000}"/>
    <cellStyle name="Total 2 6 4 3" xfId="36736" xr:uid="{00000000-0005-0000-0000-0000F89A0000}"/>
    <cellStyle name="Total 2 6 5" xfId="19036" xr:uid="{00000000-0005-0000-0000-0000F99A0000}"/>
    <cellStyle name="Total 2 6 5 2" xfId="29210" xr:uid="{00000000-0005-0000-0000-0000FA9A0000}"/>
    <cellStyle name="Total 2 6 6" xfId="29202" xr:uid="{00000000-0005-0000-0000-0000FB9A0000}"/>
    <cellStyle name="Total 2 6 7" xfId="32839" xr:uid="{00000000-0005-0000-0000-0000FC9A0000}"/>
    <cellStyle name="Total 2 7" xfId="19037" xr:uid="{00000000-0005-0000-0000-0000FD9A0000}"/>
    <cellStyle name="Total 2 7 2" xfId="19038" xr:uid="{00000000-0005-0000-0000-0000FE9A0000}"/>
    <cellStyle name="Total 2 7 2 2" xfId="19039" xr:uid="{00000000-0005-0000-0000-0000FF9A0000}"/>
    <cellStyle name="Total 2 7 2 2 2" xfId="19040" xr:uid="{00000000-0005-0000-0000-0000009B0000}"/>
    <cellStyle name="Total 2 7 2 2 2 2" xfId="19041" xr:uid="{00000000-0005-0000-0000-0000019B0000}"/>
    <cellStyle name="Total 2 7 2 2 2 2 2" xfId="29215" xr:uid="{00000000-0005-0000-0000-0000029B0000}"/>
    <cellStyle name="Total 2 7 2 2 2 2 3" xfId="39193" xr:uid="{00000000-0005-0000-0000-0000039B0000}"/>
    <cellStyle name="Total 2 7 2 2 2 3" xfId="19042" xr:uid="{00000000-0005-0000-0000-0000049B0000}"/>
    <cellStyle name="Total 2 7 2 2 2 3 2" xfId="29216" xr:uid="{00000000-0005-0000-0000-0000059B0000}"/>
    <cellStyle name="Total 2 7 2 2 2 3 3" xfId="41733" xr:uid="{00000000-0005-0000-0000-0000069B0000}"/>
    <cellStyle name="Total 2 7 2 2 2 4" xfId="29214" xr:uid="{00000000-0005-0000-0000-0000079B0000}"/>
    <cellStyle name="Total 2 7 2 2 2 5" xfId="36640" xr:uid="{00000000-0005-0000-0000-0000089B0000}"/>
    <cellStyle name="Total 2 7 2 2 3" xfId="19043" xr:uid="{00000000-0005-0000-0000-0000099B0000}"/>
    <cellStyle name="Total 2 7 2 2 3 2" xfId="29217" xr:uid="{00000000-0005-0000-0000-00000A9B0000}"/>
    <cellStyle name="Total 2 7 2 2 3 3" xfId="37923" xr:uid="{00000000-0005-0000-0000-00000B9B0000}"/>
    <cellStyle name="Total 2 7 2 2 4" xfId="19044" xr:uid="{00000000-0005-0000-0000-00000C9B0000}"/>
    <cellStyle name="Total 2 7 2 2 4 2" xfId="29218" xr:uid="{00000000-0005-0000-0000-00000D9B0000}"/>
    <cellStyle name="Total 2 7 2 2 4 3" xfId="40463" xr:uid="{00000000-0005-0000-0000-00000E9B0000}"/>
    <cellStyle name="Total 2 7 2 2 5" xfId="29213" xr:uid="{00000000-0005-0000-0000-00000F9B0000}"/>
    <cellStyle name="Total 2 7 2 2 6" xfId="35363" xr:uid="{00000000-0005-0000-0000-0000109B0000}"/>
    <cellStyle name="Total 2 7 2 3" xfId="29212" xr:uid="{00000000-0005-0000-0000-0000119B0000}"/>
    <cellStyle name="Total 2 7 2 4" xfId="34091" xr:uid="{00000000-0005-0000-0000-0000129B0000}"/>
    <cellStyle name="Total 2 7 3" xfId="19045" xr:uid="{00000000-0005-0000-0000-0000139B0000}"/>
    <cellStyle name="Total 2 7 3 2" xfId="19046" xr:uid="{00000000-0005-0000-0000-0000149B0000}"/>
    <cellStyle name="Total 2 7 3 2 2" xfId="19047" xr:uid="{00000000-0005-0000-0000-0000159B0000}"/>
    <cellStyle name="Total 2 7 3 2 2 2" xfId="29221" xr:uid="{00000000-0005-0000-0000-0000169B0000}"/>
    <cellStyle name="Total 2 7 3 2 2 3" xfId="38673" xr:uid="{00000000-0005-0000-0000-0000179B0000}"/>
    <cellStyle name="Total 2 7 3 2 3" xfId="19048" xr:uid="{00000000-0005-0000-0000-0000189B0000}"/>
    <cellStyle name="Total 2 7 3 2 3 2" xfId="29222" xr:uid="{00000000-0005-0000-0000-0000199B0000}"/>
    <cellStyle name="Total 2 7 3 2 3 3" xfId="41213" xr:uid="{00000000-0005-0000-0000-00001A9B0000}"/>
    <cellStyle name="Total 2 7 3 2 4" xfId="29220" xr:uid="{00000000-0005-0000-0000-00001B9B0000}"/>
    <cellStyle name="Total 2 7 3 2 5" xfId="36120" xr:uid="{00000000-0005-0000-0000-00001C9B0000}"/>
    <cellStyle name="Total 2 7 3 3" xfId="19049" xr:uid="{00000000-0005-0000-0000-00001D9B0000}"/>
    <cellStyle name="Total 2 7 3 3 2" xfId="29223" xr:uid="{00000000-0005-0000-0000-00001E9B0000}"/>
    <cellStyle name="Total 2 7 3 3 3" xfId="37401" xr:uid="{00000000-0005-0000-0000-00001F9B0000}"/>
    <cellStyle name="Total 2 7 3 4" xfId="19050" xr:uid="{00000000-0005-0000-0000-0000209B0000}"/>
    <cellStyle name="Total 2 7 3 4 2" xfId="29224" xr:uid="{00000000-0005-0000-0000-0000219B0000}"/>
    <cellStyle name="Total 2 7 3 4 3" xfId="39943" xr:uid="{00000000-0005-0000-0000-0000229B0000}"/>
    <cellStyle name="Total 2 7 3 5" xfId="29219" xr:uid="{00000000-0005-0000-0000-0000239B0000}"/>
    <cellStyle name="Total 2 7 3 6" xfId="34840" xr:uid="{00000000-0005-0000-0000-0000249B0000}"/>
    <cellStyle name="Total 2 7 4" xfId="29211" xr:uid="{00000000-0005-0000-0000-0000259B0000}"/>
    <cellStyle name="Total 2 7 5" xfId="32904" xr:uid="{00000000-0005-0000-0000-0000269B0000}"/>
    <cellStyle name="Total 2 8" xfId="19051" xr:uid="{00000000-0005-0000-0000-0000279B0000}"/>
    <cellStyle name="Total 2 8 2" xfId="19052" xr:uid="{00000000-0005-0000-0000-0000289B0000}"/>
    <cellStyle name="Total 2 8 2 2" xfId="19053" xr:uid="{00000000-0005-0000-0000-0000299B0000}"/>
    <cellStyle name="Total 2 8 2 2 2" xfId="29227" xr:uid="{00000000-0005-0000-0000-00002A9B0000}"/>
    <cellStyle name="Total 2 8 2 2 3" xfId="38075" xr:uid="{00000000-0005-0000-0000-00002B9B0000}"/>
    <cellStyle name="Total 2 8 2 3" xfId="19054" xr:uid="{00000000-0005-0000-0000-00002C9B0000}"/>
    <cellStyle name="Total 2 8 2 3 2" xfId="29228" xr:uid="{00000000-0005-0000-0000-00002D9B0000}"/>
    <cellStyle name="Total 2 8 2 3 3" xfId="40615" xr:uid="{00000000-0005-0000-0000-00002E9B0000}"/>
    <cellStyle name="Total 2 8 2 4" xfId="29226" xr:uid="{00000000-0005-0000-0000-00002F9B0000}"/>
    <cellStyle name="Total 2 8 2 5" xfId="35522" xr:uid="{00000000-0005-0000-0000-0000309B0000}"/>
    <cellStyle name="Total 2 8 3" xfId="19055" xr:uid="{00000000-0005-0000-0000-0000319B0000}"/>
    <cellStyle name="Total 2 8 3 2" xfId="29229" xr:uid="{00000000-0005-0000-0000-0000329B0000}"/>
    <cellStyle name="Total 2 8 3 3" xfId="36801" xr:uid="{00000000-0005-0000-0000-0000339B0000}"/>
    <cellStyle name="Total 2 8 4" xfId="19056" xr:uid="{00000000-0005-0000-0000-0000349B0000}"/>
    <cellStyle name="Total 2 8 4 2" xfId="29230" xr:uid="{00000000-0005-0000-0000-0000359B0000}"/>
    <cellStyle name="Total 2 8 4 3" xfId="39345" xr:uid="{00000000-0005-0000-0000-0000369B0000}"/>
    <cellStyle name="Total 2 8 5" xfId="29225" xr:uid="{00000000-0005-0000-0000-0000379B0000}"/>
    <cellStyle name="Total 2 8 6" xfId="34247" xr:uid="{00000000-0005-0000-0000-0000389B0000}"/>
    <cellStyle name="Total 2 9" xfId="19057" xr:uid="{00000000-0005-0000-0000-0000399B0000}"/>
    <cellStyle name="Total 2 9 2" xfId="29231" xr:uid="{00000000-0005-0000-0000-00003A9B0000}"/>
    <cellStyle name="Total 2 9 3" xfId="42483" xr:uid="{00000000-0005-0000-0000-00003B9B0000}"/>
    <cellStyle name="Total 20" xfId="42708" xr:uid="{00000000-0005-0000-0000-00003C9B0000}"/>
    <cellStyle name="Total 3" xfId="2871" xr:uid="{00000000-0005-0000-0000-00003D9B0000}"/>
    <cellStyle name="Total 3 10" xfId="29232" xr:uid="{00000000-0005-0000-0000-00003E9B0000}"/>
    <cellStyle name="Total 3 2" xfId="2872" xr:uid="{00000000-0005-0000-0000-00003F9B0000}"/>
    <cellStyle name="Total 3 2 2" xfId="19060" xr:uid="{00000000-0005-0000-0000-0000409B0000}"/>
    <cellStyle name="Total 3 2 2 2" xfId="19061" xr:uid="{00000000-0005-0000-0000-0000419B0000}"/>
    <cellStyle name="Total 3 2 2 2 2" xfId="19062" xr:uid="{00000000-0005-0000-0000-0000429B0000}"/>
    <cellStyle name="Total 3 2 2 2 2 2" xfId="19063" xr:uid="{00000000-0005-0000-0000-0000439B0000}"/>
    <cellStyle name="Total 3 2 2 2 2 2 2" xfId="19064" xr:uid="{00000000-0005-0000-0000-0000449B0000}"/>
    <cellStyle name="Total 3 2 2 2 2 2 2 2" xfId="19065" xr:uid="{00000000-0005-0000-0000-0000459B0000}"/>
    <cellStyle name="Total 3 2 2 2 2 2 2 2 2" xfId="29239" xr:uid="{00000000-0005-0000-0000-0000469B0000}"/>
    <cellStyle name="Total 3 2 2 2 2 2 2 2 3" xfId="38965" xr:uid="{00000000-0005-0000-0000-0000479B0000}"/>
    <cellStyle name="Total 3 2 2 2 2 2 2 3" xfId="19066" xr:uid="{00000000-0005-0000-0000-0000489B0000}"/>
    <cellStyle name="Total 3 2 2 2 2 2 2 3 2" xfId="29240" xr:uid="{00000000-0005-0000-0000-0000499B0000}"/>
    <cellStyle name="Total 3 2 2 2 2 2 2 3 3" xfId="41505" xr:uid="{00000000-0005-0000-0000-00004A9B0000}"/>
    <cellStyle name="Total 3 2 2 2 2 2 2 4" xfId="29238" xr:uid="{00000000-0005-0000-0000-00004B9B0000}"/>
    <cellStyle name="Total 3 2 2 2 2 2 2 5" xfId="36412" xr:uid="{00000000-0005-0000-0000-00004C9B0000}"/>
    <cellStyle name="Total 3 2 2 2 2 2 3" xfId="19067" xr:uid="{00000000-0005-0000-0000-00004D9B0000}"/>
    <cellStyle name="Total 3 2 2 2 2 2 3 2" xfId="29241" xr:uid="{00000000-0005-0000-0000-00004E9B0000}"/>
    <cellStyle name="Total 3 2 2 2 2 2 3 3" xfId="37693" xr:uid="{00000000-0005-0000-0000-00004F9B0000}"/>
    <cellStyle name="Total 3 2 2 2 2 2 4" xfId="19068" xr:uid="{00000000-0005-0000-0000-0000509B0000}"/>
    <cellStyle name="Total 3 2 2 2 2 2 4 2" xfId="29242" xr:uid="{00000000-0005-0000-0000-0000519B0000}"/>
    <cellStyle name="Total 3 2 2 2 2 2 4 3" xfId="40235" xr:uid="{00000000-0005-0000-0000-0000529B0000}"/>
    <cellStyle name="Total 3 2 2 2 2 2 5" xfId="29237" xr:uid="{00000000-0005-0000-0000-0000539B0000}"/>
    <cellStyle name="Total 3 2 2 2 2 2 6" xfId="35133" xr:uid="{00000000-0005-0000-0000-0000549B0000}"/>
    <cellStyle name="Total 3 2 2 2 2 3" xfId="29236" xr:uid="{00000000-0005-0000-0000-0000559B0000}"/>
    <cellStyle name="Total 3 2 2 2 2 4" xfId="33862" xr:uid="{00000000-0005-0000-0000-0000569B0000}"/>
    <cellStyle name="Total 3 2 2 2 3" xfId="19069" xr:uid="{00000000-0005-0000-0000-0000579B0000}"/>
    <cellStyle name="Total 3 2 2 2 3 2" xfId="19070" xr:uid="{00000000-0005-0000-0000-0000589B0000}"/>
    <cellStyle name="Total 3 2 2 2 3 2 2" xfId="19071" xr:uid="{00000000-0005-0000-0000-0000599B0000}"/>
    <cellStyle name="Total 3 2 2 2 3 2 2 2" xfId="29245" xr:uid="{00000000-0005-0000-0000-00005A9B0000}"/>
    <cellStyle name="Total 3 2 2 2 3 2 2 3" xfId="38445" xr:uid="{00000000-0005-0000-0000-00005B9B0000}"/>
    <cellStyle name="Total 3 2 2 2 3 2 3" xfId="19072" xr:uid="{00000000-0005-0000-0000-00005C9B0000}"/>
    <cellStyle name="Total 3 2 2 2 3 2 3 2" xfId="29246" xr:uid="{00000000-0005-0000-0000-00005D9B0000}"/>
    <cellStyle name="Total 3 2 2 2 3 2 3 3" xfId="40985" xr:uid="{00000000-0005-0000-0000-00005E9B0000}"/>
    <cellStyle name="Total 3 2 2 2 3 2 4" xfId="29244" xr:uid="{00000000-0005-0000-0000-00005F9B0000}"/>
    <cellStyle name="Total 3 2 2 2 3 2 5" xfId="35892" xr:uid="{00000000-0005-0000-0000-0000609B0000}"/>
    <cellStyle name="Total 3 2 2 2 3 3" xfId="19073" xr:uid="{00000000-0005-0000-0000-0000619B0000}"/>
    <cellStyle name="Total 3 2 2 2 3 3 2" xfId="29247" xr:uid="{00000000-0005-0000-0000-0000629B0000}"/>
    <cellStyle name="Total 3 2 2 2 3 3 3" xfId="37171" xr:uid="{00000000-0005-0000-0000-0000639B0000}"/>
    <cellStyle name="Total 3 2 2 2 3 4" xfId="19074" xr:uid="{00000000-0005-0000-0000-0000649B0000}"/>
    <cellStyle name="Total 3 2 2 2 3 4 2" xfId="29248" xr:uid="{00000000-0005-0000-0000-0000659B0000}"/>
    <cellStyle name="Total 3 2 2 2 3 4 3" xfId="39715" xr:uid="{00000000-0005-0000-0000-0000669B0000}"/>
    <cellStyle name="Total 3 2 2 2 3 5" xfId="29243" xr:uid="{00000000-0005-0000-0000-0000679B0000}"/>
    <cellStyle name="Total 3 2 2 2 3 6" xfId="34614" xr:uid="{00000000-0005-0000-0000-0000689B0000}"/>
    <cellStyle name="Total 3 2 2 2 4" xfId="29235" xr:uid="{00000000-0005-0000-0000-0000699B0000}"/>
    <cellStyle name="Total 3 2 2 2 5" xfId="32659" xr:uid="{00000000-0005-0000-0000-00006A9B0000}"/>
    <cellStyle name="Total 3 2 2 3" xfId="19075" xr:uid="{00000000-0005-0000-0000-00006B9B0000}"/>
    <cellStyle name="Total 3 2 2 3 2" xfId="19076" xr:uid="{00000000-0005-0000-0000-00006C9B0000}"/>
    <cellStyle name="Total 3 2 2 3 2 2" xfId="19077" xr:uid="{00000000-0005-0000-0000-00006D9B0000}"/>
    <cellStyle name="Total 3 2 2 3 2 2 2" xfId="19078" xr:uid="{00000000-0005-0000-0000-00006E9B0000}"/>
    <cellStyle name="Total 3 2 2 3 2 2 2 2" xfId="19079" xr:uid="{00000000-0005-0000-0000-00006F9B0000}"/>
    <cellStyle name="Total 3 2 2 3 2 2 2 2 2" xfId="29253" xr:uid="{00000000-0005-0000-0000-0000709B0000}"/>
    <cellStyle name="Total 3 2 2 3 2 2 2 2 3" xfId="39117" xr:uid="{00000000-0005-0000-0000-0000719B0000}"/>
    <cellStyle name="Total 3 2 2 3 2 2 2 3" xfId="19080" xr:uid="{00000000-0005-0000-0000-0000729B0000}"/>
    <cellStyle name="Total 3 2 2 3 2 2 2 3 2" xfId="29254" xr:uid="{00000000-0005-0000-0000-0000739B0000}"/>
    <cellStyle name="Total 3 2 2 3 2 2 2 3 3" xfId="41657" xr:uid="{00000000-0005-0000-0000-0000749B0000}"/>
    <cellStyle name="Total 3 2 2 3 2 2 2 4" xfId="29252" xr:uid="{00000000-0005-0000-0000-0000759B0000}"/>
    <cellStyle name="Total 3 2 2 3 2 2 2 5" xfId="36564" xr:uid="{00000000-0005-0000-0000-0000769B0000}"/>
    <cellStyle name="Total 3 2 2 3 2 2 3" xfId="19081" xr:uid="{00000000-0005-0000-0000-0000779B0000}"/>
    <cellStyle name="Total 3 2 2 3 2 2 3 2" xfId="29255" xr:uid="{00000000-0005-0000-0000-0000789B0000}"/>
    <cellStyle name="Total 3 2 2 3 2 2 3 3" xfId="37845" xr:uid="{00000000-0005-0000-0000-0000799B0000}"/>
    <cellStyle name="Total 3 2 2 3 2 2 4" xfId="19082" xr:uid="{00000000-0005-0000-0000-00007A9B0000}"/>
    <cellStyle name="Total 3 2 2 3 2 2 4 2" xfId="29256" xr:uid="{00000000-0005-0000-0000-00007B9B0000}"/>
    <cellStyle name="Total 3 2 2 3 2 2 4 3" xfId="40387" xr:uid="{00000000-0005-0000-0000-00007C9B0000}"/>
    <cellStyle name="Total 3 2 2 3 2 2 5" xfId="29251" xr:uid="{00000000-0005-0000-0000-00007D9B0000}"/>
    <cellStyle name="Total 3 2 2 3 2 2 6" xfId="35285" xr:uid="{00000000-0005-0000-0000-00007E9B0000}"/>
    <cellStyle name="Total 3 2 2 3 2 3" xfId="29250" xr:uid="{00000000-0005-0000-0000-00007F9B0000}"/>
    <cellStyle name="Total 3 2 2 3 2 4" xfId="34013" xr:uid="{00000000-0005-0000-0000-0000809B0000}"/>
    <cellStyle name="Total 3 2 2 3 3" xfId="19083" xr:uid="{00000000-0005-0000-0000-0000819B0000}"/>
    <cellStyle name="Total 3 2 2 3 3 2" xfId="19084" xr:uid="{00000000-0005-0000-0000-0000829B0000}"/>
    <cellStyle name="Total 3 2 2 3 3 2 2" xfId="19085" xr:uid="{00000000-0005-0000-0000-0000839B0000}"/>
    <cellStyle name="Total 3 2 2 3 3 2 2 2" xfId="29259" xr:uid="{00000000-0005-0000-0000-0000849B0000}"/>
    <cellStyle name="Total 3 2 2 3 3 2 2 3" xfId="38597" xr:uid="{00000000-0005-0000-0000-0000859B0000}"/>
    <cellStyle name="Total 3 2 2 3 3 2 3" xfId="19086" xr:uid="{00000000-0005-0000-0000-0000869B0000}"/>
    <cellStyle name="Total 3 2 2 3 3 2 3 2" xfId="29260" xr:uid="{00000000-0005-0000-0000-0000879B0000}"/>
    <cellStyle name="Total 3 2 2 3 3 2 3 3" xfId="41137" xr:uid="{00000000-0005-0000-0000-0000889B0000}"/>
    <cellStyle name="Total 3 2 2 3 3 2 4" xfId="29258" xr:uid="{00000000-0005-0000-0000-0000899B0000}"/>
    <cellStyle name="Total 3 2 2 3 3 2 5" xfId="36044" xr:uid="{00000000-0005-0000-0000-00008A9B0000}"/>
    <cellStyle name="Total 3 2 2 3 3 3" xfId="19087" xr:uid="{00000000-0005-0000-0000-00008B9B0000}"/>
    <cellStyle name="Total 3 2 2 3 3 3 2" xfId="29261" xr:uid="{00000000-0005-0000-0000-00008C9B0000}"/>
    <cellStyle name="Total 3 2 2 3 3 3 3" xfId="37323" xr:uid="{00000000-0005-0000-0000-00008D9B0000}"/>
    <cellStyle name="Total 3 2 2 3 3 4" xfId="19088" xr:uid="{00000000-0005-0000-0000-00008E9B0000}"/>
    <cellStyle name="Total 3 2 2 3 3 4 2" xfId="29262" xr:uid="{00000000-0005-0000-0000-00008F9B0000}"/>
    <cellStyle name="Total 3 2 2 3 3 4 3" xfId="39867" xr:uid="{00000000-0005-0000-0000-0000909B0000}"/>
    <cellStyle name="Total 3 2 2 3 3 5" xfId="29257" xr:uid="{00000000-0005-0000-0000-0000919B0000}"/>
    <cellStyle name="Total 3 2 2 3 3 6" xfId="34762" xr:uid="{00000000-0005-0000-0000-0000929B0000}"/>
    <cellStyle name="Total 3 2 2 3 4" xfId="29249" xr:uid="{00000000-0005-0000-0000-0000939B0000}"/>
    <cellStyle name="Total 3 2 2 3 5" xfId="32803" xr:uid="{00000000-0005-0000-0000-0000949B0000}"/>
    <cellStyle name="Total 3 2 2 4" xfId="19089" xr:uid="{00000000-0005-0000-0000-0000959B0000}"/>
    <cellStyle name="Total 3 2 2 4 2" xfId="19090" xr:uid="{00000000-0005-0000-0000-0000969B0000}"/>
    <cellStyle name="Total 3 2 2 4 2 2" xfId="19091" xr:uid="{00000000-0005-0000-0000-0000979B0000}"/>
    <cellStyle name="Total 3 2 2 4 2 2 2" xfId="19092" xr:uid="{00000000-0005-0000-0000-0000989B0000}"/>
    <cellStyle name="Total 3 2 2 4 2 2 2 2" xfId="19093" xr:uid="{00000000-0005-0000-0000-0000999B0000}"/>
    <cellStyle name="Total 3 2 2 4 2 2 2 2 2" xfId="29267" xr:uid="{00000000-0005-0000-0000-00009A9B0000}"/>
    <cellStyle name="Total 3 2 2 4 2 2 2 2 3" xfId="39276" xr:uid="{00000000-0005-0000-0000-00009B9B0000}"/>
    <cellStyle name="Total 3 2 2 4 2 2 2 3" xfId="19094" xr:uid="{00000000-0005-0000-0000-00009C9B0000}"/>
    <cellStyle name="Total 3 2 2 4 2 2 2 3 2" xfId="29268" xr:uid="{00000000-0005-0000-0000-00009D9B0000}"/>
    <cellStyle name="Total 3 2 2 4 2 2 2 3 3" xfId="41816" xr:uid="{00000000-0005-0000-0000-00009E9B0000}"/>
    <cellStyle name="Total 3 2 2 4 2 2 2 4" xfId="29266" xr:uid="{00000000-0005-0000-0000-00009F9B0000}"/>
    <cellStyle name="Total 3 2 2 4 2 2 2 5" xfId="36723" xr:uid="{00000000-0005-0000-0000-0000A09B0000}"/>
    <cellStyle name="Total 3 2 2 4 2 2 3" xfId="19095" xr:uid="{00000000-0005-0000-0000-0000A19B0000}"/>
    <cellStyle name="Total 3 2 2 4 2 2 3 2" xfId="29269" xr:uid="{00000000-0005-0000-0000-0000A29B0000}"/>
    <cellStyle name="Total 3 2 2 4 2 2 3 3" xfId="38006" xr:uid="{00000000-0005-0000-0000-0000A39B0000}"/>
    <cellStyle name="Total 3 2 2 4 2 2 4" xfId="19096" xr:uid="{00000000-0005-0000-0000-0000A49B0000}"/>
    <cellStyle name="Total 3 2 2 4 2 2 4 2" xfId="29270" xr:uid="{00000000-0005-0000-0000-0000A59B0000}"/>
    <cellStyle name="Total 3 2 2 4 2 2 4 3" xfId="40546" xr:uid="{00000000-0005-0000-0000-0000A69B0000}"/>
    <cellStyle name="Total 3 2 2 4 2 2 5" xfId="29265" xr:uid="{00000000-0005-0000-0000-0000A79B0000}"/>
    <cellStyle name="Total 3 2 2 4 2 2 6" xfId="35446" xr:uid="{00000000-0005-0000-0000-0000A89B0000}"/>
    <cellStyle name="Total 3 2 2 4 2 3" xfId="29264" xr:uid="{00000000-0005-0000-0000-0000A99B0000}"/>
    <cellStyle name="Total 3 2 2 4 2 4" xfId="34174" xr:uid="{00000000-0005-0000-0000-0000AA9B0000}"/>
    <cellStyle name="Total 3 2 2 4 3" xfId="19097" xr:uid="{00000000-0005-0000-0000-0000AB9B0000}"/>
    <cellStyle name="Total 3 2 2 4 3 2" xfId="19098" xr:uid="{00000000-0005-0000-0000-0000AC9B0000}"/>
    <cellStyle name="Total 3 2 2 4 3 2 2" xfId="19099" xr:uid="{00000000-0005-0000-0000-0000AD9B0000}"/>
    <cellStyle name="Total 3 2 2 4 3 2 2 2" xfId="29273" xr:uid="{00000000-0005-0000-0000-0000AE9B0000}"/>
    <cellStyle name="Total 3 2 2 4 3 2 2 3" xfId="38756" xr:uid="{00000000-0005-0000-0000-0000AF9B0000}"/>
    <cellStyle name="Total 3 2 2 4 3 2 3" xfId="19100" xr:uid="{00000000-0005-0000-0000-0000B09B0000}"/>
    <cellStyle name="Total 3 2 2 4 3 2 3 2" xfId="29274" xr:uid="{00000000-0005-0000-0000-0000B19B0000}"/>
    <cellStyle name="Total 3 2 2 4 3 2 3 3" xfId="41296" xr:uid="{00000000-0005-0000-0000-0000B29B0000}"/>
    <cellStyle name="Total 3 2 2 4 3 2 4" xfId="29272" xr:uid="{00000000-0005-0000-0000-0000B39B0000}"/>
    <cellStyle name="Total 3 2 2 4 3 2 5" xfId="36203" xr:uid="{00000000-0005-0000-0000-0000B49B0000}"/>
    <cellStyle name="Total 3 2 2 4 3 3" xfId="19101" xr:uid="{00000000-0005-0000-0000-0000B59B0000}"/>
    <cellStyle name="Total 3 2 2 4 3 3 2" xfId="29275" xr:uid="{00000000-0005-0000-0000-0000B69B0000}"/>
    <cellStyle name="Total 3 2 2 4 3 3 3" xfId="37484" xr:uid="{00000000-0005-0000-0000-0000B79B0000}"/>
    <cellStyle name="Total 3 2 2 4 3 4" xfId="19102" xr:uid="{00000000-0005-0000-0000-0000B89B0000}"/>
    <cellStyle name="Total 3 2 2 4 3 4 2" xfId="29276" xr:uid="{00000000-0005-0000-0000-0000B99B0000}"/>
    <cellStyle name="Total 3 2 2 4 3 4 3" xfId="40026" xr:uid="{00000000-0005-0000-0000-0000BA9B0000}"/>
    <cellStyle name="Total 3 2 2 4 3 5" xfId="29271" xr:uid="{00000000-0005-0000-0000-0000BB9B0000}"/>
    <cellStyle name="Total 3 2 2 4 3 6" xfId="34924" xr:uid="{00000000-0005-0000-0000-0000BC9B0000}"/>
    <cellStyle name="Total 3 2 2 4 4" xfId="29263" xr:uid="{00000000-0005-0000-0000-0000BD9B0000}"/>
    <cellStyle name="Total 3 2 2 4 5" xfId="33638" xr:uid="{00000000-0005-0000-0000-0000BE9B0000}"/>
    <cellStyle name="Total 3 2 2 5" xfId="19103" xr:uid="{00000000-0005-0000-0000-0000BF9B0000}"/>
    <cellStyle name="Total 3 2 2 5 2" xfId="19104" xr:uid="{00000000-0005-0000-0000-0000C09B0000}"/>
    <cellStyle name="Total 3 2 2 5 2 2" xfId="19105" xr:uid="{00000000-0005-0000-0000-0000C19B0000}"/>
    <cellStyle name="Total 3 2 2 5 2 2 2" xfId="29279" xr:uid="{00000000-0005-0000-0000-0000C29B0000}"/>
    <cellStyle name="Total 3 2 2 5 2 2 3" xfId="38158" xr:uid="{00000000-0005-0000-0000-0000C39B0000}"/>
    <cellStyle name="Total 3 2 2 5 2 3" xfId="19106" xr:uid="{00000000-0005-0000-0000-0000C49B0000}"/>
    <cellStyle name="Total 3 2 2 5 2 3 2" xfId="29280" xr:uid="{00000000-0005-0000-0000-0000C59B0000}"/>
    <cellStyle name="Total 3 2 2 5 2 3 3" xfId="40698" xr:uid="{00000000-0005-0000-0000-0000C69B0000}"/>
    <cellStyle name="Total 3 2 2 5 2 4" xfId="29278" xr:uid="{00000000-0005-0000-0000-0000C79B0000}"/>
    <cellStyle name="Total 3 2 2 5 2 5" xfId="35605" xr:uid="{00000000-0005-0000-0000-0000C89B0000}"/>
    <cellStyle name="Total 3 2 2 5 3" xfId="19107" xr:uid="{00000000-0005-0000-0000-0000C99B0000}"/>
    <cellStyle name="Total 3 2 2 5 3 2" xfId="29281" xr:uid="{00000000-0005-0000-0000-0000CA9B0000}"/>
    <cellStyle name="Total 3 2 2 5 3 3" xfId="36884" xr:uid="{00000000-0005-0000-0000-0000CB9B0000}"/>
    <cellStyle name="Total 3 2 2 5 4" xfId="19108" xr:uid="{00000000-0005-0000-0000-0000CC9B0000}"/>
    <cellStyle name="Total 3 2 2 5 4 2" xfId="29282" xr:uid="{00000000-0005-0000-0000-0000CD9B0000}"/>
    <cellStyle name="Total 3 2 2 5 4 3" xfId="39428" xr:uid="{00000000-0005-0000-0000-0000CE9B0000}"/>
    <cellStyle name="Total 3 2 2 5 5" xfId="29277" xr:uid="{00000000-0005-0000-0000-0000CF9B0000}"/>
    <cellStyle name="Total 3 2 2 5 6" xfId="34330" xr:uid="{00000000-0005-0000-0000-0000D09B0000}"/>
    <cellStyle name="Total 3 2 2 6" xfId="29234" xr:uid="{00000000-0005-0000-0000-0000D19B0000}"/>
    <cellStyle name="Total 3 2 2 7" xfId="31724" xr:uid="{00000000-0005-0000-0000-0000D29B0000}"/>
    <cellStyle name="Total 3 2 3" xfId="19109" xr:uid="{00000000-0005-0000-0000-0000D39B0000}"/>
    <cellStyle name="Total 3 2 3 2" xfId="19110" xr:uid="{00000000-0005-0000-0000-0000D49B0000}"/>
    <cellStyle name="Total 3 2 3 2 2" xfId="19111" xr:uid="{00000000-0005-0000-0000-0000D59B0000}"/>
    <cellStyle name="Total 3 2 3 2 2 2" xfId="19112" xr:uid="{00000000-0005-0000-0000-0000D69B0000}"/>
    <cellStyle name="Total 3 2 3 2 2 2 2" xfId="19113" xr:uid="{00000000-0005-0000-0000-0000D79B0000}"/>
    <cellStyle name="Total 3 2 3 2 2 2 2 2" xfId="29287" xr:uid="{00000000-0005-0000-0000-0000D89B0000}"/>
    <cellStyle name="Total 3 2 3 2 2 2 2 3" xfId="38886" xr:uid="{00000000-0005-0000-0000-0000D99B0000}"/>
    <cellStyle name="Total 3 2 3 2 2 2 3" xfId="19114" xr:uid="{00000000-0005-0000-0000-0000DA9B0000}"/>
    <cellStyle name="Total 3 2 3 2 2 2 3 2" xfId="29288" xr:uid="{00000000-0005-0000-0000-0000DB9B0000}"/>
    <cellStyle name="Total 3 2 3 2 2 2 3 3" xfId="41426" xr:uid="{00000000-0005-0000-0000-0000DC9B0000}"/>
    <cellStyle name="Total 3 2 3 2 2 2 4" xfId="29286" xr:uid="{00000000-0005-0000-0000-0000DD9B0000}"/>
    <cellStyle name="Total 3 2 3 2 2 2 5" xfId="36333" xr:uid="{00000000-0005-0000-0000-0000DE9B0000}"/>
    <cellStyle name="Total 3 2 3 2 2 3" xfId="19115" xr:uid="{00000000-0005-0000-0000-0000DF9B0000}"/>
    <cellStyle name="Total 3 2 3 2 2 3 2" xfId="29289" xr:uid="{00000000-0005-0000-0000-0000E09B0000}"/>
    <cellStyle name="Total 3 2 3 2 2 3 3" xfId="37614" xr:uid="{00000000-0005-0000-0000-0000E19B0000}"/>
    <cellStyle name="Total 3 2 3 2 2 4" xfId="19116" xr:uid="{00000000-0005-0000-0000-0000E29B0000}"/>
    <cellStyle name="Total 3 2 3 2 2 4 2" xfId="29290" xr:uid="{00000000-0005-0000-0000-0000E39B0000}"/>
    <cellStyle name="Total 3 2 3 2 2 4 3" xfId="40156" xr:uid="{00000000-0005-0000-0000-0000E49B0000}"/>
    <cellStyle name="Total 3 2 3 2 2 5" xfId="29285" xr:uid="{00000000-0005-0000-0000-0000E59B0000}"/>
    <cellStyle name="Total 3 2 3 2 2 6" xfId="35054" xr:uid="{00000000-0005-0000-0000-0000E69B0000}"/>
    <cellStyle name="Total 3 2 3 2 3" xfId="29284" xr:uid="{00000000-0005-0000-0000-0000E79B0000}"/>
    <cellStyle name="Total 3 2 3 2 4" xfId="33783" xr:uid="{00000000-0005-0000-0000-0000E89B0000}"/>
    <cellStyle name="Total 3 2 3 3" xfId="19117" xr:uid="{00000000-0005-0000-0000-0000E99B0000}"/>
    <cellStyle name="Total 3 2 3 3 2" xfId="19118" xr:uid="{00000000-0005-0000-0000-0000EA9B0000}"/>
    <cellStyle name="Total 3 2 3 3 2 2" xfId="19119" xr:uid="{00000000-0005-0000-0000-0000EB9B0000}"/>
    <cellStyle name="Total 3 2 3 3 2 2 2" xfId="29293" xr:uid="{00000000-0005-0000-0000-0000EC9B0000}"/>
    <cellStyle name="Total 3 2 3 3 2 2 3" xfId="38366" xr:uid="{00000000-0005-0000-0000-0000ED9B0000}"/>
    <cellStyle name="Total 3 2 3 3 2 3" xfId="19120" xr:uid="{00000000-0005-0000-0000-0000EE9B0000}"/>
    <cellStyle name="Total 3 2 3 3 2 3 2" xfId="29294" xr:uid="{00000000-0005-0000-0000-0000EF9B0000}"/>
    <cellStyle name="Total 3 2 3 3 2 3 3" xfId="40906" xr:uid="{00000000-0005-0000-0000-0000F09B0000}"/>
    <cellStyle name="Total 3 2 3 3 2 4" xfId="29292" xr:uid="{00000000-0005-0000-0000-0000F19B0000}"/>
    <cellStyle name="Total 3 2 3 3 2 5" xfId="35813" xr:uid="{00000000-0005-0000-0000-0000F29B0000}"/>
    <cellStyle name="Total 3 2 3 3 3" xfId="19121" xr:uid="{00000000-0005-0000-0000-0000F39B0000}"/>
    <cellStyle name="Total 3 2 3 3 3 2" xfId="29295" xr:uid="{00000000-0005-0000-0000-0000F49B0000}"/>
    <cellStyle name="Total 3 2 3 3 3 3" xfId="37092" xr:uid="{00000000-0005-0000-0000-0000F59B0000}"/>
    <cellStyle name="Total 3 2 3 3 4" xfId="19122" xr:uid="{00000000-0005-0000-0000-0000F69B0000}"/>
    <cellStyle name="Total 3 2 3 3 4 2" xfId="29296" xr:uid="{00000000-0005-0000-0000-0000F79B0000}"/>
    <cellStyle name="Total 3 2 3 3 4 3" xfId="39636" xr:uid="{00000000-0005-0000-0000-0000F89B0000}"/>
    <cellStyle name="Total 3 2 3 3 5" xfId="29291" xr:uid="{00000000-0005-0000-0000-0000F99B0000}"/>
    <cellStyle name="Total 3 2 3 3 6" xfId="34536" xr:uid="{00000000-0005-0000-0000-0000FA9B0000}"/>
    <cellStyle name="Total 3 2 3 4" xfId="29283" xr:uid="{00000000-0005-0000-0000-0000FB9B0000}"/>
    <cellStyle name="Total 3 2 3 5" xfId="32579" xr:uid="{00000000-0005-0000-0000-0000FC9B0000}"/>
    <cellStyle name="Total 3 2 4" xfId="19123" xr:uid="{00000000-0005-0000-0000-0000FD9B0000}"/>
    <cellStyle name="Total 3 2 4 2" xfId="19124" xr:uid="{00000000-0005-0000-0000-0000FE9B0000}"/>
    <cellStyle name="Total 3 2 4 2 2" xfId="19125" xr:uid="{00000000-0005-0000-0000-0000FF9B0000}"/>
    <cellStyle name="Total 3 2 4 2 2 2" xfId="19126" xr:uid="{00000000-0005-0000-0000-0000009C0000}"/>
    <cellStyle name="Total 3 2 4 2 2 2 2" xfId="19127" xr:uid="{00000000-0005-0000-0000-0000019C0000}"/>
    <cellStyle name="Total 3 2 4 2 2 2 2 2" xfId="29301" xr:uid="{00000000-0005-0000-0000-0000029C0000}"/>
    <cellStyle name="Total 3 2 4 2 2 2 2 3" xfId="39037" xr:uid="{00000000-0005-0000-0000-0000039C0000}"/>
    <cellStyle name="Total 3 2 4 2 2 2 3" xfId="19128" xr:uid="{00000000-0005-0000-0000-0000049C0000}"/>
    <cellStyle name="Total 3 2 4 2 2 2 3 2" xfId="29302" xr:uid="{00000000-0005-0000-0000-0000059C0000}"/>
    <cellStyle name="Total 3 2 4 2 2 2 3 3" xfId="41577" xr:uid="{00000000-0005-0000-0000-0000069C0000}"/>
    <cellStyle name="Total 3 2 4 2 2 2 4" xfId="29300" xr:uid="{00000000-0005-0000-0000-0000079C0000}"/>
    <cellStyle name="Total 3 2 4 2 2 2 5" xfId="36484" xr:uid="{00000000-0005-0000-0000-0000089C0000}"/>
    <cellStyle name="Total 3 2 4 2 2 3" xfId="19129" xr:uid="{00000000-0005-0000-0000-0000099C0000}"/>
    <cellStyle name="Total 3 2 4 2 2 3 2" xfId="29303" xr:uid="{00000000-0005-0000-0000-00000A9C0000}"/>
    <cellStyle name="Total 3 2 4 2 2 3 3" xfId="37765" xr:uid="{00000000-0005-0000-0000-00000B9C0000}"/>
    <cellStyle name="Total 3 2 4 2 2 4" xfId="19130" xr:uid="{00000000-0005-0000-0000-00000C9C0000}"/>
    <cellStyle name="Total 3 2 4 2 2 4 2" xfId="29304" xr:uid="{00000000-0005-0000-0000-00000D9C0000}"/>
    <cellStyle name="Total 3 2 4 2 2 4 3" xfId="40307" xr:uid="{00000000-0005-0000-0000-00000E9C0000}"/>
    <cellStyle name="Total 3 2 4 2 2 5" xfId="29299" xr:uid="{00000000-0005-0000-0000-00000F9C0000}"/>
    <cellStyle name="Total 3 2 4 2 2 6" xfId="35205" xr:uid="{00000000-0005-0000-0000-0000109C0000}"/>
    <cellStyle name="Total 3 2 4 2 3" xfId="29298" xr:uid="{00000000-0005-0000-0000-0000119C0000}"/>
    <cellStyle name="Total 3 2 4 2 4" xfId="33934" xr:uid="{00000000-0005-0000-0000-0000129C0000}"/>
    <cellStyle name="Total 3 2 4 3" xfId="19131" xr:uid="{00000000-0005-0000-0000-0000139C0000}"/>
    <cellStyle name="Total 3 2 4 3 2" xfId="19132" xr:uid="{00000000-0005-0000-0000-0000149C0000}"/>
    <cellStyle name="Total 3 2 4 3 2 2" xfId="19133" xr:uid="{00000000-0005-0000-0000-0000159C0000}"/>
    <cellStyle name="Total 3 2 4 3 2 2 2" xfId="29307" xr:uid="{00000000-0005-0000-0000-0000169C0000}"/>
    <cellStyle name="Total 3 2 4 3 2 2 3" xfId="38517" xr:uid="{00000000-0005-0000-0000-0000179C0000}"/>
    <cellStyle name="Total 3 2 4 3 2 3" xfId="19134" xr:uid="{00000000-0005-0000-0000-0000189C0000}"/>
    <cellStyle name="Total 3 2 4 3 2 3 2" xfId="29308" xr:uid="{00000000-0005-0000-0000-0000199C0000}"/>
    <cellStyle name="Total 3 2 4 3 2 3 3" xfId="41057" xr:uid="{00000000-0005-0000-0000-00001A9C0000}"/>
    <cellStyle name="Total 3 2 4 3 2 4" xfId="29306" xr:uid="{00000000-0005-0000-0000-00001B9C0000}"/>
    <cellStyle name="Total 3 2 4 3 2 5" xfId="35964" xr:uid="{00000000-0005-0000-0000-00001C9C0000}"/>
    <cellStyle name="Total 3 2 4 3 3" xfId="19135" xr:uid="{00000000-0005-0000-0000-00001D9C0000}"/>
    <cellStyle name="Total 3 2 4 3 3 2" xfId="29309" xr:uid="{00000000-0005-0000-0000-00001E9C0000}"/>
    <cellStyle name="Total 3 2 4 3 3 3" xfId="37243" xr:uid="{00000000-0005-0000-0000-00001F9C0000}"/>
    <cellStyle name="Total 3 2 4 3 4" xfId="19136" xr:uid="{00000000-0005-0000-0000-0000209C0000}"/>
    <cellStyle name="Total 3 2 4 3 4 2" xfId="29310" xr:uid="{00000000-0005-0000-0000-0000219C0000}"/>
    <cellStyle name="Total 3 2 4 3 4 3" xfId="39787" xr:uid="{00000000-0005-0000-0000-0000229C0000}"/>
    <cellStyle name="Total 3 2 4 3 5" xfId="29305" xr:uid="{00000000-0005-0000-0000-0000239C0000}"/>
    <cellStyle name="Total 3 2 4 3 6" xfId="34683" xr:uid="{00000000-0005-0000-0000-0000249C0000}"/>
    <cellStyle name="Total 3 2 4 4" xfId="29297" xr:uid="{00000000-0005-0000-0000-0000259C0000}"/>
    <cellStyle name="Total 3 2 4 5" xfId="32730" xr:uid="{00000000-0005-0000-0000-0000269C0000}"/>
    <cellStyle name="Total 3 2 5" xfId="19137" xr:uid="{00000000-0005-0000-0000-0000279C0000}"/>
    <cellStyle name="Total 3 2 5 2" xfId="19138" xr:uid="{00000000-0005-0000-0000-0000289C0000}"/>
    <cellStyle name="Total 3 2 5 2 2" xfId="19139" xr:uid="{00000000-0005-0000-0000-0000299C0000}"/>
    <cellStyle name="Total 3 2 5 2 2 2" xfId="19140" xr:uid="{00000000-0005-0000-0000-00002A9C0000}"/>
    <cellStyle name="Total 3 2 5 2 2 2 2" xfId="19141" xr:uid="{00000000-0005-0000-0000-00002B9C0000}"/>
    <cellStyle name="Total 3 2 5 2 2 2 2 2" xfId="29315" xr:uid="{00000000-0005-0000-0000-00002C9C0000}"/>
    <cellStyle name="Total 3 2 5 2 2 2 2 3" xfId="39196" xr:uid="{00000000-0005-0000-0000-00002D9C0000}"/>
    <cellStyle name="Total 3 2 5 2 2 2 3" xfId="19142" xr:uid="{00000000-0005-0000-0000-00002E9C0000}"/>
    <cellStyle name="Total 3 2 5 2 2 2 3 2" xfId="29316" xr:uid="{00000000-0005-0000-0000-00002F9C0000}"/>
    <cellStyle name="Total 3 2 5 2 2 2 3 3" xfId="41736" xr:uid="{00000000-0005-0000-0000-0000309C0000}"/>
    <cellStyle name="Total 3 2 5 2 2 2 4" xfId="29314" xr:uid="{00000000-0005-0000-0000-0000319C0000}"/>
    <cellStyle name="Total 3 2 5 2 2 2 5" xfId="36643" xr:uid="{00000000-0005-0000-0000-0000329C0000}"/>
    <cellStyle name="Total 3 2 5 2 2 3" xfId="19143" xr:uid="{00000000-0005-0000-0000-0000339C0000}"/>
    <cellStyle name="Total 3 2 5 2 2 3 2" xfId="29317" xr:uid="{00000000-0005-0000-0000-0000349C0000}"/>
    <cellStyle name="Total 3 2 5 2 2 3 3" xfId="37926" xr:uid="{00000000-0005-0000-0000-0000359C0000}"/>
    <cellStyle name="Total 3 2 5 2 2 4" xfId="19144" xr:uid="{00000000-0005-0000-0000-0000369C0000}"/>
    <cellStyle name="Total 3 2 5 2 2 4 2" xfId="29318" xr:uid="{00000000-0005-0000-0000-0000379C0000}"/>
    <cellStyle name="Total 3 2 5 2 2 4 3" xfId="40466" xr:uid="{00000000-0005-0000-0000-0000389C0000}"/>
    <cellStyle name="Total 3 2 5 2 2 5" xfId="29313" xr:uid="{00000000-0005-0000-0000-0000399C0000}"/>
    <cellStyle name="Total 3 2 5 2 2 6" xfId="35366" xr:uid="{00000000-0005-0000-0000-00003A9C0000}"/>
    <cellStyle name="Total 3 2 5 2 3" xfId="29312" xr:uid="{00000000-0005-0000-0000-00003B9C0000}"/>
    <cellStyle name="Total 3 2 5 2 4" xfId="34094" xr:uid="{00000000-0005-0000-0000-00003C9C0000}"/>
    <cellStyle name="Total 3 2 5 3" xfId="19145" xr:uid="{00000000-0005-0000-0000-00003D9C0000}"/>
    <cellStyle name="Total 3 2 5 3 2" xfId="19146" xr:uid="{00000000-0005-0000-0000-00003E9C0000}"/>
    <cellStyle name="Total 3 2 5 3 2 2" xfId="19147" xr:uid="{00000000-0005-0000-0000-00003F9C0000}"/>
    <cellStyle name="Total 3 2 5 3 2 2 2" xfId="29321" xr:uid="{00000000-0005-0000-0000-0000409C0000}"/>
    <cellStyle name="Total 3 2 5 3 2 2 3" xfId="38676" xr:uid="{00000000-0005-0000-0000-0000419C0000}"/>
    <cellStyle name="Total 3 2 5 3 2 3" xfId="19148" xr:uid="{00000000-0005-0000-0000-0000429C0000}"/>
    <cellStyle name="Total 3 2 5 3 2 3 2" xfId="29322" xr:uid="{00000000-0005-0000-0000-0000439C0000}"/>
    <cellStyle name="Total 3 2 5 3 2 3 3" xfId="41216" xr:uid="{00000000-0005-0000-0000-0000449C0000}"/>
    <cellStyle name="Total 3 2 5 3 2 4" xfId="29320" xr:uid="{00000000-0005-0000-0000-0000459C0000}"/>
    <cellStyle name="Total 3 2 5 3 2 5" xfId="36123" xr:uid="{00000000-0005-0000-0000-0000469C0000}"/>
    <cellStyle name="Total 3 2 5 3 3" xfId="19149" xr:uid="{00000000-0005-0000-0000-0000479C0000}"/>
    <cellStyle name="Total 3 2 5 3 3 2" xfId="29323" xr:uid="{00000000-0005-0000-0000-0000489C0000}"/>
    <cellStyle name="Total 3 2 5 3 3 3" xfId="37404" xr:uid="{00000000-0005-0000-0000-0000499C0000}"/>
    <cellStyle name="Total 3 2 5 3 4" xfId="19150" xr:uid="{00000000-0005-0000-0000-00004A9C0000}"/>
    <cellStyle name="Total 3 2 5 3 4 2" xfId="29324" xr:uid="{00000000-0005-0000-0000-00004B9C0000}"/>
    <cellStyle name="Total 3 2 5 3 4 3" xfId="39946" xr:uid="{00000000-0005-0000-0000-00004C9C0000}"/>
    <cellStyle name="Total 3 2 5 3 5" xfId="29319" xr:uid="{00000000-0005-0000-0000-00004D9C0000}"/>
    <cellStyle name="Total 3 2 5 3 6" xfId="34843" xr:uid="{00000000-0005-0000-0000-00004E9C0000}"/>
    <cellStyle name="Total 3 2 5 4" xfId="29311" xr:uid="{00000000-0005-0000-0000-00004F9C0000}"/>
    <cellStyle name="Total 3 2 5 5" xfId="32907" xr:uid="{00000000-0005-0000-0000-0000509C0000}"/>
    <cellStyle name="Total 3 2 6" xfId="19151" xr:uid="{00000000-0005-0000-0000-0000519C0000}"/>
    <cellStyle name="Total 3 2 6 2" xfId="19152" xr:uid="{00000000-0005-0000-0000-0000529C0000}"/>
    <cellStyle name="Total 3 2 6 2 2" xfId="19153" xr:uid="{00000000-0005-0000-0000-0000539C0000}"/>
    <cellStyle name="Total 3 2 6 2 2 2" xfId="29327" xr:uid="{00000000-0005-0000-0000-0000549C0000}"/>
    <cellStyle name="Total 3 2 6 2 2 3" xfId="38078" xr:uid="{00000000-0005-0000-0000-0000559C0000}"/>
    <cellStyle name="Total 3 2 6 2 3" xfId="19154" xr:uid="{00000000-0005-0000-0000-0000569C0000}"/>
    <cellStyle name="Total 3 2 6 2 3 2" xfId="29328" xr:uid="{00000000-0005-0000-0000-0000579C0000}"/>
    <cellStyle name="Total 3 2 6 2 3 3" xfId="40618" xr:uid="{00000000-0005-0000-0000-0000589C0000}"/>
    <cellStyle name="Total 3 2 6 2 4" xfId="29326" xr:uid="{00000000-0005-0000-0000-0000599C0000}"/>
    <cellStyle name="Total 3 2 6 2 5" xfId="35525" xr:uid="{00000000-0005-0000-0000-00005A9C0000}"/>
    <cellStyle name="Total 3 2 6 3" xfId="19155" xr:uid="{00000000-0005-0000-0000-00005B9C0000}"/>
    <cellStyle name="Total 3 2 6 3 2" xfId="29329" xr:uid="{00000000-0005-0000-0000-00005C9C0000}"/>
    <cellStyle name="Total 3 2 6 3 3" xfId="36804" xr:uid="{00000000-0005-0000-0000-00005D9C0000}"/>
    <cellStyle name="Total 3 2 6 4" xfId="19156" xr:uid="{00000000-0005-0000-0000-00005E9C0000}"/>
    <cellStyle name="Total 3 2 6 4 2" xfId="29330" xr:uid="{00000000-0005-0000-0000-00005F9C0000}"/>
    <cellStyle name="Total 3 2 6 4 3" xfId="39348" xr:uid="{00000000-0005-0000-0000-0000609C0000}"/>
    <cellStyle name="Total 3 2 6 5" xfId="29325" xr:uid="{00000000-0005-0000-0000-0000619C0000}"/>
    <cellStyle name="Total 3 2 6 6" xfId="34250" xr:uid="{00000000-0005-0000-0000-0000629C0000}"/>
    <cellStyle name="Total 3 2 7" xfId="19059" xr:uid="{00000000-0005-0000-0000-0000639C0000}"/>
    <cellStyle name="Total 3 2 8" xfId="29233" xr:uid="{00000000-0005-0000-0000-0000649C0000}"/>
    <cellStyle name="Total 3 3" xfId="2873" xr:uid="{00000000-0005-0000-0000-0000659C0000}"/>
    <cellStyle name="Total 3 3 10" xfId="29331" xr:uid="{00000000-0005-0000-0000-0000669C0000}"/>
    <cellStyle name="Total 3 3 11" xfId="31723" xr:uid="{00000000-0005-0000-0000-0000679C0000}"/>
    <cellStyle name="Total 3 3 2" xfId="19158" xr:uid="{00000000-0005-0000-0000-0000689C0000}"/>
    <cellStyle name="Total 3 3 2 2" xfId="19159" xr:uid="{00000000-0005-0000-0000-0000699C0000}"/>
    <cellStyle name="Total 3 3 2 2 2" xfId="19160" xr:uid="{00000000-0005-0000-0000-00006A9C0000}"/>
    <cellStyle name="Total 3 3 2 2 2 2" xfId="19161" xr:uid="{00000000-0005-0000-0000-00006B9C0000}"/>
    <cellStyle name="Total 3 3 2 2 2 2 2" xfId="19162" xr:uid="{00000000-0005-0000-0000-00006C9C0000}"/>
    <cellStyle name="Total 3 3 2 2 2 2 2 2" xfId="29336" xr:uid="{00000000-0005-0000-0000-00006D9C0000}"/>
    <cellStyle name="Total 3 3 2 2 2 2 2 3" xfId="38964" xr:uid="{00000000-0005-0000-0000-00006E9C0000}"/>
    <cellStyle name="Total 3 3 2 2 2 2 3" xfId="19163" xr:uid="{00000000-0005-0000-0000-00006F9C0000}"/>
    <cellStyle name="Total 3 3 2 2 2 2 3 2" xfId="29337" xr:uid="{00000000-0005-0000-0000-0000709C0000}"/>
    <cellStyle name="Total 3 3 2 2 2 2 3 3" xfId="41504" xr:uid="{00000000-0005-0000-0000-0000719C0000}"/>
    <cellStyle name="Total 3 3 2 2 2 2 4" xfId="29335" xr:uid="{00000000-0005-0000-0000-0000729C0000}"/>
    <cellStyle name="Total 3 3 2 2 2 2 5" xfId="36411" xr:uid="{00000000-0005-0000-0000-0000739C0000}"/>
    <cellStyle name="Total 3 3 2 2 2 3" xfId="19164" xr:uid="{00000000-0005-0000-0000-0000749C0000}"/>
    <cellStyle name="Total 3 3 2 2 2 3 2" xfId="29338" xr:uid="{00000000-0005-0000-0000-0000759C0000}"/>
    <cellStyle name="Total 3 3 2 2 2 3 3" xfId="37692" xr:uid="{00000000-0005-0000-0000-0000769C0000}"/>
    <cellStyle name="Total 3 3 2 2 2 4" xfId="19165" xr:uid="{00000000-0005-0000-0000-0000779C0000}"/>
    <cellStyle name="Total 3 3 2 2 2 4 2" xfId="29339" xr:uid="{00000000-0005-0000-0000-0000789C0000}"/>
    <cellStyle name="Total 3 3 2 2 2 4 3" xfId="40234" xr:uid="{00000000-0005-0000-0000-0000799C0000}"/>
    <cellStyle name="Total 3 3 2 2 2 5" xfId="29334" xr:uid="{00000000-0005-0000-0000-00007A9C0000}"/>
    <cellStyle name="Total 3 3 2 2 2 6" xfId="35132" xr:uid="{00000000-0005-0000-0000-00007B9C0000}"/>
    <cellStyle name="Total 3 3 2 2 3" xfId="29333" xr:uid="{00000000-0005-0000-0000-00007C9C0000}"/>
    <cellStyle name="Total 3 3 2 2 4" xfId="33861" xr:uid="{00000000-0005-0000-0000-00007D9C0000}"/>
    <cellStyle name="Total 3 3 2 3" xfId="19166" xr:uid="{00000000-0005-0000-0000-00007E9C0000}"/>
    <cellStyle name="Total 3 3 2 3 2" xfId="19167" xr:uid="{00000000-0005-0000-0000-00007F9C0000}"/>
    <cellStyle name="Total 3 3 2 3 2 2" xfId="19168" xr:uid="{00000000-0005-0000-0000-0000809C0000}"/>
    <cellStyle name="Total 3 3 2 3 2 2 2" xfId="29342" xr:uid="{00000000-0005-0000-0000-0000819C0000}"/>
    <cellStyle name="Total 3 3 2 3 2 2 3" xfId="38444" xr:uid="{00000000-0005-0000-0000-0000829C0000}"/>
    <cellStyle name="Total 3 3 2 3 2 3" xfId="19169" xr:uid="{00000000-0005-0000-0000-0000839C0000}"/>
    <cellStyle name="Total 3 3 2 3 2 3 2" xfId="29343" xr:uid="{00000000-0005-0000-0000-0000849C0000}"/>
    <cellStyle name="Total 3 3 2 3 2 3 3" xfId="40984" xr:uid="{00000000-0005-0000-0000-0000859C0000}"/>
    <cellStyle name="Total 3 3 2 3 2 4" xfId="29341" xr:uid="{00000000-0005-0000-0000-0000869C0000}"/>
    <cellStyle name="Total 3 3 2 3 2 5" xfId="35891" xr:uid="{00000000-0005-0000-0000-0000879C0000}"/>
    <cellStyle name="Total 3 3 2 3 3" xfId="19170" xr:uid="{00000000-0005-0000-0000-0000889C0000}"/>
    <cellStyle name="Total 3 3 2 3 3 2" xfId="29344" xr:uid="{00000000-0005-0000-0000-0000899C0000}"/>
    <cellStyle name="Total 3 3 2 3 3 3" xfId="37170" xr:uid="{00000000-0005-0000-0000-00008A9C0000}"/>
    <cellStyle name="Total 3 3 2 3 4" xfId="19171" xr:uid="{00000000-0005-0000-0000-00008B9C0000}"/>
    <cellStyle name="Total 3 3 2 3 4 2" xfId="29345" xr:uid="{00000000-0005-0000-0000-00008C9C0000}"/>
    <cellStyle name="Total 3 3 2 3 4 3" xfId="39714" xr:uid="{00000000-0005-0000-0000-00008D9C0000}"/>
    <cellStyle name="Total 3 3 2 3 5" xfId="29340" xr:uid="{00000000-0005-0000-0000-00008E9C0000}"/>
    <cellStyle name="Total 3 3 2 3 6" xfId="34613" xr:uid="{00000000-0005-0000-0000-00008F9C0000}"/>
    <cellStyle name="Total 3 3 2 4" xfId="29332" xr:uid="{00000000-0005-0000-0000-0000909C0000}"/>
    <cellStyle name="Total 3 3 2 5" xfId="32658" xr:uid="{00000000-0005-0000-0000-0000919C0000}"/>
    <cellStyle name="Total 3 3 3" xfId="19172" xr:uid="{00000000-0005-0000-0000-0000929C0000}"/>
    <cellStyle name="Total 3 3 3 2" xfId="19173" xr:uid="{00000000-0005-0000-0000-0000939C0000}"/>
    <cellStyle name="Total 3 3 3 2 2" xfId="19174" xr:uid="{00000000-0005-0000-0000-0000949C0000}"/>
    <cellStyle name="Total 3 3 3 2 2 2" xfId="19175" xr:uid="{00000000-0005-0000-0000-0000959C0000}"/>
    <cellStyle name="Total 3 3 3 2 2 2 2" xfId="19176" xr:uid="{00000000-0005-0000-0000-0000969C0000}"/>
    <cellStyle name="Total 3 3 3 2 2 2 2 2" xfId="29350" xr:uid="{00000000-0005-0000-0000-0000979C0000}"/>
    <cellStyle name="Total 3 3 3 2 2 2 2 3" xfId="39116" xr:uid="{00000000-0005-0000-0000-0000989C0000}"/>
    <cellStyle name="Total 3 3 3 2 2 2 3" xfId="19177" xr:uid="{00000000-0005-0000-0000-0000999C0000}"/>
    <cellStyle name="Total 3 3 3 2 2 2 3 2" xfId="29351" xr:uid="{00000000-0005-0000-0000-00009A9C0000}"/>
    <cellStyle name="Total 3 3 3 2 2 2 3 3" xfId="41656" xr:uid="{00000000-0005-0000-0000-00009B9C0000}"/>
    <cellStyle name="Total 3 3 3 2 2 2 4" xfId="29349" xr:uid="{00000000-0005-0000-0000-00009C9C0000}"/>
    <cellStyle name="Total 3 3 3 2 2 2 5" xfId="36563" xr:uid="{00000000-0005-0000-0000-00009D9C0000}"/>
    <cellStyle name="Total 3 3 3 2 2 3" xfId="19178" xr:uid="{00000000-0005-0000-0000-00009E9C0000}"/>
    <cellStyle name="Total 3 3 3 2 2 3 2" xfId="29352" xr:uid="{00000000-0005-0000-0000-00009F9C0000}"/>
    <cellStyle name="Total 3 3 3 2 2 3 3" xfId="37844" xr:uid="{00000000-0005-0000-0000-0000A09C0000}"/>
    <cellStyle name="Total 3 3 3 2 2 4" xfId="19179" xr:uid="{00000000-0005-0000-0000-0000A19C0000}"/>
    <cellStyle name="Total 3 3 3 2 2 4 2" xfId="29353" xr:uid="{00000000-0005-0000-0000-0000A29C0000}"/>
    <cellStyle name="Total 3 3 3 2 2 4 3" xfId="40386" xr:uid="{00000000-0005-0000-0000-0000A39C0000}"/>
    <cellStyle name="Total 3 3 3 2 2 5" xfId="29348" xr:uid="{00000000-0005-0000-0000-0000A49C0000}"/>
    <cellStyle name="Total 3 3 3 2 2 6" xfId="35284" xr:uid="{00000000-0005-0000-0000-0000A59C0000}"/>
    <cellStyle name="Total 3 3 3 2 3" xfId="29347" xr:uid="{00000000-0005-0000-0000-0000A69C0000}"/>
    <cellStyle name="Total 3 3 3 2 4" xfId="34012" xr:uid="{00000000-0005-0000-0000-0000A79C0000}"/>
    <cellStyle name="Total 3 3 3 3" xfId="19180" xr:uid="{00000000-0005-0000-0000-0000A89C0000}"/>
    <cellStyle name="Total 3 3 3 3 2" xfId="19181" xr:uid="{00000000-0005-0000-0000-0000A99C0000}"/>
    <cellStyle name="Total 3 3 3 3 2 2" xfId="19182" xr:uid="{00000000-0005-0000-0000-0000AA9C0000}"/>
    <cellStyle name="Total 3 3 3 3 2 2 2" xfId="29356" xr:uid="{00000000-0005-0000-0000-0000AB9C0000}"/>
    <cellStyle name="Total 3 3 3 3 2 2 3" xfId="38596" xr:uid="{00000000-0005-0000-0000-0000AC9C0000}"/>
    <cellStyle name="Total 3 3 3 3 2 3" xfId="19183" xr:uid="{00000000-0005-0000-0000-0000AD9C0000}"/>
    <cellStyle name="Total 3 3 3 3 2 3 2" xfId="29357" xr:uid="{00000000-0005-0000-0000-0000AE9C0000}"/>
    <cellStyle name="Total 3 3 3 3 2 3 3" xfId="41136" xr:uid="{00000000-0005-0000-0000-0000AF9C0000}"/>
    <cellStyle name="Total 3 3 3 3 2 4" xfId="29355" xr:uid="{00000000-0005-0000-0000-0000B09C0000}"/>
    <cellStyle name="Total 3 3 3 3 2 5" xfId="36043" xr:uid="{00000000-0005-0000-0000-0000B19C0000}"/>
    <cellStyle name="Total 3 3 3 3 3" xfId="19184" xr:uid="{00000000-0005-0000-0000-0000B29C0000}"/>
    <cellStyle name="Total 3 3 3 3 3 2" xfId="29358" xr:uid="{00000000-0005-0000-0000-0000B39C0000}"/>
    <cellStyle name="Total 3 3 3 3 3 3" xfId="37322" xr:uid="{00000000-0005-0000-0000-0000B49C0000}"/>
    <cellStyle name="Total 3 3 3 3 4" xfId="19185" xr:uid="{00000000-0005-0000-0000-0000B59C0000}"/>
    <cellStyle name="Total 3 3 3 3 4 2" xfId="29359" xr:uid="{00000000-0005-0000-0000-0000B69C0000}"/>
    <cellStyle name="Total 3 3 3 3 4 3" xfId="39866" xr:uid="{00000000-0005-0000-0000-0000B79C0000}"/>
    <cellStyle name="Total 3 3 3 3 5" xfId="29354" xr:uid="{00000000-0005-0000-0000-0000B89C0000}"/>
    <cellStyle name="Total 3 3 3 3 6" xfId="34761" xr:uid="{00000000-0005-0000-0000-0000B99C0000}"/>
    <cellStyle name="Total 3 3 3 4" xfId="29346" xr:uid="{00000000-0005-0000-0000-0000BA9C0000}"/>
    <cellStyle name="Total 3 3 3 5" xfId="32802" xr:uid="{00000000-0005-0000-0000-0000BB9C0000}"/>
    <cellStyle name="Total 3 3 4" xfId="19186" xr:uid="{00000000-0005-0000-0000-0000BC9C0000}"/>
    <cellStyle name="Total 3 3 4 2" xfId="19187" xr:uid="{00000000-0005-0000-0000-0000BD9C0000}"/>
    <cellStyle name="Total 3 3 4 2 2" xfId="19188" xr:uid="{00000000-0005-0000-0000-0000BE9C0000}"/>
    <cellStyle name="Total 3 3 4 2 2 2" xfId="19189" xr:uid="{00000000-0005-0000-0000-0000BF9C0000}"/>
    <cellStyle name="Total 3 3 4 2 2 2 2" xfId="19190" xr:uid="{00000000-0005-0000-0000-0000C09C0000}"/>
    <cellStyle name="Total 3 3 4 2 2 2 2 2" xfId="29364" xr:uid="{00000000-0005-0000-0000-0000C19C0000}"/>
    <cellStyle name="Total 3 3 4 2 2 2 2 3" xfId="39275" xr:uid="{00000000-0005-0000-0000-0000C29C0000}"/>
    <cellStyle name="Total 3 3 4 2 2 2 3" xfId="19191" xr:uid="{00000000-0005-0000-0000-0000C39C0000}"/>
    <cellStyle name="Total 3 3 4 2 2 2 3 2" xfId="29365" xr:uid="{00000000-0005-0000-0000-0000C49C0000}"/>
    <cellStyle name="Total 3 3 4 2 2 2 3 3" xfId="41815" xr:uid="{00000000-0005-0000-0000-0000C59C0000}"/>
    <cellStyle name="Total 3 3 4 2 2 2 4" xfId="29363" xr:uid="{00000000-0005-0000-0000-0000C69C0000}"/>
    <cellStyle name="Total 3 3 4 2 2 2 5" xfId="36722" xr:uid="{00000000-0005-0000-0000-0000C79C0000}"/>
    <cellStyle name="Total 3 3 4 2 2 3" xfId="19192" xr:uid="{00000000-0005-0000-0000-0000C89C0000}"/>
    <cellStyle name="Total 3 3 4 2 2 3 2" xfId="29366" xr:uid="{00000000-0005-0000-0000-0000C99C0000}"/>
    <cellStyle name="Total 3 3 4 2 2 3 3" xfId="38005" xr:uid="{00000000-0005-0000-0000-0000CA9C0000}"/>
    <cellStyle name="Total 3 3 4 2 2 4" xfId="19193" xr:uid="{00000000-0005-0000-0000-0000CB9C0000}"/>
    <cellStyle name="Total 3 3 4 2 2 4 2" xfId="29367" xr:uid="{00000000-0005-0000-0000-0000CC9C0000}"/>
    <cellStyle name="Total 3 3 4 2 2 4 3" xfId="40545" xr:uid="{00000000-0005-0000-0000-0000CD9C0000}"/>
    <cellStyle name="Total 3 3 4 2 2 5" xfId="29362" xr:uid="{00000000-0005-0000-0000-0000CE9C0000}"/>
    <cellStyle name="Total 3 3 4 2 2 6" xfId="35445" xr:uid="{00000000-0005-0000-0000-0000CF9C0000}"/>
    <cellStyle name="Total 3 3 4 2 3" xfId="29361" xr:uid="{00000000-0005-0000-0000-0000D09C0000}"/>
    <cellStyle name="Total 3 3 4 2 4" xfId="34173" xr:uid="{00000000-0005-0000-0000-0000D19C0000}"/>
    <cellStyle name="Total 3 3 4 3" xfId="19194" xr:uid="{00000000-0005-0000-0000-0000D29C0000}"/>
    <cellStyle name="Total 3 3 4 3 2" xfId="19195" xr:uid="{00000000-0005-0000-0000-0000D39C0000}"/>
    <cellStyle name="Total 3 3 4 3 2 2" xfId="19196" xr:uid="{00000000-0005-0000-0000-0000D49C0000}"/>
    <cellStyle name="Total 3 3 4 3 2 2 2" xfId="29370" xr:uid="{00000000-0005-0000-0000-0000D59C0000}"/>
    <cellStyle name="Total 3 3 4 3 2 2 3" xfId="38755" xr:uid="{00000000-0005-0000-0000-0000D69C0000}"/>
    <cellStyle name="Total 3 3 4 3 2 3" xfId="19197" xr:uid="{00000000-0005-0000-0000-0000D79C0000}"/>
    <cellStyle name="Total 3 3 4 3 2 3 2" xfId="29371" xr:uid="{00000000-0005-0000-0000-0000D89C0000}"/>
    <cellStyle name="Total 3 3 4 3 2 3 3" xfId="41295" xr:uid="{00000000-0005-0000-0000-0000D99C0000}"/>
    <cellStyle name="Total 3 3 4 3 2 4" xfId="29369" xr:uid="{00000000-0005-0000-0000-0000DA9C0000}"/>
    <cellStyle name="Total 3 3 4 3 2 5" xfId="36202" xr:uid="{00000000-0005-0000-0000-0000DB9C0000}"/>
    <cellStyle name="Total 3 3 4 3 3" xfId="19198" xr:uid="{00000000-0005-0000-0000-0000DC9C0000}"/>
    <cellStyle name="Total 3 3 4 3 3 2" xfId="29372" xr:uid="{00000000-0005-0000-0000-0000DD9C0000}"/>
    <cellStyle name="Total 3 3 4 3 3 3" xfId="37483" xr:uid="{00000000-0005-0000-0000-0000DE9C0000}"/>
    <cellStyle name="Total 3 3 4 3 4" xfId="19199" xr:uid="{00000000-0005-0000-0000-0000DF9C0000}"/>
    <cellStyle name="Total 3 3 4 3 4 2" xfId="29373" xr:uid="{00000000-0005-0000-0000-0000E09C0000}"/>
    <cellStyle name="Total 3 3 4 3 4 3" xfId="40025" xr:uid="{00000000-0005-0000-0000-0000E19C0000}"/>
    <cellStyle name="Total 3 3 4 3 5" xfId="29368" xr:uid="{00000000-0005-0000-0000-0000E29C0000}"/>
    <cellStyle name="Total 3 3 4 3 6" xfId="34923" xr:uid="{00000000-0005-0000-0000-0000E39C0000}"/>
    <cellStyle name="Total 3 3 4 4" xfId="29360" xr:uid="{00000000-0005-0000-0000-0000E49C0000}"/>
    <cellStyle name="Total 3 3 4 5" xfId="33637" xr:uid="{00000000-0005-0000-0000-0000E59C0000}"/>
    <cellStyle name="Total 3 3 5" xfId="19200" xr:uid="{00000000-0005-0000-0000-0000E69C0000}"/>
    <cellStyle name="Total 3 3 5 2" xfId="19201" xr:uid="{00000000-0005-0000-0000-0000E79C0000}"/>
    <cellStyle name="Total 3 3 5 2 2" xfId="19202" xr:uid="{00000000-0005-0000-0000-0000E89C0000}"/>
    <cellStyle name="Total 3 3 5 2 2 2" xfId="19203" xr:uid="{00000000-0005-0000-0000-0000E99C0000}"/>
    <cellStyle name="Total 3 3 5 2 2 2 2" xfId="29377" xr:uid="{00000000-0005-0000-0000-0000EA9C0000}"/>
    <cellStyle name="Total 3 3 5 2 2 2 3" xfId="38295" xr:uid="{00000000-0005-0000-0000-0000EB9C0000}"/>
    <cellStyle name="Total 3 3 5 2 2 3" xfId="19204" xr:uid="{00000000-0005-0000-0000-0000EC9C0000}"/>
    <cellStyle name="Total 3 3 5 2 2 3 2" xfId="29378" xr:uid="{00000000-0005-0000-0000-0000ED9C0000}"/>
    <cellStyle name="Total 3 3 5 2 2 3 3" xfId="40835" xr:uid="{00000000-0005-0000-0000-0000EE9C0000}"/>
    <cellStyle name="Total 3 3 5 2 2 4" xfId="29376" xr:uid="{00000000-0005-0000-0000-0000EF9C0000}"/>
    <cellStyle name="Total 3 3 5 2 2 5" xfId="35742" xr:uid="{00000000-0005-0000-0000-0000F09C0000}"/>
    <cellStyle name="Total 3 3 5 2 3" xfId="19205" xr:uid="{00000000-0005-0000-0000-0000F19C0000}"/>
    <cellStyle name="Total 3 3 5 2 3 2" xfId="29379" xr:uid="{00000000-0005-0000-0000-0000F29C0000}"/>
    <cellStyle name="Total 3 3 5 2 3 3" xfId="37021" xr:uid="{00000000-0005-0000-0000-0000F39C0000}"/>
    <cellStyle name="Total 3 3 5 2 4" xfId="19206" xr:uid="{00000000-0005-0000-0000-0000F49C0000}"/>
    <cellStyle name="Total 3 3 5 2 4 2" xfId="29380" xr:uid="{00000000-0005-0000-0000-0000F59C0000}"/>
    <cellStyle name="Total 3 3 5 2 4 3" xfId="39565" xr:uid="{00000000-0005-0000-0000-0000F69C0000}"/>
    <cellStyle name="Total 3 3 5 2 5" xfId="29375" xr:uid="{00000000-0005-0000-0000-0000F79C0000}"/>
    <cellStyle name="Total 3 3 5 2 6" xfId="34467" xr:uid="{00000000-0005-0000-0000-0000F89C0000}"/>
    <cellStyle name="Total 3 3 5 3" xfId="29374" xr:uid="{00000000-0005-0000-0000-0000F99C0000}"/>
    <cellStyle name="Total 3 3 5 4" xfId="32499" xr:uid="{00000000-0005-0000-0000-0000FA9C0000}"/>
    <cellStyle name="Total 3 3 6" xfId="19207" xr:uid="{00000000-0005-0000-0000-0000FB9C0000}"/>
    <cellStyle name="Total 3 3 6 2" xfId="19208" xr:uid="{00000000-0005-0000-0000-0000FC9C0000}"/>
    <cellStyle name="Total 3 3 6 2 2" xfId="19209" xr:uid="{00000000-0005-0000-0000-0000FD9C0000}"/>
    <cellStyle name="Total 3 3 6 2 2 2" xfId="19210" xr:uid="{00000000-0005-0000-0000-0000FE9C0000}"/>
    <cellStyle name="Total 3 3 6 2 2 2 2" xfId="29384" xr:uid="{00000000-0005-0000-0000-0000FF9C0000}"/>
    <cellStyle name="Total 3 3 6 2 2 2 3" xfId="38815" xr:uid="{00000000-0005-0000-0000-0000009D0000}"/>
    <cellStyle name="Total 3 3 6 2 2 3" xfId="19211" xr:uid="{00000000-0005-0000-0000-0000019D0000}"/>
    <cellStyle name="Total 3 3 6 2 2 3 2" xfId="29385" xr:uid="{00000000-0005-0000-0000-0000029D0000}"/>
    <cellStyle name="Total 3 3 6 2 2 3 3" xfId="41355" xr:uid="{00000000-0005-0000-0000-0000039D0000}"/>
    <cellStyle name="Total 3 3 6 2 2 4" xfId="29383" xr:uid="{00000000-0005-0000-0000-0000049D0000}"/>
    <cellStyle name="Total 3 3 6 2 2 5" xfId="36262" xr:uid="{00000000-0005-0000-0000-0000059D0000}"/>
    <cellStyle name="Total 3 3 6 2 3" xfId="19212" xr:uid="{00000000-0005-0000-0000-0000069D0000}"/>
    <cellStyle name="Total 3 3 6 2 3 2" xfId="29386" xr:uid="{00000000-0005-0000-0000-0000079D0000}"/>
    <cellStyle name="Total 3 3 6 2 3 3" xfId="37543" xr:uid="{00000000-0005-0000-0000-0000089D0000}"/>
    <cellStyle name="Total 3 3 6 2 4" xfId="19213" xr:uid="{00000000-0005-0000-0000-0000099D0000}"/>
    <cellStyle name="Total 3 3 6 2 4 2" xfId="29387" xr:uid="{00000000-0005-0000-0000-00000A9D0000}"/>
    <cellStyle name="Total 3 3 6 2 4 3" xfId="40085" xr:uid="{00000000-0005-0000-0000-00000B9D0000}"/>
    <cellStyle name="Total 3 3 6 2 5" xfId="29382" xr:uid="{00000000-0005-0000-0000-00000C9D0000}"/>
    <cellStyle name="Total 3 3 6 2 6" xfId="34983" xr:uid="{00000000-0005-0000-0000-00000D9D0000}"/>
    <cellStyle name="Total 3 3 6 3" xfId="29381" xr:uid="{00000000-0005-0000-0000-00000E9D0000}"/>
    <cellStyle name="Total 3 3 6 4" xfId="33710" xr:uid="{00000000-0005-0000-0000-00000F9D0000}"/>
    <cellStyle name="Total 3 3 7" xfId="19214" xr:uid="{00000000-0005-0000-0000-0000109D0000}"/>
    <cellStyle name="Total 3 3 7 2" xfId="19215" xr:uid="{00000000-0005-0000-0000-0000119D0000}"/>
    <cellStyle name="Total 3 3 7 2 2" xfId="19216" xr:uid="{00000000-0005-0000-0000-0000129D0000}"/>
    <cellStyle name="Total 3 3 7 2 2 2" xfId="29390" xr:uid="{00000000-0005-0000-0000-0000139D0000}"/>
    <cellStyle name="Total 3 3 7 2 2 3" xfId="38157" xr:uid="{00000000-0005-0000-0000-0000149D0000}"/>
    <cellStyle name="Total 3 3 7 2 3" xfId="19217" xr:uid="{00000000-0005-0000-0000-0000159D0000}"/>
    <cellStyle name="Total 3 3 7 2 3 2" xfId="29391" xr:uid="{00000000-0005-0000-0000-0000169D0000}"/>
    <cellStyle name="Total 3 3 7 2 3 3" xfId="40697" xr:uid="{00000000-0005-0000-0000-0000179D0000}"/>
    <cellStyle name="Total 3 3 7 2 4" xfId="29389" xr:uid="{00000000-0005-0000-0000-0000189D0000}"/>
    <cellStyle name="Total 3 3 7 2 5" xfId="35604" xr:uid="{00000000-0005-0000-0000-0000199D0000}"/>
    <cellStyle name="Total 3 3 7 3" xfId="19218" xr:uid="{00000000-0005-0000-0000-00001A9D0000}"/>
    <cellStyle name="Total 3 3 7 3 2" xfId="29392" xr:uid="{00000000-0005-0000-0000-00001B9D0000}"/>
    <cellStyle name="Total 3 3 7 3 3" xfId="36883" xr:uid="{00000000-0005-0000-0000-00001C9D0000}"/>
    <cellStyle name="Total 3 3 7 4" xfId="19219" xr:uid="{00000000-0005-0000-0000-00001D9D0000}"/>
    <cellStyle name="Total 3 3 7 4 2" xfId="29393" xr:uid="{00000000-0005-0000-0000-00001E9D0000}"/>
    <cellStyle name="Total 3 3 7 4 3" xfId="39427" xr:uid="{00000000-0005-0000-0000-00001F9D0000}"/>
    <cellStyle name="Total 3 3 7 5" xfId="29388" xr:uid="{00000000-0005-0000-0000-0000209D0000}"/>
    <cellStyle name="Total 3 3 7 6" xfId="34329" xr:uid="{00000000-0005-0000-0000-0000219D0000}"/>
    <cellStyle name="Total 3 3 8" xfId="19220" xr:uid="{00000000-0005-0000-0000-0000229D0000}"/>
    <cellStyle name="Total 3 3 8 2" xfId="29394" xr:uid="{00000000-0005-0000-0000-0000239D0000}"/>
    <cellStyle name="Total 3 3 9" xfId="19157" xr:uid="{00000000-0005-0000-0000-0000249D0000}"/>
    <cellStyle name="Total 3 4" xfId="2874" xr:uid="{00000000-0005-0000-0000-0000259D0000}"/>
    <cellStyle name="Total 3 4 2" xfId="19222" xr:uid="{00000000-0005-0000-0000-0000269D0000}"/>
    <cellStyle name="Total 3 4 2 2" xfId="19223" xr:uid="{00000000-0005-0000-0000-0000279D0000}"/>
    <cellStyle name="Total 3 4 2 2 2" xfId="19224" xr:uid="{00000000-0005-0000-0000-0000289D0000}"/>
    <cellStyle name="Total 3 4 2 2 2 2" xfId="19225" xr:uid="{00000000-0005-0000-0000-0000299D0000}"/>
    <cellStyle name="Total 3 4 2 2 2 2 2" xfId="29399" xr:uid="{00000000-0005-0000-0000-00002A9D0000}"/>
    <cellStyle name="Total 3 4 2 2 2 2 3" xfId="38885" xr:uid="{00000000-0005-0000-0000-00002B9D0000}"/>
    <cellStyle name="Total 3 4 2 2 2 3" xfId="19226" xr:uid="{00000000-0005-0000-0000-00002C9D0000}"/>
    <cellStyle name="Total 3 4 2 2 2 3 2" xfId="29400" xr:uid="{00000000-0005-0000-0000-00002D9D0000}"/>
    <cellStyle name="Total 3 4 2 2 2 3 3" xfId="41425" xr:uid="{00000000-0005-0000-0000-00002E9D0000}"/>
    <cellStyle name="Total 3 4 2 2 2 4" xfId="29398" xr:uid="{00000000-0005-0000-0000-00002F9D0000}"/>
    <cellStyle name="Total 3 4 2 2 2 5" xfId="36332" xr:uid="{00000000-0005-0000-0000-0000309D0000}"/>
    <cellStyle name="Total 3 4 2 2 3" xfId="19227" xr:uid="{00000000-0005-0000-0000-0000319D0000}"/>
    <cellStyle name="Total 3 4 2 2 3 2" xfId="29401" xr:uid="{00000000-0005-0000-0000-0000329D0000}"/>
    <cellStyle name="Total 3 4 2 2 3 3" xfId="37613" xr:uid="{00000000-0005-0000-0000-0000339D0000}"/>
    <cellStyle name="Total 3 4 2 2 4" xfId="19228" xr:uid="{00000000-0005-0000-0000-0000349D0000}"/>
    <cellStyle name="Total 3 4 2 2 4 2" xfId="29402" xr:uid="{00000000-0005-0000-0000-0000359D0000}"/>
    <cellStyle name="Total 3 4 2 2 4 3" xfId="40155" xr:uid="{00000000-0005-0000-0000-0000369D0000}"/>
    <cellStyle name="Total 3 4 2 2 5" xfId="29397" xr:uid="{00000000-0005-0000-0000-0000379D0000}"/>
    <cellStyle name="Total 3 4 2 2 6" xfId="35053" xr:uid="{00000000-0005-0000-0000-0000389D0000}"/>
    <cellStyle name="Total 3 4 2 3" xfId="29396" xr:uid="{00000000-0005-0000-0000-0000399D0000}"/>
    <cellStyle name="Total 3 4 2 4" xfId="33782" xr:uid="{00000000-0005-0000-0000-00003A9D0000}"/>
    <cellStyle name="Total 3 4 3" xfId="19229" xr:uid="{00000000-0005-0000-0000-00003B9D0000}"/>
    <cellStyle name="Total 3 4 3 2" xfId="19230" xr:uid="{00000000-0005-0000-0000-00003C9D0000}"/>
    <cellStyle name="Total 3 4 3 2 2" xfId="19231" xr:uid="{00000000-0005-0000-0000-00003D9D0000}"/>
    <cellStyle name="Total 3 4 3 2 2 2" xfId="29405" xr:uid="{00000000-0005-0000-0000-00003E9D0000}"/>
    <cellStyle name="Total 3 4 3 2 2 3" xfId="38365" xr:uid="{00000000-0005-0000-0000-00003F9D0000}"/>
    <cellStyle name="Total 3 4 3 2 3" xfId="19232" xr:uid="{00000000-0005-0000-0000-0000409D0000}"/>
    <cellStyle name="Total 3 4 3 2 3 2" xfId="29406" xr:uid="{00000000-0005-0000-0000-0000419D0000}"/>
    <cellStyle name="Total 3 4 3 2 3 3" xfId="40905" xr:uid="{00000000-0005-0000-0000-0000429D0000}"/>
    <cellStyle name="Total 3 4 3 2 4" xfId="29404" xr:uid="{00000000-0005-0000-0000-0000439D0000}"/>
    <cellStyle name="Total 3 4 3 2 5" xfId="35812" xr:uid="{00000000-0005-0000-0000-0000449D0000}"/>
    <cellStyle name="Total 3 4 3 3" xfId="19233" xr:uid="{00000000-0005-0000-0000-0000459D0000}"/>
    <cellStyle name="Total 3 4 3 3 2" xfId="29407" xr:uid="{00000000-0005-0000-0000-0000469D0000}"/>
    <cellStyle name="Total 3 4 3 3 3" xfId="37091" xr:uid="{00000000-0005-0000-0000-0000479D0000}"/>
    <cellStyle name="Total 3 4 3 4" xfId="19234" xr:uid="{00000000-0005-0000-0000-0000489D0000}"/>
    <cellStyle name="Total 3 4 3 4 2" xfId="29408" xr:uid="{00000000-0005-0000-0000-0000499D0000}"/>
    <cellStyle name="Total 3 4 3 4 3" xfId="39635" xr:uid="{00000000-0005-0000-0000-00004A9D0000}"/>
    <cellStyle name="Total 3 4 3 5" xfId="29403" xr:uid="{00000000-0005-0000-0000-00004B9D0000}"/>
    <cellStyle name="Total 3 4 3 6" xfId="34535" xr:uid="{00000000-0005-0000-0000-00004C9D0000}"/>
    <cellStyle name="Total 3 4 4" xfId="19235" xr:uid="{00000000-0005-0000-0000-00004D9D0000}"/>
    <cellStyle name="Total 3 4 4 2" xfId="29409" xr:uid="{00000000-0005-0000-0000-00004E9D0000}"/>
    <cellStyle name="Total 3 4 5" xfId="19221" xr:uid="{00000000-0005-0000-0000-00004F9D0000}"/>
    <cellStyle name="Total 3 4 6" xfId="29395" xr:uid="{00000000-0005-0000-0000-0000509D0000}"/>
    <cellStyle name="Total 3 4 7" xfId="32578" xr:uid="{00000000-0005-0000-0000-0000519D0000}"/>
    <cellStyle name="Total 3 5" xfId="19236" xr:uid="{00000000-0005-0000-0000-0000529D0000}"/>
    <cellStyle name="Total 3 5 2" xfId="19237" xr:uid="{00000000-0005-0000-0000-0000539D0000}"/>
    <cellStyle name="Total 3 5 2 2" xfId="19238" xr:uid="{00000000-0005-0000-0000-0000549D0000}"/>
    <cellStyle name="Total 3 5 2 2 2" xfId="19239" xr:uid="{00000000-0005-0000-0000-0000559D0000}"/>
    <cellStyle name="Total 3 5 2 2 2 2" xfId="19240" xr:uid="{00000000-0005-0000-0000-0000569D0000}"/>
    <cellStyle name="Total 3 5 2 2 2 2 2" xfId="29414" xr:uid="{00000000-0005-0000-0000-0000579D0000}"/>
    <cellStyle name="Total 3 5 2 2 2 2 3" xfId="39036" xr:uid="{00000000-0005-0000-0000-0000589D0000}"/>
    <cellStyle name="Total 3 5 2 2 2 3" xfId="19241" xr:uid="{00000000-0005-0000-0000-0000599D0000}"/>
    <cellStyle name="Total 3 5 2 2 2 3 2" xfId="29415" xr:uid="{00000000-0005-0000-0000-00005A9D0000}"/>
    <cellStyle name="Total 3 5 2 2 2 3 3" xfId="41576" xr:uid="{00000000-0005-0000-0000-00005B9D0000}"/>
    <cellStyle name="Total 3 5 2 2 2 4" xfId="29413" xr:uid="{00000000-0005-0000-0000-00005C9D0000}"/>
    <cellStyle name="Total 3 5 2 2 2 5" xfId="36483" xr:uid="{00000000-0005-0000-0000-00005D9D0000}"/>
    <cellStyle name="Total 3 5 2 2 3" xfId="19242" xr:uid="{00000000-0005-0000-0000-00005E9D0000}"/>
    <cellStyle name="Total 3 5 2 2 3 2" xfId="29416" xr:uid="{00000000-0005-0000-0000-00005F9D0000}"/>
    <cellStyle name="Total 3 5 2 2 3 3" xfId="37764" xr:uid="{00000000-0005-0000-0000-0000609D0000}"/>
    <cellStyle name="Total 3 5 2 2 4" xfId="19243" xr:uid="{00000000-0005-0000-0000-0000619D0000}"/>
    <cellStyle name="Total 3 5 2 2 4 2" xfId="29417" xr:uid="{00000000-0005-0000-0000-0000629D0000}"/>
    <cellStyle name="Total 3 5 2 2 4 3" xfId="40306" xr:uid="{00000000-0005-0000-0000-0000639D0000}"/>
    <cellStyle name="Total 3 5 2 2 5" xfId="29412" xr:uid="{00000000-0005-0000-0000-0000649D0000}"/>
    <cellStyle name="Total 3 5 2 2 6" xfId="35204" xr:uid="{00000000-0005-0000-0000-0000659D0000}"/>
    <cellStyle name="Total 3 5 2 3" xfId="29411" xr:uid="{00000000-0005-0000-0000-0000669D0000}"/>
    <cellStyle name="Total 3 5 2 4" xfId="33933" xr:uid="{00000000-0005-0000-0000-0000679D0000}"/>
    <cellStyle name="Total 3 5 3" xfId="19244" xr:uid="{00000000-0005-0000-0000-0000689D0000}"/>
    <cellStyle name="Total 3 5 3 2" xfId="19245" xr:uid="{00000000-0005-0000-0000-0000699D0000}"/>
    <cellStyle name="Total 3 5 3 2 2" xfId="19246" xr:uid="{00000000-0005-0000-0000-00006A9D0000}"/>
    <cellStyle name="Total 3 5 3 2 2 2" xfId="29420" xr:uid="{00000000-0005-0000-0000-00006B9D0000}"/>
    <cellStyle name="Total 3 5 3 2 2 3" xfId="38516" xr:uid="{00000000-0005-0000-0000-00006C9D0000}"/>
    <cellStyle name="Total 3 5 3 2 3" xfId="19247" xr:uid="{00000000-0005-0000-0000-00006D9D0000}"/>
    <cellStyle name="Total 3 5 3 2 3 2" xfId="29421" xr:uid="{00000000-0005-0000-0000-00006E9D0000}"/>
    <cellStyle name="Total 3 5 3 2 3 3" xfId="41056" xr:uid="{00000000-0005-0000-0000-00006F9D0000}"/>
    <cellStyle name="Total 3 5 3 2 4" xfId="29419" xr:uid="{00000000-0005-0000-0000-0000709D0000}"/>
    <cellStyle name="Total 3 5 3 2 5" xfId="35963" xr:uid="{00000000-0005-0000-0000-0000719D0000}"/>
    <cellStyle name="Total 3 5 3 3" xfId="19248" xr:uid="{00000000-0005-0000-0000-0000729D0000}"/>
    <cellStyle name="Total 3 5 3 3 2" xfId="29422" xr:uid="{00000000-0005-0000-0000-0000739D0000}"/>
    <cellStyle name="Total 3 5 3 3 3" xfId="37242" xr:uid="{00000000-0005-0000-0000-0000749D0000}"/>
    <cellStyle name="Total 3 5 3 4" xfId="19249" xr:uid="{00000000-0005-0000-0000-0000759D0000}"/>
    <cellStyle name="Total 3 5 3 4 2" xfId="29423" xr:uid="{00000000-0005-0000-0000-0000769D0000}"/>
    <cellStyle name="Total 3 5 3 4 3" xfId="39786" xr:uid="{00000000-0005-0000-0000-0000779D0000}"/>
    <cellStyle name="Total 3 5 3 5" xfId="29418" xr:uid="{00000000-0005-0000-0000-0000789D0000}"/>
    <cellStyle name="Total 3 5 3 6" xfId="34682" xr:uid="{00000000-0005-0000-0000-0000799D0000}"/>
    <cellStyle name="Total 3 5 4" xfId="19250" xr:uid="{00000000-0005-0000-0000-00007A9D0000}"/>
    <cellStyle name="Total 3 5 4 2" xfId="29424" xr:uid="{00000000-0005-0000-0000-00007B9D0000}"/>
    <cellStyle name="Total 3 5 5" xfId="29410" xr:uid="{00000000-0005-0000-0000-00007C9D0000}"/>
    <cellStyle name="Total 3 5 6" xfId="32729" xr:uid="{00000000-0005-0000-0000-00007D9D0000}"/>
    <cellStyle name="Total 3 6" xfId="19251" xr:uid="{00000000-0005-0000-0000-00007E9D0000}"/>
    <cellStyle name="Total 3 6 2" xfId="19252" xr:uid="{00000000-0005-0000-0000-00007F9D0000}"/>
    <cellStyle name="Total 3 6 2 2" xfId="19253" xr:uid="{00000000-0005-0000-0000-0000809D0000}"/>
    <cellStyle name="Total 3 6 2 2 2" xfId="19254" xr:uid="{00000000-0005-0000-0000-0000819D0000}"/>
    <cellStyle name="Total 3 6 2 2 2 2" xfId="19255" xr:uid="{00000000-0005-0000-0000-0000829D0000}"/>
    <cellStyle name="Total 3 6 2 2 2 2 2" xfId="29429" xr:uid="{00000000-0005-0000-0000-0000839D0000}"/>
    <cellStyle name="Total 3 6 2 2 2 2 3" xfId="39195" xr:uid="{00000000-0005-0000-0000-0000849D0000}"/>
    <cellStyle name="Total 3 6 2 2 2 3" xfId="19256" xr:uid="{00000000-0005-0000-0000-0000859D0000}"/>
    <cellStyle name="Total 3 6 2 2 2 3 2" xfId="29430" xr:uid="{00000000-0005-0000-0000-0000869D0000}"/>
    <cellStyle name="Total 3 6 2 2 2 3 3" xfId="41735" xr:uid="{00000000-0005-0000-0000-0000879D0000}"/>
    <cellStyle name="Total 3 6 2 2 2 4" xfId="29428" xr:uid="{00000000-0005-0000-0000-0000889D0000}"/>
    <cellStyle name="Total 3 6 2 2 2 5" xfId="36642" xr:uid="{00000000-0005-0000-0000-0000899D0000}"/>
    <cellStyle name="Total 3 6 2 2 3" xfId="19257" xr:uid="{00000000-0005-0000-0000-00008A9D0000}"/>
    <cellStyle name="Total 3 6 2 2 3 2" xfId="29431" xr:uid="{00000000-0005-0000-0000-00008B9D0000}"/>
    <cellStyle name="Total 3 6 2 2 3 3" xfId="37925" xr:uid="{00000000-0005-0000-0000-00008C9D0000}"/>
    <cellStyle name="Total 3 6 2 2 4" xfId="19258" xr:uid="{00000000-0005-0000-0000-00008D9D0000}"/>
    <cellStyle name="Total 3 6 2 2 4 2" xfId="29432" xr:uid="{00000000-0005-0000-0000-00008E9D0000}"/>
    <cellStyle name="Total 3 6 2 2 4 3" xfId="40465" xr:uid="{00000000-0005-0000-0000-00008F9D0000}"/>
    <cellStyle name="Total 3 6 2 2 5" xfId="29427" xr:uid="{00000000-0005-0000-0000-0000909D0000}"/>
    <cellStyle name="Total 3 6 2 2 6" xfId="35365" xr:uid="{00000000-0005-0000-0000-0000919D0000}"/>
    <cellStyle name="Total 3 6 2 3" xfId="29426" xr:uid="{00000000-0005-0000-0000-0000929D0000}"/>
    <cellStyle name="Total 3 6 2 4" xfId="34093" xr:uid="{00000000-0005-0000-0000-0000939D0000}"/>
    <cellStyle name="Total 3 6 3" xfId="19259" xr:uid="{00000000-0005-0000-0000-0000949D0000}"/>
    <cellStyle name="Total 3 6 3 2" xfId="19260" xr:uid="{00000000-0005-0000-0000-0000959D0000}"/>
    <cellStyle name="Total 3 6 3 2 2" xfId="19261" xr:uid="{00000000-0005-0000-0000-0000969D0000}"/>
    <cellStyle name="Total 3 6 3 2 2 2" xfId="29435" xr:uid="{00000000-0005-0000-0000-0000979D0000}"/>
    <cellStyle name="Total 3 6 3 2 2 3" xfId="38675" xr:uid="{00000000-0005-0000-0000-0000989D0000}"/>
    <cellStyle name="Total 3 6 3 2 3" xfId="19262" xr:uid="{00000000-0005-0000-0000-0000999D0000}"/>
    <cellStyle name="Total 3 6 3 2 3 2" xfId="29436" xr:uid="{00000000-0005-0000-0000-00009A9D0000}"/>
    <cellStyle name="Total 3 6 3 2 3 3" xfId="41215" xr:uid="{00000000-0005-0000-0000-00009B9D0000}"/>
    <cellStyle name="Total 3 6 3 2 4" xfId="29434" xr:uid="{00000000-0005-0000-0000-00009C9D0000}"/>
    <cellStyle name="Total 3 6 3 2 5" xfId="36122" xr:uid="{00000000-0005-0000-0000-00009D9D0000}"/>
    <cellStyle name="Total 3 6 3 3" xfId="19263" xr:uid="{00000000-0005-0000-0000-00009E9D0000}"/>
    <cellStyle name="Total 3 6 3 3 2" xfId="29437" xr:uid="{00000000-0005-0000-0000-00009F9D0000}"/>
    <cellStyle name="Total 3 6 3 3 3" xfId="37403" xr:uid="{00000000-0005-0000-0000-0000A09D0000}"/>
    <cellStyle name="Total 3 6 3 4" xfId="19264" xr:uid="{00000000-0005-0000-0000-0000A19D0000}"/>
    <cellStyle name="Total 3 6 3 4 2" xfId="29438" xr:uid="{00000000-0005-0000-0000-0000A29D0000}"/>
    <cellStyle name="Total 3 6 3 4 3" xfId="39945" xr:uid="{00000000-0005-0000-0000-0000A39D0000}"/>
    <cellStyle name="Total 3 6 3 5" xfId="29433" xr:uid="{00000000-0005-0000-0000-0000A49D0000}"/>
    <cellStyle name="Total 3 6 3 6" xfId="34842" xr:uid="{00000000-0005-0000-0000-0000A59D0000}"/>
    <cellStyle name="Total 3 6 4" xfId="29425" xr:uid="{00000000-0005-0000-0000-0000A69D0000}"/>
    <cellStyle name="Total 3 6 5" xfId="32906" xr:uid="{00000000-0005-0000-0000-0000A79D0000}"/>
    <cellStyle name="Total 3 7" xfId="19265" xr:uid="{00000000-0005-0000-0000-0000A89D0000}"/>
    <cellStyle name="Total 3 7 2" xfId="19266" xr:uid="{00000000-0005-0000-0000-0000A99D0000}"/>
    <cellStyle name="Total 3 7 2 2" xfId="19267" xr:uid="{00000000-0005-0000-0000-0000AA9D0000}"/>
    <cellStyle name="Total 3 7 2 2 2" xfId="29441" xr:uid="{00000000-0005-0000-0000-0000AB9D0000}"/>
    <cellStyle name="Total 3 7 2 2 3" xfId="38077" xr:uid="{00000000-0005-0000-0000-0000AC9D0000}"/>
    <cellStyle name="Total 3 7 2 3" xfId="19268" xr:uid="{00000000-0005-0000-0000-0000AD9D0000}"/>
    <cellStyle name="Total 3 7 2 3 2" xfId="29442" xr:uid="{00000000-0005-0000-0000-0000AE9D0000}"/>
    <cellStyle name="Total 3 7 2 3 3" xfId="40617" xr:uid="{00000000-0005-0000-0000-0000AF9D0000}"/>
    <cellStyle name="Total 3 7 2 4" xfId="29440" xr:uid="{00000000-0005-0000-0000-0000B09D0000}"/>
    <cellStyle name="Total 3 7 2 5" xfId="35524" xr:uid="{00000000-0005-0000-0000-0000B19D0000}"/>
    <cellStyle name="Total 3 7 3" xfId="19269" xr:uid="{00000000-0005-0000-0000-0000B29D0000}"/>
    <cellStyle name="Total 3 7 3 2" xfId="29443" xr:uid="{00000000-0005-0000-0000-0000B39D0000}"/>
    <cellStyle name="Total 3 7 3 3" xfId="36803" xr:uid="{00000000-0005-0000-0000-0000B49D0000}"/>
    <cellStyle name="Total 3 7 4" xfId="19270" xr:uid="{00000000-0005-0000-0000-0000B59D0000}"/>
    <cellStyle name="Total 3 7 4 2" xfId="29444" xr:uid="{00000000-0005-0000-0000-0000B69D0000}"/>
    <cellStyle name="Total 3 7 4 3" xfId="39347" xr:uid="{00000000-0005-0000-0000-0000B79D0000}"/>
    <cellStyle name="Total 3 7 5" xfId="29439" xr:uid="{00000000-0005-0000-0000-0000B89D0000}"/>
    <cellStyle name="Total 3 7 6" xfId="34249" xr:uid="{00000000-0005-0000-0000-0000B99D0000}"/>
    <cellStyle name="Total 3 8" xfId="19271" xr:uid="{00000000-0005-0000-0000-0000BA9D0000}"/>
    <cellStyle name="Total 3 8 2" xfId="29445" xr:uid="{00000000-0005-0000-0000-0000BB9D0000}"/>
    <cellStyle name="Total 3 8 3" xfId="42484" xr:uid="{00000000-0005-0000-0000-0000BC9D0000}"/>
    <cellStyle name="Total 3 9" xfId="19058" xr:uid="{00000000-0005-0000-0000-0000BD9D0000}"/>
    <cellStyle name="Total 4" xfId="2875" xr:uid="{00000000-0005-0000-0000-0000BE9D0000}"/>
    <cellStyle name="Total 4 10" xfId="29446" xr:uid="{00000000-0005-0000-0000-0000BF9D0000}"/>
    <cellStyle name="Total 4 2" xfId="2876" xr:uid="{00000000-0005-0000-0000-0000C09D0000}"/>
    <cellStyle name="Total 4 2 2" xfId="19274" xr:uid="{00000000-0005-0000-0000-0000C19D0000}"/>
    <cellStyle name="Total 4 2 2 2" xfId="19275" xr:uid="{00000000-0005-0000-0000-0000C29D0000}"/>
    <cellStyle name="Total 4 2 2 2 2" xfId="19276" xr:uid="{00000000-0005-0000-0000-0000C39D0000}"/>
    <cellStyle name="Total 4 2 2 2 2 2" xfId="19277" xr:uid="{00000000-0005-0000-0000-0000C49D0000}"/>
    <cellStyle name="Total 4 2 2 2 2 2 2" xfId="19278" xr:uid="{00000000-0005-0000-0000-0000C59D0000}"/>
    <cellStyle name="Total 4 2 2 2 2 2 2 2" xfId="29452" xr:uid="{00000000-0005-0000-0000-0000C69D0000}"/>
    <cellStyle name="Total 4 2 2 2 2 2 2 3" xfId="38966" xr:uid="{00000000-0005-0000-0000-0000C79D0000}"/>
    <cellStyle name="Total 4 2 2 2 2 2 3" xfId="19279" xr:uid="{00000000-0005-0000-0000-0000C89D0000}"/>
    <cellStyle name="Total 4 2 2 2 2 2 3 2" xfId="29453" xr:uid="{00000000-0005-0000-0000-0000C99D0000}"/>
    <cellStyle name="Total 4 2 2 2 2 2 3 3" xfId="41506" xr:uid="{00000000-0005-0000-0000-0000CA9D0000}"/>
    <cellStyle name="Total 4 2 2 2 2 2 4" xfId="29451" xr:uid="{00000000-0005-0000-0000-0000CB9D0000}"/>
    <cellStyle name="Total 4 2 2 2 2 2 5" xfId="36413" xr:uid="{00000000-0005-0000-0000-0000CC9D0000}"/>
    <cellStyle name="Total 4 2 2 2 2 3" xfId="19280" xr:uid="{00000000-0005-0000-0000-0000CD9D0000}"/>
    <cellStyle name="Total 4 2 2 2 2 3 2" xfId="29454" xr:uid="{00000000-0005-0000-0000-0000CE9D0000}"/>
    <cellStyle name="Total 4 2 2 2 2 3 3" xfId="37694" xr:uid="{00000000-0005-0000-0000-0000CF9D0000}"/>
    <cellStyle name="Total 4 2 2 2 2 4" xfId="19281" xr:uid="{00000000-0005-0000-0000-0000D09D0000}"/>
    <cellStyle name="Total 4 2 2 2 2 4 2" xfId="29455" xr:uid="{00000000-0005-0000-0000-0000D19D0000}"/>
    <cellStyle name="Total 4 2 2 2 2 4 3" xfId="40236" xr:uid="{00000000-0005-0000-0000-0000D29D0000}"/>
    <cellStyle name="Total 4 2 2 2 2 5" xfId="29450" xr:uid="{00000000-0005-0000-0000-0000D39D0000}"/>
    <cellStyle name="Total 4 2 2 2 2 6" xfId="35134" xr:uid="{00000000-0005-0000-0000-0000D49D0000}"/>
    <cellStyle name="Total 4 2 2 2 3" xfId="29449" xr:uid="{00000000-0005-0000-0000-0000D59D0000}"/>
    <cellStyle name="Total 4 2 2 2 4" xfId="33863" xr:uid="{00000000-0005-0000-0000-0000D69D0000}"/>
    <cellStyle name="Total 4 2 2 3" xfId="19282" xr:uid="{00000000-0005-0000-0000-0000D79D0000}"/>
    <cellStyle name="Total 4 2 2 3 2" xfId="19283" xr:uid="{00000000-0005-0000-0000-0000D89D0000}"/>
    <cellStyle name="Total 4 2 2 3 2 2" xfId="19284" xr:uid="{00000000-0005-0000-0000-0000D99D0000}"/>
    <cellStyle name="Total 4 2 2 3 2 2 2" xfId="29458" xr:uid="{00000000-0005-0000-0000-0000DA9D0000}"/>
    <cellStyle name="Total 4 2 2 3 2 2 3" xfId="38446" xr:uid="{00000000-0005-0000-0000-0000DB9D0000}"/>
    <cellStyle name="Total 4 2 2 3 2 3" xfId="19285" xr:uid="{00000000-0005-0000-0000-0000DC9D0000}"/>
    <cellStyle name="Total 4 2 2 3 2 3 2" xfId="29459" xr:uid="{00000000-0005-0000-0000-0000DD9D0000}"/>
    <cellStyle name="Total 4 2 2 3 2 3 3" xfId="40986" xr:uid="{00000000-0005-0000-0000-0000DE9D0000}"/>
    <cellStyle name="Total 4 2 2 3 2 4" xfId="29457" xr:uid="{00000000-0005-0000-0000-0000DF9D0000}"/>
    <cellStyle name="Total 4 2 2 3 2 5" xfId="35893" xr:uid="{00000000-0005-0000-0000-0000E09D0000}"/>
    <cellStyle name="Total 4 2 2 3 3" xfId="19286" xr:uid="{00000000-0005-0000-0000-0000E19D0000}"/>
    <cellStyle name="Total 4 2 2 3 3 2" xfId="29460" xr:uid="{00000000-0005-0000-0000-0000E29D0000}"/>
    <cellStyle name="Total 4 2 2 3 3 3" xfId="37172" xr:uid="{00000000-0005-0000-0000-0000E39D0000}"/>
    <cellStyle name="Total 4 2 2 3 4" xfId="19287" xr:uid="{00000000-0005-0000-0000-0000E49D0000}"/>
    <cellStyle name="Total 4 2 2 3 4 2" xfId="29461" xr:uid="{00000000-0005-0000-0000-0000E59D0000}"/>
    <cellStyle name="Total 4 2 2 3 4 3" xfId="39716" xr:uid="{00000000-0005-0000-0000-0000E69D0000}"/>
    <cellStyle name="Total 4 2 2 3 5" xfId="29456" xr:uid="{00000000-0005-0000-0000-0000E79D0000}"/>
    <cellStyle name="Total 4 2 2 3 6" xfId="34615" xr:uid="{00000000-0005-0000-0000-0000E89D0000}"/>
    <cellStyle name="Total 4 2 2 4" xfId="29448" xr:uid="{00000000-0005-0000-0000-0000E99D0000}"/>
    <cellStyle name="Total 4 2 2 5" xfId="32660" xr:uid="{00000000-0005-0000-0000-0000EA9D0000}"/>
    <cellStyle name="Total 4 2 3" xfId="19288" xr:uid="{00000000-0005-0000-0000-0000EB9D0000}"/>
    <cellStyle name="Total 4 2 3 2" xfId="19289" xr:uid="{00000000-0005-0000-0000-0000EC9D0000}"/>
    <cellStyle name="Total 4 2 3 2 2" xfId="19290" xr:uid="{00000000-0005-0000-0000-0000ED9D0000}"/>
    <cellStyle name="Total 4 2 3 2 2 2" xfId="19291" xr:uid="{00000000-0005-0000-0000-0000EE9D0000}"/>
    <cellStyle name="Total 4 2 3 2 2 2 2" xfId="19292" xr:uid="{00000000-0005-0000-0000-0000EF9D0000}"/>
    <cellStyle name="Total 4 2 3 2 2 2 2 2" xfId="29466" xr:uid="{00000000-0005-0000-0000-0000F09D0000}"/>
    <cellStyle name="Total 4 2 3 2 2 2 2 3" xfId="39118" xr:uid="{00000000-0005-0000-0000-0000F19D0000}"/>
    <cellStyle name="Total 4 2 3 2 2 2 3" xfId="19293" xr:uid="{00000000-0005-0000-0000-0000F29D0000}"/>
    <cellStyle name="Total 4 2 3 2 2 2 3 2" xfId="29467" xr:uid="{00000000-0005-0000-0000-0000F39D0000}"/>
    <cellStyle name="Total 4 2 3 2 2 2 3 3" xfId="41658" xr:uid="{00000000-0005-0000-0000-0000F49D0000}"/>
    <cellStyle name="Total 4 2 3 2 2 2 4" xfId="29465" xr:uid="{00000000-0005-0000-0000-0000F59D0000}"/>
    <cellStyle name="Total 4 2 3 2 2 2 5" xfId="36565" xr:uid="{00000000-0005-0000-0000-0000F69D0000}"/>
    <cellStyle name="Total 4 2 3 2 2 3" xfId="19294" xr:uid="{00000000-0005-0000-0000-0000F79D0000}"/>
    <cellStyle name="Total 4 2 3 2 2 3 2" xfId="29468" xr:uid="{00000000-0005-0000-0000-0000F89D0000}"/>
    <cellStyle name="Total 4 2 3 2 2 3 3" xfId="37846" xr:uid="{00000000-0005-0000-0000-0000F99D0000}"/>
    <cellStyle name="Total 4 2 3 2 2 4" xfId="19295" xr:uid="{00000000-0005-0000-0000-0000FA9D0000}"/>
    <cellStyle name="Total 4 2 3 2 2 4 2" xfId="29469" xr:uid="{00000000-0005-0000-0000-0000FB9D0000}"/>
    <cellStyle name="Total 4 2 3 2 2 4 3" xfId="40388" xr:uid="{00000000-0005-0000-0000-0000FC9D0000}"/>
    <cellStyle name="Total 4 2 3 2 2 5" xfId="29464" xr:uid="{00000000-0005-0000-0000-0000FD9D0000}"/>
    <cellStyle name="Total 4 2 3 2 2 6" xfId="35286" xr:uid="{00000000-0005-0000-0000-0000FE9D0000}"/>
    <cellStyle name="Total 4 2 3 2 3" xfId="29463" xr:uid="{00000000-0005-0000-0000-0000FF9D0000}"/>
    <cellStyle name="Total 4 2 3 2 4" xfId="34014" xr:uid="{00000000-0005-0000-0000-0000009E0000}"/>
    <cellStyle name="Total 4 2 3 3" xfId="19296" xr:uid="{00000000-0005-0000-0000-0000019E0000}"/>
    <cellStyle name="Total 4 2 3 3 2" xfId="19297" xr:uid="{00000000-0005-0000-0000-0000029E0000}"/>
    <cellStyle name="Total 4 2 3 3 2 2" xfId="19298" xr:uid="{00000000-0005-0000-0000-0000039E0000}"/>
    <cellStyle name="Total 4 2 3 3 2 2 2" xfId="29472" xr:uid="{00000000-0005-0000-0000-0000049E0000}"/>
    <cellStyle name="Total 4 2 3 3 2 2 3" xfId="38598" xr:uid="{00000000-0005-0000-0000-0000059E0000}"/>
    <cellStyle name="Total 4 2 3 3 2 3" xfId="19299" xr:uid="{00000000-0005-0000-0000-0000069E0000}"/>
    <cellStyle name="Total 4 2 3 3 2 3 2" xfId="29473" xr:uid="{00000000-0005-0000-0000-0000079E0000}"/>
    <cellStyle name="Total 4 2 3 3 2 3 3" xfId="41138" xr:uid="{00000000-0005-0000-0000-0000089E0000}"/>
    <cellStyle name="Total 4 2 3 3 2 4" xfId="29471" xr:uid="{00000000-0005-0000-0000-0000099E0000}"/>
    <cellStyle name="Total 4 2 3 3 2 5" xfId="36045" xr:uid="{00000000-0005-0000-0000-00000A9E0000}"/>
    <cellStyle name="Total 4 2 3 3 3" xfId="19300" xr:uid="{00000000-0005-0000-0000-00000B9E0000}"/>
    <cellStyle name="Total 4 2 3 3 3 2" xfId="29474" xr:uid="{00000000-0005-0000-0000-00000C9E0000}"/>
    <cellStyle name="Total 4 2 3 3 3 3" xfId="37324" xr:uid="{00000000-0005-0000-0000-00000D9E0000}"/>
    <cellStyle name="Total 4 2 3 3 4" xfId="19301" xr:uid="{00000000-0005-0000-0000-00000E9E0000}"/>
    <cellStyle name="Total 4 2 3 3 4 2" xfId="29475" xr:uid="{00000000-0005-0000-0000-00000F9E0000}"/>
    <cellStyle name="Total 4 2 3 3 4 3" xfId="39868" xr:uid="{00000000-0005-0000-0000-0000109E0000}"/>
    <cellStyle name="Total 4 2 3 3 5" xfId="29470" xr:uid="{00000000-0005-0000-0000-0000119E0000}"/>
    <cellStyle name="Total 4 2 3 3 6" xfId="34763" xr:uid="{00000000-0005-0000-0000-0000129E0000}"/>
    <cellStyle name="Total 4 2 3 4" xfId="29462" xr:uid="{00000000-0005-0000-0000-0000139E0000}"/>
    <cellStyle name="Total 4 2 3 5" xfId="32804" xr:uid="{00000000-0005-0000-0000-0000149E0000}"/>
    <cellStyle name="Total 4 2 4" xfId="19302" xr:uid="{00000000-0005-0000-0000-0000159E0000}"/>
    <cellStyle name="Total 4 2 4 2" xfId="19303" xr:uid="{00000000-0005-0000-0000-0000169E0000}"/>
    <cellStyle name="Total 4 2 4 2 2" xfId="19304" xr:uid="{00000000-0005-0000-0000-0000179E0000}"/>
    <cellStyle name="Total 4 2 4 2 2 2" xfId="19305" xr:uid="{00000000-0005-0000-0000-0000189E0000}"/>
    <cellStyle name="Total 4 2 4 2 2 2 2" xfId="19306" xr:uid="{00000000-0005-0000-0000-0000199E0000}"/>
    <cellStyle name="Total 4 2 4 2 2 2 2 2" xfId="29480" xr:uid="{00000000-0005-0000-0000-00001A9E0000}"/>
    <cellStyle name="Total 4 2 4 2 2 2 2 3" xfId="39277" xr:uid="{00000000-0005-0000-0000-00001B9E0000}"/>
    <cellStyle name="Total 4 2 4 2 2 2 3" xfId="19307" xr:uid="{00000000-0005-0000-0000-00001C9E0000}"/>
    <cellStyle name="Total 4 2 4 2 2 2 3 2" xfId="29481" xr:uid="{00000000-0005-0000-0000-00001D9E0000}"/>
    <cellStyle name="Total 4 2 4 2 2 2 3 3" xfId="41817" xr:uid="{00000000-0005-0000-0000-00001E9E0000}"/>
    <cellStyle name="Total 4 2 4 2 2 2 4" xfId="29479" xr:uid="{00000000-0005-0000-0000-00001F9E0000}"/>
    <cellStyle name="Total 4 2 4 2 2 2 5" xfId="36724" xr:uid="{00000000-0005-0000-0000-0000209E0000}"/>
    <cellStyle name="Total 4 2 4 2 2 3" xfId="19308" xr:uid="{00000000-0005-0000-0000-0000219E0000}"/>
    <cellStyle name="Total 4 2 4 2 2 3 2" xfId="29482" xr:uid="{00000000-0005-0000-0000-0000229E0000}"/>
    <cellStyle name="Total 4 2 4 2 2 3 3" xfId="38007" xr:uid="{00000000-0005-0000-0000-0000239E0000}"/>
    <cellStyle name="Total 4 2 4 2 2 4" xfId="19309" xr:uid="{00000000-0005-0000-0000-0000249E0000}"/>
    <cellStyle name="Total 4 2 4 2 2 4 2" xfId="29483" xr:uid="{00000000-0005-0000-0000-0000259E0000}"/>
    <cellStyle name="Total 4 2 4 2 2 4 3" xfId="40547" xr:uid="{00000000-0005-0000-0000-0000269E0000}"/>
    <cellStyle name="Total 4 2 4 2 2 5" xfId="29478" xr:uid="{00000000-0005-0000-0000-0000279E0000}"/>
    <cellStyle name="Total 4 2 4 2 2 6" xfId="35447" xr:uid="{00000000-0005-0000-0000-0000289E0000}"/>
    <cellStyle name="Total 4 2 4 2 3" xfId="29477" xr:uid="{00000000-0005-0000-0000-0000299E0000}"/>
    <cellStyle name="Total 4 2 4 2 4" xfId="34175" xr:uid="{00000000-0005-0000-0000-00002A9E0000}"/>
    <cellStyle name="Total 4 2 4 3" xfId="19310" xr:uid="{00000000-0005-0000-0000-00002B9E0000}"/>
    <cellStyle name="Total 4 2 4 3 2" xfId="19311" xr:uid="{00000000-0005-0000-0000-00002C9E0000}"/>
    <cellStyle name="Total 4 2 4 3 2 2" xfId="19312" xr:uid="{00000000-0005-0000-0000-00002D9E0000}"/>
    <cellStyle name="Total 4 2 4 3 2 2 2" xfId="29486" xr:uid="{00000000-0005-0000-0000-00002E9E0000}"/>
    <cellStyle name="Total 4 2 4 3 2 2 3" xfId="38757" xr:uid="{00000000-0005-0000-0000-00002F9E0000}"/>
    <cellStyle name="Total 4 2 4 3 2 3" xfId="19313" xr:uid="{00000000-0005-0000-0000-0000309E0000}"/>
    <cellStyle name="Total 4 2 4 3 2 3 2" xfId="29487" xr:uid="{00000000-0005-0000-0000-0000319E0000}"/>
    <cellStyle name="Total 4 2 4 3 2 3 3" xfId="41297" xr:uid="{00000000-0005-0000-0000-0000329E0000}"/>
    <cellStyle name="Total 4 2 4 3 2 4" xfId="29485" xr:uid="{00000000-0005-0000-0000-0000339E0000}"/>
    <cellStyle name="Total 4 2 4 3 2 5" xfId="36204" xr:uid="{00000000-0005-0000-0000-0000349E0000}"/>
    <cellStyle name="Total 4 2 4 3 3" xfId="19314" xr:uid="{00000000-0005-0000-0000-0000359E0000}"/>
    <cellStyle name="Total 4 2 4 3 3 2" xfId="29488" xr:uid="{00000000-0005-0000-0000-0000369E0000}"/>
    <cellStyle name="Total 4 2 4 3 3 3" xfId="37485" xr:uid="{00000000-0005-0000-0000-0000379E0000}"/>
    <cellStyle name="Total 4 2 4 3 4" xfId="19315" xr:uid="{00000000-0005-0000-0000-0000389E0000}"/>
    <cellStyle name="Total 4 2 4 3 4 2" xfId="29489" xr:uid="{00000000-0005-0000-0000-0000399E0000}"/>
    <cellStyle name="Total 4 2 4 3 4 3" xfId="40027" xr:uid="{00000000-0005-0000-0000-00003A9E0000}"/>
    <cellStyle name="Total 4 2 4 3 5" xfId="29484" xr:uid="{00000000-0005-0000-0000-00003B9E0000}"/>
    <cellStyle name="Total 4 2 4 3 6" xfId="34925" xr:uid="{00000000-0005-0000-0000-00003C9E0000}"/>
    <cellStyle name="Total 4 2 4 4" xfId="29476" xr:uid="{00000000-0005-0000-0000-00003D9E0000}"/>
    <cellStyle name="Total 4 2 4 5" xfId="33639" xr:uid="{00000000-0005-0000-0000-00003E9E0000}"/>
    <cellStyle name="Total 4 2 5" xfId="19316" xr:uid="{00000000-0005-0000-0000-00003F9E0000}"/>
    <cellStyle name="Total 4 2 5 2" xfId="19317" xr:uid="{00000000-0005-0000-0000-0000409E0000}"/>
    <cellStyle name="Total 4 2 5 2 2" xfId="19318" xr:uid="{00000000-0005-0000-0000-0000419E0000}"/>
    <cellStyle name="Total 4 2 5 2 2 2" xfId="19319" xr:uid="{00000000-0005-0000-0000-0000429E0000}"/>
    <cellStyle name="Total 4 2 5 2 2 2 2" xfId="29493" xr:uid="{00000000-0005-0000-0000-0000439E0000}"/>
    <cellStyle name="Total 4 2 5 2 2 2 3" xfId="38296" xr:uid="{00000000-0005-0000-0000-0000449E0000}"/>
    <cellStyle name="Total 4 2 5 2 2 3" xfId="19320" xr:uid="{00000000-0005-0000-0000-0000459E0000}"/>
    <cellStyle name="Total 4 2 5 2 2 3 2" xfId="29494" xr:uid="{00000000-0005-0000-0000-0000469E0000}"/>
    <cellStyle name="Total 4 2 5 2 2 3 3" xfId="40836" xr:uid="{00000000-0005-0000-0000-0000479E0000}"/>
    <cellStyle name="Total 4 2 5 2 2 4" xfId="29492" xr:uid="{00000000-0005-0000-0000-0000489E0000}"/>
    <cellStyle name="Total 4 2 5 2 2 5" xfId="35743" xr:uid="{00000000-0005-0000-0000-0000499E0000}"/>
    <cellStyle name="Total 4 2 5 2 3" xfId="19321" xr:uid="{00000000-0005-0000-0000-00004A9E0000}"/>
    <cellStyle name="Total 4 2 5 2 3 2" xfId="29495" xr:uid="{00000000-0005-0000-0000-00004B9E0000}"/>
    <cellStyle name="Total 4 2 5 2 3 3" xfId="37022" xr:uid="{00000000-0005-0000-0000-00004C9E0000}"/>
    <cellStyle name="Total 4 2 5 2 4" xfId="19322" xr:uid="{00000000-0005-0000-0000-00004D9E0000}"/>
    <cellStyle name="Total 4 2 5 2 4 2" xfId="29496" xr:uid="{00000000-0005-0000-0000-00004E9E0000}"/>
    <cellStyle name="Total 4 2 5 2 4 3" xfId="39566" xr:uid="{00000000-0005-0000-0000-00004F9E0000}"/>
    <cellStyle name="Total 4 2 5 2 5" xfId="29491" xr:uid="{00000000-0005-0000-0000-0000509E0000}"/>
    <cellStyle name="Total 4 2 5 2 6" xfId="34468" xr:uid="{00000000-0005-0000-0000-0000519E0000}"/>
    <cellStyle name="Total 4 2 5 3" xfId="29490" xr:uid="{00000000-0005-0000-0000-0000529E0000}"/>
    <cellStyle name="Total 4 2 5 4" xfId="32500" xr:uid="{00000000-0005-0000-0000-0000539E0000}"/>
    <cellStyle name="Total 4 2 6" xfId="19323" xr:uid="{00000000-0005-0000-0000-0000549E0000}"/>
    <cellStyle name="Total 4 2 6 2" xfId="19324" xr:uid="{00000000-0005-0000-0000-0000559E0000}"/>
    <cellStyle name="Total 4 2 6 2 2" xfId="19325" xr:uid="{00000000-0005-0000-0000-0000569E0000}"/>
    <cellStyle name="Total 4 2 6 2 2 2" xfId="19326" xr:uid="{00000000-0005-0000-0000-0000579E0000}"/>
    <cellStyle name="Total 4 2 6 2 2 2 2" xfId="29500" xr:uid="{00000000-0005-0000-0000-0000589E0000}"/>
    <cellStyle name="Total 4 2 6 2 2 2 3" xfId="38816" xr:uid="{00000000-0005-0000-0000-0000599E0000}"/>
    <cellStyle name="Total 4 2 6 2 2 3" xfId="19327" xr:uid="{00000000-0005-0000-0000-00005A9E0000}"/>
    <cellStyle name="Total 4 2 6 2 2 3 2" xfId="29501" xr:uid="{00000000-0005-0000-0000-00005B9E0000}"/>
    <cellStyle name="Total 4 2 6 2 2 3 3" xfId="41356" xr:uid="{00000000-0005-0000-0000-00005C9E0000}"/>
    <cellStyle name="Total 4 2 6 2 2 4" xfId="29499" xr:uid="{00000000-0005-0000-0000-00005D9E0000}"/>
    <cellStyle name="Total 4 2 6 2 2 5" xfId="36263" xr:uid="{00000000-0005-0000-0000-00005E9E0000}"/>
    <cellStyle name="Total 4 2 6 2 3" xfId="19328" xr:uid="{00000000-0005-0000-0000-00005F9E0000}"/>
    <cellStyle name="Total 4 2 6 2 3 2" xfId="29502" xr:uid="{00000000-0005-0000-0000-0000609E0000}"/>
    <cellStyle name="Total 4 2 6 2 3 3" xfId="37544" xr:uid="{00000000-0005-0000-0000-0000619E0000}"/>
    <cellStyle name="Total 4 2 6 2 4" xfId="19329" xr:uid="{00000000-0005-0000-0000-0000629E0000}"/>
    <cellStyle name="Total 4 2 6 2 4 2" xfId="29503" xr:uid="{00000000-0005-0000-0000-0000639E0000}"/>
    <cellStyle name="Total 4 2 6 2 4 3" xfId="40086" xr:uid="{00000000-0005-0000-0000-0000649E0000}"/>
    <cellStyle name="Total 4 2 6 2 5" xfId="29498" xr:uid="{00000000-0005-0000-0000-0000659E0000}"/>
    <cellStyle name="Total 4 2 6 2 6" xfId="34984" xr:uid="{00000000-0005-0000-0000-0000669E0000}"/>
    <cellStyle name="Total 4 2 6 3" xfId="29497" xr:uid="{00000000-0005-0000-0000-0000679E0000}"/>
    <cellStyle name="Total 4 2 6 4" xfId="33712" xr:uid="{00000000-0005-0000-0000-0000689E0000}"/>
    <cellStyle name="Total 4 2 7" xfId="19330" xr:uid="{00000000-0005-0000-0000-0000699E0000}"/>
    <cellStyle name="Total 4 2 7 2" xfId="19331" xr:uid="{00000000-0005-0000-0000-00006A9E0000}"/>
    <cellStyle name="Total 4 2 7 2 2" xfId="19332" xr:uid="{00000000-0005-0000-0000-00006B9E0000}"/>
    <cellStyle name="Total 4 2 7 2 2 2" xfId="29506" xr:uid="{00000000-0005-0000-0000-00006C9E0000}"/>
    <cellStyle name="Total 4 2 7 2 2 3" xfId="38159" xr:uid="{00000000-0005-0000-0000-00006D9E0000}"/>
    <cellStyle name="Total 4 2 7 2 3" xfId="19333" xr:uid="{00000000-0005-0000-0000-00006E9E0000}"/>
    <cellStyle name="Total 4 2 7 2 3 2" xfId="29507" xr:uid="{00000000-0005-0000-0000-00006F9E0000}"/>
    <cellStyle name="Total 4 2 7 2 3 3" xfId="40699" xr:uid="{00000000-0005-0000-0000-0000709E0000}"/>
    <cellStyle name="Total 4 2 7 2 4" xfId="29505" xr:uid="{00000000-0005-0000-0000-0000719E0000}"/>
    <cellStyle name="Total 4 2 7 2 5" xfId="35606" xr:uid="{00000000-0005-0000-0000-0000729E0000}"/>
    <cellStyle name="Total 4 2 7 3" xfId="19334" xr:uid="{00000000-0005-0000-0000-0000739E0000}"/>
    <cellStyle name="Total 4 2 7 3 2" xfId="29508" xr:uid="{00000000-0005-0000-0000-0000749E0000}"/>
    <cellStyle name="Total 4 2 7 3 3" xfId="36885" xr:uid="{00000000-0005-0000-0000-0000759E0000}"/>
    <cellStyle name="Total 4 2 7 4" xfId="19335" xr:uid="{00000000-0005-0000-0000-0000769E0000}"/>
    <cellStyle name="Total 4 2 7 4 2" xfId="29509" xr:uid="{00000000-0005-0000-0000-0000779E0000}"/>
    <cellStyle name="Total 4 2 7 4 3" xfId="39429" xr:uid="{00000000-0005-0000-0000-0000789E0000}"/>
    <cellStyle name="Total 4 2 7 5" xfId="29504" xr:uid="{00000000-0005-0000-0000-0000799E0000}"/>
    <cellStyle name="Total 4 2 7 6" xfId="34331" xr:uid="{00000000-0005-0000-0000-00007A9E0000}"/>
    <cellStyle name="Total 4 2 8" xfId="19273" xr:uid="{00000000-0005-0000-0000-00007B9E0000}"/>
    <cellStyle name="Total 4 2 9" xfId="29447" xr:uid="{00000000-0005-0000-0000-00007C9E0000}"/>
    <cellStyle name="Total 4 3" xfId="2877" xr:uid="{00000000-0005-0000-0000-00007D9E0000}"/>
    <cellStyle name="Total 4 3 2" xfId="19337" xr:uid="{00000000-0005-0000-0000-00007E9E0000}"/>
    <cellStyle name="Total 4 3 2 2" xfId="19338" xr:uid="{00000000-0005-0000-0000-00007F9E0000}"/>
    <cellStyle name="Total 4 3 2 2 2" xfId="19339" xr:uid="{00000000-0005-0000-0000-0000809E0000}"/>
    <cellStyle name="Total 4 3 2 2 2 2" xfId="19340" xr:uid="{00000000-0005-0000-0000-0000819E0000}"/>
    <cellStyle name="Total 4 3 2 2 2 2 2" xfId="29514" xr:uid="{00000000-0005-0000-0000-0000829E0000}"/>
    <cellStyle name="Total 4 3 2 2 2 2 3" xfId="38887" xr:uid="{00000000-0005-0000-0000-0000839E0000}"/>
    <cellStyle name="Total 4 3 2 2 2 3" xfId="19341" xr:uid="{00000000-0005-0000-0000-0000849E0000}"/>
    <cellStyle name="Total 4 3 2 2 2 3 2" xfId="29515" xr:uid="{00000000-0005-0000-0000-0000859E0000}"/>
    <cellStyle name="Total 4 3 2 2 2 3 3" xfId="41427" xr:uid="{00000000-0005-0000-0000-0000869E0000}"/>
    <cellStyle name="Total 4 3 2 2 2 4" xfId="29513" xr:uid="{00000000-0005-0000-0000-0000879E0000}"/>
    <cellStyle name="Total 4 3 2 2 2 5" xfId="36334" xr:uid="{00000000-0005-0000-0000-0000889E0000}"/>
    <cellStyle name="Total 4 3 2 2 3" xfId="19342" xr:uid="{00000000-0005-0000-0000-0000899E0000}"/>
    <cellStyle name="Total 4 3 2 2 3 2" xfId="29516" xr:uid="{00000000-0005-0000-0000-00008A9E0000}"/>
    <cellStyle name="Total 4 3 2 2 3 3" xfId="37615" xr:uid="{00000000-0005-0000-0000-00008B9E0000}"/>
    <cellStyle name="Total 4 3 2 2 4" xfId="19343" xr:uid="{00000000-0005-0000-0000-00008C9E0000}"/>
    <cellStyle name="Total 4 3 2 2 4 2" xfId="29517" xr:uid="{00000000-0005-0000-0000-00008D9E0000}"/>
    <cellStyle name="Total 4 3 2 2 4 3" xfId="40157" xr:uid="{00000000-0005-0000-0000-00008E9E0000}"/>
    <cellStyle name="Total 4 3 2 2 5" xfId="29512" xr:uid="{00000000-0005-0000-0000-00008F9E0000}"/>
    <cellStyle name="Total 4 3 2 2 6" xfId="35055" xr:uid="{00000000-0005-0000-0000-0000909E0000}"/>
    <cellStyle name="Total 4 3 2 3" xfId="29511" xr:uid="{00000000-0005-0000-0000-0000919E0000}"/>
    <cellStyle name="Total 4 3 2 4" xfId="33784" xr:uid="{00000000-0005-0000-0000-0000929E0000}"/>
    <cellStyle name="Total 4 3 3" xfId="19344" xr:uid="{00000000-0005-0000-0000-0000939E0000}"/>
    <cellStyle name="Total 4 3 3 2" xfId="19345" xr:uid="{00000000-0005-0000-0000-0000949E0000}"/>
    <cellStyle name="Total 4 3 3 2 2" xfId="19346" xr:uid="{00000000-0005-0000-0000-0000959E0000}"/>
    <cellStyle name="Total 4 3 3 2 2 2" xfId="29520" xr:uid="{00000000-0005-0000-0000-0000969E0000}"/>
    <cellStyle name="Total 4 3 3 2 2 3" xfId="38367" xr:uid="{00000000-0005-0000-0000-0000979E0000}"/>
    <cellStyle name="Total 4 3 3 2 3" xfId="19347" xr:uid="{00000000-0005-0000-0000-0000989E0000}"/>
    <cellStyle name="Total 4 3 3 2 3 2" xfId="29521" xr:uid="{00000000-0005-0000-0000-0000999E0000}"/>
    <cellStyle name="Total 4 3 3 2 3 3" xfId="40907" xr:uid="{00000000-0005-0000-0000-00009A9E0000}"/>
    <cellStyle name="Total 4 3 3 2 4" xfId="29519" xr:uid="{00000000-0005-0000-0000-00009B9E0000}"/>
    <cellStyle name="Total 4 3 3 2 5" xfId="35814" xr:uid="{00000000-0005-0000-0000-00009C9E0000}"/>
    <cellStyle name="Total 4 3 3 3" xfId="19348" xr:uid="{00000000-0005-0000-0000-00009D9E0000}"/>
    <cellStyle name="Total 4 3 3 3 2" xfId="29522" xr:uid="{00000000-0005-0000-0000-00009E9E0000}"/>
    <cellStyle name="Total 4 3 3 3 3" xfId="37093" xr:uid="{00000000-0005-0000-0000-00009F9E0000}"/>
    <cellStyle name="Total 4 3 3 4" xfId="19349" xr:uid="{00000000-0005-0000-0000-0000A09E0000}"/>
    <cellStyle name="Total 4 3 3 4 2" xfId="29523" xr:uid="{00000000-0005-0000-0000-0000A19E0000}"/>
    <cellStyle name="Total 4 3 3 4 3" xfId="39637" xr:uid="{00000000-0005-0000-0000-0000A29E0000}"/>
    <cellStyle name="Total 4 3 3 5" xfId="29518" xr:uid="{00000000-0005-0000-0000-0000A39E0000}"/>
    <cellStyle name="Total 4 3 3 6" xfId="34537" xr:uid="{00000000-0005-0000-0000-0000A49E0000}"/>
    <cellStyle name="Total 4 3 4" xfId="19350" xr:uid="{00000000-0005-0000-0000-0000A59E0000}"/>
    <cellStyle name="Total 4 3 4 2" xfId="29524" xr:uid="{00000000-0005-0000-0000-0000A69E0000}"/>
    <cellStyle name="Total 4 3 5" xfId="19336" xr:uid="{00000000-0005-0000-0000-0000A79E0000}"/>
    <cellStyle name="Total 4 3 6" xfId="29510" xr:uid="{00000000-0005-0000-0000-0000A89E0000}"/>
    <cellStyle name="Total 4 3 7" xfId="32580" xr:uid="{00000000-0005-0000-0000-0000A99E0000}"/>
    <cellStyle name="Total 4 4" xfId="2878" xr:uid="{00000000-0005-0000-0000-0000AA9E0000}"/>
    <cellStyle name="Total 4 4 2" xfId="19352" xr:uid="{00000000-0005-0000-0000-0000AB9E0000}"/>
    <cellStyle name="Total 4 4 2 2" xfId="19353" xr:uid="{00000000-0005-0000-0000-0000AC9E0000}"/>
    <cellStyle name="Total 4 4 2 2 2" xfId="19354" xr:uid="{00000000-0005-0000-0000-0000AD9E0000}"/>
    <cellStyle name="Total 4 4 2 2 2 2" xfId="19355" xr:uid="{00000000-0005-0000-0000-0000AE9E0000}"/>
    <cellStyle name="Total 4 4 2 2 2 2 2" xfId="29529" xr:uid="{00000000-0005-0000-0000-0000AF9E0000}"/>
    <cellStyle name="Total 4 4 2 2 2 2 3" xfId="39038" xr:uid="{00000000-0005-0000-0000-0000B09E0000}"/>
    <cellStyle name="Total 4 4 2 2 2 3" xfId="19356" xr:uid="{00000000-0005-0000-0000-0000B19E0000}"/>
    <cellStyle name="Total 4 4 2 2 2 3 2" xfId="29530" xr:uid="{00000000-0005-0000-0000-0000B29E0000}"/>
    <cellStyle name="Total 4 4 2 2 2 3 3" xfId="41578" xr:uid="{00000000-0005-0000-0000-0000B39E0000}"/>
    <cellStyle name="Total 4 4 2 2 2 4" xfId="29528" xr:uid="{00000000-0005-0000-0000-0000B49E0000}"/>
    <cellStyle name="Total 4 4 2 2 2 5" xfId="36485" xr:uid="{00000000-0005-0000-0000-0000B59E0000}"/>
    <cellStyle name="Total 4 4 2 2 3" xfId="19357" xr:uid="{00000000-0005-0000-0000-0000B69E0000}"/>
    <cellStyle name="Total 4 4 2 2 3 2" xfId="29531" xr:uid="{00000000-0005-0000-0000-0000B79E0000}"/>
    <cellStyle name="Total 4 4 2 2 3 3" xfId="37766" xr:uid="{00000000-0005-0000-0000-0000B89E0000}"/>
    <cellStyle name="Total 4 4 2 2 4" xfId="19358" xr:uid="{00000000-0005-0000-0000-0000B99E0000}"/>
    <cellStyle name="Total 4 4 2 2 4 2" xfId="29532" xr:uid="{00000000-0005-0000-0000-0000BA9E0000}"/>
    <cellStyle name="Total 4 4 2 2 4 3" xfId="40308" xr:uid="{00000000-0005-0000-0000-0000BB9E0000}"/>
    <cellStyle name="Total 4 4 2 2 5" xfId="29527" xr:uid="{00000000-0005-0000-0000-0000BC9E0000}"/>
    <cellStyle name="Total 4 4 2 2 6" xfId="35206" xr:uid="{00000000-0005-0000-0000-0000BD9E0000}"/>
    <cellStyle name="Total 4 4 2 3" xfId="29526" xr:uid="{00000000-0005-0000-0000-0000BE9E0000}"/>
    <cellStyle name="Total 4 4 2 4" xfId="33935" xr:uid="{00000000-0005-0000-0000-0000BF9E0000}"/>
    <cellStyle name="Total 4 4 3" xfId="19359" xr:uid="{00000000-0005-0000-0000-0000C09E0000}"/>
    <cellStyle name="Total 4 4 3 2" xfId="19360" xr:uid="{00000000-0005-0000-0000-0000C19E0000}"/>
    <cellStyle name="Total 4 4 3 2 2" xfId="19361" xr:uid="{00000000-0005-0000-0000-0000C29E0000}"/>
    <cellStyle name="Total 4 4 3 2 2 2" xfId="29535" xr:uid="{00000000-0005-0000-0000-0000C39E0000}"/>
    <cellStyle name="Total 4 4 3 2 2 3" xfId="38518" xr:uid="{00000000-0005-0000-0000-0000C49E0000}"/>
    <cellStyle name="Total 4 4 3 2 3" xfId="19362" xr:uid="{00000000-0005-0000-0000-0000C59E0000}"/>
    <cellStyle name="Total 4 4 3 2 3 2" xfId="29536" xr:uid="{00000000-0005-0000-0000-0000C69E0000}"/>
    <cellStyle name="Total 4 4 3 2 3 3" xfId="41058" xr:uid="{00000000-0005-0000-0000-0000C79E0000}"/>
    <cellStyle name="Total 4 4 3 2 4" xfId="29534" xr:uid="{00000000-0005-0000-0000-0000C89E0000}"/>
    <cellStyle name="Total 4 4 3 2 5" xfId="35965" xr:uid="{00000000-0005-0000-0000-0000C99E0000}"/>
    <cellStyle name="Total 4 4 3 3" xfId="19363" xr:uid="{00000000-0005-0000-0000-0000CA9E0000}"/>
    <cellStyle name="Total 4 4 3 3 2" xfId="29537" xr:uid="{00000000-0005-0000-0000-0000CB9E0000}"/>
    <cellStyle name="Total 4 4 3 3 3" xfId="37244" xr:uid="{00000000-0005-0000-0000-0000CC9E0000}"/>
    <cellStyle name="Total 4 4 3 4" xfId="19364" xr:uid="{00000000-0005-0000-0000-0000CD9E0000}"/>
    <cellStyle name="Total 4 4 3 4 2" xfId="29538" xr:uid="{00000000-0005-0000-0000-0000CE9E0000}"/>
    <cellStyle name="Total 4 4 3 4 3" xfId="39788" xr:uid="{00000000-0005-0000-0000-0000CF9E0000}"/>
    <cellStyle name="Total 4 4 3 5" xfId="29533" xr:uid="{00000000-0005-0000-0000-0000D09E0000}"/>
    <cellStyle name="Total 4 4 3 6" xfId="34684" xr:uid="{00000000-0005-0000-0000-0000D19E0000}"/>
    <cellStyle name="Total 4 4 4" xfId="19365" xr:uid="{00000000-0005-0000-0000-0000D29E0000}"/>
    <cellStyle name="Total 4 4 4 2" xfId="29539" xr:uid="{00000000-0005-0000-0000-0000D39E0000}"/>
    <cellStyle name="Total 4 4 5" xfId="19351" xr:uid="{00000000-0005-0000-0000-0000D49E0000}"/>
    <cellStyle name="Total 4 4 6" xfId="29525" xr:uid="{00000000-0005-0000-0000-0000D59E0000}"/>
    <cellStyle name="Total 4 4 7" xfId="32731" xr:uid="{00000000-0005-0000-0000-0000D69E0000}"/>
    <cellStyle name="Total 4 5" xfId="19366" xr:uid="{00000000-0005-0000-0000-0000D79E0000}"/>
    <cellStyle name="Total 4 5 2" xfId="19367" xr:uid="{00000000-0005-0000-0000-0000D89E0000}"/>
    <cellStyle name="Total 4 5 2 2" xfId="19368" xr:uid="{00000000-0005-0000-0000-0000D99E0000}"/>
    <cellStyle name="Total 4 5 2 2 2" xfId="19369" xr:uid="{00000000-0005-0000-0000-0000DA9E0000}"/>
    <cellStyle name="Total 4 5 2 2 2 2" xfId="19370" xr:uid="{00000000-0005-0000-0000-0000DB9E0000}"/>
    <cellStyle name="Total 4 5 2 2 2 2 2" xfId="29544" xr:uid="{00000000-0005-0000-0000-0000DC9E0000}"/>
    <cellStyle name="Total 4 5 2 2 2 2 3" xfId="39197" xr:uid="{00000000-0005-0000-0000-0000DD9E0000}"/>
    <cellStyle name="Total 4 5 2 2 2 3" xfId="19371" xr:uid="{00000000-0005-0000-0000-0000DE9E0000}"/>
    <cellStyle name="Total 4 5 2 2 2 3 2" xfId="29545" xr:uid="{00000000-0005-0000-0000-0000DF9E0000}"/>
    <cellStyle name="Total 4 5 2 2 2 3 3" xfId="41737" xr:uid="{00000000-0005-0000-0000-0000E09E0000}"/>
    <cellStyle name="Total 4 5 2 2 2 4" xfId="29543" xr:uid="{00000000-0005-0000-0000-0000E19E0000}"/>
    <cellStyle name="Total 4 5 2 2 2 5" xfId="36644" xr:uid="{00000000-0005-0000-0000-0000E29E0000}"/>
    <cellStyle name="Total 4 5 2 2 3" xfId="19372" xr:uid="{00000000-0005-0000-0000-0000E39E0000}"/>
    <cellStyle name="Total 4 5 2 2 3 2" xfId="29546" xr:uid="{00000000-0005-0000-0000-0000E49E0000}"/>
    <cellStyle name="Total 4 5 2 2 3 3" xfId="37927" xr:uid="{00000000-0005-0000-0000-0000E59E0000}"/>
    <cellStyle name="Total 4 5 2 2 4" xfId="19373" xr:uid="{00000000-0005-0000-0000-0000E69E0000}"/>
    <cellStyle name="Total 4 5 2 2 4 2" xfId="29547" xr:uid="{00000000-0005-0000-0000-0000E79E0000}"/>
    <cellStyle name="Total 4 5 2 2 4 3" xfId="40467" xr:uid="{00000000-0005-0000-0000-0000E89E0000}"/>
    <cellStyle name="Total 4 5 2 2 5" xfId="29542" xr:uid="{00000000-0005-0000-0000-0000E99E0000}"/>
    <cellStyle name="Total 4 5 2 2 6" xfId="35367" xr:uid="{00000000-0005-0000-0000-0000EA9E0000}"/>
    <cellStyle name="Total 4 5 2 3" xfId="29541" xr:uid="{00000000-0005-0000-0000-0000EB9E0000}"/>
    <cellStyle name="Total 4 5 2 4" xfId="34095" xr:uid="{00000000-0005-0000-0000-0000EC9E0000}"/>
    <cellStyle name="Total 4 5 3" xfId="19374" xr:uid="{00000000-0005-0000-0000-0000ED9E0000}"/>
    <cellStyle name="Total 4 5 3 2" xfId="19375" xr:uid="{00000000-0005-0000-0000-0000EE9E0000}"/>
    <cellStyle name="Total 4 5 3 2 2" xfId="19376" xr:uid="{00000000-0005-0000-0000-0000EF9E0000}"/>
    <cellStyle name="Total 4 5 3 2 2 2" xfId="29550" xr:uid="{00000000-0005-0000-0000-0000F09E0000}"/>
    <cellStyle name="Total 4 5 3 2 2 3" xfId="38677" xr:uid="{00000000-0005-0000-0000-0000F19E0000}"/>
    <cellStyle name="Total 4 5 3 2 3" xfId="19377" xr:uid="{00000000-0005-0000-0000-0000F29E0000}"/>
    <cellStyle name="Total 4 5 3 2 3 2" xfId="29551" xr:uid="{00000000-0005-0000-0000-0000F39E0000}"/>
    <cellStyle name="Total 4 5 3 2 3 3" xfId="41217" xr:uid="{00000000-0005-0000-0000-0000F49E0000}"/>
    <cellStyle name="Total 4 5 3 2 4" xfId="29549" xr:uid="{00000000-0005-0000-0000-0000F59E0000}"/>
    <cellStyle name="Total 4 5 3 2 5" xfId="36124" xr:uid="{00000000-0005-0000-0000-0000F69E0000}"/>
    <cellStyle name="Total 4 5 3 3" xfId="19378" xr:uid="{00000000-0005-0000-0000-0000F79E0000}"/>
    <cellStyle name="Total 4 5 3 3 2" xfId="29552" xr:uid="{00000000-0005-0000-0000-0000F89E0000}"/>
    <cellStyle name="Total 4 5 3 3 3" xfId="37405" xr:uid="{00000000-0005-0000-0000-0000F99E0000}"/>
    <cellStyle name="Total 4 5 3 4" xfId="19379" xr:uid="{00000000-0005-0000-0000-0000FA9E0000}"/>
    <cellStyle name="Total 4 5 3 4 2" xfId="29553" xr:uid="{00000000-0005-0000-0000-0000FB9E0000}"/>
    <cellStyle name="Total 4 5 3 4 3" xfId="39947" xr:uid="{00000000-0005-0000-0000-0000FC9E0000}"/>
    <cellStyle name="Total 4 5 3 5" xfId="29548" xr:uid="{00000000-0005-0000-0000-0000FD9E0000}"/>
    <cellStyle name="Total 4 5 3 6" xfId="34844" xr:uid="{00000000-0005-0000-0000-0000FE9E0000}"/>
    <cellStyle name="Total 4 5 4" xfId="19380" xr:uid="{00000000-0005-0000-0000-0000FF9E0000}"/>
    <cellStyle name="Total 4 5 4 2" xfId="29554" xr:uid="{00000000-0005-0000-0000-0000009F0000}"/>
    <cellStyle name="Total 4 5 5" xfId="29540" xr:uid="{00000000-0005-0000-0000-0000019F0000}"/>
    <cellStyle name="Total 4 5 6" xfId="32908" xr:uid="{00000000-0005-0000-0000-0000029F0000}"/>
    <cellStyle name="Total 4 6" xfId="19381" xr:uid="{00000000-0005-0000-0000-0000039F0000}"/>
    <cellStyle name="Total 4 6 2" xfId="19382" xr:uid="{00000000-0005-0000-0000-0000049F0000}"/>
    <cellStyle name="Total 4 6 2 2" xfId="19383" xr:uid="{00000000-0005-0000-0000-0000059F0000}"/>
    <cellStyle name="Total 4 6 2 2 2" xfId="19384" xr:uid="{00000000-0005-0000-0000-0000069F0000}"/>
    <cellStyle name="Total 4 6 2 2 2 2" xfId="29558" xr:uid="{00000000-0005-0000-0000-0000079F0000}"/>
    <cellStyle name="Total 4 6 2 2 2 3" xfId="38222" xr:uid="{00000000-0005-0000-0000-0000089F0000}"/>
    <cellStyle name="Total 4 6 2 2 3" xfId="19385" xr:uid="{00000000-0005-0000-0000-0000099F0000}"/>
    <cellStyle name="Total 4 6 2 2 3 2" xfId="29559" xr:uid="{00000000-0005-0000-0000-00000A9F0000}"/>
    <cellStyle name="Total 4 6 2 2 3 3" xfId="40762" xr:uid="{00000000-0005-0000-0000-00000B9F0000}"/>
    <cellStyle name="Total 4 6 2 2 4" xfId="29557" xr:uid="{00000000-0005-0000-0000-00000C9F0000}"/>
    <cellStyle name="Total 4 6 2 2 5" xfId="35669" xr:uid="{00000000-0005-0000-0000-00000D9F0000}"/>
    <cellStyle name="Total 4 6 2 3" xfId="19386" xr:uid="{00000000-0005-0000-0000-00000E9F0000}"/>
    <cellStyle name="Total 4 6 2 3 2" xfId="29560" xr:uid="{00000000-0005-0000-0000-00000F9F0000}"/>
    <cellStyle name="Total 4 6 2 3 3" xfId="36948" xr:uid="{00000000-0005-0000-0000-0000109F0000}"/>
    <cellStyle name="Total 4 6 2 4" xfId="19387" xr:uid="{00000000-0005-0000-0000-0000119F0000}"/>
    <cellStyle name="Total 4 6 2 4 2" xfId="29561" xr:uid="{00000000-0005-0000-0000-0000129F0000}"/>
    <cellStyle name="Total 4 6 2 4 3" xfId="39492" xr:uid="{00000000-0005-0000-0000-0000139F0000}"/>
    <cellStyle name="Total 4 6 2 5" xfId="29556" xr:uid="{00000000-0005-0000-0000-0000149F0000}"/>
    <cellStyle name="Total 4 6 2 6" xfId="34394" xr:uid="{00000000-0005-0000-0000-0000159F0000}"/>
    <cellStyle name="Total 4 6 3" xfId="29555" xr:uid="{00000000-0005-0000-0000-0000169F0000}"/>
    <cellStyle name="Total 4 6 4" xfId="31795" xr:uid="{00000000-0005-0000-0000-0000179F0000}"/>
    <cellStyle name="Total 4 7" xfId="19388" xr:uid="{00000000-0005-0000-0000-0000189F0000}"/>
    <cellStyle name="Total 4 7 2" xfId="19389" xr:uid="{00000000-0005-0000-0000-0000199F0000}"/>
    <cellStyle name="Total 4 7 2 2" xfId="19390" xr:uid="{00000000-0005-0000-0000-00001A9F0000}"/>
    <cellStyle name="Total 4 7 2 2 2" xfId="29564" xr:uid="{00000000-0005-0000-0000-00001B9F0000}"/>
    <cellStyle name="Total 4 7 2 2 3" xfId="38079" xr:uid="{00000000-0005-0000-0000-00001C9F0000}"/>
    <cellStyle name="Total 4 7 2 3" xfId="19391" xr:uid="{00000000-0005-0000-0000-00001D9F0000}"/>
    <cellStyle name="Total 4 7 2 3 2" xfId="29565" xr:uid="{00000000-0005-0000-0000-00001E9F0000}"/>
    <cellStyle name="Total 4 7 2 3 3" xfId="40619" xr:uid="{00000000-0005-0000-0000-00001F9F0000}"/>
    <cellStyle name="Total 4 7 2 4" xfId="29563" xr:uid="{00000000-0005-0000-0000-0000209F0000}"/>
    <cellStyle name="Total 4 7 2 5" xfId="35526" xr:uid="{00000000-0005-0000-0000-0000219F0000}"/>
    <cellStyle name="Total 4 7 3" xfId="19392" xr:uid="{00000000-0005-0000-0000-0000229F0000}"/>
    <cellStyle name="Total 4 7 3 2" xfId="29566" xr:uid="{00000000-0005-0000-0000-0000239F0000}"/>
    <cellStyle name="Total 4 7 3 3" xfId="36805" xr:uid="{00000000-0005-0000-0000-0000249F0000}"/>
    <cellStyle name="Total 4 7 4" xfId="19393" xr:uid="{00000000-0005-0000-0000-0000259F0000}"/>
    <cellStyle name="Total 4 7 4 2" xfId="29567" xr:uid="{00000000-0005-0000-0000-0000269F0000}"/>
    <cellStyle name="Total 4 7 4 3" xfId="39349" xr:uid="{00000000-0005-0000-0000-0000279F0000}"/>
    <cellStyle name="Total 4 7 5" xfId="29562" xr:uid="{00000000-0005-0000-0000-0000289F0000}"/>
    <cellStyle name="Total 4 7 6" xfId="34251" xr:uid="{00000000-0005-0000-0000-0000299F0000}"/>
    <cellStyle name="Total 4 8" xfId="19394" xr:uid="{00000000-0005-0000-0000-00002A9F0000}"/>
    <cellStyle name="Total 4 8 2" xfId="29568" xr:uid="{00000000-0005-0000-0000-00002B9F0000}"/>
    <cellStyle name="Total 4 8 3" xfId="42485" xr:uid="{00000000-0005-0000-0000-00002C9F0000}"/>
    <cellStyle name="Total 4 9" xfId="19272" xr:uid="{00000000-0005-0000-0000-00002D9F0000}"/>
    <cellStyle name="Total 5" xfId="2879" xr:uid="{00000000-0005-0000-0000-00002E9F0000}"/>
    <cellStyle name="Total 5 10" xfId="29569" xr:uid="{00000000-0005-0000-0000-00002F9F0000}"/>
    <cellStyle name="Total 5 2" xfId="2880" xr:uid="{00000000-0005-0000-0000-0000309F0000}"/>
    <cellStyle name="Total 5 2 2" xfId="2881" xr:uid="{00000000-0005-0000-0000-0000319F0000}"/>
    <cellStyle name="Total 5 2 2 2" xfId="19398" xr:uid="{00000000-0005-0000-0000-0000329F0000}"/>
    <cellStyle name="Total 5 2 2 2 2" xfId="19399" xr:uid="{00000000-0005-0000-0000-0000339F0000}"/>
    <cellStyle name="Total 5 2 2 2 2 2" xfId="19400" xr:uid="{00000000-0005-0000-0000-0000349F0000}"/>
    <cellStyle name="Total 5 2 2 2 2 2 2" xfId="19401" xr:uid="{00000000-0005-0000-0000-0000359F0000}"/>
    <cellStyle name="Total 5 2 2 2 2 2 2 2" xfId="29575" xr:uid="{00000000-0005-0000-0000-0000369F0000}"/>
    <cellStyle name="Total 5 2 2 2 2 2 2 3" xfId="38967" xr:uid="{00000000-0005-0000-0000-0000379F0000}"/>
    <cellStyle name="Total 5 2 2 2 2 2 3" xfId="19402" xr:uid="{00000000-0005-0000-0000-0000389F0000}"/>
    <cellStyle name="Total 5 2 2 2 2 2 3 2" xfId="29576" xr:uid="{00000000-0005-0000-0000-0000399F0000}"/>
    <cellStyle name="Total 5 2 2 2 2 2 3 3" xfId="41507" xr:uid="{00000000-0005-0000-0000-00003A9F0000}"/>
    <cellStyle name="Total 5 2 2 2 2 2 4" xfId="29574" xr:uid="{00000000-0005-0000-0000-00003B9F0000}"/>
    <cellStyle name="Total 5 2 2 2 2 2 5" xfId="36414" xr:uid="{00000000-0005-0000-0000-00003C9F0000}"/>
    <cellStyle name="Total 5 2 2 2 2 3" xfId="19403" xr:uid="{00000000-0005-0000-0000-00003D9F0000}"/>
    <cellStyle name="Total 5 2 2 2 2 3 2" xfId="29577" xr:uid="{00000000-0005-0000-0000-00003E9F0000}"/>
    <cellStyle name="Total 5 2 2 2 2 3 3" xfId="37695" xr:uid="{00000000-0005-0000-0000-00003F9F0000}"/>
    <cellStyle name="Total 5 2 2 2 2 4" xfId="19404" xr:uid="{00000000-0005-0000-0000-0000409F0000}"/>
    <cellStyle name="Total 5 2 2 2 2 4 2" xfId="29578" xr:uid="{00000000-0005-0000-0000-0000419F0000}"/>
    <cellStyle name="Total 5 2 2 2 2 4 3" xfId="40237" xr:uid="{00000000-0005-0000-0000-0000429F0000}"/>
    <cellStyle name="Total 5 2 2 2 2 5" xfId="29573" xr:uid="{00000000-0005-0000-0000-0000439F0000}"/>
    <cellStyle name="Total 5 2 2 2 2 6" xfId="35135" xr:uid="{00000000-0005-0000-0000-0000449F0000}"/>
    <cellStyle name="Total 5 2 2 2 3" xfId="29572" xr:uid="{00000000-0005-0000-0000-0000459F0000}"/>
    <cellStyle name="Total 5 2 2 2 4" xfId="33864" xr:uid="{00000000-0005-0000-0000-0000469F0000}"/>
    <cellStyle name="Total 5 2 2 3" xfId="19405" xr:uid="{00000000-0005-0000-0000-0000479F0000}"/>
    <cellStyle name="Total 5 2 2 3 2" xfId="19406" xr:uid="{00000000-0005-0000-0000-0000489F0000}"/>
    <cellStyle name="Total 5 2 2 3 2 2" xfId="19407" xr:uid="{00000000-0005-0000-0000-0000499F0000}"/>
    <cellStyle name="Total 5 2 2 3 2 2 2" xfId="29581" xr:uid="{00000000-0005-0000-0000-00004A9F0000}"/>
    <cellStyle name="Total 5 2 2 3 2 2 3" xfId="38447" xr:uid="{00000000-0005-0000-0000-00004B9F0000}"/>
    <cellStyle name="Total 5 2 2 3 2 3" xfId="19408" xr:uid="{00000000-0005-0000-0000-00004C9F0000}"/>
    <cellStyle name="Total 5 2 2 3 2 3 2" xfId="29582" xr:uid="{00000000-0005-0000-0000-00004D9F0000}"/>
    <cellStyle name="Total 5 2 2 3 2 3 3" xfId="40987" xr:uid="{00000000-0005-0000-0000-00004E9F0000}"/>
    <cellStyle name="Total 5 2 2 3 2 4" xfId="29580" xr:uid="{00000000-0005-0000-0000-00004F9F0000}"/>
    <cellStyle name="Total 5 2 2 3 2 5" xfId="35894" xr:uid="{00000000-0005-0000-0000-0000509F0000}"/>
    <cellStyle name="Total 5 2 2 3 3" xfId="19409" xr:uid="{00000000-0005-0000-0000-0000519F0000}"/>
    <cellStyle name="Total 5 2 2 3 3 2" xfId="29583" xr:uid="{00000000-0005-0000-0000-0000529F0000}"/>
    <cellStyle name="Total 5 2 2 3 3 3" xfId="37173" xr:uid="{00000000-0005-0000-0000-0000539F0000}"/>
    <cellStyle name="Total 5 2 2 3 4" xfId="19410" xr:uid="{00000000-0005-0000-0000-0000549F0000}"/>
    <cellStyle name="Total 5 2 2 3 4 2" xfId="29584" xr:uid="{00000000-0005-0000-0000-0000559F0000}"/>
    <cellStyle name="Total 5 2 2 3 4 3" xfId="39717" xr:uid="{00000000-0005-0000-0000-0000569F0000}"/>
    <cellStyle name="Total 5 2 2 3 5" xfId="29579" xr:uid="{00000000-0005-0000-0000-0000579F0000}"/>
    <cellStyle name="Total 5 2 2 3 6" xfId="34616" xr:uid="{00000000-0005-0000-0000-0000589F0000}"/>
    <cellStyle name="Total 5 2 2 4" xfId="19411" xr:uid="{00000000-0005-0000-0000-0000599F0000}"/>
    <cellStyle name="Total 5 2 2 4 2" xfId="29585" xr:uid="{00000000-0005-0000-0000-00005A9F0000}"/>
    <cellStyle name="Total 5 2 2 5" xfId="19397" xr:uid="{00000000-0005-0000-0000-00005B9F0000}"/>
    <cellStyle name="Total 5 2 2 6" xfId="29571" xr:uid="{00000000-0005-0000-0000-00005C9F0000}"/>
    <cellStyle name="Total 5 2 2 7" xfId="32661" xr:uid="{00000000-0005-0000-0000-00005D9F0000}"/>
    <cellStyle name="Total 5 2 3" xfId="2882" xr:uid="{00000000-0005-0000-0000-00005E9F0000}"/>
    <cellStyle name="Total 5 2 3 2" xfId="19413" xr:uid="{00000000-0005-0000-0000-00005F9F0000}"/>
    <cellStyle name="Total 5 2 3 2 2" xfId="19414" xr:uid="{00000000-0005-0000-0000-0000609F0000}"/>
    <cellStyle name="Total 5 2 3 2 2 2" xfId="19415" xr:uid="{00000000-0005-0000-0000-0000619F0000}"/>
    <cellStyle name="Total 5 2 3 2 2 2 2" xfId="19416" xr:uid="{00000000-0005-0000-0000-0000629F0000}"/>
    <cellStyle name="Total 5 2 3 2 2 2 2 2" xfId="29590" xr:uid="{00000000-0005-0000-0000-0000639F0000}"/>
    <cellStyle name="Total 5 2 3 2 2 2 2 3" xfId="39119" xr:uid="{00000000-0005-0000-0000-0000649F0000}"/>
    <cellStyle name="Total 5 2 3 2 2 2 3" xfId="19417" xr:uid="{00000000-0005-0000-0000-0000659F0000}"/>
    <cellStyle name="Total 5 2 3 2 2 2 3 2" xfId="29591" xr:uid="{00000000-0005-0000-0000-0000669F0000}"/>
    <cellStyle name="Total 5 2 3 2 2 2 3 3" xfId="41659" xr:uid="{00000000-0005-0000-0000-0000679F0000}"/>
    <cellStyle name="Total 5 2 3 2 2 2 4" xfId="29589" xr:uid="{00000000-0005-0000-0000-0000689F0000}"/>
    <cellStyle name="Total 5 2 3 2 2 2 5" xfId="36566" xr:uid="{00000000-0005-0000-0000-0000699F0000}"/>
    <cellStyle name="Total 5 2 3 2 2 3" xfId="19418" xr:uid="{00000000-0005-0000-0000-00006A9F0000}"/>
    <cellStyle name="Total 5 2 3 2 2 3 2" xfId="29592" xr:uid="{00000000-0005-0000-0000-00006B9F0000}"/>
    <cellStyle name="Total 5 2 3 2 2 3 3" xfId="37847" xr:uid="{00000000-0005-0000-0000-00006C9F0000}"/>
    <cellStyle name="Total 5 2 3 2 2 4" xfId="19419" xr:uid="{00000000-0005-0000-0000-00006D9F0000}"/>
    <cellStyle name="Total 5 2 3 2 2 4 2" xfId="29593" xr:uid="{00000000-0005-0000-0000-00006E9F0000}"/>
    <cellStyle name="Total 5 2 3 2 2 4 3" xfId="40389" xr:uid="{00000000-0005-0000-0000-00006F9F0000}"/>
    <cellStyle name="Total 5 2 3 2 2 5" xfId="29588" xr:uid="{00000000-0005-0000-0000-0000709F0000}"/>
    <cellStyle name="Total 5 2 3 2 2 6" xfId="35287" xr:uid="{00000000-0005-0000-0000-0000719F0000}"/>
    <cellStyle name="Total 5 2 3 2 3" xfId="29587" xr:uid="{00000000-0005-0000-0000-0000729F0000}"/>
    <cellStyle name="Total 5 2 3 2 4" xfId="34015" xr:uid="{00000000-0005-0000-0000-0000739F0000}"/>
    <cellStyle name="Total 5 2 3 3" xfId="19420" xr:uid="{00000000-0005-0000-0000-0000749F0000}"/>
    <cellStyle name="Total 5 2 3 3 2" xfId="19421" xr:uid="{00000000-0005-0000-0000-0000759F0000}"/>
    <cellStyle name="Total 5 2 3 3 2 2" xfId="19422" xr:uid="{00000000-0005-0000-0000-0000769F0000}"/>
    <cellStyle name="Total 5 2 3 3 2 2 2" xfId="29596" xr:uid="{00000000-0005-0000-0000-0000779F0000}"/>
    <cellStyle name="Total 5 2 3 3 2 2 3" xfId="38599" xr:uid="{00000000-0005-0000-0000-0000789F0000}"/>
    <cellStyle name="Total 5 2 3 3 2 3" xfId="19423" xr:uid="{00000000-0005-0000-0000-0000799F0000}"/>
    <cellStyle name="Total 5 2 3 3 2 3 2" xfId="29597" xr:uid="{00000000-0005-0000-0000-00007A9F0000}"/>
    <cellStyle name="Total 5 2 3 3 2 3 3" xfId="41139" xr:uid="{00000000-0005-0000-0000-00007B9F0000}"/>
    <cellStyle name="Total 5 2 3 3 2 4" xfId="29595" xr:uid="{00000000-0005-0000-0000-00007C9F0000}"/>
    <cellStyle name="Total 5 2 3 3 2 5" xfId="36046" xr:uid="{00000000-0005-0000-0000-00007D9F0000}"/>
    <cellStyle name="Total 5 2 3 3 3" xfId="19424" xr:uid="{00000000-0005-0000-0000-00007E9F0000}"/>
    <cellStyle name="Total 5 2 3 3 3 2" xfId="29598" xr:uid="{00000000-0005-0000-0000-00007F9F0000}"/>
    <cellStyle name="Total 5 2 3 3 3 3" xfId="37325" xr:uid="{00000000-0005-0000-0000-0000809F0000}"/>
    <cellStyle name="Total 5 2 3 3 4" xfId="19425" xr:uid="{00000000-0005-0000-0000-0000819F0000}"/>
    <cellStyle name="Total 5 2 3 3 4 2" xfId="29599" xr:uid="{00000000-0005-0000-0000-0000829F0000}"/>
    <cellStyle name="Total 5 2 3 3 4 3" xfId="39869" xr:uid="{00000000-0005-0000-0000-0000839F0000}"/>
    <cellStyle name="Total 5 2 3 3 5" xfId="29594" xr:uid="{00000000-0005-0000-0000-0000849F0000}"/>
    <cellStyle name="Total 5 2 3 3 6" xfId="34764" xr:uid="{00000000-0005-0000-0000-0000859F0000}"/>
    <cellStyle name="Total 5 2 3 4" xfId="19412" xr:uid="{00000000-0005-0000-0000-0000869F0000}"/>
    <cellStyle name="Total 5 2 3 5" xfId="29586" xr:uid="{00000000-0005-0000-0000-0000879F0000}"/>
    <cellStyle name="Total 5 2 4" xfId="2883" xr:uid="{00000000-0005-0000-0000-0000889F0000}"/>
    <cellStyle name="Total 5 2 4 2" xfId="19427" xr:uid="{00000000-0005-0000-0000-0000899F0000}"/>
    <cellStyle name="Total 5 2 4 2 2" xfId="19428" xr:uid="{00000000-0005-0000-0000-00008A9F0000}"/>
    <cellStyle name="Total 5 2 4 2 2 2" xfId="19429" xr:uid="{00000000-0005-0000-0000-00008B9F0000}"/>
    <cellStyle name="Total 5 2 4 2 2 2 2" xfId="19430" xr:uid="{00000000-0005-0000-0000-00008C9F0000}"/>
    <cellStyle name="Total 5 2 4 2 2 2 2 2" xfId="29604" xr:uid="{00000000-0005-0000-0000-00008D9F0000}"/>
    <cellStyle name="Total 5 2 4 2 2 2 2 3" xfId="39278" xr:uid="{00000000-0005-0000-0000-00008E9F0000}"/>
    <cellStyle name="Total 5 2 4 2 2 2 3" xfId="19431" xr:uid="{00000000-0005-0000-0000-00008F9F0000}"/>
    <cellStyle name="Total 5 2 4 2 2 2 3 2" xfId="29605" xr:uid="{00000000-0005-0000-0000-0000909F0000}"/>
    <cellStyle name="Total 5 2 4 2 2 2 3 3" xfId="41818" xr:uid="{00000000-0005-0000-0000-0000919F0000}"/>
    <cellStyle name="Total 5 2 4 2 2 2 4" xfId="29603" xr:uid="{00000000-0005-0000-0000-0000929F0000}"/>
    <cellStyle name="Total 5 2 4 2 2 2 5" xfId="36725" xr:uid="{00000000-0005-0000-0000-0000939F0000}"/>
    <cellStyle name="Total 5 2 4 2 2 3" xfId="19432" xr:uid="{00000000-0005-0000-0000-0000949F0000}"/>
    <cellStyle name="Total 5 2 4 2 2 3 2" xfId="29606" xr:uid="{00000000-0005-0000-0000-0000959F0000}"/>
    <cellStyle name="Total 5 2 4 2 2 3 3" xfId="38008" xr:uid="{00000000-0005-0000-0000-0000969F0000}"/>
    <cellStyle name="Total 5 2 4 2 2 4" xfId="19433" xr:uid="{00000000-0005-0000-0000-0000979F0000}"/>
    <cellStyle name="Total 5 2 4 2 2 4 2" xfId="29607" xr:uid="{00000000-0005-0000-0000-0000989F0000}"/>
    <cellStyle name="Total 5 2 4 2 2 4 3" xfId="40548" xr:uid="{00000000-0005-0000-0000-0000999F0000}"/>
    <cellStyle name="Total 5 2 4 2 2 5" xfId="29602" xr:uid="{00000000-0005-0000-0000-00009A9F0000}"/>
    <cellStyle name="Total 5 2 4 2 2 6" xfId="35448" xr:uid="{00000000-0005-0000-0000-00009B9F0000}"/>
    <cellStyle name="Total 5 2 4 2 3" xfId="29601" xr:uid="{00000000-0005-0000-0000-00009C9F0000}"/>
    <cellStyle name="Total 5 2 4 2 4" xfId="34176" xr:uid="{00000000-0005-0000-0000-00009D9F0000}"/>
    <cellStyle name="Total 5 2 4 3" xfId="19434" xr:uid="{00000000-0005-0000-0000-00009E9F0000}"/>
    <cellStyle name="Total 5 2 4 3 2" xfId="19435" xr:uid="{00000000-0005-0000-0000-00009F9F0000}"/>
    <cellStyle name="Total 5 2 4 3 2 2" xfId="19436" xr:uid="{00000000-0005-0000-0000-0000A09F0000}"/>
    <cellStyle name="Total 5 2 4 3 2 2 2" xfId="29610" xr:uid="{00000000-0005-0000-0000-0000A19F0000}"/>
    <cellStyle name="Total 5 2 4 3 2 2 3" xfId="38758" xr:uid="{00000000-0005-0000-0000-0000A29F0000}"/>
    <cellStyle name="Total 5 2 4 3 2 3" xfId="19437" xr:uid="{00000000-0005-0000-0000-0000A39F0000}"/>
    <cellStyle name="Total 5 2 4 3 2 3 2" xfId="29611" xr:uid="{00000000-0005-0000-0000-0000A49F0000}"/>
    <cellStyle name="Total 5 2 4 3 2 3 3" xfId="41298" xr:uid="{00000000-0005-0000-0000-0000A59F0000}"/>
    <cellStyle name="Total 5 2 4 3 2 4" xfId="29609" xr:uid="{00000000-0005-0000-0000-0000A69F0000}"/>
    <cellStyle name="Total 5 2 4 3 2 5" xfId="36205" xr:uid="{00000000-0005-0000-0000-0000A79F0000}"/>
    <cellStyle name="Total 5 2 4 3 3" xfId="19438" xr:uid="{00000000-0005-0000-0000-0000A89F0000}"/>
    <cellStyle name="Total 5 2 4 3 3 2" xfId="29612" xr:uid="{00000000-0005-0000-0000-0000A99F0000}"/>
    <cellStyle name="Total 5 2 4 3 3 3" xfId="37486" xr:uid="{00000000-0005-0000-0000-0000AA9F0000}"/>
    <cellStyle name="Total 5 2 4 3 4" xfId="19439" xr:uid="{00000000-0005-0000-0000-0000AB9F0000}"/>
    <cellStyle name="Total 5 2 4 3 4 2" xfId="29613" xr:uid="{00000000-0005-0000-0000-0000AC9F0000}"/>
    <cellStyle name="Total 5 2 4 3 4 3" xfId="40028" xr:uid="{00000000-0005-0000-0000-0000AD9F0000}"/>
    <cellStyle name="Total 5 2 4 3 5" xfId="29608" xr:uid="{00000000-0005-0000-0000-0000AE9F0000}"/>
    <cellStyle name="Total 5 2 4 3 6" xfId="34926" xr:uid="{00000000-0005-0000-0000-0000AF9F0000}"/>
    <cellStyle name="Total 5 2 4 4" xfId="19440" xr:uid="{00000000-0005-0000-0000-0000B09F0000}"/>
    <cellStyle name="Total 5 2 4 4 2" xfId="29614" xr:uid="{00000000-0005-0000-0000-0000B19F0000}"/>
    <cellStyle name="Total 5 2 4 5" xfId="19426" xr:uid="{00000000-0005-0000-0000-0000B29F0000}"/>
    <cellStyle name="Total 5 2 4 6" xfId="29600" xr:uid="{00000000-0005-0000-0000-0000B39F0000}"/>
    <cellStyle name="Total 5 2 4 7" xfId="33640" xr:uid="{00000000-0005-0000-0000-0000B49F0000}"/>
    <cellStyle name="Total 5 2 5" xfId="19441" xr:uid="{00000000-0005-0000-0000-0000B59F0000}"/>
    <cellStyle name="Total 5 2 5 2" xfId="19442" xr:uid="{00000000-0005-0000-0000-0000B69F0000}"/>
    <cellStyle name="Total 5 2 5 2 2" xfId="19443" xr:uid="{00000000-0005-0000-0000-0000B79F0000}"/>
    <cellStyle name="Total 5 2 5 2 2 2" xfId="19444" xr:uid="{00000000-0005-0000-0000-0000B89F0000}"/>
    <cellStyle name="Total 5 2 5 2 2 2 2" xfId="29618" xr:uid="{00000000-0005-0000-0000-0000B99F0000}"/>
    <cellStyle name="Total 5 2 5 2 2 2 3" xfId="38297" xr:uid="{00000000-0005-0000-0000-0000BA9F0000}"/>
    <cellStyle name="Total 5 2 5 2 2 3" xfId="19445" xr:uid="{00000000-0005-0000-0000-0000BB9F0000}"/>
    <cellStyle name="Total 5 2 5 2 2 3 2" xfId="29619" xr:uid="{00000000-0005-0000-0000-0000BC9F0000}"/>
    <cellStyle name="Total 5 2 5 2 2 3 3" xfId="40837" xr:uid="{00000000-0005-0000-0000-0000BD9F0000}"/>
    <cellStyle name="Total 5 2 5 2 2 4" xfId="29617" xr:uid="{00000000-0005-0000-0000-0000BE9F0000}"/>
    <cellStyle name="Total 5 2 5 2 2 5" xfId="35744" xr:uid="{00000000-0005-0000-0000-0000BF9F0000}"/>
    <cellStyle name="Total 5 2 5 2 3" xfId="19446" xr:uid="{00000000-0005-0000-0000-0000C09F0000}"/>
    <cellStyle name="Total 5 2 5 2 3 2" xfId="29620" xr:uid="{00000000-0005-0000-0000-0000C19F0000}"/>
    <cellStyle name="Total 5 2 5 2 3 3" xfId="37023" xr:uid="{00000000-0005-0000-0000-0000C29F0000}"/>
    <cellStyle name="Total 5 2 5 2 4" xfId="19447" xr:uid="{00000000-0005-0000-0000-0000C39F0000}"/>
    <cellStyle name="Total 5 2 5 2 4 2" xfId="29621" xr:uid="{00000000-0005-0000-0000-0000C49F0000}"/>
    <cellStyle name="Total 5 2 5 2 4 3" xfId="39567" xr:uid="{00000000-0005-0000-0000-0000C59F0000}"/>
    <cellStyle name="Total 5 2 5 2 5" xfId="29616" xr:uid="{00000000-0005-0000-0000-0000C69F0000}"/>
    <cellStyle name="Total 5 2 5 2 6" xfId="34469" xr:uid="{00000000-0005-0000-0000-0000C79F0000}"/>
    <cellStyle name="Total 5 2 5 3" xfId="29615" xr:uid="{00000000-0005-0000-0000-0000C89F0000}"/>
    <cellStyle name="Total 5 2 5 4" xfId="32501" xr:uid="{00000000-0005-0000-0000-0000C99F0000}"/>
    <cellStyle name="Total 5 2 6" xfId="19448" xr:uid="{00000000-0005-0000-0000-0000CA9F0000}"/>
    <cellStyle name="Total 5 2 6 2" xfId="19449" xr:uid="{00000000-0005-0000-0000-0000CB9F0000}"/>
    <cellStyle name="Total 5 2 6 2 2" xfId="19450" xr:uid="{00000000-0005-0000-0000-0000CC9F0000}"/>
    <cellStyle name="Total 5 2 6 2 2 2" xfId="19451" xr:uid="{00000000-0005-0000-0000-0000CD9F0000}"/>
    <cellStyle name="Total 5 2 6 2 2 2 2" xfId="29625" xr:uid="{00000000-0005-0000-0000-0000CE9F0000}"/>
    <cellStyle name="Total 5 2 6 2 2 2 3" xfId="38817" xr:uid="{00000000-0005-0000-0000-0000CF9F0000}"/>
    <cellStyle name="Total 5 2 6 2 2 3" xfId="19452" xr:uid="{00000000-0005-0000-0000-0000D09F0000}"/>
    <cellStyle name="Total 5 2 6 2 2 3 2" xfId="29626" xr:uid="{00000000-0005-0000-0000-0000D19F0000}"/>
    <cellStyle name="Total 5 2 6 2 2 3 3" xfId="41357" xr:uid="{00000000-0005-0000-0000-0000D29F0000}"/>
    <cellStyle name="Total 5 2 6 2 2 4" xfId="29624" xr:uid="{00000000-0005-0000-0000-0000D39F0000}"/>
    <cellStyle name="Total 5 2 6 2 2 5" xfId="36264" xr:uid="{00000000-0005-0000-0000-0000D49F0000}"/>
    <cellStyle name="Total 5 2 6 2 3" xfId="19453" xr:uid="{00000000-0005-0000-0000-0000D59F0000}"/>
    <cellStyle name="Total 5 2 6 2 3 2" xfId="29627" xr:uid="{00000000-0005-0000-0000-0000D69F0000}"/>
    <cellStyle name="Total 5 2 6 2 3 3" xfId="37545" xr:uid="{00000000-0005-0000-0000-0000D79F0000}"/>
    <cellStyle name="Total 5 2 6 2 4" xfId="19454" xr:uid="{00000000-0005-0000-0000-0000D89F0000}"/>
    <cellStyle name="Total 5 2 6 2 4 2" xfId="29628" xr:uid="{00000000-0005-0000-0000-0000D99F0000}"/>
    <cellStyle name="Total 5 2 6 2 4 3" xfId="40087" xr:uid="{00000000-0005-0000-0000-0000DA9F0000}"/>
    <cellStyle name="Total 5 2 6 2 5" xfId="29623" xr:uid="{00000000-0005-0000-0000-0000DB9F0000}"/>
    <cellStyle name="Total 5 2 6 2 6" xfId="34985" xr:uid="{00000000-0005-0000-0000-0000DC9F0000}"/>
    <cellStyle name="Total 5 2 6 3" xfId="29622" xr:uid="{00000000-0005-0000-0000-0000DD9F0000}"/>
    <cellStyle name="Total 5 2 6 4" xfId="33713" xr:uid="{00000000-0005-0000-0000-0000DE9F0000}"/>
    <cellStyle name="Total 5 2 7" xfId="19455" xr:uid="{00000000-0005-0000-0000-0000DF9F0000}"/>
    <cellStyle name="Total 5 2 7 2" xfId="19456" xr:uid="{00000000-0005-0000-0000-0000E09F0000}"/>
    <cellStyle name="Total 5 2 7 2 2" xfId="19457" xr:uid="{00000000-0005-0000-0000-0000E19F0000}"/>
    <cellStyle name="Total 5 2 7 2 2 2" xfId="29631" xr:uid="{00000000-0005-0000-0000-0000E29F0000}"/>
    <cellStyle name="Total 5 2 7 2 2 3" xfId="38160" xr:uid="{00000000-0005-0000-0000-0000E39F0000}"/>
    <cellStyle name="Total 5 2 7 2 3" xfId="19458" xr:uid="{00000000-0005-0000-0000-0000E49F0000}"/>
    <cellStyle name="Total 5 2 7 2 3 2" xfId="29632" xr:uid="{00000000-0005-0000-0000-0000E59F0000}"/>
    <cellStyle name="Total 5 2 7 2 3 3" xfId="40700" xr:uid="{00000000-0005-0000-0000-0000E69F0000}"/>
    <cellStyle name="Total 5 2 7 2 4" xfId="29630" xr:uid="{00000000-0005-0000-0000-0000E79F0000}"/>
    <cellStyle name="Total 5 2 7 2 5" xfId="35607" xr:uid="{00000000-0005-0000-0000-0000E89F0000}"/>
    <cellStyle name="Total 5 2 7 3" xfId="19459" xr:uid="{00000000-0005-0000-0000-0000E99F0000}"/>
    <cellStyle name="Total 5 2 7 3 2" xfId="29633" xr:uid="{00000000-0005-0000-0000-0000EA9F0000}"/>
    <cellStyle name="Total 5 2 7 3 3" xfId="36886" xr:uid="{00000000-0005-0000-0000-0000EB9F0000}"/>
    <cellStyle name="Total 5 2 7 4" xfId="19460" xr:uid="{00000000-0005-0000-0000-0000EC9F0000}"/>
    <cellStyle name="Total 5 2 7 4 2" xfId="29634" xr:uid="{00000000-0005-0000-0000-0000ED9F0000}"/>
    <cellStyle name="Total 5 2 7 4 3" xfId="39430" xr:uid="{00000000-0005-0000-0000-0000EE9F0000}"/>
    <cellStyle name="Total 5 2 7 5" xfId="29629" xr:uid="{00000000-0005-0000-0000-0000EF9F0000}"/>
    <cellStyle name="Total 5 2 7 6" xfId="34332" xr:uid="{00000000-0005-0000-0000-0000F09F0000}"/>
    <cellStyle name="Total 5 2 8" xfId="19396" xr:uid="{00000000-0005-0000-0000-0000F19F0000}"/>
    <cellStyle name="Total 5 2 9" xfId="29570" xr:uid="{00000000-0005-0000-0000-0000F29F0000}"/>
    <cellStyle name="Total 5 3" xfId="2884" xr:uid="{00000000-0005-0000-0000-0000F39F0000}"/>
    <cellStyle name="Total 5 3 2" xfId="2885" xr:uid="{00000000-0005-0000-0000-0000F49F0000}"/>
    <cellStyle name="Total 5 3 2 2" xfId="19463" xr:uid="{00000000-0005-0000-0000-0000F59F0000}"/>
    <cellStyle name="Total 5 3 2 2 2" xfId="19464" xr:uid="{00000000-0005-0000-0000-0000F69F0000}"/>
    <cellStyle name="Total 5 3 2 2 2 2" xfId="19465" xr:uid="{00000000-0005-0000-0000-0000F79F0000}"/>
    <cellStyle name="Total 5 3 2 2 2 2 2" xfId="29639" xr:uid="{00000000-0005-0000-0000-0000F89F0000}"/>
    <cellStyle name="Total 5 3 2 2 2 2 3" xfId="38888" xr:uid="{00000000-0005-0000-0000-0000F99F0000}"/>
    <cellStyle name="Total 5 3 2 2 2 3" xfId="19466" xr:uid="{00000000-0005-0000-0000-0000FA9F0000}"/>
    <cellStyle name="Total 5 3 2 2 2 3 2" xfId="29640" xr:uid="{00000000-0005-0000-0000-0000FB9F0000}"/>
    <cellStyle name="Total 5 3 2 2 2 3 3" xfId="41428" xr:uid="{00000000-0005-0000-0000-0000FC9F0000}"/>
    <cellStyle name="Total 5 3 2 2 2 4" xfId="29638" xr:uid="{00000000-0005-0000-0000-0000FD9F0000}"/>
    <cellStyle name="Total 5 3 2 2 2 5" xfId="36335" xr:uid="{00000000-0005-0000-0000-0000FE9F0000}"/>
    <cellStyle name="Total 5 3 2 2 3" xfId="19467" xr:uid="{00000000-0005-0000-0000-0000FF9F0000}"/>
    <cellStyle name="Total 5 3 2 2 3 2" xfId="29641" xr:uid="{00000000-0005-0000-0000-000000A00000}"/>
    <cellStyle name="Total 5 3 2 2 3 3" xfId="37616" xr:uid="{00000000-0005-0000-0000-000001A00000}"/>
    <cellStyle name="Total 5 3 2 2 4" xfId="19468" xr:uid="{00000000-0005-0000-0000-000002A00000}"/>
    <cellStyle name="Total 5 3 2 2 4 2" xfId="29642" xr:uid="{00000000-0005-0000-0000-000003A00000}"/>
    <cellStyle name="Total 5 3 2 2 4 3" xfId="40158" xr:uid="{00000000-0005-0000-0000-000004A00000}"/>
    <cellStyle name="Total 5 3 2 2 5" xfId="29637" xr:uid="{00000000-0005-0000-0000-000005A00000}"/>
    <cellStyle name="Total 5 3 2 2 6" xfId="35056" xr:uid="{00000000-0005-0000-0000-000006A00000}"/>
    <cellStyle name="Total 5 3 2 3" xfId="19469" xr:uid="{00000000-0005-0000-0000-000007A00000}"/>
    <cellStyle name="Total 5 3 2 3 2" xfId="29643" xr:uid="{00000000-0005-0000-0000-000008A00000}"/>
    <cellStyle name="Total 5 3 2 4" xfId="19462" xr:uid="{00000000-0005-0000-0000-000009A00000}"/>
    <cellStyle name="Total 5 3 2 5" xfId="29636" xr:uid="{00000000-0005-0000-0000-00000AA00000}"/>
    <cellStyle name="Total 5 3 2 6" xfId="33785" xr:uid="{00000000-0005-0000-0000-00000BA00000}"/>
    <cellStyle name="Total 5 3 3" xfId="2886" xr:uid="{00000000-0005-0000-0000-00000CA00000}"/>
    <cellStyle name="Total 5 3 3 2" xfId="19471" xr:uid="{00000000-0005-0000-0000-00000DA00000}"/>
    <cellStyle name="Total 5 3 3 2 2" xfId="19472" xr:uid="{00000000-0005-0000-0000-00000EA00000}"/>
    <cellStyle name="Total 5 3 3 2 2 2" xfId="29646" xr:uid="{00000000-0005-0000-0000-00000FA00000}"/>
    <cellStyle name="Total 5 3 3 2 2 3" xfId="38368" xr:uid="{00000000-0005-0000-0000-000010A00000}"/>
    <cellStyle name="Total 5 3 3 2 3" xfId="19473" xr:uid="{00000000-0005-0000-0000-000011A00000}"/>
    <cellStyle name="Total 5 3 3 2 3 2" xfId="29647" xr:uid="{00000000-0005-0000-0000-000012A00000}"/>
    <cellStyle name="Total 5 3 3 2 3 3" xfId="40908" xr:uid="{00000000-0005-0000-0000-000013A00000}"/>
    <cellStyle name="Total 5 3 3 2 4" xfId="29645" xr:uid="{00000000-0005-0000-0000-000014A00000}"/>
    <cellStyle name="Total 5 3 3 2 5" xfId="35815" xr:uid="{00000000-0005-0000-0000-000015A00000}"/>
    <cellStyle name="Total 5 3 3 3" xfId="19474" xr:uid="{00000000-0005-0000-0000-000016A00000}"/>
    <cellStyle name="Total 5 3 3 3 2" xfId="29648" xr:uid="{00000000-0005-0000-0000-000017A00000}"/>
    <cellStyle name="Total 5 3 3 3 3" xfId="37094" xr:uid="{00000000-0005-0000-0000-000018A00000}"/>
    <cellStyle name="Total 5 3 3 4" xfId="19475" xr:uid="{00000000-0005-0000-0000-000019A00000}"/>
    <cellStyle name="Total 5 3 3 4 2" xfId="29649" xr:uid="{00000000-0005-0000-0000-00001AA00000}"/>
    <cellStyle name="Total 5 3 3 4 3" xfId="39638" xr:uid="{00000000-0005-0000-0000-00001BA00000}"/>
    <cellStyle name="Total 5 3 3 5" xfId="19470" xr:uid="{00000000-0005-0000-0000-00001CA00000}"/>
    <cellStyle name="Total 5 3 3 6" xfId="29644" xr:uid="{00000000-0005-0000-0000-00001DA00000}"/>
    <cellStyle name="Total 5 3 4" xfId="19476" xr:uid="{00000000-0005-0000-0000-00001EA00000}"/>
    <cellStyle name="Total 5 3 4 2" xfId="19477" xr:uid="{00000000-0005-0000-0000-00001FA00000}"/>
    <cellStyle name="Total 5 3 4 2 2" xfId="29651" xr:uid="{00000000-0005-0000-0000-000020A00000}"/>
    <cellStyle name="Total 5 3 4 3" xfId="29650" xr:uid="{00000000-0005-0000-0000-000021A00000}"/>
    <cellStyle name="Total 5 3 4 4" xfId="42606" xr:uid="{00000000-0005-0000-0000-000022A00000}"/>
    <cellStyle name="Total 5 3 5" xfId="19461" xr:uid="{00000000-0005-0000-0000-000023A00000}"/>
    <cellStyle name="Total 5 3 6" xfId="29635" xr:uid="{00000000-0005-0000-0000-000024A00000}"/>
    <cellStyle name="Total 5 4" xfId="2887" xr:uid="{00000000-0005-0000-0000-000025A00000}"/>
    <cellStyle name="Total 5 4 2" xfId="2888" xr:uid="{00000000-0005-0000-0000-000026A00000}"/>
    <cellStyle name="Total 5 4 2 2" xfId="19480" xr:uid="{00000000-0005-0000-0000-000027A00000}"/>
    <cellStyle name="Total 5 4 2 2 2" xfId="19481" xr:uid="{00000000-0005-0000-0000-000028A00000}"/>
    <cellStyle name="Total 5 4 2 2 2 2" xfId="19482" xr:uid="{00000000-0005-0000-0000-000029A00000}"/>
    <cellStyle name="Total 5 4 2 2 2 2 2" xfId="29656" xr:uid="{00000000-0005-0000-0000-00002AA00000}"/>
    <cellStyle name="Total 5 4 2 2 2 2 3" xfId="39039" xr:uid="{00000000-0005-0000-0000-00002BA00000}"/>
    <cellStyle name="Total 5 4 2 2 2 3" xfId="19483" xr:uid="{00000000-0005-0000-0000-00002CA00000}"/>
    <cellStyle name="Total 5 4 2 2 2 3 2" xfId="29657" xr:uid="{00000000-0005-0000-0000-00002DA00000}"/>
    <cellStyle name="Total 5 4 2 2 2 3 3" xfId="41579" xr:uid="{00000000-0005-0000-0000-00002EA00000}"/>
    <cellStyle name="Total 5 4 2 2 2 4" xfId="29655" xr:uid="{00000000-0005-0000-0000-00002FA00000}"/>
    <cellStyle name="Total 5 4 2 2 2 5" xfId="36486" xr:uid="{00000000-0005-0000-0000-000030A00000}"/>
    <cellStyle name="Total 5 4 2 2 3" xfId="19484" xr:uid="{00000000-0005-0000-0000-000031A00000}"/>
    <cellStyle name="Total 5 4 2 2 3 2" xfId="29658" xr:uid="{00000000-0005-0000-0000-000032A00000}"/>
    <cellStyle name="Total 5 4 2 2 3 3" xfId="37767" xr:uid="{00000000-0005-0000-0000-000033A00000}"/>
    <cellStyle name="Total 5 4 2 2 4" xfId="19485" xr:uid="{00000000-0005-0000-0000-000034A00000}"/>
    <cellStyle name="Total 5 4 2 2 4 2" xfId="29659" xr:uid="{00000000-0005-0000-0000-000035A00000}"/>
    <cellStyle name="Total 5 4 2 2 4 3" xfId="40309" xr:uid="{00000000-0005-0000-0000-000036A00000}"/>
    <cellStyle name="Total 5 4 2 2 5" xfId="29654" xr:uid="{00000000-0005-0000-0000-000037A00000}"/>
    <cellStyle name="Total 5 4 2 2 6" xfId="35207" xr:uid="{00000000-0005-0000-0000-000038A00000}"/>
    <cellStyle name="Total 5 4 2 3" xfId="19486" xr:uid="{00000000-0005-0000-0000-000039A00000}"/>
    <cellStyle name="Total 5 4 2 3 2" xfId="29660" xr:uid="{00000000-0005-0000-0000-00003AA00000}"/>
    <cellStyle name="Total 5 4 2 4" xfId="19479" xr:uid="{00000000-0005-0000-0000-00003BA00000}"/>
    <cellStyle name="Total 5 4 2 5" xfId="29653" xr:uid="{00000000-0005-0000-0000-00003CA00000}"/>
    <cellStyle name="Total 5 4 2 6" xfId="33936" xr:uid="{00000000-0005-0000-0000-00003DA00000}"/>
    <cellStyle name="Total 5 4 3" xfId="2889" xr:uid="{00000000-0005-0000-0000-00003EA00000}"/>
    <cellStyle name="Total 5 4 3 2" xfId="19488" xr:uid="{00000000-0005-0000-0000-00003FA00000}"/>
    <cellStyle name="Total 5 4 3 2 2" xfId="19489" xr:uid="{00000000-0005-0000-0000-000040A00000}"/>
    <cellStyle name="Total 5 4 3 2 2 2" xfId="29663" xr:uid="{00000000-0005-0000-0000-000041A00000}"/>
    <cellStyle name="Total 5 4 3 2 2 3" xfId="38519" xr:uid="{00000000-0005-0000-0000-000042A00000}"/>
    <cellStyle name="Total 5 4 3 2 3" xfId="19490" xr:uid="{00000000-0005-0000-0000-000043A00000}"/>
    <cellStyle name="Total 5 4 3 2 3 2" xfId="29664" xr:uid="{00000000-0005-0000-0000-000044A00000}"/>
    <cellStyle name="Total 5 4 3 2 3 3" xfId="41059" xr:uid="{00000000-0005-0000-0000-000045A00000}"/>
    <cellStyle name="Total 5 4 3 2 4" xfId="29662" xr:uid="{00000000-0005-0000-0000-000046A00000}"/>
    <cellStyle name="Total 5 4 3 2 5" xfId="35966" xr:uid="{00000000-0005-0000-0000-000047A00000}"/>
    <cellStyle name="Total 5 4 3 3" xfId="19491" xr:uid="{00000000-0005-0000-0000-000048A00000}"/>
    <cellStyle name="Total 5 4 3 3 2" xfId="29665" xr:uid="{00000000-0005-0000-0000-000049A00000}"/>
    <cellStyle name="Total 5 4 3 3 3" xfId="37245" xr:uid="{00000000-0005-0000-0000-00004AA00000}"/>
    <cellStyle name="Total 5 4 3 4" xfId="19492" xr:uid="{00000000-0005-0000-0000-00004BA00000}"/>
    <cellStyle name="Total 5 4 3 4 2" xfId="29666" xr:uid="{00000000-0005-0000-0000-00004CA00000}"/>
    <cellStyle name="Total 5 4 3 4 3" xfId="39789" xr:uid="{00000000-0005-0000-0000-00004DA00000}"/>
    <cellStyle name="Total 5 4 3 5" xfId="19487" xr:uid="{00000000-0005-0000-0000-00004EA00000}"/>
    <cellStyle name="Total 5 4 3 6" xfId="29661" xr:uid="{00000000-0005-0000-0000-00004FA00000}"/>
    <cellStyle name="Total 5 4 4" xfId="19493" xr:uid="{00000000-0005-0000-0000-000050A00000}"/>
    <cellStyle name="Total 5 4 4 2" xfId="19494" xr:uid="{00000000-0005-0000-0000-000051A00000}"/>
    <cellStyle name="Total 5 4 4 2 2" xfId="29668" xr:uid="{00000000-0005-0000-0000-000052A00000}"/>
    <cellStyle name="Total 5 4 4 3" xfId="29667" xr:uid="{00000000-0005-0000-0000-000053A00000}"/>
    <cellStyle name="Total 5 4 4 4" xfId="42607" xr:uid="{00000000-0005-0000-0000-000054A00000}"/>
    <cellStyle name="Total 5 4 5" xfId="19478" xr:uid="{00000000-0005-0000-0000-000055A00000}"/>
    <cellStyle name="Total 5 4 6" xfId="29652" xr:uid="{00000000-0005-0000-0000-000056A00000}"/>
    <cellStyle name="Total 5 5" xfId="19495" xr:uid="{00000000-0005-0000-0000-000057A00000}"/>
    <cellStyle name="Total 5 5 2" xfId="19496" xr:uid="{00000000-0005-0000-0000-000058A00000}"/>
    <cellStyle name="Total 5 5 2 2" xfId="19497" xr:uid="{00000000-0005-0000-0000-000059A00000}"/>
    <cellStyle name="Total 5 5 2 2 2" xfId="19498" xr:uid="{00000000-0005-0000-0000-00005AA00000}"/>
    <cellStyle name="Total 5 5 2 2 2 2" xfId="19499" xr:uid="{00000000-0005-0000-0000-00005BA00000}"/>
    <cellStyle name="Total 5 5 2 2 2 2 2" xfId="29673" xr:uid="{00000000-0005-0000-0000-00005CA00000}"/>
    <cellStyle name="Total 5 5 2 2 2 2 3" xfId="39198" xr:uid="{00000000-0005-0000-0000-00005DA00000}"/>
    <cellStyle name="Total 5 5 2 2 2 3" xfId="19500" xr:uid="{00000000-0005-0000-0000-00005EA00000}"/>
    <cellStyle name="Total 5 5 2 2 2 3 2" xfId="29674" xr:uid="{00000000-0005-0000-0000-00005FA00000}"/>
    <cellStyle name="Total 5 5 2 2 2 3 3" xfId="41738" xr:uid="{00000000-0005-0000-0000-000060A00000}"/>
    <cellStyle name="Total 5 5 2 2 2 4" xfId="29672" xr:uid="{00000000-0005-0000-0000-000061A00000}"/>
    <cellStyle name="Total 5 5 2 2 2 5" xfId="36645" xr:uid="{00000000-0005-0000-0000-000062A00000}"/>
    <cellStyle name="Total 5 5 2 2 3" xfId="19501" xr:uid="{00000000-0005-0000-0000-000063A00000}"/>
    <cellStyle name="Total 5 5 2 2 3 2" xfId="29675" xr:uid="{00000000-0005-0000-0000-000064A00000}"/>
    <cellStyle name="Total 5 5 2 2 3 3" xfId="37928" xr:uid="{00000000-0005-0000-0000-000065A00000}"/>
    <cellStyle name="Total 5 5 2 2 4" xfId="19502" xr:uid="{00000000-0005-0000-0000-000066A00000}"/>
    <cellStyle name="Total 5 5 2 2 4 2" xfId="29676" xr:uid="{00000000-0005-0000-0000-000067A00000}"/>
    <cellStyle name="Total 5 5 2 2 4 3" xfId="40468" xr:uid="{00000000-0005-0000-0000-000068A00000}"/>
    <cellStyle name="Total 5 5 2 2 5" xfId="29671" xr:uid="{00000000-0005-0000-0000-000069A00000}"/>
    <cellStyle name="Total 5 5 2 2 6" xfId="35368" xr:uid="{00000000-0005-0000-0000-00006AA00000}"/>
    <cellStyle name="Total 5 5 2 3" xfId="29670" xr:uid="{00000000-0005-0000-0000-00006BA00000}"/>
    <cellStyle name="Total 5 5 2 4" xfId="34096" xr:uid="{00000000-0005-0000-0000-00006CA00000}"/>
    <cellStyle name="Total 5 5 3" xfId="19503" xr:uid="{00000000-0005-0000-0000-00006DA00000}"/>
    <cellStyle name="Total 5 5 3 2" xfId="19504" xr:uid="{00000000-0005-0000-0000-00006EA00000}"/>
    <cellStyle name="Total 5 5 3 2 2" xfId="19505" xr:uid="{00000000-0005-0000-0000-00006FA00000}"/>
    <cellStyle name="Total 5 5 3 2 2 2" xfId="29679" xr:uid="{00000000-0005-0000-0000-000070A00000}"/>
    <cellStyle name="Total 5 5 3 2 2 3" xfId="38678" xr:uid="{00000000-0005-0000-0000-000071A00000}"/>
    <cellStyle name="Total 5 5 3 2 3" xfId="19506" xr:uid="{00000000-0005-0000-0000-000072A00000}"/>
    <cellStyle name="Total 5 5 3 2 3 2" xfId="29680" xr:uid="{00000000-0005-0000-0000-000073A00000}"/>
    <cellStyle name="Total 5 5 3 2 3 3" xfId="41218" xr:uid="{00000000-0005-0000-0000-000074A00000}"/>
    <cellStyle name="Total 5 5 3 2 4" xfId="29678" xr:uid="{00000000-0005-0000-0000-000075A00000}"/>
    <cellStyle name="Total 5 5 3 2 5" xfId="36125" xr:uid="{00000000-0005-0000-0000-000076A00000}"/>
    <cellStyle name="Total 5 5 3 3" xfId="19507" xr:uid="{00000000-0005-0000-0000-000077A00000}"/>
    <cellStyle name="Total 5 5 3 3 2" xfId="29681" xr:uid="{00000000-0005-0000-0000-000078A00000}"/>
    <cellStyle name="Total 5 5 3 3 3" xfId="37406" xr:uid="{00000000-0005-0000-0000-000079A00000}"/>
    <cellStyle name="Total 5 5 3 4" xfId="19508" xr:uid="{00000000-0005-0000-0000-00007AA00000}"/>
    <cellStyle name="Total 5 5 3 4 2" xfId="29682" xr:uid="{00000000-0005-0000-0000-00007BA00000}"/>
    <cellStyle name="Total 5 5 3 4 3" xfId="39948" xr:uid="{00000000-0005-0000-0000-00007CA00000}"/>
    <cellStyle name="Total 5 5 3 5" xfId="29677" xr:uid="{00000000-0005-0000-0000-00007DA00000}"/>
    <cellStyle name="Total 5 5 3 6" xfId="34845" xr:uid="{00000000-0005-0000-0000-00007EA00000}"/>
    <cellStyle name="Total 5 5 4" xfId="29669" xr:uid="{00000000-0005-0000-0000-00007FA00000}"/>
    <cellStyle name="Total 5 5 5" xfId="32909" xr:uid="{00000000-0005-0000-0000-000080A00000}"/>
    <cellStyle name="Total 5 6" xfId="19509" xr:uid="{00000000-0005-0000-0000-000081A00000}"/>
    <cellStyle name="Total 5 6 2" xfId="19510" xr:uid="{00000000-0005-0000-0000-000082A00000}"/>
    <cellStyle name="Total 5 6 2 2" xfId="19511" xr:uid="{00000000-0005-0000-0000-000083A00000}"/>
    <cellStyle name="Total 5 6 2 2 2" xfId="19512" xr:uid="{00000000-0005-0000-0000-000084A00000}"/>
    <cellStyle name="Total 5 6 2 2 2 2" xfId="29686" xr:uid="{00000000-0005-0000-0000-000085A00000}"/>
    <cellStyle name="Total 5 6 2 2 2 3" xfId="38223" xr:uid="{00000000-0005-0000-0000-000086A00000}"/>
    <cellStyle name="Total 5 6 2 2 3" xfId="19513" xr:uid="{00000000-0005-0000-0000-000087A00000}"/>
    <cellStyle name="Total 5 6 2 2 3 2" xfId="29687" xr:uid="{00000000-0005-0000-0000-000088A00000}"/>
    <cellStyle name="Total 5 6 2 2 3 3" xfId="40763" xr:uid="{00000000-0005-0000-0000-000089A00000}"/>
    <cellStyle name="Total 5 6 2 2 4" xfId="29685" xr:uid="{00000000-0005-0000-0000-00008AA00000}"/>
    <cellStyle name="Total 5 6 2 2 5" xfId="35670" xr:uid="{00000000-0005-0000-0000-00008BA00000}"/>
    <cellStyle name="Total 5 6 2 3" xfId="19514" xr:uid="{00000000-0005-0000-0000-00008CA00000}"/>
    <cellStyle name="Total 5 6 2 3 2" xfId="29688" xr:uid="{00000000-0005-0000-0000-00008DA00000}"/>
    <cellStyle name="Total 5 6 2 3 3" xfId="36949" xr:uid="{00000000-0005-0000-0000-00008EA00000}"/>
    <cellStyle name="Total 5 6 2 4" xfId="19515" xr:uid="{00000000-0005-0000-0000-00008FA00000}"/>
    <cellStyle name="Total 5 6 2 4 2" xfId="29689" xr:uid="{00000000-0005-0000-0000-000090A00000}"/>
    <cellStyle name="Total 5 6 2 4 3" xfId="39493" xr:uid="{00000000-0005-0000-0000-000091A00000}"/>
    <cellStyle name="Total 5 6 2 5" xfId="29684" xr:uid="{00000000-0005-0000-0000-000092A00000}"/>
    <cellStyle name="Total 5 6 2 6" xfId="34395" xr:uid="{00000000-0005-0000-0000-000093A00000}"/>
    <cellStyle name="Total 5 6 3" xfId="29683" xr:uid="{00000000-0005-0000-0000-000094A00000}"/>
    <cellStyle name="Total 5 6 4" xfId="31796" xr:uid="{00000000-0005-0000-0000-000095A00000}"/>
    <cellStyle name="Total 5 7" xfId="19516" xr:uid="{00000000-0005-0000-0000-000096A00000}"/>
    <cellStyle name="Total 5 7 2" xfId="19517" xr:uid="{00000000-0005-0000-0000-000097A00000}"/>
    <cellStyle name="Total 5 7 2 2" xfId="19518" xr:uid="{00000000-0005-0000-0000-000098A00000}"/>
    <cellStyle name="Total 5 7 2 2 2" xfId="29692" xr:uid="{00000000-0005-0000-0000-000099A00000}"/>
    <cellStyle name="Total 5 7 2 2 3" xfId="38080" xr:uid="{00000000-0005-0000-0000-00009AA00000}"/>
    <cellStyle name="Total 5 7 2 3" xfId="19519" xr:uid="{00000000-0005-0000-0000-00009BA00000}"/>
    <cellStyle name="Total 5 7 2 3 2" xfId="29693" xr:uid="{00000000-0005-0000-0000-00009CA00000}"/>
    <cellStyle name="Total 5 7 2 3 3" xfId="40620" xr:uid="{00000000-0005-0000-0000-00009DA00000}"/>
    <cellStyle name="Total 5 7 2 4" xfId="29691" xr:uid="{00000000-0005-0000-0000-00009EA00000}"/>
    <cellStyle name="Total 5 7 2 5" xfId="35527" xr:uid="{00000000-0005-0000-0000-00009FA00000}"/>
    <cellStyle name="Total 5 7 3" xfId="19520" xr:uid="{00000000-0005-0000-0000-0000A0A00000}"/>
    <cellStyle name="Total 5 7 3 2" xfId="29694" xr:uid="{00000000-0005-0000-0000-0000A1A00000}"/>
    <cellStyle name="Total 5 7 3 3" xfId="36806" xr:uid="{00000000-0005-0000-0000-0000A2A00000}"/>
    <cellStyle name="Total 5 7 4" xfId="19521" xr:uid="{00000000-0005-0000-0000-0000A3A00000}"/>
    <cellStyle name="Total 5 7 4 2" xfId="29695" xr:uid="{00000000-0005-0000-0000-0000A4A00000}"/>
    <cellStyle name="Total 5 7 4 3" xfId="39350" xr:uid="{00000000-0005-0000-0000-0000A5A00000}"/>
    <cellStyle name="Total 5 7 5" xfId="29690" xr:uid="{00000000-0005-0000-0000-0000A6A00000}"/>
    <cellStyle name="Total 5 7 6" xfId="34252" xr:uid="{00000000-0005-0000-0000-0000A7A00000}"/>
    <cellStyle name="Total 5 8" xfId="19522" xr:uid="{00000000-0005-0000-0000-0000A8A00000}"/>
    <cellStyle name="Total 5 8 2" xfId="29696" xr:uid="{00000000-0005-0000-0000-0000A9A00000}"/>
    <cellStyle name="Total 5 8 3" xfId="42486" xr:uid="{00000000-0005-0000-0000-0000AAA00000}"/>
    <cellStyle name="Total 5 9" xfId="19395" xr:uid="{00000000-0005-0000-0000-0000ABA00000}"/>
    <cellStyle name="Total 6" xfId="2890" xr:uid="{00000000-0005-0000-0000-0000ACA00000}"/>
    <cellStyle name="Total 6 10" xfId="29697" xr:uid="{00000000-0005-0000-0000-0000ADA00000}"/>
    <cellStyle name="Total 6 2" xfId="2891" xr:uid="{00000000-0005-0000-0000-0000AEA00000}"/>
    <cellStyle name="Total 6 2 2" xfId="19525" xr:uid="{00000000-0005-0000-0000-0000AFA00000}"/>
    <cellStyle name="Total 6 2 2 2" xfId="19526" xr:uid="{00000000-0005-0000-0000-0000B0A00000}"/>
    <cellStyle name="Total 6 2 2 2 2" xfId="19527" xr:uid="{00000000-0005-0000-0000-0000B1A00000}"/>
    <cellStyle name="Total 6 2 2 2 2 2" xfId="19528" xr:uid="{00000000-0005-0000-0000-0000B2A00000}"/>
    <cellStyle name="Total 6 2 2 2 2 2 2" xfId="19529" xr:uid="{00000000-0005-0000-0000-0000B3A00000}"/>
    <cellStyle name="Total 6 2 2 2 2 2 2 2" xfId="29703" xr:uid="{00000000-0005-0000-0000-0000B4A00000}"/>
    <cellStyle name="Total 6 2 2 2 2 2 2 3" xfId="38968" xr:uid="{00000000-0005-0000-0000-0000B5A00000}"/>
    <cellStyle name="Total 6 2 2 2 2 2 3" xfId="19530" xr:uid="{00000000-0005-0000-0000-0000B6A00000}"/>
    <cellStyle name="Total 6 2 2 2 2 2 3 2" xfId="29704" xr:uid="{00000000-0005-0000-0000-0000B7A00000}"/>
    <cellStyle name="Total 6 2 2 2 2 2 3 3" xfId="41508" xr:uid="{00000000-0005-0000-0000-0000B8A00000}"/>
    <cellStyle name="Total 6 2 2 2 2 2 4" xfId="29702" xr:uid="{00000000-0005-0000-0000-0000B9A00000}"/>
    <cellStyle name="Total 6 2 2 2 2 2 5" xfId="36415" xr:uid="{00000000-0005-0000-0000-0000BAA00000}"/>
    <cellStyle name="Total 6 2 2 2 2 3" xfId="19531" xr:uid="{00000000-0005-0000-0000-0000BBA00000}"/>
    <cellStyle name="Total 6 2 2 2 2 3 2" xfId="29705" xr:uid="{00000000-0005-0000-0000-0000BCA00000}"/>
    <cellStyle name="Total 6 2 2 2 2 3 3" xfId="37696" xr:uid="{00000000-0005-0000-0000-0000BDA00000}"/>
    <cellStyle name="Total 6 2 2 2 2 4" xfId="19532" xr:uid="{00000000-0005-0000-0000-0000BEA00000}"/>
    <cellStyle name="Total 6 2 2 2 2 4 2" xfId="29706" xr:uid="{00000000-0005-0000-0000-0000BFA00000}"/>
    <cellStyle name="Total 6 2 2 2 2 4 3" xfId="40238" xr:uid="{00000000-0005-0000-0000-0000C0A00000}"/>
    <cellStyle name="Total 6 2 2 2 2 5" xfId="29701" xr:uid="{00000000-0005-0000-0000-0000C1A00000}"/>
    <cellStyle name="Total 6 2 2 2 2 6" xfId="35136" xr:uid="{00000000-0005-0000-0000-0000C2A00000}"/>
    <cellStyle name="Total 6 2 2 2 3" xfId="29700" xr:uid="{00000000-0005-0000-0000-0000C3A00000}"/>
    <cellStyle name="Total 6 2 2 2 4" xfId="33865" xr:uid="{00000000-0005-0000-0000-0000C4A00000}"/>
    <cellStyle name="Total 6 2 2 3" xfId="19533" xr:uid="{00000000-0005-0000-0000-0000C5A00000}"/>
    <cellStyle name="Total 6 2 2 3 2" xfId="19534" xr:uid="{00000000-0005-0000-0000-0000C6A00000}"/>
    <cellStyle name="Total 6 2 2 3 2 2" xfId="19535" xr:uid="{00000000-0005-0000-0000-0000C7A00000}"/>
    <cellStyle name="Total 6 2 2 3 2 2 2" xfId="29709" xr:uid="{00000000-0005-0000-0000-0000C8A00000}"/>
    <cellStyle name="Total 6 2 2 3 2 2 3" xfId="38448" xr:uid="{00000000-0005-0000-0000-0000C9A00000}"/>
    <cellStyle name="Total 6 2 2 3 2 3" xfId="19536" xr:uid="{00000000-0005-0000-0000-0000CAA00000}"/>
    <cellStyle name="Total 6 2 2 3 2 3 2" xfId="29710" xr:uid="{00000000-0005-0000-0000-0000CBA00000}"/>
    <cellStyle name="Total 6 2 2 3 2 3 3" xfId="40988" xr:uid="{00000000-0005-0000-0000-0000CCA00000}"/>
    <cellStyle name="Total 6 2 2 3 2 4" xfId="29708" xr:uid="{00000000-0005-0000-0000-0000CDA00000}"/>
    <cellStyle name="Total 6 2 2 3 2 5" xfId="35895" xr:uid="{00000000-0005-0000-0000-0000CEA00000}"/>
    <cellStyle name="Total 6 2 2 3 3" xfId="19537" xr:uid="{00000000-0005-0000-0000-0000CFA00000}"/>
    <cellStyle name="Total 6 2 2 3 3 2" xfId="29711" xr:uid="{00000000-0005-0000-0000-0000D0A00000}"/>
    <cellStyle name="Total 6 2 2 3 3 3" xfId="37174" xr:uid="{00000000-0005-0000-0000-0000D1A00000}"/>
    <cellStyle name="Total 6 2 2 3 4" xfId="19538" xr:uid="{00000000-0005-0000-0000-0000D2A00000}"/>
    <cellStyle name="Total 6 2 2 3 4 2" xfId="29712" xr:uid="{00000000-0005-0000-0000-0000D3A00000}"/>
    <cellStyle name="Total 6 2 2 3 4 3" xfId="39718" xr:uid="{00000000-0005-0000-0000-0000D4A00000}"/>
    <cellStyle name="Total 6 2 2 3 5" xfId="29707" xr:uid="{00000000-0005-0000-0000-0000D5A00000}"/>
    <cellStyle name="Total 6 2 2 3 6" xfId="34617" xr:uid="{00000000-0005-0000-0000-0000D6A00000}"/>
    <cellStyle name="Total 6 2 2 4" xfId="29699" xr:uid="{00000000-0005-0000-0000-0000D7A00000}"/>
    <cellStyle name="Total 6 2 2 5" xfId="32662" xr:uid="{00000000-0005-0000-0000-0000D8A00000}"/>
    <cellStyle name="Total 6 2 3" xfId="19539" xr:uid="{00000000-0005-0000-0000-0000D9A00000}"/>
    <cellStyle name="Total 6 2 3 2" xfId="19540" xr:uid="{00000000-0005-0000-0000-0000DAA00000}"/>
    <cellStyle name="Total 6 2 3 2 2" xfId="19541" xr:uid="{00000000-0005-0000-0000-0000DBA00000}"/>
    <cellStyle name="Total 6 2 3 2 2 2" xfId="19542" xr:uid="{00000000-0005-0000-0000-0000DCA00000}"/>
    <cellStyle name="Total 6 2 3 2 2 2 2" xfId="19543" xr:uid="{00000000-0005-0000-0000-0000DDA00000}"/>
    <cellStyle name="Total 6 2 3 2 2 2 2 2" xfId="29717" xr:uid="{00000000-0005-0000-0000-0000DEA00000}"/>
    <cellStyle name="Total 6 2 3 2 2 2 2 3" xfId="39120" xr:uid="{00000000-0005-0000-0000-0000DFA00000}"/>
    <cellStyle name="Total 6 2 3 2 2 2 3" xfId="19544" xr:uid="{00000000-0005-0000-0000-0000E0A00000}"/>
    <cellStyle name="Total 6 2 3 2 2 2 3 2" xfId="29718" xr:uid="{00000000-0005-0000-0000-0000E1A00000}"/>
    <cellStyle name="Total 6 2 3 2 2 2 3 3" xfId="41660" xr:uid="{00000000-0005-0000-0000-0000E2A00000}"/>
    <cellStyle name="Total 6 2 3 2 2 2 4" xfId="29716" xr:uid="{00000000-0005-0000-0000-0000E3A00000}"/>
    <cellStyle name="Total 6 2 3 2 2 2 5" xfId="36567" xr:uid="{00000000-0005-0000-0000-0000E4A00000}"/>
    <cellStyle name="Total 6 2 3 2 2 3" xfId="19545" xr:uid="{00000000-0005-0000-0000-0000E5A00000}"/>
    <cellStyle name="Total 6 2 3 2 2 3 2" xfId="29719" xr:uid="{00000000-0005-0000-0000-0000E6A00000}"/>
    <cellStyle name="Total 6 2 3 2 2 3 3" xfId="37848" xr:uid="{00000000-0005-0000-0000-0000E7A00000}"/>
    <cellStyle name="Total 6 2 3 2 2 4" xfId="19546" xr:uid="{00000000-0005-0000-0000-0000E8A00000}"/>
    <cellStyle name="Total 6 2 3 2 2 4 2" xfId="29720" xr:uid="{00000000-0005-0000-0000-0000E9A00000}"/>
    <cellStyle name="Total 6 2 3 2 2 4 3" xfId="40390" xr:uid="{00000000-0005-0000-0000-0000EAA00000}"/>
    <cellStyle name="Total 6 2 3 2 2 5" xfId="29715" xr:uid="{00000000-0005-0000-0000-0000EBA00000}"/>
    <cellStyle name="Total 6 2 3 2 2 6" xfId="35288" xr:uid="{00000000-0005-0000-0000-0000ECA00000}"/>
    <cellStyle name="Total 6 2 3 2 3" xfId="29714" xr:uid="{00000000-0005-0000-0000-0000EDA00000}"/>
    <cellStyle name="Total 6 2 3 2 4" xfId="34016" xr:uid="{00000000-0005-0000-0000-0000EEA00000}"/>
    <cellStyle name="Total 6 2 3 3" xfId="19547" xr:uid="{00000000-0005-0000-0000-0000EFA00000}"/>
    <cellStyle name="Total 6 2 3 3 2" xfId="19548" xr:uid="{00000000-0005-0000-0000-0000F0A00000}"/>
    <cellStyle name="Total 6 2 3 3 2 2" xfId="19549" xr:uid="{00000000-0005-0000-0000-0000F1A00000}"/>
    <cellStyle name="Total 6 2 3 3 2 2 2" xfId="29723" xr:uid="{00000000-0005-0000-0000-0000F2A00000}"/>
    <cellStyle name="Total 6 2 3 3 2 2 3" xfId="38600" xr:uid="{00000000-0005-0000-0000-0000F3A00000}"/>
    <cellStyle name="Total 6 2 3 3 2 3" xfId="19550" xr:uid="{00000000-0005-0000-0000-0000F4A00000}"/>
    <cellStyle name="Total 6 2 3 3 2 3 2" xfId="29724" xr:uid="{00000000-0005-0000-0000-0000F5A00000}"/>
    <cellStyle name="Total 6 2 3 3 2 3 3" xfId="41140" xr:uid="{00000000-0005-0000-0000-0000F6A00000}"/>
    <cellStyle name="Total 6 2 3 3 2 4" xfId="29722" xr:uid="{00000000-0005-0000-0000-0000F7A00000}"/>
    <cellStyle name="Total 6 2 3 3 2 5" xfId="36047" xr:uid="{00000000-0005-0000-0000-0000F8A00000}"/>
    <cellStyle name="Total 6 2 3 3 3" xfId="19551" xr:uid="{00000000-0005-0000-0000-0000F9A00000}"/>
    <cellStyle name="Total 6 2 3 3 3 2" xfId="29725" xr:uid="{00000000-0005-0000-0000-0000FAA00000}"/>
    <cellStyle name="Total 6 2 3 3 3 3" xfId="37326" xr:uid="{00000000-0005-0000-0000-0000FBA00000}"/>
    <cellStyle name="Total 6 2 3 3 4" xfId="19552" xr:uid="{00000000-0005-0000-0000-0000FCA00000}"/>
    <cellStyle name="Total 6 2 3 3 4 2" xfId="29726" xr:uid="{00000000-0005-0000-0000-0000FDA00000}"/>
    <cellStyle name="Total 6 2 3 3 4 3" xfId="39870" xr:uid="{00000000-0005-0000-0000-0000FEA00000}"/>
    <cellStyle name="Total 6 2 3 3 5" xfId="29721" xr:uid="{00000000-0005-0000-0000-0000FFA00000}"/>
    <cellStyle name="Total 6 2 3 3 6" xfId="34765" xr:uid="{00000000-0005-0000-0000-000000A10000}"/>
    <cellStyle name="Total 6 2 3 4" xfId="29713" xr:uid="{00000000-0005-0000-0000-000001A10000}"/>
    <cellStyle name="Total 6 2 3 5" xfId="32805" xr:uid="{00000000-0005-0000-0000-000002A10000}"/>
    <cellStyle name="Total 6 2 4" xfId="19553" xr:uid="{00000000-0005-0000-0000-000003A10000}"/>
    <cellStyle name="Total 6 2 4 2" xfId="19554" xr:uid="{00000000-0005-0000-0000-000004A10000}"/>
    <cellStyle name="Total 6 2 4 2 2" xfId="19555" xr:uid="{00000000-0005-0000-0000-000005A10000}"/>
    <cellStyle name="Total 6 2 4 2 2 2" xfId="19556" xr:uid="{00000000-0005-0000-0000-000006A10000}"/>
    <cellStyle name="Total 6 2 4 2 2 2 2" xfId="19557" xr:uid="{00000000-0005-0000-0000-000007A10000}"/>
    <cellStyle name="Total 6 2 4 2 2 2 2 2" xfId="29731" xr:uid="{00000000-0005-0000-0000-000008A10000}"/>
    <cellStyle name="Total 6 2 4 2 2 2 2 3" xfId="39279" xr:uid="{00000000-0005-0000-0000-000009A10000}"/>
    <cellStyle name="Total 6 2 4 2 2 2 3" xfId="19558" xr:uid="{00000000-0005-0000-0000-00000AA10000}"/>
    <cellStyle name="Total 6 2 4 2 2 2 3 2" xfId="29732" xr:uid="{00000000-0005-0000-0000-00000BA10000}"/>
    <cellStyle name="Total 6 2 4 2 2 2 3 3" xfId="41819" xr:uid="{00000000-0005-0000-0000-00000CA10000}"/>
    <cellStyle name="Total 6 2 4 2 2 2 4" xfId="29730" xr:uid="{00000000-0005-0000-0000-00000DA10000}"/>
    <cellStyle name="Total 6 2 4 2 2 2 5" xfId="36726" xr:uid="{00000000-0005-0000-0000-00000EA10000}"/>
    <cellStyle name="Total 6 2 4 2 2 3" xfId="19559" xr:uid="{00000000-0005-0000-0000-00000FA10000}"/>
    <cellStyle name="Total 6 2 4 2 2 3 2" xfId="29733" xr:uid="{00000000-0005-0000-0000-000010A10000}"/>
    <cellStyle name="Total 6 2 4 2 2 3 3" xfId="38009" xr:uid="{00000000-0005-0000-0000-000011A10000}"/>
    <cellStyle name="Total 6 2 4 2 2 4" xfId="19560" xr:uid="{00000000-0005-0000-0000-000012A10000}"/>
    <cellStyle name="Total 6 2 4 2 2 4 2" xfId="29734" xr:uid="{00000000-0005-0000-0000-000013A10000}"/>
    <cellStyle name="Total 6 2 4 2 2 4 3" xfId="40549" xr:uid="{00000000-0005-0000-0000-000014A10000}"/>
    <cellStyle name="Total 6 2 4 2 2 5" xfId="29729" xr:uid="{00000000-0005-0000-0000-000015A10000}"/>
    <cellStyle name="Total 6 2 4 2 2 6" xfId="35449" xr:uid="{00000000-0005-0000-0000-000016A10000}"/>
    <cellStyle name="Total 6 2 4 2 3" xfId="29728" xr:uid="{00000000-0005-0000-0000-000017A10000}"/>
    <cellStyle name="Total 6 2 4 2 4" xfId="34177" xr:uid="{00000000-0005-0000-0000-000018A10000}"/>
    <cellStyle name="Total 6 2 4 3" xfId="19561" xr:uid="{00000000-0005-0000-0000-000019A10000}"/>
    <cellStyle name="Total 6 2 4 3 2" xfId="19562" xr:uid="{00000000-0005-0000-0000-00001AA10000}"/>
    <cellStyle name="Total 6 2 4 3 2 2" xfId="19563" xr:uid="{00000000-0005-0000-0000-00001BA10000}"/>
    <cellStyle name="Total 6 2 4 3 2 2 2" xfId="29737" xr:uid="{00000000-0005-0000-0000-00001CA10000}"/>
    <cellStyle name="Total 6 2 4 3 2 2 3" xfId="38759" xr:uid="{00000000-0005-0000-0000-00001DA10000}"/>
    <cellStyle name="Total 6 2 4 3 2 3" xfId="19564" xr:uid="{00000000-0005-0000-0000-00001EA10000}"/>
    <cellStyle name="Total 6 2 4 3 2 3 2" xfId="29738" xr:uid="{00000000-0005-0000-0000-00001FA10000}"/>
    <cellStyle name="Total 6 2 4 3 2 3 3" xfId="41299" xr:uid="{00000000-0005-0000-0000-000020A10000}"/>
    <cellStyle name="Total 6 2 4 3 2 4" xfId="29736" xr:uid="{00000000-0005-0000-0000-000021A10000}"/>
    <cellStyle name="Total 6 2 4 3 2 5" xfId="36206" xr:uid="{00000000-0005-0000-0000-000022A10000}"/>
    <cellStyle name="Total 6 2 4 3 3" xfId="19565" xr:uid="{00000000-0005-0000-0000-000023A10000}"/>
    <cellStyle name="Total 6 2 4 3 3 2" xfId="29739" xr:uid="{00000000-0005-0000-0000-000024A10000}"/>
    <cellStyle name="Total 6 2 4 3 3 3" xfId="37487" xr:uid="{00000000-0005-0000-0000-000025A10000}"/>
    <cellStyle name="Total 6 2 4 3 4" xfId="19566" xr:uid="{00000000-0005-0000-0000-000026A10000}"/>
    <cellStyle name="Total 6 2 4 3 4 2" xfId="29740" xr:uid="{00000000-0005-0000-0000-000027A10000}"/>
    <cellStyle name="Total 6 2 4 3 4 3" xfId="40029" xr:uid="{00000000-0005-0000-0000-000028A10000}"/>
    <cellStyle name="Total 6 2 4 3 5" xfId="29735" xr:uid="{00000000-0005-0000-0000-000029A10000}"/>
    <cellStyle name="Total 6 2 4 3 6" xfId="34927" xr:uid="{00000000-0005-0000-0000-00002AA10000}"/>
    <cellStyle name="Total 6 2 4 4" xfId="29727" xr:uid="{00000000-0005-0000-0000-00002BA10000}"/>
    <cellStyle name="Total 6 2 4 5" xfId="33641" xr:uid="{00000000-0005-0000-0000-00002CA10000}"/>
    <cellStyle name="Total 6 2 5" xfId="19567" xr:uid="{00000000-0005-0000-0000-00002DA10000}"/>
    <cellStyle name="Total 6 2 5 2" xfId="19568" xr:uid="{00000000-0005-0000-0000-00002EA10000}"/>
    <cellStyle name="Total 6 2 5 2 2" xfId="19569" xr:uid="{00000000-0005-0000-0000-00002FA10000}"/>
    <cellStyle name="Total 6 2 5 2 2 2" xfId="19570" xr:uid="{00000000-0005-0000-0000-000030A10000}"/>
    <cellStyle name="Total 6 2 5 2 2 2 2" xfId="29744" xr:uid="{00000000-0005-0000-0000-000031A10000}"/>
    <cellStyle name="Total 6 2 5 2 2 2 3" xfId="38298" xr:uid="{00000000-0005-0000-0000-000032A10000}"/>
    <cellStyle name="Total 6 2 5 2 2 3" xfId="19571" xr:uid="{00000000-0005-0000-0000-000033A10000}"/>
    <cellStyle name="Total 6 2 5 2 2 3 2" xfId="29745" xr:uid="{00000000-0005-0000-0000-000034A10000}"/>
    <cellStyle name="Total 6 2 5 2 2 3 3" xfId="40838" xr:uid="{00000000-0005-0000-0000-000035A10000}"/>
    <cellStyle name="Total 6 2 5 2 2 4" xfId="29743" xr:uid="{00000000-0005-0000-0000-000036A10000}"/>
    <cellStyle name="Total 6 2 5 2 2 5" xfId="35745" xr:uid="{00000000-0005-0000-0000-000037A10000}"/>
    <cellStyle name="Total 6 2 5 2 3" xfId="19572" xr:uid="{00000000-0005-0000-0000-000038A10000}"/>
    <cellStyle name="Total 6 2 5 2 3 2" xfId="29746" xr:uid="{00000000-0005-0000-0000-000039A10000}"/>
    <cellStyle name="Total 6 2 5 2 3 3" xfId="37024" xr:uid="{00000000-0005-0000-0000-00003AA10000}"/>
    <cellStyle name="Total 6 2 5 2 4" xfId="19573" xr:uid="{00000000-0005-0000-0000-00003BA10000}"/>
    <cellStyle name="Total 6 2 5 2 4 2" xfId="29747" xr:uid="{00000000-0005-0000-0000-00003CA10000}"/>
    <cellStyle name="Total 6 2 5 2 4 3" xfId="39568" xr:uid="{00000000-0005-0000-0000-00003DA10000}"/>
    <cellStyle name="Total 6 2 5 2 5" xfId="29742" xr:uid="{00000000-0005-0000-0000-00003EA10000}"/>
    <cellStyle name="Total 6 2 5 2 6" xfId="34470" xr:uid="{00000000-0005-0000-0000-00003FA10000}"/>
    <cellStyle name="Total 6 2 5 3" xfId="29741" xr:uid="{00000000-0005-0000-0000-000040A10000}"/>
    <cellStyle name="Total 6 2 5 4" xfId="32502" xr:uid="{00000000-0005-0000-0000-000041A10000}"/>
    <cellStyle name="Total 6 2 6" xfId="19574" xr:uid="{00000000-0005-0000-0000-000042A10000}"/>
    <cellStyle name="Total 6 2 6 2" xfId="19575" xr:uid="{00000000-0005-0000-0000-000043A10000}"/>
    <cellStyle name="Total 6 2 6 2 2" xfId="19576" xr:uid="{00000000-0005-0000-0000-000044A10000}"/>
    <cellStyle name="Total 6 2 6 2 2 2" xfId="19577" xr:uid="{00000000-0005-0000-0000-000045A10000}"/>
    <cellStyle name="Total 6 2 6 2 2 2 2" xfId="29751" xr:uid="{00000000-0005-0000-0000-000046A10000}"/>
    <cellStyle name="Total 6 2 6 2 2 2 3" xfId="38818" xr:uid="{00000000-0005-0000-0000-000047A10000}"/>
    <cellStyle name="Total 6 2 6 2 2 3" xfId="19578" xr:uid="{00000000-0005-0000-0000-000048A10000}"/>
    <cellStyle name="Total 6 2 6 2 2 3 2" xfId="29752" xr:uid="{00000000-0005-0000-0000-000049A10000}"/>
    <cellStyle name="Total 6 2 6 2 2 3 3" xfId="41358" xr:uid="{00000000-0005-0000-0000-00004AA10000}"/>
    <cellStyle name="Total 6 2 6 2 2 4" xfId="29750" xr:uid="{00000000-0005-0000-0000-00004BA10000}"/>
    <cellStyle name="Total 6 2 6 2 2 5" xfId="36265" xr:uid="{00000000-0005-0000-0000-00004CA10000}"/>
    <cellStyle name="Total 6 2 6 2 3" xfId="19579" xr:uid="{00000000-0005-0000-0000-00004DA10000}"/>
    <cellStyle name="Total 6 2 6 2 3 2" xfId="29753" xr:uid="{00000000-0005-0000-0000-00004EA10000}"/>
    <cellStyle name="Total 6 2 6 2 3 3" xfId="37546" xr:uid="{00000000-0005-0000-0000-00004FA10000}"/>
    <cellStyle name="Total 6 2 6 2 4" xfId="19580" xr:uid="{00000000-0005-0000-0000-000050A10000}"/>
    <cellStyle name="Total 6 2 6 2 4 2" xfId="29754" xr:uid="{00000000-0005-0000-0000-000051A10000}"/>
    <cellStyle name="Total 6 2 6 2 4 3" xfId="40088" xr:uid="{00000000-0005-0000-0000-000052A10000}"/>
    <cellStyle name="Total 6 2 6 2 5" xfId="29749" xr:uid="{00000000-0005-0000-0000-000053A10000}"/>
    <cellStyle name="Total 6 2 6 2 6" xfId="34986" xr:uid="{00000000-0005-0000-0000-000054A10000}"/>
    <cellStyle name="Total 6 2 6 3" xfId="29748" xr:uid="{00000000-0005-0000-0000-000055A10000}"/>
    <cellStyle name="Total 6 2 6 4" xfId="33714" xr:uid="{00000000-0005-0000-0000-000056A10000}"/>
    <cellStyle name="Total 6 2 7" xfId="19581" xr:uid="{00000000-0005-0000-0000-000057A10000}"/>
    <cellStyle name="Total 6 2 7 2" xfId="19582" xr:uid="{00000000-0005-0000-0000-000058A10000}"/>
    <cellStyle name="Total 6 2 7 2 2" xfId="19583" xr:uid="{00000000-0005-0000-0000-000059A10000}"/>
    <cellStyle name="Total 6 2 7 2 2 2" xfId="29757" xr:uid="{00000000-0005-0000-0000-00005AA10000}"/>
    <cellStyle name="Total 6 2 7 2 2 3" xfId="38161" xr:uid="{00000000-0005-0000-0000-00005BA10000}"/>
    <cellStyle name="Total 6 2 7 2 3" xfId="19584" xr:uid="{00000000-0005-0000-0000-00005CA10000}"/>
    <cellStyle name="Total 6 2 7 2 3 2" xfId="29758" xr:uid="{00000000-0005-0000-0000-00005DA10000}"/>
    <cellStyle name="Total 6 2 7 2 3 3" xfId="40701" xr:uid="{00000000-0005-0000-0000-00005EA10000}"/>
    <cellStyle name="Total 6 2 7 2 4" xfId="29756" xr:uid="{00000000-0005-0000-0000-00005FA10000}"/>
    <cellStyle name="Total 6 2 7 2 5" xfId="35608" xr:uid="{00000000-0005-0000-0000-000060A10000}"/>
    <cellStyle name="Total 6 2 7 3" xfId="19585" xr:uid="{00000000-0005-0000-0000-000061A10000}"/>
    <cellStyle name="Total 6 2 7 3 2" xfId="29759" xr:uid="{00000000-0005-0000-0000-000062A10000}"/>
    <cellStyle name="Total 6 2 7 3 3" xfId="36887" xr:uid="{00000000-0005-0000-0000-000063A10000}"/>
    <cellStyle name="Total 6 2 7 4" xfId="19586" xr:uid="{00000000-0005-0000-0000-000064A10000}"/>
    <cellStyle name="Total 6 2 7 4 2" xfId="29760" xr:uid="{00000000-0005-0000-0000-000065A10000}"/>
    <cellStyle name="Total 6 2 7 4 3" xfId="39431" xr:uid="{00000000-0005-0000-0000-000066A10000}"/>
    <cellStyle name="Total 6 2 7 5" xfId="29755" xr:uid="{00000000-0005-0000-0000-000067A10000}"/>
    <cellStyle name="Total 6 2 7 6" xfId="34333" xr:uid="{00000000-0005-0000-0000-000068A10000}"/>
    <cellStyle name="Total 6 2 8" xfId="19524" xr:uid="{00000000-0005-0000-0000-000069A10000}"/>
    <cellStyle name="Total 6 2 9" xfId="29698" xr:uid="{00000000-0005-0000-0000-00006AA10000}"/>
    <cellStyle name="Total 6 3" xfId="2892" xr:uid="{00000000-0005-0000-0000-00006BA10000}"/>
    <cellStyle name="Total 6 3 2" xfId="19588" xr:uid="{00000000-0005-0000-0000-00006CA10000}"/>
    <cellStyle name="Total 6 3 2 2" xfId="19589" xr:uid="{00000000-0005-0000-0000-00006DA10000}"/>
    <cellStyle name="Total 6 3 2 2 2" xfId="19590" xr:uid="{00000000-0005-0000-0000-00006EA10000}"/>
    <cellStyle name="Total 6 3 2 2 2 2" xfId="19591" xr:uid="{00000000-0005-0000-0000-00006FA10000}"/>
    <cellStyle name="Total 6 3 2 2 2 2 2" xfId="29765" xr:uid="{00000000-0005-0000-0000-000070A10000}"/>
    <cellStyle name="Total 6 3 2 2 2 2 3" xfId="38889" xr:uid="{00000000-0005-0000-0000-000071A10000}"/>
    <cellStyle name="Total 6 3 2 2 2 3" xfId="19592" xr:uid="{00000000-0005-0000-0000-000072A10000}"/>
    <cellStyle name="Total 6 3 2 2 2 3 2" xfId="29766" xr:uid="{00000000-0005-0000-0000-000073A10000}"/>
    <cellStyle name="Total 6 3 2 2 2 3 3" xfId="41429" xr:uid="{00000000-0005-0000-0000-000074A10000}"/>
    <cellStyle name="Total 6 3 2 2 2 4" xfId="29764" xr:uid="{00000000-0005-0000-0000-000075A10000}"/>
    <cellStyle name="Total 6 3 2 2 2 5" xfId="36336" xr:uid="{00000000-0005-0000-0000-000076A10000}"/>
    <cellStyle name="Total 6 3 2 2 3" xfId="19593" xr:uid="{00000000-0005-0000-0000-000077A10000}"/>
    <cellStyle name="Total 6 3 2 2 3 2" xfId="29767" xr:uid="{00000000-0005-0000-0000-000078A10000}"/>
    <cellStyle name="Total 6 3 2 2 3 3" xfId="37617" xr:uid="{00000000-0005-0000-0000-000079A10000}"/>
    <cellStyle name="Total 6 3 2 2 4" xfId="19594" xr:uid="{00000000-0005-0000-0000-00007AA10000}"/>
    <cellStyle name="Total 6 3 2 2 4 2" xfId="29768" xr:uid="{00000000-0005-0000-0000-00007BA10000}"/>
    <cellStyle name="Total 6 3 2 2 4 3" xfId="40159" xr:uid="{00000000-0005-0000-0000-00007CA10000}"/>
    <cellStyle name="Total 6 3 2 2 5" xfId="29763" xr:uid="{00000000-0005-0000-0000-00007DA10000}"/>
    <cellStyle name="Total 6 3 2 2 6" xfId="35057" xr:uid="{00000000-0005-0000-0000-00007EA10000}"/>
    <cellStyle name="Total 6 3 2 3" xfId="29762" xr:uid="{00000000-0005-0000-0000-00007FA10000}"/>
    <cellStyle name="Total 6 3 2 4" xfId="33786" xr:uid="{00000000-0005-0000-0000-000080A10000}"/>
    <cellStyle name="Total 6 3 3" xfId="19595" xr:uid="{00000000-0005-0000-0000-000081A10000}"/>
    <cellStyle name="Total 6 3 3 2" xfId="19596" xr:uid="{00000000-0005-0000-0000-000082A10000}"/>
    <cellStyle name="Total 6 3 3 2 2" xfId="19597" xr:uid="{00000000-0005-0000-0000-000083A10000}"/>
    <cellStyle name="Total 6 3 3 2 2 2" xfId="29771" xr:uid="{00000000-0005-0000-0000-000084A10000}"/>
    <cellStyle name="Total 6 3 3 2 2 3" xfId="38369" xr:uid="{00000000-0005-0000-0000-000085A10000}"/>
    <cellStyle name="Total 6 3 3 2 3" xfId="19598" xr:uid="{00000000-0005-0000-0000-000086A10000}"/>
    <cellStyle name="Total 6 3 3 2 3 2" xfId="29772" xr:uid="{00000000-0005-0000-0000-000087A10000}"/>
    <cellStyle name="Total 6 3 3 2 3 3" xfId="40909" xr:uid="{00000000-0005-0000-0000-000088A10000}"/>
    <cellStyle name="Total 6 3 3 2 4" xfId="29770" xr:uid="{00000000-0005-0000-0000-000089A10000}"/>
    <cellStyle name="Total 6 3 3 2 5" xfId="35816" xr:uid="{00000000-0005-0000-0000-00008AA10000}"/>
    <cellStyle name="Total 6 3 3 3" xfId="19599" xr:uid="{00000000-0005-0000-0000-00008BA10000}"/>
    <cellStyle name="Total 6 3 3 3 2" xfId="29773" xr:uid="{00000000-0005-0000-0000-00008CA10000}"/>
    <cellStyle name="Total 6 3 3 3 3" xfId="37095" xr:uid="{00000000-0005-0000-0000-00008DA10000}"/>
    <cellStyle name="Total 6 3 3 4" xfId="19600" xr:uid="{00000000-0005-0000-0000-00008EA10000}"/>
    <cellStyle name="Total 6 3 3 4 2" xfId="29774" xr:uid="{00000000-0005-0000-0000-00008FA10000}"/>
    <cellStyle name="Total 6 3 3 4 3" xfId="39639" xr:uid="{00000000-0005-0000-0000-000090A10000}"/>
    <cellStyle name="Total 6 3 3 5" xfId="29769" xr:uid="{00000000-0005-0000-0000-000091A10000}"/>
    <cellStyle name="Total 6 3 3 6" xfId="34538" xr:uid="{00000000-0005-0000-0000-000092A10000}"/>
    <cellStyle name="Total 6 3 4" xfId="19601" xr:uid="{00000000-0005-0000-0000-000093A10000}"/>
    <cellStyle name="Total 6 3 4 2" xfId="29775" xr:uid="{00000000-0005-0000-0000-000094A10000}"/>
    <cellStyle name="Total 6 3 5" xfId="19587" xr:uid="{00000000-0005-0000-0000-000095A10000}"/>
    <cellStyle name="Total 6 3 6" xfId="29761" xr:uid="{00000000-0005-0000-0000-000096A10000}"/>
    <cellStyle name="Total 6 3 7" xfId="32581" xr:uid="{00000000-0005-0000-0000-000097A10000}"/>
    <cellStyle name="Total 6 4" xfId="19602" xr:uid="{00000000-0005-0000-0000-000098A10000}"/>
    <cellStyle name="Total 6 4 2" xfId="19603" xr:uid="{00000000-0005-0000-0000-000099A10000}"/>
    <cellStyle name="Total 6 4 2 2" xfId="19604" xr:uid="{00000000-0005-0000-0000-00009AA10000}"/>
    <cellStyle name="Total 6 4 2 2 2" xfId="19605" xr:uid="{00000000-0005-0000-0000-00009BA10000}"/>
    <cellStyle name="Total 6 4 2 2 2 2" xfId="19606" xr:uid="{00000000-0005-0000-0000-00009CA10000}"/>
    <cellStyle name="Total 6 4 2 2 2 2 2" xfId="29780" xr:uid="{00000000-0005-0000-0000-00009DA10000}"/>
    <cellStyle name="Total 6 4 2 2 2 2 3" xfId="39040" xr:uid="{00000000-0005-0000-0000-00009EA10000}"/>
    <cellStyle name="Total 6 4 2 2 2 3" xfId="19607" xr:uid="{00000000-0005-0000-0000-00009FA10000}"/>
    <cellStyle name="Total 6 4 2 2 2 3 2" xfId="29781" xr:uid="{00000000-0005-0000-0000-0000A0A10000}"/>
    <cellStyle name="Total 6 4 2 2 2 3 3" xfId="41580" xr:uid="{00000000-0005-0000-0000-0000A1A10000}"/>
    <cellStyle name="Total 6 4 2 2 2 4" xfId="29779" xr:uid="{00000000-0005-0000-0000-0000A2A10000}"/>
    <cellStyle name="Total 6 4 2 2 2 5" xfId="36487" xr:uid="{00000000-0005-0000-0000-0000A3A10000}"/>
    <cellStyle name="Total 6 4 2 2 3" xfId="19608" xr:uid="{00000000-0005-0000-0000-0000A4A10000}"/>
    <cellStyle name="Total 6 4 2 2 3 2" xfId="29782" xr:uid="{00000000-0005-0000-0000-0000A5A10000}"/>
    <cellStyle name="Total 6 4 2 2 3 3" xfId="37768" xr:uid="{00000000-0005-0000-0000-0000A6A10000}"/>
    <cellStyle name="Total 6 4 2 2 4" xfId="19609" xr:uid="{00000000-0005-0000-0000-0000A7A10000}"/>
    <cellStyle name="Total 6 4 2 2 4 2" xfId="29783" xr:uid="{00000000-0005-0000-0000-0000A8A10000}"/>
    <cellStyle name="Total 6 4 2 2 4 3" xfId="40310" xr:uid="{00000000-0005-0000-0000-0000A9A10000}"/>
    <cellStyle name="Total 6 4 2 2 5" xfId="29778" xr:uid="{00000000-0005-0000-0000-0000AAA10000}"/>
    <cellStyle name="Total 6 4 2 2 6" xfId="35208" xr:uid="{00000000-0005-0000-0000-0000ABA10000}"/>
    <cellStyle name="Total 6 4 2 3" xfId="29777" xr:uid="{00000000-0005-0000-0000-0000ACA10000}"/>
    <cellStyle name="Total 6 4 2 4" xfId="33937" xr:uid="{00000000-0005-0000-0000-0000ADA10000}"/>
    <cellStyle name="Total 6 4 3" xfId="19610" xr:uid="{00000000-0005-0000-0000-0000AEA10000}"/>
    <cellStyle name="Total 6 4 3 2" xfId="19611" xr:uid="{00000000-0005-0000-0000-0000AFA10000}"/>
    <cellStyle name="Total 6 4 3 2 2" xfId="19612" xr:uid="{00000000-0005-0000-0000-0000B0A10000}"/>
    <cellStyle name="Total 6 4 3 2 2 2" xfId="29786" xr:uid="{00000000-0005-0000-0000-0000B1A10000}"/>
    <cellStyle name="Total 6 4 3 2 2 3" xfId="38520" xr:uid="{00000000-0005-0000-0000-0000B2A10000}"/>
    <cellStyle name="Total 6 4 3 2 3" xfId="19613" xr:uid="{00000000-0005-0000-0000-0000B3A10000}"/>
    <cellStyle name="Total 6 4 3 2 3 2" xfId="29787" xr:uid="{00000000-0005-0000-0000-0000B4A10000}"/>
    <cellStyle name="Total 6 4 3 2 3 3" xfId="41060" xr:uid="{00000000-0005-0000-0000-0000B5A10000}"/>
    <cellStyle name="Total 6 4 3 2 4" xfId="29785" xr:uid="{00000000-0005-0000-0000-0000B6A10000}"/>
    <cellStyle name="Total 6 4 3 2 5" xfId="35967" xr:uid="{00000000-0005-0000-0000-0000B7A10000}"/>
    <cellStyle name="Total 6 4 3 3" xfId="19614" xr:uid="{00000000-0005-0000-0000-0000B8A10000}"/>
    <cellStyle name="Total 6 4 3 3 2" xfId="29788" xr:uid="{00000000-0005-0000-0000-0000B9A10000}"/>
    <cellStyle name="Total 6 4 3 3 3" xfId="37246" xr:uid="{00000000-0005-0000-0000-0000BAA10000}"/>
    <cellStyle name="Total 6 4 3 4" xfId="19615" xr:uid="{00000000-0005-0000-0000-0000BBA10000}"/>
    <cellStyle name="Total 6 4 3 4 2" xfId="29789" xr:uid="{00000000-0005-0000-0000-0000BCA10000}"/>
    <cellStyle name="Total 6 4 3 4 3" xfId="39790" xr:uid="{00000000-0005-0000-0000-0000BDA10000}"/>
    <cellStyle name="Total 6 4 3 5" xfId="29784" xr:uid="{00000000-0005-0000-0000-0000BEA10000}"/>
    <cellStyle name="Total 6 4 3 6" xfId="34685" xr:uid="{00000000-0005-0000-0000-0000BFA10000}"/>
    <cellStyle name="Total 6 4 4" xfId="19616" xr:uid="{00000000-0005-0000-0000-0000C0A10000}"/>
    <cellStyle name="Total 6 4 4 2" xfId="29790" xr:uid="{00000000-0005-0000-0000-0000C1A10000}"/>
    <cellStyle name="Total 6 4 5" xfId="29776" xr:uid="{00000000-0005-0000-0000-0000C2A10000}"/>
    <cellStyle name="Total 6 4 6" xfId="32732" xr:uid="{00000000-0005-0000-0000-0000C3A10000}"/>
    <cellStyle name="Total 6 5" xfId="19617" xr:uid="{00000000-0005-0000-0000-0000C4A10000}"/>
    <cellStyle name="Total 6 5 2" xfId="19618" xr:uid="{00000000-0005-0000-0000-0000C5A10000}"/>
    <cellStyle name="Total 6 5 2 2" xfId="19619" xr:uid="{00000000-0005-0000-0000-0000C6A10000}"/>
    <cellStyle name="Total 6 5 2 2 2" xfId="19620" xr:uid="{00000000-0005-0000-0000-0000C7A10000}"/>
    <cellStyle name="Total 6 5 2 2 2 2" xfId="19621" xr:uid="{00000000-0005-0000-0000-0000C8A10000}"/>
    <cellStyle name="Total 6 5 2 2 2 2 2" xfId="29795" xr:uid="{00000000-0005-0000-0000-0000C9A10000}"/>
    <cellStyle name="Total 6 5 2 2 2 2 3" xfId="39199" xr:uid="{00000000-0005-0000-0000-0000CAA10000}"/>
    <cellStyle name="Total 6 5 2 2 2 3" xfId="19622" xr:uid="{00000000-0005-0000-0000-0000CBA10000}"/>
    <cellStyle name="Total 6 5 2 2 2 3 2" xfId="29796" xr:uid="{00000000-0005-0000-0000-0000CCA10000}"/>
    <cellStyle name="Total 6 5 2 2 2 3 3" xfId="41739" xr:uid="{00000000-0005-0000-0000-0000CDA10000}"/>
    <cellStyle name="Total 6 5 2 2 2 4" xfId="29794" xr:uid="{00000000-0005-0000-0000-0000CEA10000}"/>
    <cellStyle name="Total 6 5 2 2 2 5" xfId="36646" xr:uid="{00000000-0005-0000-0000-0000CFA10000}"/>
    <cellStyle name="Total 6 5 2 2 3" xfId="19623" xr:uid="{00000000-0005-0000-0000-0000D0A10000}"/>
    <cellStyle name="Total 6 5 2 2 3 2" xfId="29797" xr:uid="{00000000-0005-0000-0000-0000D1A10000}"/>
    <cellStyle name="Total 6 5 2 2 3 3" xfId="37929" xr:uid="{00000000-0005-0000-0000-0000D2A10000}"/>
    <cellStyle name="Total 6 5 2 2 4" xfId="19624" xr:uid="{00000000-0005-0000-0000-0000D3A10000}"/>
    <cellStyle name="Total 6 5 2 2 4 2" xfId="29798" xr:uid="{00000000-0005-0000-0000-0000D4A10000}"/>
    <cellStyle name="Total 6 5 2 2 4 3" xfId="40469" xr:uid="{00000000-0005-0000-0000-0000D5A10000}"/>
    <cellStyle name="Total 6 5 2 2 5" xfId="29793" xr:uid="{00000000-0005-0000-0000-0000D6A10000}"/>
    <cellStyle name="Total 6 5 2 2 6" xfId="35369" xr:uid="{00000000-0005-0000-0000-0000D7A10000}"/>
    <cellStyle name="Total 6 5 2 3" xfId="29792" xr:uid="{00000000-0005-0000-0000-0000D8A10000}"/>
    <cellStyle name="Total 6 5 2 4" xfId="34097" xr:uid="{00000000-0005-0000-0000-0000D9A10000}"/>
    <cellStyle name="Total 6 5 3" xfId="19625" xr:uid="{00000000-0005-0000-0000-0000DAA10000}"/>
    <cellStyle name="Total 6 5 3 2" xfId="19626" xr:uid="{00000000-0005-0000-0000-0000DBA10000}"/>
    <cellStyle name="Total 6 5 3 2 2" xfId="19627" xr:uid="{00000000-0005-0000-0000-0000DCA10000}"/>
    <cellStyle name="Total 6 5 3 2 2 2" xfId="29801" xr:uid="{00000000-0005-0000-0000-0000DDA10000}"/>
    <cellStyle name="Total 6 5 3 2 2 3" xfId="38679" xr:uid="{00000000-0005-0000-0000-0000DEA10000}"/>
    <cellStyle name="Total 6 5 3 2 3" xfId="19628" xr:uid="{00000000-0005-0000-0000-0000DFA10000}"/>
    <cellStyle name="Total 6 5 3 2 3 2" xfId="29802" xr:uid="{00000000-0005-0000-0000-0000E0A10000}"/>
    <cellStyle name="Total 6 5 3 2 3 3" xfId="41219" xr:uid="{00000000-0005-0000-0000-0000E1A10000}"/>
    <cellStyle name="Total 6 5 3 2 4" xfId="29800" xr:uid="{00000000-0005-0000-0000-0000E2A10000}"/>
    <cellStyle name="Total 6 5 3 2 5" xfId="36126" xr:uid="{00000000-0005-0000-0000-0000E3A10000}"/>
    <cellStyle name="Total 6 5 3 3" xfId="19629" xr:uid="{00000000-0005-0000-0000-0000E4A10000}"/>
    <cellStyle name="Total 6 5 3 3 2" xfId="29803" xr:uid="{00000000-0005-0000-0000-0000E5A10000}"/>
    <cellStyle name="Total 6 5 3 3 3" xfId="37407" xr:uid="{00000000-0005-0000-0000-0000E6A10000}"/>
    <cellStyle name="Total 6 5 3 4" xfId="19630" xr:uid="{00000000-0005-0000-0000-0000E7A10000}"/>
    <cellStyle name="Total 6 5 3 4 2" xfId="29804" xr:uid="{00000000-0005-0000-0000-0000E8A10000}"/>
    <cellStyle name="Total 6 5 3 4 3" xfId="39949" xr:uid="{00000000-0005-0000-0000-0000E9A10000}"/>
    <cellStyle name="Total 6 5 3 5" xfId="29799" xr:uid="{00000000-0005-0000-0000-0000EAA10000}"/>
    <cellStyle name="Total 6 5 3 6" xfId="34846" xr:uid="{00000000-0005-0000-0000-0000EBA10000}"/>
    <cellStyle name="Total 6 5 4" xfId="29791" xr:uid="{00000000-0005-0000-0000-0000ECA10000}"/>
    <cellStyle name="Total 6 5 5" xfId="32910" xr:uid="{00000000-0005-0000-0000-0000EDA10000}"/>
    <cellStyle name="Total 6 6" xfId="19631" xr:uid="{00000000-0005-0000-0000-0000EEA10000}"/>
    <cellStyle name="Total 6 6 2" xfId="19632" xr:uid="{00000000-0005-0000-0000-0000EFA10000}"/>
    <cellStyle name="Total 6 6 2 2" xfId="19633" xr:uid="{00000000-0005-0000-0000-0000F0A10000}"/>
    <cellStyle name="Total 6 6 2 2 2" xfId="19634" xr:uid="{00000000-0005-0000-0000-0000F1A10000}"/>
    <cellStyle name="Total 6 6 2 2 2 2" xfId="29808" xr:uid="{00000000-0005-0000-0000-0000F2A10000}"/>
    <cellStyle name="Total 6 6 2 2 2 3" xfId="38224" xr:uid="{00000000-0005-0000-0000-0000F3A10000}"/>
    <cellStyle name="Total 6 6 2 2 3" xfId="19635" xr:uid="{00000000-0005-0000-0000-0000F4A10000}"/>
    <cellStyle name="Total 6 6 2 2 3 2" xfId="29809" xr:uid="{00000000-0005-0000-0000-0000F5A10000}"/>
    <cellStyle name="Total 6 6 2 2 3 3" xfId="40764" xr:uid="{00000000-0005-0000-0000-0000F6A10000}"/>
    <cellStyle name="Total 6 6 2 2 4" xfId="29807" xr:uid="{00000000-0005-0000-0000-0000F7A10000}"/>
    <cellStyle name="Total 6 6 2 2 5" xfId="35671" xr:uid="{00000000-0005-0000-0000-0000F8A10000}"/>
    <cellStyle name="Total 6 6 2 3" xfId="19636" xr:uid="{00000000-0005-0000-0000-0000F9A10000}"/>
    <cellStyle name="Total 6 6 2 3 2" xfId="29810" xr:uid="{00000000-0005-0000-0000-0000FAA10000}"/>
    <cellStyle name="Total 6 6 2 3 3" xfId="36950" xr:uid="{00000000-0005-0000-0000-0000FBA10000}"/>
    <cellStyle name="Total 6 6 2 4" xfId="19637" xr:uid="{00000000-0005-0000-0000-0000FCA10000}"/>
    <cellStyle name="Total 6 6 2 4 2" xfId="29811" xr:uid="{00000000-0005-0000-0000-0000FDA10000}"/>
    <cellStyle name="Total 6 6 2 4 3" xfId="39494" xr:uid="{00000000-0005-0000-0000-0000FEA10000}"/>
    <cellStyle name="Total 6 6 2 5" xfId="29806" xr:uid="{00000000-0005-0000-0000-0000FFA10000}"/>
    <cellStyle name="Total 6 6 2 6" xfId="34396" xr:uid="{00000000-0005-0000-0000-000000A20000}"/>
    <cellStyle name="Total 6 6 3" xfId="29805" xr:uid="{00000000-0005-0000-0000-000001A20000}"/>
    <cellStyle name="Total 6 6 4" xfId="31797" xr:uid="{00000000-0005-0000-0000-000002A20000}"/>
    <cellStyle name="Total 6 7" xfId="19638" xr:uid="{00000000-0005-0000-0000-000003A20000}"/>
    <cellStyle name="Total 6 7 2" xfId="19639" xr:uid="{00000000-0005-0000-0000-000004A20000}"/>
    <cellStyle name="Total 6 7 2 2" xfId="19640" xr:uid="{00000000-0005-0000-0000-000005A20000}"/>
    <cellStyle name="Total 6 7 2 2 2" xfId="29814" xr:uid="{00000000-0005-0000-0000-000006A20000}"/>
    <cellStyle name="Total 6 7 2 2 3" xfId="38081" xr:uid="{00000000-0005-0000-0000-000007A20000}"/>
    <cellStyle name="Total 6 7 2 3" xfId="19641" xr:uid="{00000000-0005-0000-0000-000008A20000}"/>
    <cellStyle name="Total 6 7 2 3 2" xfId="29815" xr:uid="{00000000-0005-0000-0000-000009A20000}"/>
    <cellStyle name="Total 6 7 2 3 3" xfId="40621" xr:uid="{00000000-0005-0000-0000-00000AA20000}"/>
    <cellStyle name="Total 6 7 2 4" xfId="29813" xr:uid="{00000000-0005-0000-0000-00000BA20000}"/>
    <cellStyle name="Total 6 7 2 5" xfId="35528" xr:uid="{00000000-0005-0000-0000-00000CA20000}"/>
    <cellStyle name="Total 6 7 3" xfId="19642" xr:uid="{00000000-0005-0000-0000-00000DA20000}"/>
    <cellStyle name="Total 6 7 3 2" xfId="29816" xr:uid="{00000000-0005-0000-0000-00000EA20000}"/>
    <cellStyle name="Total 6 7 3 3" xfId="36807" xr:uid="{00000000-0005-0000-0000-00000FA20000}"/>
    <cellStyle name="Total 6 7 4" xfId="19643" xr:uid="{00000000-0005-0000-0000-000010A20000}"/>
    <cellStyle name="Total 6 7 4 2" xfId="29817" xr:uid="{00000000-0005-0000-0000-000011A20000}"/>
    <cellStyle name="Total 6 7 4 3" xfId="39351" xr:uid="{00000000-0005-0000-0000-000012A20000}"/>
    <cellStyle name="Total 6 7 5" xfId="29812" xr:uid="{00000000-0005-0000-0000-000013A20000}"/>
    <cellStyle name="Total 6 7 6" xfId="34253" xr:uid="{00000000-0005-0000-0000-000014A20000}"/>
    <cellStyle name="Total 6 8" xfId="19644" xr:uid="{00000000-0005-0000-0000-000015A20000}"/>
    <cellStyle name="Total 6 8 2" xfId="29818" xr:uid="{00000000-0005-0000-0000-000016A20000}"/>
    <cellStyle name="Total 6 8 3" xfId="42487" xr:uid="{00000000-0005-0000-0000-000017A20000}"/>
    <cellStyle name="Total 6 9" xfId="19523" xr:uid="{00000000-0005-0000-0000-000018A20000}"/>
    <cellStyle name="Total 7" xfId="2893" xr:uid="{00000000-0005-0000-0000-000019A20000}"/>
    <cellStyle name="Total 7 10" xfId="29819" xr:uid="{00000000-0005-0000-0000-00001AA20000}"/>
    <cellStyle name="Total 7 2" xfId="2894" xr:uid="{00000000-0005-0000-0000-00001BA20000}"/>
    <cellStyle name="Total 7 2 2" xfId="19647" xr:uid="{00000000-0005-0000-0000-00001CA20000}"/>
    <cellStyle name="Total 7 2 2 2" xfId="19648" xr:uid="{00000000-0005-0000-0000-00001DA20000}"/>
    <cellStyle name="Total 7 2 2 2 2" xfId="19649" xr:uid="{00000000-0005-0000-0000-00001EA20000}"/>
    <cellStyle name="Total 7 2 2 2 2 2" xfId="19650" xr:uid="{00000000-0005-0000-0000-00001FA20000}"/>
    <cellStyle name="Total 7 2 2 2 2 2 2" xfId="19651" xr:uid="{00000000-0005-0000-0000-000020A20000}"/>
    <cellStyle name="Total 7 2 2 2 2 2 2 2" xfId="29825" xr:uid="{00000000-0005-0000-0000-000021A20000}"/>
    <cellStyle name="Total 7 2 2 2 2 2 2 3" xfId="38969" xr:uid="{00000000-0005-0000-0000-000022A20000}"/>
    <cellStyle name="Total 7 2 2 2 2 2 3" xfId="19652" xr:uid="{00000000-0005-0000-0000-000023A20000}"/>
    <cellStyle name="Total 7 2 2 2 2 2 3 2" xfId="29826" xr:uid="{00000000-0005-0000-0000-000024A20000}"/>
    <cellStyle name="Total 7 2 2 2 2 2 3 3" xfId="41509" xr:uid="{00000000-0005-0000-0000-000025A20000}"/>
    <cellStyle name="Total 7 2 2 2 2 2 4" xfId="29824" xr:uid="{00000000-0005-0000-0000-000026A20000}"/>
    <cellStyle name="Total 7 2 2 2 2 2 5" xfId="36416" xr:uid="{00000000-0005-0000-0000-000027A20000}"/>
    <cellStyle name="Total 7 2 2 2 2 3" xfId="19653" xr:uid="{00000000-0005-0000-0000-000028A20000}"/>
    <cellStyle name="Total 7 2 2 2 2 3 2" xfId="29827" xr:uid="{00000000-0005-0000-0000-000029A20000}"/>
    <cellStyle name="Total 7 2 2 2 2 3 3" xfId="37697" xr:uid="{00000000-0005-0000-0000-00002AA20000}"/>
    <cellStyle name="Total 7 2 2 2 2 4" xfId="19654" xr:uid="{00000000-0005-0000-0000-00002BA20000}"/>
    <cellStyle name="Total 7 2 2 2 2 4 2" xfId="29828" xr:uid="{00000000-0005-0000-0000-00002CA20000}"/>
    <cellStyle name="Total 7 2 2 2 2 4 3" xfId="40239" xr:uid="{00000000-0005-0000-0000-00002DA20000}"/>
    <cellStyle name="Total 7 2 2 2 2 5" xfId="29823" xr:uid="{00000000-0005-0000-0000-00002EA20000}"/>
    <cellStyle name="Total 7 2 2 2 2 6" xfId="35137" xr:uid="{00000000-0005-0000-0000-00002FA20000}"/>
    <cellStyle name="Total 7 2 2 2 3" xfId="29822" xr:uid="{00000000-0005-0000-0000-000030A20000}"/>
    <cellStyle name="Total 7 2 2 2 4" xfId="33866" xr:uid="{00000000-0005-0000-0000-000031A20000}"/>
    <cellStyle name="Total 7 2 2 3" xfId="19655" xr:uid="{00000000-0005-0000-0000-000032A20000}"/>
    <cellStyle name="Total 7 2 2 3 2" xfId="19656" xr:uid="{00000000-0005-0000-0000-000033A20000}"/>
    <cellStyle name="Total 7 2 2 3 2 2" xfId="19657" xr:uid="{00000000-0005-0000-0000-000034A20000}"/>
    <cellStyle name="Total 7 2 2 3 2 2 2" xfId="29831" xr:uid="{00000000-0005-0000-0000-000035A20000}"/>
    <cellStyle name="Total 7 2 2 3 2 2 3" xfId="38449" xr:uid="{00000000-0005-0000-0000-000036A20000}"/>
    <cellStyle name="Total 7 2 2 3 2 3" xfId="19658" xr:uid="{00000000-0005-0000-0000-000037A20000}"/>
    <cellStyle name="Total 7 2 2 3 2 3 2" xfId="29832" xr:uid="{00000000-0005-0000-0000-000038A20000}"/>
    <cellStyle name="Total 7 2 2 3 2 3 3" xfId="40989" xr:uid="{00000000-0005-0000-0000-000039A20000}"/>
    <cellStyle name="Total 7 2 2 3 2 4" xfId="29830" xr:uid="{00000000-0005-0000-0000-00003AA20000}"/>
    <cellStyle name="Total 7 2 2 3 2 5" xfId="35896" xr:uid="{00000000-0005-0000-0000-00003BA20000}"/>
    <cellStyle name="Total 7 2 2 3 3" xfId="19659" xr:uid="{00000000-0005-0000-0000-00003CA20000}"/>
    <cellStyle name="Total 7 2 2 3 3 2" xfId="29833" xr:uid="{00000000-0005-0000-0000-00003DA20000}"/>
    <cellStyle name="Total 7 2 2 3 3 3" xfId="37175" xr:uid="{00000000-0005-0000-0000-00003EA20000}"/>
    <cellStyle name="Total 7 2 2 3 4" xfId="19660" xr:uid="{00000000-0005-0000-0000-00003FA20000}"/>
    <cellStyle name="Total 7 2 2 3 4 2" xfId="29834" xr:uid="{00000000-0005-0000-0000-000040A20000}"/>
    <cellStyle name="Total 7 2 2 3 4 3" xfId="39719" xr:uid="{00000000-0005-0000-0000-000041A20000}"/>
    <cellStyle name="Total 7 2 2 3 5" xfId="29829" xr:uid="{00000000-0005-0000-0000-000042A20000}"/>
    <cellStyle name="Total 7 2 2 3 6" xfId="34618" xr:uid="{00000000-0005-0000-0000-000043A20000}"/>
    <cellStyle name="Total 7 2 2 4" xfId="29821" xr:uid="{00000000-0005-0000-0000-000044A20000}"/>
    <cellStyle name="Total 7 2 2 5" xfId="32663" xr:uid="{00000000-0005-0000-0000-000045A20000}"/>
    <cellStyle name="Total 7 2 3" xfId="19661" xr:uid="{00000000-0005-0000-0000-000046A20000}"/>
    <cellStyle name="Total 7 2 3 2" xfId="19662" xr:uid="{00000000-0005-0000-0000-000047A20000}"/>
    <cellStyle name="Total 7 2 3 2 2" xfId="19663" xr:uid="{00000000-0005-0000-0000-000048A20000}"/>
    <cellStyle name="Total 7 2 3 2 2 2" xfId="19664" xr:uid="{00000000-0005-0000-0000-000049A20000}"/>
    <cellStyle name="Total 7 2 3 2 2 2 2" xfId="19665" xr:uid="{00000000-0005-0000-0000-00004AA20000}"/>
    <cellStyle name="Total 7 2 3 2 2 2 2 2" xfId="29839" xr:uid="{00000000-0005-0000-0000-00004BA20000}"/>
    <cellStyle name="Total 7 2 3 2 2 2 2 3" xfId="39121" xr:uid="{00000000-0005-0000-0000-00004CA20000}"/>
    <cellStyle name="Total 7 2 3 2 2 2 3" xfId="19666" xr:uid="{00000000-0005-0000-0000-00004DA20000}"/>
    <cellStyle name="Total 7 2 3 2 2 2 3 2" xfId="29840" xr:uid="{00000000-0005-0000-0000-00004EA20000}"/>
    <cellStyle name="Total 7 2 3 2 2 2 3 3" xfId="41661" xr:uid="{00000000-0005-0000-0000-00004FA20000}"/>
    <cellStyle name="Total 7 2 3 2 2 2 4" xfId="29838" xr:uid="{00000000-0005-0000-0000-000050A20000}"/>
    <cellStyle name="Total 7 2 3 2 2 2 5" xfId="36568" xr:uid="{00000000-0005-0000-0000-000051A20000}"/>
    <cellStyle name="Total 7 2 3 2 2 3" xfId="19667" xr:uid="{00000000-0005-0000-0000-000052A20000}"/>
    <cellStyle name="Total 7 2 3 2 2 3 2" xfId="29841" xr:uid="{00000000-0005-0000-0000-000053A20000}"/>
    <cellStyle name="Total 7 2 3 2 2 3 3" xfId="37849" xr:uid="{00000000-0005-0000-0000-000054A20000}"/>
    <cellStyle name="Total 7 2 3 2 2 4" xfId="19668" xr:uid="{00000000-0005-0000-0000-000055A20000}"/>
    <cellStyle name="Total 7 2 3 2 2 4 2" xfId="29842" xr:uid="{00000000-0005-0000-0000-000056A20000}"/>
    <cellStyle name="Total 7 2 3 2 2 4 3" xfId="40391" xr:uid="{00000000-0005-0000-0000-000057A20000}"/>
    <cellStyle name="Total 7 2 3 2 2 5" xfId="29837" xr:uid="{00000000-0005-0000-0000-000058A20000}"/>
    <cellStyle name="Total 7 2 3 2 2 6" xfId="35289" xr:uid="{00000000-0005-0000-0000-000059A20000}"/>
    <cellStyle name="Total 7 2 3 2 3" xfId="29836" xr:uid="{00000000-0005-0000-0000-00005AA20000}"/>
    <cellStyle name="Total 7 2 3 2 4" xfId="34017" xr:uid="{00000000-0005-0000-0000-00005BA20000}"/>
    <cellStyle name="Total 7 2 3 3" xfId="19669" xr:uid="{00000000-0005-0000-0000-00005CA20000}"/>
    <cellStyle name="Total 7 2 3 3 2" xfId="19670" xr:uid="{00000000-0005-0000-0000-00005DA20000}"/>
    <cellStyle name="Total 7 2 3 3 2 2" xfId="19671" xr:uid="{00000000-0005-0000-0000-00005EA20000}"/>
    <cellStyle name="Total 7 2 3 3 2 2 2" xfId="29845" xr:uid="{00000000-0005-0000-0000-00005FA20000}"/>
    <cellStyle name="Total 7 2 3 3 2 2 3" xfId="38601" xr:uid="{00000000-0005-0000-0000-000060A20000}"/>
    <cellStyle name="Total 7 2 3 3 2 3" xfId="19672" xr:uid="{00000000-0005-0000-0000-000061A20000}"/>
    <cellStyle name="Total 7 2 3 3 2 3 2" xfId="29846" xr:uid="{00000000-0005-0000-0000-000062A20000}"/>
    <cellStyle name="Total 7 2 3 3 2 3 3" xfId="41141" xr:uid="{00000000-0005-0000-0000-000063A20000}"/>
    <cellStyle name="Total 7 2 3 3 2 4" xfId="29844" xr:uid="{00000000-0005-0000-0000-000064A20000}"/>
    <cellStyle name="Total 7 2 3 3 2 5" xfId="36048" xr:uid="{00000000-0005-0000-0000-000065A20000}"/>
    <cellStyle name="Total 7 2 3 3 3" xfId="19673" xr:uid="{00000000-0005-0000-0000-000066A20000}"/>
    <cellStyle name="Total 7 2 3 3 3 2" xfId="29847" xr:uid="{00000000-0005-0000-0000-000067A20000}"/>
    <cellStyle name="Total 7 2 3 3 3 3" xfId="37327" xr:uid="{00000000-0005-0000-0000-000068A20000}"/>
    <cellStyle name="Total 7 2 3 3 4" xfId="19674" xr:uid="{00000000-0005-0000-0000-000069A20000}"/>
    <cellStyle name="Total 7 2 3 3 4 2" xfId="29848" xr:uid="{00000000-0005-0000-0000-00006AA20000}"/>
    <cellStyle name="Total 7 2 3 3 4 3" xfId="39871" xr:uid="{00000000-0005-0000-0000-00006BA20000}"/>
    <cellStyle name="Total 7 2 3 3 5" xfId="29843" xr:uid="{00000000-0005-0000-0000-00006CA20000}"/>
    <cellStyle name="Total 7 2 3 3 6" xfId="34766" xr:uid="{00000000-0005-0000-0000-00006DA20000}"/>
    <cellStyle name="Total 7 2 3 4" xfId="29835" xr:uid="{00000000-0005-0000-0000-00006EA20000}"/>
    <cellStyle name="Total 7 2 3 5" xfId="32806" xr:uid="{00000000-0005-0000-0000-00006FA20000}"/>
    <cellStyle name="Total 7 2 4" xfId="19675" xr:uid="{00000000-0005-0000-0000-000070A20000}"/>
    <cellStyle name="Total 7 2 4 2" xfId="19676" xr:uid="{00000000-0005-0000-0000-000071A20000}"/>
    <cellStyle name="Total 7 2 4 2 2" xfId="19677" xr:uid="{00000000-0005-0000-0000-000072A20000}"/>
    <cellStyle name="Total 7 2 4 2 2 2" xfId="19678" xr:uid="{00000000-0005-0000-0000-000073A20000}"/>
    <cellStyle name="Total 7 2 4 2 2 2 2" xfId="19679" xr:uid="{00000000-0005-0000-0000-000074A20000}"/>
    <cellStyle name="Total 7 2 4 2 2 2 2 2" xfId="29853" xr:uid="{00000000-0005-0000-0000-000075A20000}"/>
    <cellStyle name="Total 7 2 4 2 2 2 2 3" xfId="39280" xr:uid="{00000000-0005-0000-0000-000076A20000}"/>
    <cellStyle name="Total 7 2 4 2 2 2 3" xfId="19680" xr:uid="{00000000-0005-0000-0000-000077A20000}"/>
    <cellStyle name="Total 7 2 4 2 2 2 3 2" xfId="29854" xr:uid="{00000000-0005-0000-0000-000078A20000}"/>
    <cellStyle name="Total 7 2 4 2 2 2 3 3" xfId="41820" xr:uid="{00000000-0005-0000-0000-000079A20000}"/>
    <cellStyle name="Total 7 2 4 2 2 2 4" xfId="29852" xr:uid="{00000000-0005-0000-0000-00007AA20000}"/>
    <cellStyle name="Total 7 2 4 2 2 2 5" xfId="36727" xr:uid="{00000000-0005-0000-0000-00007BA20000}"/>
    <cellStyle name="Total 7 2 4 2 2 3" xfId="19681" xr:uid="{00000000-0005-0000-0000-00007CA20000}"/>
    <cellStyle name="Total 7 2 4 2 2 3 2" xfId="29855" xr:uid="{00000000-0005-0000-0000-00007DA20000}"/>
    <cellStyle name="Total 7 2 4 2 2 3 3" xfId="38010" xr:uid="{00000000-0005-0000-0000-00007EA20000}"/>
    <cellStyle name="Total 7 2 4 2 2 4" xfId="19682" xr:uid="{00000000-0005-0000-0000-00007FA20000}"/>
    <cellStyle name="Total 7 2 4 2 2 4 2" xfId="29856" xr:uid="{00000000-0005-0000-0000-000080A20000}"/>
    <cellStyle name="Total 7 2 4 2 2 4 3" xfId="40550" xr:uid="{00000000-0005-0000-0000-000081A20000}"/>
    <cellStyle name="Total 7 2 4 2 2 5" xfId="29851" xr:uid="{00000000-0005-0000-0000-000082A20000}"/>
    <cellStyle name="Total 7 2 4 2 2 6" xfId="35450" xr:uid="{00000000-0005-0000-0000-000083A20000}"/>
    <cellStyle name="Total 7 2 4 2 3" xfId="29850" xr:uid="{00000000-0005-0000-0000-000084A20000}"/>
    <cellStyle name="Total 7 2 4 2 4" xfId="34178" xr:uid="{00000000-0005-0000-0000-000085A20000}"/>
    <cellStyle name="Total 7 2 4 3" xfId="19683" xr:uid="{00000000-0005-0000-0000-000086A20000}"/>
    <cellStyle name="Total 7 2 4 3 2" xfId="19684" xr:uid="{00000000-0005-0000-0000-000087A20000}"/>
    <cellStyle name="Total 7 2 4 3 2 2" xfId="19685" xr:uid="{00000000-0005-0000-0000-000088A20000}"/>
    <cellStyle name="Total 7 2 4 3 2 2 2" xfId="29859" xr:uid="{00000000-0005-0000-0000-000089A20000}"/>
    <cellStyle name="Total 7 2 4 3 2 2 3" xfId="38760" xr:uid="{00000000-0005-0000-0000-00008AA20000}"/>
    <cellStyle name="Total 7 2 4 3 2 3" xfId="19686" xr:uid="{00000000-0005-0000-0000-00008BA20000}"/>
    <cellStyle name="Total 7 2 4 3 2 3 2" xfId="29860" xr:uid="{00000000-0005-0000-0000-00008CA20000}"/>
    <cellStyle name="Total 7 2 4 3 2 3 3" xfId="41300" xr:uid="{00000000-0005-0000-0000-00008DA20000}"/>
    <cellStyle name="Total 7 2 4 3 2 4" xfId="29858" xr:uid="{00000000-0005-0000-0000-00008EA20000}"/>
    <cellStyle name="Total 7 2 4 3 2 5" xfId="36207" xr:uid="{00000000-0005-0000-0000-00008FA20000}"/>
    <cellStyle name="Total 7 2 4 3 3" xfId="19687" xr:uid="{00000000-0005-0000-0000-000090A20000}"/>
    <cellStyle name="Total 7 2 4 3 3 2" xfId="29861" xr:uid="{00000000-0005-0000-0000-000091A20000}"/>
    <cellStyle name="Total 7 2 4 3 3 3" xfId="37488" xr:uid="{00000000-0005-0000-0000-000092A20000}"/>
    <cellStyle name="Total 7 2 4 3 4" xfId="19688" xr:uid="{00000000-0005-0000-0000-000093A20000}"/>
    <cellStyle name="Total 7 2 4 3 4 2" xfId="29862" xr:uid="{00000000-0005-0000-0000-000094A20000}"/>
    <cellStyle name="Total 7 2 4 3 4 3" xfId="40030" xr:uid="{00000000-0005-0000-0000-000095A20000}"/>
    <cellStyle name="Total 7 2 4 3 5" xfId="29857" xr:uid="{00000000-0005-0000-0000-000096A20000}"/>
    <cellStyle name="Total 7 2 4 3 6" xfId="34928" xr:uid="{00000000-0005-0000-0000-000097A20000}"/>
    <cellStyle name="Total 7 2 4 4" xfId="29849" xr:uid="{00000000-0005-0000-0000-000098A20000}"/>
    <cellStyle name="Total 7 2 4 5" xfId="33642" xr:uid="{00000000-0005-0000-0000-000099A20000}"/>
    <cellStyle name="Total 7 2 5" xfId="19689" xr:uid="{00000000-0005-0000-0000-00009AA20000}"/>
    <cellStyle name="Total 7 2 5 2" xfId="19690" xr:uid="{00000000-0005-0000-0000-00009BA20000}"/>
    <cellStyle name="Total 7 2 5 2 2" xfId="19691" xr:uid="{00000000-0005-0000-0000-00009CA20000}"/>
    <cellStyle name="Total 7 2 5 2 2 2" xfId="19692" xr:uid="{00000000-0005-0000-0000-00009DA20000}"/>
    <cellStyle name="Total 7 2 5 2 2 2 2" xfId="29866" xr:uid="{00000000-0005-0000-0000-00009EA20000}"/>
    <cellStyle name="Total 7 2 5 2 2 2 3" xfId="38299" xr:uid="{00000000-0005-0000-0000-00009FA20000}"/>
    <cellStyle name="Total 7 2 5 2 2 3" xfId="19693" xr:uid="{00000000-0005-0000-0000-0000A0A20000}"/>
    <cellStyle name="Total 7 2 5 2 2 3 2" xfId="29867" xr:uid="{00000000-0005-0000-0000-0000A1A20000}"/>
    <cellStyle name="Total 7 2 5 2 2 3 3" xfId="40839" xr:uid="{00000000-0005-0000-0000-0000A2A20000}"/>
    <cellStyle name="Total 7 2 5 2 2 4" xfId="29865" xr:uid="{00000000-0005-0000-0000-0000A3A20000}"/>
    <cellStyle name="Total 7 2 5 2 2 5" xfId="35746" xr:uid="{00000000-0005-0000-0000-0000A4A20000}"/>
    <cellStyle name="Total 7 2 5 2 3" xfId="19694" xr:uid="{00000000-0005-0000-0000-0000A5A20000}"/>
    <cellStyle name="Total 7 2 5 2 3 2" xfId="29868" xr:uid="{00000000-0005-0000-0000-0000A6A20000}"/>
    <cellStyle name="Total 7 2 5 2 3 3" xfId="37025" xr:uid="{00000000-0005-0000-0000-0000A7A20000}"/>
    <cellStyle name="Total 7 2 5 2 4" xfId="19695" xr:uid="{00000000-0005-0000-0000-0000A8A20000}"/>
    <cellStyle name="Total 7 2 5 2 4 2" xfId="29869" xr:uid="{00000000-0005-0000-0000-0000A9A20000}"/>
    <cellStyle name="Total 7 2 5 2 4 3" xfId="39569" xr:uid="{00000000-0005-0000-0000-0000AAA20000}"/>
    <cellStyle name="Total 7 2 5 2 5" xfId="29864" xr:uid="{00000000-0005-0000-0000-0000ABA20000}"/>
    <cellStyle name="Total 7 2 5 2 6" xfId="34471" xr:uid="{00000000-0005-0000-0000-0000ACA20000}"/>
    <cellStyle name="Total 7 2 5 3" xfId="29863" xr:uid="{00000000-0005-0000-0000-0000ADA20000}"/>
    <cellStyle name="Total 7 2 5 4" xfId="32503" xr:uid="{00000000-0005-0000-0000-0000AEA20000}"/>
    <cellStyle name="Total 7 2 6" xfId="19696" xr:uid="{00000000-0005-0000-0000-0000AFA20000}"/>
    <cellStyle name="Total 7 2 6 2" xfId="19697" xr:uid="{00000000-0005-0000-0000-0000B0A20000}"/>
    <cellStyle name="Total 7 2 6 2 2" xfId="19698" xr:uid="{00000000-0005-0000-0000-0000B1A20000}"/>
    <cellStyle name="Total 7 2 6 2 2 2" xfId="19699" xr:uid="{00000000-0005-0000-0000-0000B2A20000}"/>
    <cellStyle name="Total 7 2 6 2 2 2 2" xfId="29873" xr:uid="{00000000-0005-0000-0000-0000B3A20000}"/>
    <cellStyle name="Total 7 2 6 2 2 2 3" xfId="38819" xr:uid="{00000000-0005-0000-0000-0000B4A20000}"/>
    <cellStyle name="Total 7 2 6 2 2 3" xfId="19700" xr:uid="{00000000-0005-0000-0000-0000B5A20000}"/>
    <cellStyle name="Total 7 2 6 2 2 3 2" xfId="29874" xr:uid="{00000000-0005-0000-0000-0000B6A20000}"/>
    <cellStyle name="Total 7 2 6 2 2 3 3" xfId="41359" xr:uid="{00000000-0005-0000-0000-0000B7A20000}"/>
    <cellStyle name="Total 7 2 6 2 2 4" xfId="29872" xr:uid="{00000000-0005-0000-0000-0000B8A20000}"/>
    <cellStyle name="Total 7 2 6 2 2 5" xfId="36266" xr:uid="{00000000-0005-0000-0000-0000B9A20000}"/>
    <cellStyle name="Total 7 2 6 2 3" xfId="19701" xr:uid="{00000000-0005-0000-0000-0000BAA20000}"/>
    <cellStyle name="Total 7 2 6 2 3 2" xfId="29875" xr:uid="{00000000-0005-0000-0000-0000BBA20000}"/>
    <cellStyle name="Total 7 2 6 2 3 3" xfId="37547" xr:uid="{00000000-0005-0000-0000-0000BCA20000}"/>
    <cellStyle name="Total 7 2 6 2 4" xfId="19702" xr:uid="{00000000-0005-0000-0000-0000BDA20000}"/>
    <cellStyle name="Total 7 2 6 2 4 2" xfId="29876" xr:uid="{00000000-0005-0000-0000-0000BEA20000}"/>
    <cellStyle name="Total 7 2 6 2 4 3" xfId="40089" xr:uid="{00000000-0005-0000-0000-0000BFA20000}"/>
    <cellStyle name="Total 7 2 6 2 5" xfId="29871" xr:uid="{00000000-0005-0000-0000-0000C0A20000}"/>
    <cellStyle name="Total 7 2 6 2 6" xfId="34987" xr:uid="{00000000-0005-0000-0000-0000C1A20000}"/>
    <cellStyle name="Total 7 2 6 3" xfId="29870" xr:uid="{00000000-0005-0000-0000-0000C2A20000}"/>
    <cellStyle name="Total 7 2 6 4" xfId="33715" xr:uid="{00000000-0005-0000-0000-0000C3A20000}"/>
    <cellStyle name="Total 7 2 7" xfId="19703" xr:uid="{00000000-0005-0000-0000-0000C4A20000}"/>
    <cellStyle name="Total 7 2 7 2" xfId="19704" xr:uid="{00000000-0005-0000-0000-0000C5A20000}"/>
    <cellStyle name="Total 7 2 7 2 2" xfId="19705" xr:uid="{00000000-0005-0000-0000-0000C6A20000}"/>
    <cellStyle name="Total 7 2 7 2 2 2" xfId="29879" xr:uid="{00000000-0005-0000-0000-0000C7A20000}"/>
    <cellStyle name="Total 7 2 7 2 2 3" xfId="38162" xr:uid="{00000000-0005-0000-0000-0000C8A20000}"/>
    <cellStyle name="Total 7 2 7 2 3" xfId="19706" xr:uid="{00000000-0005-0000-0000-0000C9A20000}"/>
    <cellStyle name="Total 7 2 7 2 3 2" xfId="29880" xr:uid="{00000000-0005-0000-0000-0000CAA20000}"/>
    <cellStyle name="Total 7 2 7 2 3 3" xfId="40702" xr:uid="{00000000-0005-0000-0000-0000CBA20000}"/>
    <cellStyle name="Total 7 2 7 2 4" xfId="29878" xr:uid="{00000000-0005-0000-0000-0000CCA20000}"/>
    <cellStyle name="Total 7 2 7 2 5" xfId="35609" xr:uid="{00000000-0005-0000-0000-0000CDA20000}"/>
    <cellStyle name="Total 7 2 7 3" xfId="19707" xr:uid="{00000000-0005-0000-0000-0000CEA20000}"/>
    <cellStyle name="Total 7 2 7 3 2" xfId="29881" xr:uid="{00000000-0005-0000-0000-0000CFA20000}"/>
    <cellStyle name="Total 7 2 7 3 3" xfId="36888" xr:uid="{00000000-0005-0000-0000-0000D0A20000}"/>
    <cellStyle name="Total 7 2 7 4" xfId="19708" xr:uid="{00000000-0005-0000-0000-0000D1A20000}"/>
    <cellStyle name="Total 7 2 7 4 2" xfId="29882" xr:uid="{00000000-0005-0000-0000-0000D2A20000}"/>
    <cellStyle name="Total 7 2 7 4 3" xfId="39432" xr:uid="{00000000-0005-0000-0000-0000D3A20000}"/>
    <cellStyle name="Total 7 2 7 5" xfId="29877" xr:uid="{00000000-0005-0000-0000-0000D4A20000}"/>
    <cellStyle name="Total 7 2 7 6" xfId="34334" xr:uid="{00000000-0005-0000-0000-0000D5A20000}"/>
    <cellStyle name="Total 7 2 8" xfId="19646" xr:uid="{00000000-0005-0000-0000-0000D6A20000}"/>
    <cellStyle name="Total 7 2 9" xfId="29820" xr:uid="{00000000-0005-0000-0000-0000D7A20000}"/>
    <cellStyle name="Total 7 3" xfId="19709" xr:uid="{00000000-0005-0000-0000-0000D8A20000}"/>
    <cellStyle name="Total 7 3 2" xfId="19710" xr:uid="{00000000-0005-0000-0000-0000D9A20000}"/>
    <cellStyle name="Total 7 3 2 2" xfId="19711" xr:uid="{00000000-0005-0000-0000-0000DAA20000}"/>
    <cellStyle name="Total 7 3 2 2 2" xfId="19712" xr:uid="{00000000-0005-0000-0000-0000DBA20000}"/>
    <cellStyle name="Total 7 3 2 2 2 2" xfId="19713" xr:uid="{00000000-0005-0000-0000-0000DCA20000}"/>
    <cellStyle name="Total 7 3 2 2 2 2 2" xfId="29887" xr:uid="{00000000-0005-0000-0000-0000DDA20000}"/>
    <cellStyle name="Total 7 3 2 2 2 2 3" xfId="38890" xr:uid="{00000000-0005-0000-0000-0000DEA20000}"/>
    <cellStyle name="Total 7 3 2 2 2 3" xfId="19714" xr:uid="{00000000-0005-0000-0000-0000DFA20000}"/>
    <cellStyle name="Total 7 3 2 2 2 3 2" xfId="29888" xr:uid="{00000000-0005-0000-0000-0000E0A20000}"/>
    <cellStyle name="Total 7 3 2 2 2 3 3" xfId="41430" xr:uid="{00000000-0005-0000-0000-0000E1A20000}"/>
    <cellStyle name="Total 7 3 2 2 2 4" xfId="29886" xr:uid="{00000000-0005-0000-0000-0000E2A20000}"/>
    <cellStyle name="Total 7 3 2 2 2 5" xfId="36337" xr:uid="{00000000-0005-0000-0000-0000E3A20000}"/>
    <cellStyle name="Total 7 3 2 2 3" xfId="19715" xr:uid="{00000000-0005-0000-0000-0000E4A20000}"/>
    <cellStyle name="Total 7 3 2 2 3 2" xfId="29889" xr:uid="{00000000-0005-0000-0000-0000E5A20000}"/>
    <cellStyle name="Total 7 3 2 2 3 3" xfId="37618" xr:uid="{00000000-0005-0000-0000-0000E6A20000}"/>
    <cellStyle name="Total 7 3 2 2 4" xfId="19716" xr:uid="{00000000-0005-0000-0000-0000E7A20000}"/>
    <cellStyle name="Total 7 3 2 2 4 2" xfId="29890" xr:uid="{00000000-0005-0000-0000-0000E8A20000}"/>
    <cellStyle name="Total 7 3 2 2 4 3" xfId="40160" xr:uid="{00000000-0005-0000-0000-0000E9A20000}"/>
    <cellStyle name="Total 7 3 2 2 5" xfId="29885" xr:uid="{00000000-0005-0000-0000-0000EAA20000}"/>
    <cellStyle name="Total 7 3 2 2 6" xfId="35058" xr:uid="{00000000-0005-0000-0000-0000EBA20000}"/>
    <cellStyle name="Total 7 3 2 3" xfId="29884" xr:uid="{00000000-0005-0000-0000-0000ECA20000}"/>
    <cellStyle name="Total 7 3 2 4" xfId="33787" xr:uid="{00000000-0005-0000-0000-0000EDA20000}"/>
    <cellStyle name="Total 7 3 3" xfId="19717" xr:uid="{00000000-0005-0000-0000-0000EEA20000}"/>
    <cellStyle name="Total 7 3 3 2" xfId="19718" xr:uid="{00000000-0005-0000-0000-0000EFA20000}"/>
    <cellStyle name="Total 7 3 3 2 2" xfId="19719" xr:uid="{00000000-0005-0000-0000-0000F0A20000}"/>
    <cellStyle name="Total 7 3 3 2 2 2" xfId="29893" xr:uid="{00000000-0005-0000-0000-0000F1A20000}"/>
    <cellStyle name="Total 7 3 3 2 2 3" xfId="38370" xr:uid="{00000000-0005-0000-0000-0000F2A20000}"/>
    <cellStyle name="Total 7 3 3 2 3" xfId="19720" xr:uid="{00000000-0005-0000-0000-0000F3A20000}"/>
    <cellStyle name="Total 7 3 3 2 3 2" xfId="29894" xr:uid="{00000000-0005-0000-0000-0000F4A20000}"/>
    <cellStyle name="Total 7 3 3 2 3 3" xfId="40910" xr:uid="{00000000-0005-0000-0000-0000F5A20000}"/>
    <cellStyle name="Total 7 3 3 2 4" xfId="29892" xr:uid="{00000000-0005-0000-0000-0000F6A20000}"/>
    <cellStyle name="Total 7 3 3 2 5" xfId="35817" xr:uid="{00000000-0005-0000-0000-0000F7A20000}"/>
    <cellStyle name="Total 7 3 3 3" xfId="19721" xr:uid="{00000000-0005-0000-0000-0000F8A20000}"/>
    <cellStyle name="Total 7 3 3 3 2" xfId="29895" xr:uid="{00000000-0005-0000-0000-0000F9A20000}"/>
    <cellStyle name="Total 7 3 3 3 3" xfId="37096" xr:uid="{00000000-0005-0000-0000-0000FAA20000}"/>
    <cellStyle name="Total 7 3 3 4" xfId="19722" xr:uid="{00000000-0005-0000-0000-0000FBA20000}"/>
    <cellStyle name="Total 7 3 3 4 2" xfId="29896" xr:uid="{00000000-0005-0000-0000-0000FCA20000}"/>
    <cellStyle name="Total 7 3 3 4 3" xfId="39640" xr:uid="{00000000-0005-0000-0000-0000FDA20000}"/>
    <cellStyle name="Total 7 3 3 5" xfId="29891" xr:uid="{00000000-0005-0000-0000-0000FEA20000}"/>
    <cellStyle name="Total 7 3 3 6" xfId="34539" xr:uid="{00000000-0005-0000-0000-0000FFA20000}"/>
    <cellStyle name="Total 7 3 4" xfId="29883" xr:uid="{00000000-0005-0000-0000-000000A30000}"/>
    <cellStyle name="Total 7 3 5" xfId="32582" xr:uid="{00000000-0005-0000-0000-000001A30000}"/>
    <cellStyle name="Total 7 4" xfId="19723" xr:uid="{00000000-0005-0000-0000-000002A30000}"/>
    <cellStyle name="Total 7 4 2" xfId="19724" xr:uid="{00000000-0005-0000-0000-000003A30000}"/>
    <cellStyle name="Total 7 4 2 2" xfId="19725" xr:uid="{00000000-0005-0000-0000-000004A30000}"/>
    <cellStyle name="Total 7 4 2 2 2" xfId="19726" xr:uid="{00000000-0005-0000-0000-000005A30000}"/>
    <cellStyle name="Total 7 4 2 2 2 2" xfId="19727" xr:uid="{00000000-0005-0000-0000-000006A30000}"/>
    <cellStyle name="Total 7 4 2 2 2 2 2" xfId="29901" xr:uid="{00000000-0005-0000-0000-000007A30000}"/>
    <cellStyle name="Total 7 4 2 2 2 2 3" xfId="39041" xr:uid="{00000000-0005-0000-0000-000008A30000}"/>
    <cellStyle name="Total 7 4 2 2 2 3" xfId="19728" xr:uid="{00000000-0005-0000-0000-000009A30000}"/>
    <cellStyle name="Total 7 4 2 2 2 3 2" xfId="29902" xr:uid="{00000000-0005-0000-0000-00000AA30000}"/>
    <cellStyle name="Total 7 4 2 2 2 3 3" xfId="41581" xr:uid="{00000000-0005-0000-0000-00000BA30000}"/>
    <cellStyle name="Total 7 4 2 2 2 4" xfId="29900" xr:uid="{00000000-0005-0000-0000-00000CA30000}"/>
    <cellStyle name="Total 7 4 2 2 2 5" xfId="36488" xr:uid="{00000000-0005-0000-0000-00000DA30000}"/>
    <cellStyle name="Total 7 4 2 2 3" xfId="19729" xr:uid="{00000000-0005-0000-0000-00000EA30000}"/>
    <cellStyle name="Total 7 4 2 2 3 2" xfId="29903" xr:uid="{00000000-0005-0000-0000-00000FA30000}"/>
    <cellStyle name="Total 7 4 2 2 3 3" xfId="37769" xr:uid="{00000000-0005-0000-0000-000010A30000}"/>
    <cellStyle name="Total 7 4 2 2 4" xfId="19730" xr:uid="{00000000-0005-0000-0000-000011A30000}"/>
    <cellStyle name="Total 7 4 2 2 4 2" xfId="29904" xr:uid="{00000000-0005-0000-0000-000012A30000}"/>
    <cellStyle name="Total 7 4 2 2 4 3" xfId="40311" xr:uid="{00000000-0005-0000-0000-000013A30000}"/>
    <cellStyle name="Total 7 4 2 2 5" xfId="29899" xr:uid="{00000000-0005-0000-0000-000014A30000}"/>
    <cellStyle name="Total 7 4 2 2 6" xfId="35209" xr:uid="{00000000-0005-0000-0000-000015A30000}"/>
    <cellStyle name="Total 7 4 2 3" xfId="29898" xr:uid="{00000000-0005-0000-0000-000016A30000}"/>
    <cellStyle name="Total 7 4 2 4" xfId="33938" xr:uid="{00000000-0005-0000-0000-000017A30000}"/>
    <cellStyle name="Total 7 4 3" xfId="19731" xr:uid="{00000000-0005-0000-0000-000018A30000}"/>
    <cellStyle name="Total 7 4 3 2" xfId="19732" xr:uid="{00000000-0005-0000-0000-000019A30000}"/>
    <cellStyle name="Total 7 4 3 2 2" xfId="19733" xr:uid="{00000000-0005-0000-0000-00001AA30000}"/>
    <cellStyle name="Total 7 4 3 2 2 2" xfId="29907" xr:uid="{00000000-0005-0000-0000-00001BA30000}"/>
    <cellStyle name="Total 7 4 3 2 2 3" xfId="38521" xr:uid="{00000000-0005-0000-0000-00001CA30000}"/>
    <cellStyle name="Total 7 4 3 2 3" xfId="19734" xr:uid="{00000000-0005-0000-0000-00001DA30000}"/>
    <cellStyle name="Total 7 4 3 2 3 2" xfId="29908" xr:uid="{00000000-0005-0000-0000-00001EA30000}"/>
    <cellStyle name="Total 7 4 3 2 3 3" xfId="41061" xr:uid="{00000000-0005-0000-0000-00001FA30000}"/>
    <cellStyle name="Total 7 4 3 2 4" xfId="29906" xr:uid="{00000000-0005-0000-0000-000020A30000}"/>
    <cellStyle name="Total 7 4 3 2 5" xfId="35968" xr:uid="{00000000-0005-0000-0000-000021A30000}"/>
    <cellStyle name="Total 7 4 3 3" xfId="19735" xr:uid="{00000000-0005-0000-0000-000022A30000}"/>
    <cellStyle name="Total 7 4 3 3 2" xfId="29909" xr:uid="{00000000-0005-0000-0000-000023A30000}"/>
    <cellStyle name="Total 7 4 3 3 3" xfId="37247" xr:uid="{00000000-0005-0000-0000-000024A30000}"/>
    <cellStyle name="Total 7 4 3 4" xfId="19736" xr:uid="{00000000-0005-0000-0000-000025A30000}"/>
    <cellStyle name="Total 7 4 3 4 2" xfId="29910" xr:uid="{00000000-0005-0000-0000-000026A30000}"/>
    <cellStyle name="Total 7 4 3 4 3" xfId="39791" xr:uid="{00000000-0005-0000-0000-000027A30000}"/>
    <cellStyle name="Total 7 4 3 5" xfId="29905" xr:uid="{00000000-0005-0000-0000-000028A30000}"/>
    <cellStyle name="Total 7 4 3 6" xfId="34686" xr:uid="{00000000-0005-0000-0000-000029A30000}"/>
    <cellStyle name="Total 7 4 4" xfId="29897" xr:uid="{00000000-0005-0000-0000-00002AA30000}"/>
    <cellStyle name="Total 7 4 5" xfId="32733" xr:uid="{00000000-0005-0000-0000-00002BA30000}"/>
    <cellStyle name="Total 7 5" xfId="19737" xr:uid="{00000000-0005-0000-0000-00002CA30000}"/>
    <cellStyle name="Total 7 5 2" xfId="19738" xr:uid="{00000000-0005-0000-0000-00002DA30000}"/>
    <cellStyle name="Total 7 5 2 2" xfId="19739" xr:uid="{00000000-0005-0000-0000-00002EA30000}"/>
    <cellStyle name="Total 7 5 2 2 2" xfId="19740" xr:uid="{00000000-0005-0000-0000-00002FA30000}"/>
    <cellStyle name="Total 7 5 2 2 2 2" xfId="19741" xr:uid="{00000000-0005-0000-0000-000030A30000}"/>
    <cellStyle name="Total 7 5 2 2 2 2 2" xfId="29915" xr:uid="{00000000-0005-0000-0000-000031A30000}"/>
    <cellStyle name="Total 7 5 2 2 2 2 3" xfId="39200" xr:uid="{00000000-0005-0000-0000-000032A30000}"/>
    <cellStyle name="Total 7 5 2 2 2 3" xfId="19742" xr:uid="{00000000-0005-0000-0000-000033A30000}"/>
    <cellStyle name="Total 7 5 2 2 2 3 2" xfId="29916" xr:uid="{00000000-0005-0000-0000-000034A30000}"/>
    <cellStyle name="Total 7 5 2 2 2 3 3" xfId="41740" xr:uid="{00000000-0005-0000-0000-000035A30000}"/>
    <cellStyle name="Total 7 5 2 2 2 4" xfId="29914" xr:uid="{00000000-0005-0000-0000-000036A30000}"/>
    <cellStyle name="Total 7 5 2 2 2 5" xfId="36647" xr:uid="{00000000-0005-0000-0000-000037A30000}"/>
    <cellStyle name="Total 7 5 2 2 3" xfId="19743" xr:uid="{00000000-0005-0000-0000-000038A30000}"/>
    <cellStyle name="Total 7 5 2 2 3 2" xfId="29917" xr:uid="{00000000-0005-0000-0000-000039A30000}"/>
    <cellStyle name="Total 7 5 2 2 3 3" xfId="37930" xr:uid="{00000000-0005-0000-0000-00003AA30000}"/>
    <cellStyle name="Total 7 5 2 2 4" xfId="19744" xr:uid="{00000000-0005-0000-0000-00003BA30000}"/>
    <cellStyle name="Total 7 5 2 2 4 2" xfId="29918" xr:uid="{00000000-0005-0000-0000-00003CA30000}"/>
    <cellStyle name="Total 7 5 2 2 4 3" xfId="40470" xr:uid="{00000000-0005-0000-0000-00003DA30000}"/>
    <cellStyle name="Total 7 5 2 2 5" xfId="29913" xr:uid="{00000000-0005-0000-0000-00003EA30000}"/>
    <cellStyle name="Total 7 5 2 2 6" xfId="35370" xr:uid="{00000000-0005-0000-0000-00003FA30000}"/>
    <cellStyle name="Total 7 5 2 3" xfId="29912" xr:uid="{00000000-0005-0000-0000-000040A30000}"/>
    <cellStyle name="Total 7 5 2 4" xfId="34098" xr:uid="{00000000-0005-0000-0000-000041A30000}"/>
    <cellStyle name="Total 7 5 3" xfId="19745" xr:uid="{00000000-0005-0000-0000-000042A30000}"/>
    <cellStyle name="Total 7 5 3 2" xfId="19746" xr:uid="{00000000-0005-0000-0000-000043A30000}"/>
    <cellStyle name="Total 7 5 3 2 2" xfId="19747" xr:uid="{00000000-0005-0000-0000-000044A30000}"/>
    <cellStyle name="Total 7 5 3 2 2 2" xfId="29921" xr:uid="{00000000-0005-0000-0000-000045A30000}"/>
    <cellStyle name="Total 7 5 3 2 2 3" xfId="38680" xr:uid="{00000000-0005-0000-0000-000046A30000}"/>
    <cellStyle name="Total 7 5 3 2 3" xfId="19748" xr:uid="{00000000-0005-0000-0000-000047A30000}"/>
    <cellStyle name="Total 7 5 3 2 3 2" xfId="29922" xr:uid="{00000000-0005-0000-0000-000048A30000}"/>
    <cellStyle name="Total 7 5 3 2 3 3" xfId="41220" xr:uid="{00000000-0005-0000-0000-000049A30000}"/>
    <cellStyle name="Total 7 5 3 2 4" xfId="29920" xr:uid="{00000000-0005-0000-0000-00004AA30000}"/>
    <cellStyle name="Total 7 5 3 2 5" xfId="36127" xr:uid="{00000000-0005-0000-0000-00004BA30000}"/>
    <cellStyle name="Total 7 5 3 3" xfId="19749" xr:uid="{00000000-0005-0000-0000-00004CA30000}"/>
    <cellStyle name="Total 7 5 3 3 2" xfId="29923" xr:uid="{00000000-0005-0000-0000-00004DA30000}"/>
    <cellStyle name="Total 7 5 3 3 3" xfId="37408" xr:uid="{00000000-0005-0000-0000-00004EA30000}"/>
    <cellStyle name="Total 7 5 3 4" xfId="19750" xr:uid="{00000000-0005-0000-0000-00004FA30000}"/>
    <cellStyle name="Total 7 5 3 4 2" xfId="29924" xr:uid="{00000000-0005-0000-0000-000050A30000}"/>
    <cellStyle name="Total 7 5 3 4 3" xfId="39950" xr:uid="{00000000-0005-0000-0000-000051A30000}"/>
    <cellStyle name="Total 7 5 3 5" xfId="29919" xr:uid="{00000000-0005-0000-0000-000052A30000}"/>
    <cellStyle name="Total 7 5 3 6" xfId="34847" xr:uid="{00000000-0005-0000-0000-000053A30000}"/>
    <cellStyle name="Total 7 5 4" xfId="29911" xr:uid="{00000000-0005-0000-0000-000054A30000}"/>
    <cellStyle name="Total 7 5 5" xfId="32911" xr:uid="{00000000-0005-0000-0000-000055A30000}"/>
    <cellStyle name="Total 7 6" xfId="19751" xr:uid="{00000000-0005-0000-0000-000056A30000}"/>
    <cellStyle name="Total 7 6 2" xfId="19752" xr:uid="{00000000-0005-0000-0000-000057A30000}"/>
    <cellStyle name="Total 7 6 2 2" xfId="19753" xr:uid="{00000000-0005-0000-0000-000058A30000}"/>
    <cellStyle name="Total 7 6 2 2 2" xfId="19754" xr:uid="{00000000-0005-0000-0000-000059A30000}"/>
    <cellStyle name="Total 7 6 2 2 2 2" xfId="29928" xr:uid="{00000000-0005-0000-0000-00005AA30000}"/>
    <cellStyle name="Total 7 6 2 2 2 3" xfId="38225" xr:uid="{00000000-0005-0000-0000-00005BA30000}"/>
    <cellStyle name="Total 7 6 2 2 3" xfId="19755" xr:uid="{00000000-0005-0000-0000-00005CA30000}"/>
    <cellStyle name="Total 7 6 2 2 3 2" xfId="29929" xr:uid="{00000000-0005-0000-0000-00005DA30000}"/>
    <cellStyle name="Total 7 6 2 2 3 3" xfId="40765" xr:uid="{00000000-0005-0000-0000-00005EA30000}"/>
    <cellStyle name="Total 7 6 2 2 4" xfId="29927" xr:uid="{00000000-0005-0000-0000-00005FA30000}"/>
    <cellStyle name="Total 7 6 2 2 5" xfId="35672" xr:uid="{00000000-0005-0000-0000-000060A30000}"/>
    <cellStyle name="Total 7 6 2 3" xfId="19756" xr:uid="{00000000-0005-0000-0000-000061A30000}"/>
    <cellStyle name="Total 7 6 2 3 2" xfId="29930" xr:uid="{00000000-0005-0000-0000-000062A30000}"/>
    <cellStyle name="Total 7 6 2 3 3" xfId="36951" xr:uid="{00000000-0005-0000-0000-000063A30000}"/>
    <cellStyle name="Total 7 6 2 4" xfId="19757" xr:uid="{00000000-0005-0000-0000-000064A30000}"/>
    <cellStyle name="Total 7 6 2 4 2" xfId="29931" xr:uid="{00000000-0005-0000-0000-000065A30000}"/>
    <cellStyle name="Total 7 6 2 4 3" xfId="39495" xr:uid="{00000000-0005-0000-0000-000066A30000}"/>
    <cellStyle name="Total 7 6 2 5" xfId="29926" xr:uid="{00000000-0005-0000-0000-000067A30000}"/>
    <cellStyle name="Total 7 6 2 6" xfId="34397" xr:uid="{00000000-0005-0000-0000-000068A30000}"/>
    <cellStyle name="Total 7 6 3" xfId="29925" xr:uid="{00000000-0005-0000-0000-000069A30000}"/>
    <cellStyle name="Total 7 6 4" xfId="31798" xr:uid="{00000000-0005-0000-0000-00006AA30000}"/>
    <cellStyle name="Total 7 7" xfId="19758" xr:uid="{00000000-0005-0000-0000-00006BA30000}"/>
    <cellStyle name="Total 7 7 2" xfId="19759" xr:uid="{00000000-0005-0000-0000-00006CA30000}"/>
    <cellStyle name="Total 7 7 2 2" xfId="19760" xr:uid="{00000000-0005-0000-0000-00006DA30000}"/>
    <cellStyle name="Total 7 7 2 2 2" xfId="29934" xr:uid="{00000000-0005-0000-0000-00006EA30000}"/>
    <cellStyle name="Total 7 7 2 2 3" xfId="38082" xr:uid="{00000000-0005-0000-0000-00006FA30000}"/>
    <cellStyle name="Total 7 7 2 3" xfId="19761" xr:uid="{00000000-0005-0000-0000-000070A30000}"/>
    <cellStyle name="Total 7 7 2 3 2" xfId="29935" xr:uid="{00000000-0005-0000-0000-000071A30000}"/>
    <cellStyle name="Total 7 7 2 3 3" xfId="40622" xr:uid="{00000000-0005-0000-0000-000072A30000}"/>
    <cellStyle name="Total 7 7 2 4" xfId="29933" xr:uid="{00000000-0005-0000-0000-000073A30000}"/>
    <cellStyle name="Total 7 7 2 5" xfId="35529" xr:uid="{00000000-0005-0000-0000-000074A30000}"/>
    <cellStyle name="Total 7 7 3" xfId="19762" xr:uid="{00000000-0005-0000-0000-000075A30000}"/>
    <cellStyle name="Total 7 7 3 2" xfId="29936" xr:uid="{00000000-0005-0000-0000-000076A30000}"/>
    <cellStyle name="Total 7 7 3 3" xfId="36808" xr:uid="{00000000-0005-0000-0000-000077A30000}"/>
    <cellStyle name="Total 7 7 4" xfId="19763" xr:uid="{00000000-0005-0000-0000-000078A30000}"/>
    <cellStyle name="Total 7 7 4 2" xfId="29937" xr:uid="{00000000-0005-0000-0000-000079A30000}"/>
    <cellStyle name="Total 7 7 4 3" xfId="39352" xr:uid="{00000000-0005-0000-0000-00007AA30000}"/>
    <cellStyle name="Total 7 7 5" xfId="29932" xr:uid="{00000000-0005-0000-0000-00007BA30000}"/>
    <cellStyle name="Total 7 7 6" xfId="34254" xr:uid="{00000000-0005-0000-0000-00007CA30000}"/>
    <cellStyle name="Total 7 8" xfId="19764" xr:uid="{00000000-0005-0000-0000-00007DA30000}"/>
    <cellStyle name="Total 7 8 2" xfId="29938" xr:uid="{00000000-0005-0000-0000-00007EA30000}"/>
    <cellStyle name="Total 7 8 3" xfId="42488" xr:uid="{00000000-0005-0000-0000-00007FA30000}"/>
    <cellStyle name="Total 7 9" xfId="19645" xr:uid="{00000000-0005-0000-0000-000080A30000}"/>
    <cellStyle name="Total 8" xfId="2895" xr:uid="{00000000-0005-0000-0000-000081A30000}"/>
    <cellStyle name="Total 8 10" xfId="19765" xr:uid="{00000000-0005-0000-0000-000082A30000}"/>
    <cellStyle name="Total 8 11" xfId="29939" xr:uid="{00000000-0005-0000-0000-000083A30000}"/>
    <cellStyle name="Total 8 12" xfId="30946" xr:uid="{00000000-0005-0000-0000-000084A30000}"/>
    <cellStyle name="Total 8 2" xfId="19766" xr:uid="{00000000-0005-0000-0000-000085A30000}"/>
    <cellStyle name="Total 8 2 2" xfId="19767" xr:uid="{00000000-0005-0000-0000-000086A30000}"/>
    <cellStyle name="Total 8 2 2 2" xfId="19768" xr:uid="{00000000-0005-0000-0000-000087A30000}"/>
    <cellStyle name="Total 8 2 2 2 2" xfId="19769" xr:uid="{00000000-0005-0000-0000-000088A30000}"/>
    <cellStyle name="Total 8 2 2 2 2 2" xfId="19770" xr:uid="{00000000-0005-0000-0000-000089A30000}"/>
    <cellStyle name="Total 8 2 2 2 2 2 2" xfId="19771" xr:uid="{00000000-0005-0000-0000-00008AA30000}"/>
    <cellStyle name="Total 8 2 2 2 2 2 2 2" xfId="29945" xr:uid="{00000000-0005-0000-0000-00008BA30000}"/>
    <cellStyle name="Total 8 2 2 2 2 2 2 3" xfId="38970" xr:uid="{00000000-0005-0000-0000-00008CA30000}"/>
    <cellStyle name="Total 8 2 2 2 2 2 3" xfId="19772" xr:uid="{00000000-0005-0000-0000-00008DA30000}"/>
    <cellStyle name="Total 8 2 2 2 2 2 3 2" xfId="29946" xr:uid="{00000000-0005-0000-0000-00008EA30000}"/>
    <cellStyle name="Total 8 2 2 2 2 2 3 3" xfId="41510" xr:uid="{00000000-0005-0000-0000-00008FA30000}"/>
    <cellStyle name="Total 8 2 2 2 2 2 4" xfId="29944" xr:uid="{00000000-0005-0000-0000-000090A30000}"/>
    <cellStyle name="Total 8 2 2 2 2 2 5" xfId="36417" xr:uid="{00000000-0005-0000-0000-000091A30000}"/>
    <cellStyle name="Total 8 2 2 2 2 3" xfId="19773" xr:uid="{00000000-0005-0000-0000-000092A30000}"/>
    <cellStyle name="Total 8 2 2 2 2 3 2" xfId="29947" xr:uid="{00000000-0005-0000-0000-000093A30000}"/>
    <cellStyle name="Total 8 2 2 2 2 3 3" xfId="37698" xr:uid="{00000000-0005-0000-0000-000094A30000}"/>
    <cellStyle name="Total 8 2 2 2 2 4" xfId="19774" xr:uid="{00000000-0005-0000-0000-000095A30000}"/>
    <cellStyle name="Total 8 2 2 2 2 4 2" xfId="29948" xr:uid="{00000000-0005-0000-0000-000096A30000}"/>
    <cellStyle name="Total 8 2 2 2 2 4 3" xfId="40240" xr:uid="{00000000-0005-0000-0000-000097A30000}"/>
    <cellStyle name="Total 8 2 2 2 2 5" xfId="29943" xr:uid="{00000000-0005-0000-0000-000098A30000}"/>
    <cellStyle name="Total 8 2 2 2 2 6" xfId="35138" xr:uid="{00000000-0005-0000-0000-000099A30000}"/>
    <cellStyle name="Total 8 2 2 2 3" xfId="29942" xr:uid="{00000000-0005-0000-0000-00009AA30000}"/>
    <cellStyle name="Total 8 2 2 2 4" xfId="33867" xr:uid="{00000000-0005-0000-0000-00009BA30000}"/>
    <cellStyle name="Total 8 2 2 3" xfId="19775" xr:uid="{00000000-0005-0000-0000-00009CA30000}"/>
    <cellStyle name="Total 8 2 2 3 2" xfId="19776" xr:uid="{00000000-0005-0000-0000-00009DA30000}"/>
    <cellStyle name="Total 8 2 2 3 2 2" xfId="19777" xr:uid="{00000000-0005-0000-0000-00009EA30000}"/>
    <cellStyle name="Total 8 2 2 3 2 2 2" xfId="29951" xr:uid="{00000000-0005-0000-0000-00009FA30000}"/>
    <cellStyle name="Total 8 2 2 3 2 2 3" xfId="38450" xr:uid="{00000000-0005-0000-0000-0000A0A30000}"/>
    <cellStyle name="Total 8 2 2 3 2 3" xfId="19778" xr:uid="{00000000-0005-0000-0000-0000A1A30000}"/>
    <cellStyle name="Total 8 2 2 3 2 3 2" xfId="29952" xr:uid="{00000000-0005-0000-0000-0000A2A30000}"/>
    <cellStyle name="Total 8 2 2 3 2 3 3" xfId="40990" xr:uid="{00000000-0005-0000-0000-0000A3A30000}"/>
    <cellStyle name="Total 8 2 2 3 2 4" xfId="29950" xr:uid="{00000000-0005-0000-0000-0000A4A30000}"/>
    <cellStyle name="Total 8 2 2 3 2 5" xfId="35897" xr:uid="{00000000-0005-0000-0000-0000A5A30000}"/>
    <cellStyle name="Total 8 2 2 3 3" xfId="19779" xr:uid="{00000000-0005-0000-0000-0000A6A30000}"/>
    <cellStyle name="Total 8 2 2 3 3 2" xfId="29953" xr:uid="{00000000-0005-0000-0000-0000A7A30000}"/>
    <cellStyle name="Total 8 2 2 3 3 3" xfId="37176" xr:uid="{00000000-0005-0000-0000-0000A8A30000}"/>
    <cellStyle name="Total 8 2 2 3 4" xfId="19780" xr:uid="{00000000-0005-0000-0000-0000A9A30000}"/>
    <cellStyle name="Total 8 2 2 3 4 2" xfId="29954" xr:uid="{00000000-0005-0000-0000-0000AAA30000}"/>
    <cellStyle name="Total 8 2 2 3 4 3" xfId="39720" xr:uid="{00000000-0005-0000-0000-0000ABA30000}"/>
    <cellStyle name="Total 8 2 2 3 5" xfId="29949" xr:uid="{00000000-0005-0000-0000-0000ACA30000}"/>
    <cellStyle name="Total 8 2 2 3 6" xfId="34619" xr:uid="{00000000-0005-0000-0000-0000ADA30000}"/>
    <cellStyle name="Total 8 2 2 4" xfId="29941" xr:uid="{00000000-0005-0000-0000-0000AEA30000}"/>
    <cellStyle name="Total 8 2 2 5" xfId="32664" xr:uid="{00000000-0005-0000-0000-0000AFA30000}"/>
    <cellStyle name="Total 8 2 3" xfId="19781" xr:uid="{00000000-0005-0000-0000-0000B0A30000}"/>
    <cellStyle name="Total 8 2 3 2" xfId="19782" xr:uid="{00000000-0005-0000-0000-0000B1A30000}"/>
    <cellStyle name="Total 8 2 3 2 2" xfId="19783" xr:uid="{00000000-0005-0000-0000-0000B2A30000}"/>
    <cellStyle name="Total 8 2 3 2 2 2" xfId="19784" xr:uid="{00000000-0005-0000-0000-0000B3A30000}"/>
    <cellStyle name="Total 8 2 3 2 2 2 2" xfId="19785" xr:uid="{00000000-0005-0000-0000-0000B4A30000}"/>
    <cellStyle name="Total 8 2 3 2 2 2 2 2" xfId="29959" xr:uid="{00000000-0005-0000-0000-0000B5A30000}"/>
    <cellStyle name="Total 8 2 3 2 2 2 2 3" xfId="39122" xr:uid="{00000000-0005-0000-0000-0000B6A30000}"/>
    <cellStyle name="Total 8 2 3 2 2 2 3" xfId="19786" xr:uid="{00000000-0005-0000-0000-0000B7A30000}"/>
    <cellStyle name="Total 8 2 3 2 2 2 3 2" xfId="29960" xr:uid="{00000000-0005-0000-0000-0000B8A30000}"/>
    <cellStyle name="Total 8 2 3 2 2 2 3 3" xfId="41662" xr:uid="{00000000-0005-0000-0000-0000B9A30000}"/>
    <cellStyle name="Total 8 2 3 2 2 2 4" xfId="29958" xr:uid="{00000000-0005-0000-0000-0000BAA30000}"/>
    <cellStyle name="Total 8 2 3 2 2 2 5" xfId="36569" xr:uid="{00000000-0005-0000-0000-0000BBA30000}"/>
    <cellStyle name="Total 8 2 3 2 2 3" xfId="19787" xr:uid="{00000000-0005-0000-0000-0000BCA30000}"/>
    <cellStyle name="Total 8 2 3 2 2 3 2" xfId="29961" xr:uid="{00000000-0005-0000-0000-0000BDA30000}"/>
    <cellStyle name="Total 8 2 3 2 2 3 3" xfId="37850" xr:uid="{00000000-0005-0000-0000-0000BEA30000}"/>
    <cellStyle name="Total 8 2 3 2 2 4" xfId="19788" xr:uid="{00000000-0005-0000-0000-0000BFA30000}"/>
    <cellStyle name="Total 8 2 3 2 2 4 2" xfId="29962" xr:uid="{00000000-0005-0000-0000-0000C0A30000}"/>
    <cellStyle name="Total 8 2 3 2 2 4 3" xfId="40392" xr:uid="{00000000-0005-0000-0000-0000C1A30000}"/>
    <cellStyle name="Total 8 2 3 2 2 5" xfId="29957" xr:uid="{00000000-0005-0000-0000-0000C2A30000}"/>
    <cellStyle name="Total 8 2 3 2 2 6" xfId="35290" xr:uid="{00000000-0005-0000-0000-0000C3A30000}"/>
    <cellStyle name="Total 8 2 3 2 3" xfId="29956" xr:uid="{00000000-0005-0000-0000-0000C4A30000}"/>
    <cellStyle name="Total 8 2 3 2 4" xfId="34018" xr:uid="{00000000-0005-0000-0000-0000C5A30000}"/>
    <cellStyle name="Total 8 2 3 3" xfId="19789" xr:uid="{00000000-0005-0000-0000-0000C6A30000}"/>
    <cellStyle name="Total 8 2 3 3 2" xfId="19790" xr:uid="{00000000-0005-0000-0000-0000C7A30000}"/>
    <cellStyle name="Total 8 2 3 3 2 2" xfId="19791" xr:uid="{00000000-0005-0000-0000-0000C8A30000}"/>
    <cellStyle name="Total 8 2 3 3 2 2 2" xfId="29965" xr:uid="{00000000-0005-0000-0000-0000C9A30000}"/>
    <cellStyle name="Total 8 2 3 3 2 2 3" xfId="38602" xr:uid="{00000000-0005-0000-0000-0000CAA30000}"/>
    <cellStyle name="Total 8 2 3 3 2 3" xfId="19792" xr:uid="{00000000-0005-0000-0000-0000CBA30000}"/>
    <cellStyle name="Total 8 2 3 3 2 3 2" xfId="29966" xr:uid="{00000000-0005-0000-0000-0000CCA30000}"/>
    <cellStyle name="Total 8 2 3 3 2 3 3" xfId="41142" xr:uid="{00000000-0005-0000-0000-0000CDA30000}"/>
    <cellStyle name="Total 8 2 3 3 2 4" xfId="29964" xr:uid="{00000000-0005-0000-0000-0000CEA30000}"/>
    <cellStyle name="Total 8 2 3 3 2 5" xfId="36049" xr:uid="{00000000-0005-0000-0000-0000CFA30000}"/>
    <cellStyle name="Total 8 2 3 3 3" xfId="19793" xr:uid="{00000000-0005-0000-0000-0000D0A30000}"/>
    <cellStyle name="Total 8 2 3 3 3 2" xfId="29967" xr:uid="{00000000-0005-0000-0000-0000D1A30000}"/>
    <cellStyle name="Total 8 2 3 3 3 3" xfId="37328" xr:uid="{00000000-0005-0000-0000-0000D2A30000}"/>
    <cellStyle name="Total 8 2 3 3 4" xfId="19794" xr:uid="{00000000-0005-0000-0000-0000D3A30000}"/>
    <cellStyle name="Total 8 2 3 3 4 2" xfId="29968" xr:uid="{00000000-0005-0000-0000-0000D4A30000}"/>
    <cellStyle name="Total 8 2 3 3 4 3" xfId="39872" xr:uid="{00000000-0005-0000-0000-0000D5A30000}"/>
    <cellStyle name="Total 8 2 3 3 5" xfId="29963" xr:uid="{00000000-0005-0000-0000-0000D6A30000}"/>
    <cellStyle name="Total 8 2 3 3 6" xfId="34767" xr:uid="{00000000-0005-0000-0000-0000D7A30000}"/>
    <cellStyle name="Total 8 2 3 4" xfId="29955" xr:uid="{00000000-0005-0000-0000-0000D8A30000}"/>
    <cellStyle name="Total 8 2 3 5" xfId="32807" xr:uid="{00000000-0005-0000-0000-0000D9A30000}"/>
    <cellStyle name="Total 8 2 4" xfId="19795" xr:uid="{00000000-0005-0000-0000-0000DAA30000}"/>
    <cellStyle name="Total 8 2 4 2" xfId="19796" xr:uid="{00000000-0005-0000-0000-0000DBA30000}"/>
    <cellStyle name="Total 8 2 4 2 2" xfId="19797" xr:uid="{00000000-0005-0000-0000-0000DCA30000}"/>
    <cellStyle name="Total 8 2 4 2 2 2" xfId="19798" xr:uid="{00000000-0005-0000-0000-0000DDA30000}"/>
    <cellStyle name="Total 8 2 4 2 2 2 2" xfId="19799" xr:uid="{00000000-0005-0000-0000-0000DEA30000}"/>
    <cellStyle name="Total 8 2 4 2 2 2 2 2" xfId="29973" xr:uid="{00000000-0005-0000-0000-0000DFA30000}"/>
    <cellStyle name="Total 8 2 4 2 2 2 2 3" xfId="39281" xr:uid="{00000000-0005-0000-0000-0000E0A30000}"/>
    <cellStyle name="Total 8 2 4 2 2 2 3" xfId="19800" xr:uid="{00000000-0005-0000-0000-0000E1A30000}"/>
    <cellStyle name="Total 8 2 4 2 2 2 3 2" xfId="29974" xr:uid="{00000000-0005-0000-0000-0000E2A30000}"/>
    <cellStyle name="Total 8 2 4 2 2 2 3 3" xfId="41821" xr:uid="{00000000-0005-0000-0000-0000E3A30000}"/>
    <cellStyle name="Total 8 2 4 2 2 2 4" xfId="29972" xr:uid="{00000000-0005-0000-0000-0000E4A30000}"/>
    <cellStyle name="Total 8 2 4 2 2 2 5" xfId="36728" xr:uid="{00000000-0005-0000-0000-0000E5A30000}"/>
    <cellStyle name="Total 8 2 4 2 2 3" xfId="19801" xr:uid="{00000000-0005-0000-0000-0000E6A30000}"/>
    <cellStyle name="Total 8 2 4 2 2 3 2" xfId="29975" xr:uid="{00000000-0005-0000-0000-0000E7A30000}"/>
    <cellStyle name="Total 8 2 4 2 2 3 3" xfId="38011" xr:uid="{00000000-0005-0000-0000-0000E8A30000}"/>
    <cellStyle name="Total 8 2 4 2 2 4" xfId="19802" xr:uid="{00000000-0005-0000-0000-0000E9A30000}"/>
    <cellStyle name="Total 8 2 4 2 2 4 2" xfId="29976" xr:uid="{00000000-0005-0000-0000-0000EAA30000}"/>
    <cellStyle name="Total 8 2 4 2 2 4 3" xfId="40551" xr:uid="{00000000-0005-0000-0000-0000EBA30000}"/>
    <cellStyle name="Total 8 2 4 2 2 5" xfId="29971" xr:uid="{00000000-0005-0000-0000-0000ECA30000}"/>
    <cellStyle name="Total 8 2 4 2 2 6" xfId="35451" xr:uid="{00000000-0005-0000-0000-0000EDA30000}"/>
    <cellStyle name="Total 8 2 4 2 3" xfId="29970" xr:uid="{00000000-0005-0000-0000-0000EEA30000}"/>
    <cellStyle name="Total 8 2 4 2 4" xfId="34179" xr:uid="{00000000-0005-0000-0000-0000EFA30000}"/>
    <cellStyle name="Total 8 2 4 3" xfId="19803" xr:uid="{00000000-0005-0000-0000-0000F0A30000}"/>
    <cellStyle name="Total 8 2 4 3 2" xfId="19804" xr:uid="{00000000-0005-0000-0000-0000F1A30000}"/>
    <cellStyle name="Total 8 2 4 3 2 2" xfId="19805" xr:uid="{00000000-0005-0000-0000-0000F2A30000}"/>
    <cellStyle name="Total 8 2 4 3 2 2 2" xfId="29979" xr:uid="{00000000-0005-0000-0000-0000F3A30000}"/>
    <cellStyle name="Total 8 2 4 3 2 2 3" xfId="38761" xr:uid="{00000000-0005-0000-0000-0000F4A30000}"/>
    <cellStyle name="Total 8 2 4 3 2 3" xfId="19806" xr:uid="{00000000-0005-0000-0000-0000F5A30000}"/>
    <cellStyle name="Total 8 2 4 3 2 3 2" xfId="29980" xr:uid="{00000000-0005-0000-0000-0000F6A30000}"/>
    <cellStyle name="Total 8 2 4 3 2 3 3" xfId="41301" xr:uid="{00000000-0005-0000-0000-0000F7A30000}"/>
    <cellStyle name="Total 8 2 4 3 2 4" xfId="29978" xr:uid="{00000000-0005-0000-0000-0000F8A30000}"/>
    <cellStyle name="Total 8 2 4 3 2 5" xfId="36208" xr:uid="{00000000-0005-0000-0000-0000F9A30000}"/>
    <cellStyle name="Total 8 2 4 3 3" xfId="19807" xr:uid="{00000000-0005-0000-0000-0000FAA30000}"/>
    <cellStyle name="Total 8 2 4 3 3 2" xfId="29981" xr:uid="{00000000-0005-0000-0000-0000FBA30000}"/>
    <cellStyle name="Total 8 2 4 3 3 3" xfId="37489" xr:uid="{00000000-0005-0000-0000-0000FCA30000}"/>
    <cellStyle name="Total 8 2 4 3 4" xfId="19808" xr:uid="{00000000-0005-0000-0000-0000FDA30000}"/>
    <cellStyle name="Total 8 2 4 3 4 2" xfId="29982" xr:uid="{00000000-0005-0000-0000-0000FEA30000}"/>
    <cellStyle name="Total 8 2 4 3 4 3" xfId="40031" xr:uid="{00000000-0005-0000-0000-0000FFA30000}"/>
    <cellStyle name="Total 8 2 4 3 5" xfId="29977" xr:uid="{00000000-0005-0000-0000-000000A40000}"/>
    <cellStyle name="Total 8 2 4 3 6" xfId="34929" xr:uid="{00000000-0005-0000-0000-000001A40000}"/>
    <cellStyle name="Total 8 2 4 4" xfId="29969" xr:uid="{00000000-0005-0000-0000-000002A40000}"/>
    <cellStyle name="Total 8 2 4 5" xfId="33643" xr:uid="{00000000-0005-0000-0000-000003A40000}"/>
    <cellStyle name="Total 8 2 5" xfId="19809" xr:uid="{00000000-0005-0000-0000-000004A40000}"/>
    <cellStyle name="Total 8 2 5 2" xfId="19810" xr:uid="{00000000-0005-0000-0000-000005A40000}"/>
    <cellStyle name="Total 8 2 5 2 2" xfId="19811" xr:uid="{00000000-0005-0000-0000-000006A40000}"/>
    <cellStyle name="Total 8 2 5 2 2 2" xfId="19812" xr:uid="{00000000-0005-0000-0000-000007A40000}"/>
    <cellStyle name="Total 8 2 5 2 2 2 2" xfId="29986" xr:uid="{00000000-0005-0000-0000-000008A40000}"/>
    <cellStyle name="Total 8 2 5 2 2 2 3" xfId="38300" xr:uid="{00000000-0005-0000-0000-000009A40000}"/>
    <cellStyle name="Total 8 2 5 2 2 3" xfId="19813" xr:uid="{00000000-0005-0000-0000-00000AA40000}"/>
    <cellStyle name="Total 8 2 5 2 2 3 2" xfId="29987" xr:uid="{00000000-0005-0000-0000-00000BA40000}"/>
    <cellStyle name="Total 8 2 5 2 2 3 3" xfId="40840" xr:uid="{00000000-0005-0000-0000-00000CA40000}"/>
    <cellStyle name="Total 8 2 5 2 2 4" xfId="29985" xr:uid="{00000000-0005-0000-0000-00000DA40000}"/>
    <cellStyle name="Total 8 2 5 2 2 5" xfId="35747" xr:uid="{00000000-0005-0000-0000-00000EA40000}"/>
    <cellStyle name="Total 8 2 5 2 3" xfId="19814" xr:uid="{00000000-0005-0000-0000-00000FA40000}"/>
    <cellStyle name="Total 8 2 5 2 3 2" xfId="29988" xr:uid="{00000000-0005-0000-0000-000010A40000}"/>
    <cellStyle name="Total 8 2 5 2 3 3" xfId="37026" xr:uid="{00000000-0005-0000-0000-000011A40000}"/>
    <cellStyle name="Total 8 2 5 2 4" xfId="19815" xr:uid="{00000000-0005-0000-0000-000012A40000}"/>
    <cellStyle name="Total 8 2 5 2 4 2" xfId="29989" xr:uid="{00000000-0005-0000-0000-000013A40000}"/>
    <cellStyle name="Total 8 2 5 2 4 3" xfId="39570" xr:uid="{00000000-0005-0000-0000-000014A40000}"/>
    <cellStyle name="Total 8 2 5 2 5" xfId="29984" xr:uid="{00000000-0005-0000-0000-000015A40000}"/>
    <cellStyle name="Total 8 2 5 2 6" xfId="34472" xr:uid="{00000000-0005-0000-0000-000016A40000}"/>
    <cellStyle name="Total 8 2 5 3" xfId="29983" xr:uid="{00000000-0005-0000-0000-000017A40000}"/>
    <cellStyle name="Total 8 2 5 4" xfId="32504" xr:uid="{00000000-0005-0000-0000-000018A40000}"/>
    <cellStyle name="Total 8 2 6" xfId="19816" xr:uid="{00000000-0005-0000-0000-000019A40000}"/>
    <cellStyle name="Total 8 2 6 2" xfId="19817" xr:uid="{00000000-0005-0000-0000-00001AA40000}"/>
    <cellStyle name="Total 8 2 6 2 2" xfId="19818" xr:uid="{00000000-0005-0000-0000-00001BA40000}"/>
    <cellStyle name="Total 8 2 6 2 2 2" xfId="19819" xr:uid="{00000000-0005-0000-0000-00001CA40000}"/>
    <cellStyle name="Total 8 2 6 2 2 2 2" xfId="29993" xr:uid="{00000000-0005-0000-0000-00001DA40000}"/>
    <cellStyle name="Total 8 2 6 2 2 2 3" xfId="38820" xr:uid="{00000000-0005-0000-0000-00001EA40000}"/>
    <cellStyle name="Total 8 2 6 2 2 3" xfId="19820" xr:uid="{00000000-0005-0000-0000-00001FA40000}"/>
    <cellStyle name="Total 8 2 6 2 2 3 2" xfId="29994" xr:uid="{00000000-0005-0000-0000-000020A40000}"/>
    <cellStyle name="Total 8 2 6 2 2 3 3" xfId="41360" xr:uid="{00000000-0005-0000-0000-000021A40000}"/>
    <cellStyle name="Total 8 2 6 2 2 4" xfId="29992" xr:uid="{00000000-0005-0000-0000-000022A40000}"/>
    <cellStyle name="Total 8 2 6 2 2 5" xfId="36267" xr:uid="{00000000-0005-0000-0000-000023A40000}"/>
    <cellStyle name="Total 8 2 6 2 3" xfId="19821" xr:uid="{00000000-0005-0000-0000-000024A40000}"/>
    <cellStyle name="Total 8 2 6 2 3 2" xfId="29995" xr:uid="{00000000-0005-0000-0000-000025A40000}"/>
    <cellStyle name="Total 8 2 6 2 3 3" xfId="37548" xr:uid="{00000000-0005-0000-0000-000026A40000}"/>
    <cellStyle name="Total 8 2 6 2 4" xfId="19822" xr:uid="{00000000-0005-0000-0000-000027A40000}"/>
    <cellStyle name="Total 8 2 6 2 4 2" xfId="29996" xr:uid="{00000000-0005-0000-0000-000028A40000}"/>
    <cellStyle name="Total 8 2 6 2 4 3" xfId="40090" xr:uid="{00000000-0005-0000-0000-000029A40000}"/>
    <cellStyle name="Total 8 2 6 2 5" xfId="29991" xr:uid="{00000000-0005-0000-0000-00002AA40000}"/>
    <cellStyle name="Total 8 2 6 2 6" xfId="34988" xr:uid="{00000000-0005-0000-0000-00002BA40000}"/>
    <cellStyle name="Total 8 2 6 3" xfId="29990" xr:uid="{00000000-0005-0000-0000-00002CA40000}"/>
    <cellStyle name="Total 8 2 6 4" xfId="33716" xr:uid="{00000000-0005-0000-0000-00002DA40000}"/>
    <cellStyle name="Total 8 2 7" xfId="19823" xr:uid="{00000000-0005-0000-0000-00002EA40000}"/>
    <cellStyle name="Total 8 2 7 2" xfId="19824" xr:uid="{00000000-0005-0000-0000-00002FA40000}"/>
    <cellStyle name="Total 8 2 7 2 2" xfId="19825" xr:uid="{00000000-0005-0000-0000-000030A40000}"/>
    <cellStyle name="Total 8 2 7 2 2 2" xfId="29999" xr:uid="{00000000-0005-0000-0000-000031A40000}"/>
    <cellStyle name="Total 8 2 7 2 2 3" xfId="38163" xr:uid="{00000000-0005-0000-0000-000032A40000}"/>
    <cellStyle name="Total 8 2 7 2 3" xfId="19826" xr:uid="{00000000-0005-0000-0000-000033A40000}"/>
    <cellStyle name="Total 8 2 7 2 3 2" xfId="30000" xr:uid="{00000000-0005-0000-0000-000034A40000}"/>
    <cellStyle name="Total 8 2 7 2 3 3" xfId="40703" xr:uid="{00000000-0005-0000-0000-000035A40000}"/>
    <cellStyle name="Total 8 2 7 2 4" xfId="29998" xr:uid="{00000000-0005-0000-0000-000036A40000}"/>
    <cellStyle name="Total 8 2 7 2 5" xfId="35610" xr:uid="{00000000-0005-0000-0000-000037A40000}"/>
    <cellStyle name="Total 8 2 7 3" xfId="19827" xr:uid="{00000000-0005-0000-0000-000038A40000}"/>
    <cellStyle name="Total 8 2 7 3 2" xfId="30001" xr:uid="{00000000-0005-0000-0000-000039A40000}"/>
    <cellStyle name="Total 8 2 7 3 3" xfId="36889" xr:uid="{00000000-0005-0000-0000-00003AA40000}"/>
    <cellStyle name="Total 8 2 7 4" xfId="19828" xr:uid="{00000000-0005-0000-0000-00003BA40000}"/>
    <cellStyle name="Total 8 2 7 4 2" xfId="30002" xr:uid="{00000000-0005-0000-0000-00003CA40000}"/>
    <cellStyle name="Total 8 2 7 4 3" xfId="39433" xr:uid="{00000000-0005-0000-0000-00003DA40000}"/>
    <cellStyle name="Total 8 2 7 5" xfId="29997" xr:uid="{00000000-0005-0000-0000-00003EA40000}"/>
    <cellStyle name="Total 8 2 7 6" xfId="34335" xr:uid="{00000000-0005-0000-0000-00003FA40000}"/>
    <cellStyle name="Total 8 2 8" xfId="29940" xr:uid="{00000000-0005-0000-0000-000040A40000}"/>
    <cellStyle name="Total 8 2 9" xfId="31725" xr:uid="{00000000-0005-0000-0000-000041A40000}"/>
    <cellStyle name="Total 8 3" xfId="19829" xr:uid="{00000000-0005-0000-0000-000042A40000}"/>
    <cellStyle name="Total 8 3 2" xfId="19830" xr:uid="{00000000-0005-0000-0000-000043A40000}"/>
    <cellStyle name="Total 8 3 2 2" xfId="19831" xr:uid="{00000000-0005-0000-0000-000044A40000}"/>
    <cellStyle name="Total 8 3 2 2 2" xfId="19832" xr:uid="{00000000-0005-0000-0000-000045A40000}"/>
    <cellStyle name="Total 8 3 2 2 2 2" xfId="19833" xr:uid="{00000000-0005-0000-0000-000046A40000}"/>
    <cellStyle name="Total 8 3 2 2 2 2 2" xfId="30007" xr:uid="{00000000-0005-0000-0000-000047A40000}"/>
    <cellStyle name="Total 8 3 2 2 2 2 3" xfId="38891" xr:uid="{00000000-0005-0000-0000-000048A40000}"/>
    <cellStyle name="Total 8 3 2 2 2 3" xfId="19834" xr:uid="{00000000-0005-0000-0000-000049A40000}"/>
    <cellStyle name="Total 8 3 2 2 2 3 2" xfId="30008" xr:uid="{00000000-0005-0000-0000-00004AA40000}"/>
    <cellStyle name="Total 8 3 2 2 2 3 3" xfId="41431" xr:uid="{00000000-0005-0000-0000-00004BA40000}"/>
    <cellStyle name="Total 8 3 2 2 2 4" xfId="30006" xr:uid="{00000000-0005-0000-0000-00004CA40000}"/>
    <cellStyle name="Total 8 3 2 2 2 5" xfId="36338" xr:uid="{00000000-0005-0000-0000-00004DA40000}"/>
    <cellStyle name="Total 8 3 2 2 3" xfId="19835" xr:uid="{00000000-0005-0000-0000-00004EA40000}"/>
    <cellStyle name="Total 8 3 2 2 3 2" xfId="30009" xr:uid="{00000000-0005-0000-0000-00004FA40000}"/>
    <cellStyle name="Total 8 3 2 2 3 3" xfId="37619" xr:uid="{00000000-0005-0000-0000-000050A40000}"/>
    <cellStyle name="Total 8 3 2 2 4" xfId="19836" xr:uid="{00000000-0005-0000-0000-000051A40000}"/>
    <cellStyle name="Total 8 3 2 2 4 2" xfId="30010" xr:uid="{00000000-0005-0000-0000-000052A40000}"/>
    <cellStyle name="Total 8 3 2 2 4 3" xfId="40161" xr:uid="{00000000-0005-0000-0000-000053A40000}"/>
    <cellStyle name="Total 8 3 2 2 5" xfId="30005" xr:uid="{00000000-0005-0000-0000-000054A40000}"/>
    <cellStyle name="Total 8 3 2 2 6" xfId="35059" xr:uid="{00000000-0005-0000-0000-000055A40000}"/>
    <cellStyle name="Total 8 3 2 3" xfId="30004" xr:uid="{00000000-0005-0000-0000-000056A40000}"/>
    <cellStyle name="Total 8 3 2 4" xfId="33788" xr:uid="{00000000-0005-0000-0000-000057A40000}"/>
    <cellStyle name="Total 8 3 3" xfId="19837" xr:uid="{00000000-0005-0000-0000-000058A40000}"/>
    <cellStyle name="Total 8 3 3 2" xfId="19838" xr:uid="{00000000-0005-0000-0000-000059A40000}"/>
    <cellStyle name="Total 8 3 3 2 2" xfId="19839" xr:uid="{00000000-0005-0000-0000-00005AA40000}"/>
    <cellStyle name="Total 8 3 3 2 2 2" xfId="30013" xr:uid="{00000000-0005-0000-0000-00005BA40000}"/>
    <cellStyle name="Total 8 3 3 2 2 3" xfId="38371" xr:uid="{00000000-0005-0000-0000-00005CA40000}"/>
    <cellStyle name="Total 8 3 3 2 3" xfId="19840" xr:uid="{00000000-0005-0000-0000-00005DA40000}"/>
    <cellStyle name="Total 8 3 3 2 3 2" xfId="30014" xr:uid="{00000000-0005-0000-0000-00005EA40000}"/>
    <cellStyle name="Total 8 3 3 2 3 3" xfId="40911" xr:uid="{00000000-0005-0000-0000-00005FA40000}"/>
    <cellStyle name="Total 8 3 3 2 4" xfId="30012" xr:uid="{00000000-0005-0000-0000-000060A40000}"/>
    <cellStyle name="Total 8 3 3 2 5" xfId="35818" xr:uid="{00000000-0005-0000-0000-000061A40000}"/>
    <cellStyle name="Total 8 3 3 3" xfId="19841" xr:uid="{00000000-0005-0000-0000-000062A40000}"/>
    <cellStyle name="Total 8 3 3 3 2" xfId="30015" xr:uid="{00000000-0005-0000-0000-000063A40000}"/>
    <cellStyle name="Total 8 3 3 3 3" xfId="37097" xr:uid="{00000000-0005-0000-0000-000064A40000}"/>
    <cellStyle name="Total 8 3 3 4" xfId="19842" xr:uid="{00000000-0005-0000-0000-000065A40000}"/>
    <cellStyle name="Total 8 3 3 4 2" xfId="30016" xr:uid="{00000000-0005-0000-0000-000066A40000}"/>
    <cellStyle name="Total 8 3 3 4 3" xfId="39641" xr:uid="{00000000-0005-0000-0000-000067A40000}"/>
    <cellStyle name="Total 8 3 3 5" xfId="30011" xr:uid="{00000000-0005-0000-0000-000068A40000}"/>
    <cellStyle name="Total 8 3 3 6" xfId="34540" xr:uid="{00000000-0005-0000-0000-000069A40000}"/>
    <cellStyle name="Total 8 3 4" xfId="30003" xr:uid="{00000000-0005-0000-0000-00006AA40000}"/>
    <cellStyle name="Total 8 3 5" xfId="32583" xr:uid="{00000000-0005-0000-0000-00006BA40000}"/>
    <cellStyle name="Total 8 4" xfId="19843" xr:uid="{00000000-0005-0000-0000-00006CA40000}"/>
    <cellStyle name="Total 8 4 2" xfId="19844" xr:uid="{00000000-0005-0000-0000-00006DA40000}"/>
    <cellStyle name="Total 8 4 2 2" xfId="19845" xr:uid="{00000000-0005-0000-0000-00006EA40000}"/>
    <cellStyle name="Total 8 4 2 2 2" xfId="19846" xr:uid="{00000000-0005-0000-0000-00006FA40000}"/>
    <cellStyle name="Total 8 4 2 2 2 2" xfId="19847" xr:uid="{00000000-0005-0000-0000-000070A40000}"/>
    <cellStyle name="Total 8 4 2 2 2 2 2" xfId="30021" xr:uid="{00000000-0005-0000-0000-000071A40000}"/>
    <cellStyle name="Total 8 4 2 2 2 2 3" xfId="39042" xr:uid="{00000000-0005-0000-0000-000072A40000}"/>
    <cellStyle name="Total 8 4 2 2 2 3" xfId="19848" xr:uid="{00000000-0005-0000-0000-000073A40000}"/>
    <cellStyle name="Total 8 4 2 2 2 3 2" xfId="30022" xr:uid="{00000000-0005-0000-0000-000074A40000}"/>
    <cellStyle name="Total 8 4 2 2 2 3 3" xfId="41582" xr:uid="{00000000-0005-0000-0000-000075A40000}"/>
    <cellStyle name="Total 8 4 2 2 2 4" xfId="30020" xr:uid="{00000000-0005-0000-0000-000076A40000}"/>
    <cellStyle name="Total 8 4 2 2 2 5" xfId="36489" xr:uid="{00000000-0005-0000-0000-000077A40000}"/>
    <cellStyle name="Total 8 4 2 2 3" xfId="19849" xr:uid="{00000000-0005-0000-0000-000078A40000}"/>
    <cellStyle name="Total 8 4 2 2 3 2" xfId="30023" xr:uid="{00000000-0005-0000-0000-000079A40000}"/>
    <cellStyle name="Total 8 4 2 2 3 3" xfId="37770" xr:uid="{00000000-0005-0000-0000-00007AA40000}"/>
    <cellStyle name="Total 8 4 2 2 4" xfId="19850" xr:uid="{00000000-0005-0000-0000-00007BA40000}"/>
    <cellStyle name="Total 8 4 2 2 4 2" xfId="30024" xr:uid="{00000000-0005-0000-0000-00007CA40000}"/>
    <cellStyle name="Total 8 4 2 2 4 3" xfId="40312" xr:uid="{00000000-0005-0000-0000-00007DA40000}"/>
    <cellStyle name="Total 8 4 2 2 5" xfId="30019" xr:uid="{00000000-0005-0000-0000-00007EA40000}"/>
    <cellStyle name="Total 8 4 2 2 6" xfId="35210" xr:uid="{00000000-0005-0000-0000-00007FA40000}"/>
    <cellStyle name="Total 8 4 2 3" xfId="30018" xr:uid="{00000000-0005-0000-0000-000080A40000}"/>
    <cellStyle name="Total 8 4 2 4" xfId="33939" xr:uid="{00000000-0005-0000-0000-000081A40000}"/>
    <cellStyle name="Total 8 4 3" xfId="19851" xr:uid="{00000000-0005-0000-0000-000082A40000}"/>
    <cellStyle name="Total 8 4 3 2" xfId="19852" xr:uid="{00000000-0005-0000-0000-000083A40000}"/>
    <cellStyle name="Total 8 4 3 2 2" xfId="19853" xr:uid="{00000000-0005-0000-0000-000084A40000}"/>
    <cellStyle name="Total 8 4 3 2 2 2" xfId="30027" xr:uid="{00000000-0005-0000-0000-000085A40000}"/>
    <cellStyle name="Total 8 4 3 2 2 3" xfId="38522" xr:uid="{00000000-0005-0000-0000-000086A40000}"/>
    <cellStyle name="Total 8 4 3 2 3" xfId="19854" xr:uid="{00000000-0005-0000-0000-000087A40000}"/>
    <cellStyle name="Total 8 4 3 2 3 2" xfId="30028" xr:uid="{00000000-0005-0000-0000-000088A40000}"/>
    <cellStyle name="Total 8 4 3 2 3 3" xfId="41062" xr:uid="{00000000-0005-0000-0000-000089A40000}"/>
    <cellStyle name="Total 8 4 3 2 4" xfId="30026" xr:uid="{00000000-0005-0000-0000-00008AA40000}"/>
    <cellStyle name="Total 8 4 3 2 5" xfId="35969" xr:uid="{00000000-0005-0000-0000-00008BA40000}"/>
    <cellStyle name="Total 8 4 3 3" xfId="19855" xr:uid="{00000000-0005-0000-0000-00008CA40000}"/>
    <cellStyle name="Total 8 4 3 3 2" xfId="30029" xr:uid="{00000000-0005-0000-0000-00008DA40000}"/>
    <cellStyle name="Total 8 4 3 3 3" xfId="37248" xr:uid="{00000000-0005-0000-0000-00008EA40000}"/>
    <cellStyle name="Total 8 4 3 4" xfId="19856" xr:uid="{00000000-0005-0000-0000-00008FA40000}"/>
    <cellStyle name="Total 8 4 3 4 2" xfId="30030" xr:uid="{00000000-0005-0000-0000-000090A40000}"/>
    <cellStyle name="Total 8 4 3 4 3" xfId="39792" xr:uid="{00000000-0005-0000-0000-000091A40000}"/>
    <cellStyle name="Total 8 4 3 5" xfId="30025" xr:uid="{00000000-0005-0000-0000-000092A40000}"/>
    <cellStyle name="Total 8 4 3 6" xfId="34687" xr:uid="{00000000-0005-0000-0000-000093A40000}"/>
    <cellStyle name="Total 8 4 4" xfId="30017" xr:uid="{00000000-0005-0000-0000-000094A40000}"/>
    <cellStyle name="Total 8 4 5" xfId="32734" xr:uid="{00000000-0005-0000-0000-000095A40000}"/>
    <cellStyle name="Total 8 5" xfId="19857" xr:uid="{00000000-0005-0000-0000-000096A40000}"/>
    <cellStyle name="Total 8 5 2" xfId="19858" xr:uid="{00000000-0005-0000-0000-000097A40000}"/>
    <cellStyle name="Total 8 5 2 2" xfId="19859" xr:uid="{00000000-0005-0000-0000-000098A40000}"/>
    <cellStyle name="Total 8 5 2 2 2" xfId="19860" xr:uid="{00000000-0005-0000-0000-000099A40000}"/>
    <cellStyle name="Total 8 5 2 2 2 2" xfId="19861" xr:uid="{00000000-0005-0000-0000-00009AA40000}"/>
    <cellStyle name="Total 8 5 2 2 2 2 2" xfId="30035" xr:uid="{00000000-0005-0000-0000-00009BA40000}"/>
    <cellStyle name="Total 8 5 2 2 2 2 3" xfId="39201" xr:uid="{00000000-0005-0000-0000-00009CA40000}"/>
    <cellStyle name="Total 8 5 2 2 2 3" xfId="19862" xr:uid="{00000000-0005-0000-0000-00009DA40000}"/>
    <cellStyle name="Total 8 5 2 2 2 3 2" xfId="30036" xr:uid="{00000000-0005-0000-0000-00009EA40000}"/>
    <cellStyle name="Total 8 5 2 2 2 3 3" xfId="41741" xr:uid="{00000000-0005-0000-0000-00009FA40000}"/>
    <cellStyle name="Total 8 5 2 2 2 4" xfId="30034" xr:uid="{00000000-0005-0000-0000-0000A0A40000}"/>
    <cellStyle name="Total 8 5 2 2 2 5" xfId="36648" xr:uid="{00000000-0005-0000-0000-0000A1A40000}"/>
    <cellStyle name="Total 8 5 2 2 3" xfId="19863" xr:uid="{00000000-0005-0000-0000-0000A2A40000}"/>
    <cellStyle name="Total 8 5 2 2 3 2" xfId="30037" xr:uid="{00000000-0005-0000-0000-0000A3A40000}"/>
    <cellStyle name="Total 8 5 2 2 3 3" xfId="37931" xr:uid="{00000000-0005-0000-0000-0000A4A40000}"/>
    <cellStyle name="Total 8 5 2 2 4" xfId="19864" xr:uid="{00000000-0005-0000-0000-0000A5A40000}"/>
    <cellStyle name="Total 8 5 2 2 4 2" xfId="30038" xr:uid="{00000000-0005-0000-0000-0000A6A40000}"/>
    <cellStyle name="Total 8 5 2 2 4 3" xfId="40471" xr:uid="{00000000-0005-0000-0000-0000A7A40000}"/>
    <cellStyle name="Total 8 5 2 2 5" xfId="30033" xr:uid="{00000000-0005-0000-0000-0000A8A40000}"/>
    <cellStyle name="Total 8 5 2 2 6" xfId="35371" xr:uid="{00000000-0005-0000-0000-0000A9A40000}"/>
    <cellStyle name="Total 8 5 2 3" xfId="30032" xr:uid="{00000000-0005-0000-0000-0000AAA40000}"/>
    <cellStyle name="Total 8 5 2 4" xfId="34099" xr:uid="{00000000-0005-0000-0000-0000ABA40000}"/>
    <cellStyle name="Total 8 5 3" xfId="19865" xr:uid="{00000000-0005-0000-0000-0000ACA40000}"/>
    <cellStyle name="Total 8 5 3 2" xfId="19866" xr:uid="{00000000-0005-0000-0000-0000ADA40000}"/>
    <cellStyle name="Total 8 5 3 2 2" xfId="19867" xr:uid="{00000000-0005-0000-0000-0000AEA40000}"/>
    <cellStyle name="Total 8 5 3 2 2 2" xfId="30041" xr:uid="{00000000-0005-0000-0000-0000AFA40000}"/>
    <cellStyle name="Total 8 5 3 2 2 3" xfId="38681" xr:uid="{00000000-0005-0000-0000-0000B0A40000}"/>
    <cellStyle name="Total 8 5 3 2 3" xfId="19868" xr:uid="{00000000-0005-0000-0000-0000B1A40000}"/>
    <cellStyle name="Total 8 5 3 2 3 2" xfId="30042" xr:uid="{00000000-0005-0000-0000-0000B2A40000}"/>
    <cellStyle name="Total 8 5 3 2 3 3" xfId="41221" xr:uid="{00000000-0005-0000-0000-0000B3A40000}"/>
    <cellStyle name="Total 8 5 3 2 4" xfId="30040" xr:uid="{00000000-0005-0000-0000-0000B4A40000}"/>
    <cellStyle name="Total 8 5 3 2 5" xfId="36128" xr:uid="{00000000-0005-0000-0000-0000B5A40000}"/>
    <cellStyle name="Total 8 5 3 3" xfId="19869" xr:uid="{00000000-0005-0000-0000-0000B6A40000}"/>
    <cellStyle name="Total 8 5 3 3 2" xfId="30043" xr:uid="{00000000-0005-0000-0000-0000B7A40000}"/>
    <cellStyle name="Total 8 5 3 3 3" xfId="37409" xr:uid="{00000000-0005-0000-0000-0000B8A40000}"/>
    <cellStyle name="Total 8 5 3 4" xfId="19870" xr:uid="{00000000-0005-0000-0000-0000B9A40000}"/>
    <cellStyle name="Total 8 5 3 4 2" xfId="30044" xr:uid="{00000000-0005-0000-0000-0000BAA40000}"/>
    <cellStyle name="Total 8 5 3 4 3" xfId="39951" xr:uid="{00000000-0005-0000-0000-0000BBA40000}"/>
    <cellStyle name="Total 8 5 3 5" xfId="30039" xr:uid="{00000000-0005-0000-0000-0000BCA40000}"/>
    <cellStyle name="Total 8 5 3 6" xfId="34848" xr:uid="{00000000-0005-0000-0000-0000BDA40000}"/>
    <cellStyle name="Total 8 5 4" xfId="30031" xr:uid="{00000000-0005-0000-0000-0000BEA40000}"/>
    <cellStyle name="Total 8 5 5" xfId="32912" xr:uid="{00000000-0005-0000-0000-0000BFA40000}"/>
    <cellStyle name="Total 8 6" xfId="19871" xr:uid="{00000000-0005-0000-0000-0000C0A40000}"/>
    <cellStyle name="Total 8 6 2" xfId="19872" xr:uid="{00000000-0005-0000-0000-0000C1A40000}"/>
    <cellStyle name="Total 8 6 2 2" xfId="19873" xr:uid="{00000000-0005-0000-0000-0000C2A40000}"/>
    <cellStyle name="Total 8 6 2 2 2" xfId="19874" xr:uid="{00000000-0005-0000-0000-0000C3A40000}"/>
    <cellStyle name="Total 8 6 2 2 2 2" xfId="30048" xr:uid="{00000000-0005-0000-0000-0000C4A40000}"/>
    <cellStyle name="Total 8 6 2 2 2 3" xfId="38226" xr:uid="{00000000-0005-0000-0000-0000C5A40000}"/>
    <cellStyle name="Total 8 6 2 2 3" xfId="19875" xr:uid="{00000000-0005-0000-0000-0000C6A40000}"/>
    <cellStyle name="Total 8 6 2 2 3 2" xfId="30049" xr:uid="{00000000-0005-0000-0000-0000C7A40000}"/>
    <cellStyle name="Total 8 6 2 2 3 3" xfId="40766" xr:uid="{00000000-0005-0000-0000-0000C8A40000}"/>
    <cellStyle name="Total 8 6 2 2 4" xfId="30047" xr:uid="{00000000-0005-0000-0000-0000C9A40000}"/>
    <cellStyle name="Total 8 6 2 2 5" xfId="35673" xr:uid="{00000000-0005-0000-0000-0000CAA40000}"/>
    <cellStyle name="Total 8 6 2 3" xfId="19876" xr:uid="{00000000-0005-0000-0000-0000CBA40000}"/>
    <cellStyle name="Total 8 6 2 3 2" xfId="30050" xr:uid="{00000000-0005-0000-0000-0000CCA40000}"/>
    <cellStyle name="Total 8 6 2 3 3" xfId="36952" xr:uid="{00000000-0005-0000-0000-0000CDA40000}"/>
    <cellStyle name="Total 8 6 2 4" xfId="19877" xr:uid="{00000000-0005-0000-0000-0000CEA40000}"/>
    <cellStyle name="Total 8 6 2 4 2" xfId="30051" xr:uid="{00000000-0005-0000-0000-0000CFA40000}"/>
    <cellStyle name="Total 8 6 2 4 3" xfId="39496" xr:uid="{00000000-0005-0000-0000-0000D0A40000}"/>
    <cellStyle name="Total 8 6 2 5" xfId="30046" xr:uid="{00000000-0005-0000-0000-0000D1A40000}"/>
    <cellStyle name="Total 8 6 2 6" xfId="34398" xr:uid="{00000000-0005-0000-0000-0000D2A40000}"/>
    <cellStyle name="Total 8 6 3" xfId="30045" xr:uid="{00000000-0005-0000-0000-0000D3A40000}"/>
    <cellStyle name="Total 8 6 4" xfId="31799" xr:uid="{00000000-0005-0000-0000-0000D4A40000}"/>
    <cellStyle name="Total 8 7" xfId="19878" xr:uid="{00000000-0005-0000-0000-0000D5A40000}"/>
    <cellStyle name="Total 8 7 2" xfId="19879" xr:uid="{00000000-0005-0000-0000-0000D6A40000}"/>
    <cellStyle name="Total 8 7 2 2" xfId="19880" xr:uid="{00000000-0005-0000-0000-0000D7A40000}"/>
    <cellStyle name="Total 8 7 2 2 2" xfId="30054" xr:uid="{00000000-0005-0000-0000-0000D8A40000}"/>
    <cellStyle name="Total 8 7 2 2 3" xfId="38083" xr:uid="{00000000-0005-0000-0000-0000D9A40000}"/>
    <cellStyle name="Total 8 7 2 3" xfId="19881" xr:uid="{00000000-0005-0000-0000-0000DAA40000}"/>
    <cellStyle name="Total 8 7 2 3 2" xfId="30055" xr:uid="{00000000-0005-0000-0000-0000DBA40000}"/>
    <cellStyle name="Total 8 7 2 3 3" xfId="40623" xr:uid="{00000000-0005-0000-0000-0000DCA40000}"/>
    <cellStyle name="Total 8 7 2 4" xfId="30053" xr:uid="{00000000-0005-0000-0000-0000DDA40000}"/>
    <cellStyle name="Total 8 7 2 5" xfId="35530" xr:uid="{00000000-0005-0000-0000-0000DEA40000}"/>
    <cellStyle name="Total 8 7 3" xfId="19882" xr:uid="{00000000-0005-0000-0000-0000DFA40000}"/>
    <cellStyle name="Total 8 7 3 2" xfId="30056" xr:uid="{00000000-0005-0000-0000-0000E0A40000}"/>
    <cellStyle name="Total 8 7 3 3" xfId="36809" xr:uid="{00000000-0005-0000-0000-0000E1A40000}"/>
    <cellStyle name="Total 8 7 4" xfId="19883" xr:uid="{00000000-0005-0000-0000-0000E2A40000}"/>
    <cellStyle name="Total 8 7 4 2" xfId="30057" xr:uid="{00000000-0005-0000-0000-0000E3A40000}"/>
    <cellStyle name="Total 8 7 4 3" xfId="39353" xr:uid="{00000000-0005-0000-0000-0000E4A40000}"/>
    <cellStyle name="Total 8 7 5" xfId="30052" xr:uid="{00000000-0005-0000-0000-0000E5A40000}"/>
    <cellStyle name="Total 8 7 6" xfId="34255" xr:uid="{00000000-0005-0000-0000-0000E6A40000}"/>
    <cellStyle name="Total 8 8" xfId="19884" xr:uid="{00000000-0005-0000-0000-0000E7A40000}"/>
    <cellStyle name="Total 8 8 2" xfId="30058" xr:uid="{00000000-0005-0000-0000-0000E8A40000}"/>
    <cellStyle name="Total 8 8 3" xfId="42489" xr:uid="{00000000-0005-0000-0000-0000E9A40000}"/>
    <cellStyle name="Total 8 9" xfId="19885" xr:uid="{00000000-0005-0000-0000-0000EAA40000}"/>
    <cellStyle name="Total 8 9 2" xfId="30059" xr:uid="{00000000-0005-0000-0000-0000EBA40000}"/>
    <cellStyle name="Total 9" xfId="2896" xr:uid="{00000000-0005-0000-0000-0000ECA40000}"/>
    <cellStyle name="Total 9 2" xfId="2897" xr:uid="{00000000-0005-0000-0000-0000EDA40000}"/>
    <cellStyle name="Total 9 2 2" xfId="19888" xr:uid="{00000000-0005-0000-0000-0000EEA40000}"/>
    <cellStyle name="Total 9 2 2 2" xfId="19889" xr:uid="{00000000-0005-0000-0000-0000EFA40000}"/>
    <cellStyle name="Total 9 2 2 2 2" xfId="19890" xr:uid="{00000000-0005-0000-0000-0000F0A40000}"/>
    <cellStyle name="Total 9 2 2 2 2 2" xfId="19891" xr:uid="{00000000-0005-0000-0000-0000F1A40000}"/>
    <cellStyle name="Total 9 2 2 2 2 2 2" xfId="19892" xr:uid="{00000000-0005-0000-0000-0000F2A40000}"/>
    <cellStyle name="Total 9 2 2 2 2 2 2 2" xfId="30066" xr:uid="{00000000-0005-0000-0000-0000F3A40000}"/>
    <cellStyle name="Total 9 2 2 2 2 2 2 3" xfId="38971" xr:uid="{00000000-0005-0000-0000-0000F4A40000}"/>
    <cellStyle name="Total 9 2 2 2 2 2 3" xfId="19893" xr:uid="{00000000-0005-0000-0000-0000F5A40000}"/>
    <cellStyle name="Total 9 2 2 2 2 2 3 2" xfId="30067" xr:uid="{00000000-0005-0000-0000-0000F6A40000}"/>
    <cellStyle name="Total 9 2 2 2 2 2 3 3" xfId="41511" xr:uid="{00000000-0005-0000-0000-0000F7A40000}"/>
    <cellStyle name="Total 9 2 2 2 2 2 4" xfId="30065" xr:uid="{00000000-0005-0000-0000-0000F8A40000}"/>
    <cellStyle name="Total 9 2 2 2 2 2 5" xfId="36418" xr:uid="{00000000-0005-0000-0000-0000F9A40000}"/>
    <cellStyle name="Total 9 2 2 2 2 3" xfId="19894" xr:uid="{00000000-0005-0000-0000-0000FAA40000}"/>
    <cellStyle name="Total 9 2 2 2 2 3 2" xfId="30068" xr:uid="{00000000-0005-0000-0000-0000FBA40000}"/>
    <cellStyle name="Total 9 2 2 2 2 3 3" xfId="37699" xr:uid="{00000000-0005-0000-0000-0000FCA40000}"/>
    <cellStyle name="Total 9 2 2 2 2 4" xfId="19895" xr:uid="{00000000-0005-0000-0000-0000FDA40000}"/>
    <cellStyle name="Total 9 2 2 2 2 4 2" xfId="30069" xr:uid="{00000000-0005-0000-0000-0000FEA40000}"/>
    <cellStyle name="Total 9 2 2 2 2 4 3" xfId="40241" xr:uid="{00000000-0005-0000-0000-0000FFA40000}"/>
    <cellStyle name="Total 9 2 2 2 2 5" xfId="30064" xr:uid="{00000000-0005-0000-0000-000000A50000}"/>
    <cellStyle name="Total 9 2 2 2 2 6" xfId="35139" xr:uid="{00000000-0005-0000-0000-000001A50000}"/>
    <cellStyle name="Total 9 2 2 2 3" xfId="30063" xr:uid="{00000000-0005-0000-0000-000002A50000}"/>
    <cellStyle name="Total 9 2 2 2 4" xfId="33868" xr:uid="{00000000-0005-0000-0000-000003A50000}"/>
    <cellStyle name="Total 9 2 2 3" xfId="19896" xr:uid="{00000000-0005-0000-0000-000004A50000}"/>
    <cellStyle name="Total 9 2 2 3 2" xfId="19897" xr:uid="{00000000-0005-0000-0000-000005A50000}"/>
    <cellStyle name="Total 9 2 2 3 2 2" xfId="19898" xr:uid="{00000000-0005-0000-0000-000006A50000}"/>
    <cellStyle name="Total 9 2 2 3 2 2 2" xfId="30072" xr:uid="{00000000-0005-0000-0000-000007A50000}"/>
    <cellStyle name="Total 9 2 2 3 2 2 3" xfId="38451" xr:uid="{00000000-0005-0000-0000-000008A50000}"/>
    <cellStyle name="Total 9 2 2 3 2 3" xfId="19899" xr:uid="{00000000-0005-0000-0000-000009A50000}"/>
    <cellStyle name="Total 9 2 2 3 2 3 2" xfId="30073" xr:uid="{00000000-0005-0000-0000-00000AA50000}"/>
    <cellStyle name="Total 9 2 2 3 2 3 3" xfId="40991" xr:uid="{00000000-0005-0000-0000-00000BA50000}"/>
    <cellStyle name="Total 9 2 2 3 2 4" xfId="30071" xr:uid="{00000000-0005-0000-0000-00000CA50000}"/>
    <cellStyle name="Total 9 2 2 3 2 5" xfId="35898" xr:uid="{00000000-0005-0000-0000-00000DA50000}"/>
    <cellStyle name="Total 9 2 2 3 3" xfId="19900" xr:uid="{00000000-0005-0000-0000-00000EA50000}"/>
    <cellStyle name="Total 9 2 2 3 3 2" xfId="30074" xr:uid="{00000000-0005-0000-0000-00000FA50000}"/>
    <cellStyle name="Total 9 2 2 3 3 3" xfId="37177" xr:uid="{00000000-0005-0000-0000-000010A50000}"/>
    <cellStyle name="Total 9 2 2 3 4" xfId="19901" xr:uid="{00000000-0005-0000-0000-000011A50000}"/>
    <cellStyle name="Total 9 2 2 3 4 2" xfId="30075" xr:uid="{00000000-0005-0000-0000-000012A50000}"/>
    <cellStyle name="Total 9 2 2 3 4 3" xfId="39721" xr:uid="{00000000-0005-0000-0000-000013A50000}"/>
    <cellStyle name="Total 9 2 2 3 5" xfId="30070" xr:uid="{00000000-0005-0000-0000-000014A50000}"/>
    <cellStyle name="Total 9 2 2 3 6" xfId="34620" xr:uid="{00000000-0005-0000-0000-000015A50000}"/>
    <cellStyle name="Total 9 2 2 4" xfId="30062" xr:uid="{00000000-0005-0000-0000-000016A50000}"/>
    <cellStyle name="Total 9 2 2 5" xfId="32665" xr:uid="{00000000-0005-0000-0000-000017A50000}"/>
    <cellStyle name="Total 9 2 3" xfId="19902" xr:uid="{00000000-0005-0000-0000-000018A50000}"/>
    <cellStyle name="Total 9 2 3 2" xfId="19903" xr:uid="{00000000-0005-0000-0000-000019A50000}"/>
    <cellStyle name="Total 9 2 3 2 2" xfId="19904" xr:uid="{00000000-0005-0000-0000-00001AA50000}"/>
    <cellStyle name="Total 9 2 3 2 2 2" xfId="19905" xr:uid="{00000000-0005-0000-0000-00001BA50000}"/>
    <cellStyle name="Total 9 2 3 2 2 2 2" xfId="19906" xr:uid="{00000000-0005-0000-0000-00001CA50000}"/>
    <cellStyle name="Total 9 2 3 2 2 2 2 2" xfId="30080" xr:uid="{00000000-0005-0000-0000-00001DA50000}"/>
    <cellStyle name="Total 9 2 3 2 2 2 2 3" xfId="39123" xr:uid="{00000000-0005-0000-0000-00001EA50000}"/>
    <cellStyle name="Total 9 2 3 2 2 2 3" xfId="19907" xr:uid="{00000000-0005-0000-0000-00001FA50000}"/>
    <cellStyle name="Total 9 2 3 2 2 2 3 2" xfId="30081" xr:uid="{00000000-0005-0000-0000-000020A50000}"/>
    <cellStyle name="Total 9 2 3 2 2 2 3 3" xfId="41663" xr:uid="{00000000-0005-0000-0000-000021A50000}"/>
    <cellStyle name="Total 9 2 3 2 2 2 4" xfId="30079" xr:uid="{00000000-0005-0000-0000-000022A50000}"/>
    <cellStyle name="Total 9 2 3 2 2 2 5" xfId="36570" xr:uid="{00000000-0005-0000-0000-000023A50000}"/>
    <cellStyle name="Total 9 2 3 2 2 3" xfId="19908" xr:uid="{00000000-0005-0000-0000-000024A50000}"/>
    <cellStyle name="Total 9 2 3 2 2 3 2" xfId="30082" xr:uid="{00000000-0005-0000-0000-000025A50000}"/>
    <cellStyle name="Total 9 2 3 2 2 3 3" xfId="37851" xr:uid="{00000000-0005-0000-0000-000026A50000}"/>
    <cellStyle name="Total 9 2 3 2 2 4" xfId="19909" xr:uid="{00000000-0005-0000-0000-000027A50000}"/>
    <cellStyle name="Total 9 2 3 2 2 4 2" xfId="30083" xr:uid="{00000000-0005-0000-0000-000028A50000}"/>
    <cellStyle name="Total 9 2 3 2 2 4 3" xfId="40393" xr:uid="{00000000-0005-0000-0000-000029A50000}"/>
    <cellStyle name="Total 9 2 3 2 2 5" xfId="30078" xr:uid="{00000000-0005-0000-0000-00002AA50000}"/>
    <cellStyle name="Total 9 2 3 2 2 6" xfId="35291" xr:uid="{00000000-0005-0000-0000-00002BA50000}"/>
    <cellStyle name="Total 9 2 3 2 3" xfId="30077" xr:uid="{00000000-0005-0000-0000-00002CA50000}"/>
    <cellStyle name="Total 9 2 3 2 4" xfId="34019" xr:uid="{00000000-0005-0000-0000-00002DA50000}"/>
    <cellStyle name="Total 9 2 3 3" xfId="19910" xr:uid="{00000000-0005-0000-0000-00002EA50000}"/>
    <cellStyle name="Total 9 2 3 3 2" xfId="19911" xr:uid="{00000000-0005-0000-0000-00002FA50000}"/>
    <cellStyle name="Total 9 2 3 3 2 2" xfId="19912" xr:uid="{00000000-0005-0000-0000-000030A50000}"/>
    <cellStyle name="Total 9 2 3 3 2 2 2" xfId="30086" xr:uid="{00000000-0005-0000-0000-000031A50000}"/>
    <cellStyle name="Total 9 2 3 3 2 2 3" xfId="38603" xr:uid="{00000000-0005-0000-0000-000032A50000}"/>
    <cellStyle name="Total 9 2 3 3 2 3" xfId="19913" xr:uid="{00000000-0005-0000-0000-000033A50000}"/>
    <cellStyle name="Total 9 2 3 3 2 3 2" xfId="30087" xr:uid="{00000000-0005-0000-0000-000034A50000}"/>
    <cellStyle name="Total 9 2 3 3 2 3 3" xfId="41143" xr:uid="{00000000-0005-0000-0000-000035A50000}"/>
    <cellStyle name="Total 9 2 3 3 2 4" xfId="30085" xr:uid="{00000000-0005-0000-0000-000036A50000}"/>
    <cellStyle name="Total 9 2 3 3 2 5" xfId="36050" xr:uid="{00000000-0005-0000-0000-000037A50000}"/>
    <cellStyle name="Total 9 2 3 3 3" xfId="19914" xr:uid="{00000000-0005-0000-0000-000038A50000}"/>
    <cellStyle name="Total 9 2 3 3 3 2" xfId="30088" xr:uid="{00000000-0005-0000-0000-000039A50000}"/>
    <cellStyle name="Total 9 2 3 3 3 3" xfId="37329" xr:uid="{00000000-0005-0000-0000-00003AA50000}"/>
    <cellStyle name="Total 9 2 3 3 4" xfId="19915" xr:uid="{00000000-0005-0000-0000-00003BA50000}"/>
    <cellStyle name="Total 9 2 3 3 4 2" xfId="30089" xr:uid="{00000000-0005-0000-0000-00003CA50000}"/>
    <cellStyle name="Total 9 2 3 3 4 3" xfId="39873" xr:uid="{00000000-0005-0000-0000-00003DA50000}"/>
    <cellStyle name="Total 9 2 3 3 5" xfId="30084" xr:uid="{00000000-0005-0000-0000-00003EA50000}"/>
    <cellStyle name="Total 9 2 3 3 6" xfId="34768" xr:uid="{00000000-0005-0000-0000-00003FA50000}"/>
    <cellStyle name="Total 9 2 3 4" xfId="30076" xr:uid="{00000000-0005-0000-0000-000040A50000}"/>
    <cellStyle name="Total 9 2 3 5" xfId="32808" xr:uid="{00000000-0005-0000-0000-000041A50000}"/>
    <cellStyle name="Total 9 2 4" xfId="19916" xr:uid="{00000000-0005-0000-0000-000042A50000}"/>
    <cellStyle name="Total 9 2 4 2" xfId="19917" xr:uid="{00000000-0005-0000-0000-000043A50000}"/>
    <cellStyle name="Total 9 2 4 2 2" xfId="19918" xr:uid="{00000000-0005-0000-0000-000044A50000}"/>
    <cellStyle name="Total 9 2 4 2 2 2" xfId="19919" xr:uid="{00000000-0005-0000-0000-000045A50000}"/>
    <cellStyle name="Total 9 2 4 2 2 2 2" xfId="19920" xr:uid="{00000000-0005-0000-0000-000046A50000}"/>
    <cellStyle name="Total 9 2 4 2 2 2 2 2" xfId="30094" xr:uid="{00000000-0005-0000-0000-000047A50000}"/>
    <cellStyle name="Total 9 2 4 2 2 2 2 3" xfId="39282" xr:uid="{00000000-0005-0000-0000-000048A50000}"/>
    <cellStyle name="Total 9 2 4 2 2 2 3" xfId="19921" xr:uid="{00000000-0005-0000-0000-000049A50000}"/>
    <cellStyle name="Total 9 2 4 2 2 2 3 2" xfId="30095" xr:uid="{00000000-0005-0000-0000-00004AA50000}"/>
    <cellStyle name="Total 9 2 4 2 2 2 3 3" xfId="41822" xr:uid="{00000000-0005-0000-0000-00004BA50000}"/>
    <cellStyle name="Total 9 2 4 2 2 2 4" xfId="30093" xr:uid="{00000000-0005-0000-0000-00004CA50000}"/>
    <cellStyle name="Total 9 2 4 2 2 2 5" xfId="36729" xr:uid="{00000000-0005-0000-0000-00004DA50000}"/>
    <cellStyle name="Total 9 2 4 2 2 3" xfId="19922" xr:uid="{00000000-0005-0000-0000-00004EA50000}"/>
    <cellStyle name="Total 9 2 4 2 2 3 2" xfId="30096" xr:uid="{00000000-0005-0000-0000-00004FA50000}"/>
    <cellStyle name="Total 9 2 4 2 2 3 3" xfId="38012" xr:uid="{00000000-0005-0000-0000-000050A50000}"/>
    <cellStyle name="Total 9 2 4 2 2 4" xfId="19923" xr:uid="{00000000-0005-0000-0000-000051A50000}"/>
    <cellStyle name="Total 9 2 4 2 2 4 2" xfId="30097" xr:uid="{00000000-0005-0000-0000-000052A50000}"/>
    <cellStyle name="Total 9 2 4 2 2 4 3" xfId="40552" xr:uid="{00000000-0005-0000-0000-000053A50000}"/>
    <cellStyle name="Total 9 2 4 2 2 5" xfId="30092" xr:uid="{00000000-0005-0000-0000-000054A50000}"/>
    <cellStyle name="Total 9 2 4 2 2 6" xfId="35452" xr:uid="{00000000-0005-0000-0000-000055A50000}"/>
    <cellStyle name="Total 9 2 4 2 3" xfId="30091" xr:uid="{00000000-0005-0000-0000-000056A50000}"/>
    <cellStyle name="Total 9 2 4 2 4" xfId="34180" xr:uid="{00000000-0005-0000-0000-000057A50000}"/>
    <cellStyle name="Total 9 2 4 3" xfId="19924" xr:uid="{00000000-0005-0000-0000-000058A50000}"/>
    <cellStyle name="Total 9 2 4 3 2" xfId="19925" xr:uid="{00000000-0005-0000-0000-000059A50000}"/>
    <cellStyle name="Total 9 2 4 3 2 2" xfId="19926" xr:uid="{00000000-0005-0000-0000-00005AA50000}"/>
    <cellStyle name="Total 9 2 4 3 2 2 2" xfId="30100" xr:uid="{00000000-0005-0000-0000-00005BA50000}"/>
    <cellStyle name="Total 9 2 4 3 2 2 3" xfId="38762" xr:uid="{00000000-0005-0000-0000-00005CA50000}"/>
    <cellStyle name="Total 9 2 4 3 2 3" xfId="19927" xr:uid="{00000000-0005-0000-0000-00005DA50000}"/>
    <cellStyle name="Total 9 2 4 3 2 3 2" xfId="30101" xr:uid="{00000000-0005-0000-0000-00005EA50000}"/>
    <cellStyle name="Total 9 2 4 3 2 3 3" xfId="41302" xr:uid="{00000000-0005-0000-0000-00005FA50000}"/>
    <cellStyle name="Total 9 2 4 3 2 4" xfId="30099" xr:uid="{00000000-0005-0000-0000-000060A50000}"/>
    <cellStyle name="Total 9 2 4 3 2 5" xfId="36209" xr:uid="{00000000-0005-0000-0000-000061A50000}"/>
    <cellStyle name="Total 9 2 4 3 3" xfId="19928" xr:uid="{00000000-0005-0000-0000-000062A50000}"/>
    <cellStyle name="Total 9 2 4 3 3 2" xfId="30102" xr:uid="{00000000-0005-0000-0000-000063A50000}"/>
    <cellStyle name="Total 9 2 4 3 3 3" xfId="37490" xr:uid="{00000000-0005-0000-0000-000064A50000}"/>
    <cellStyle name="Total 9 2 4 3 4" xfId="19929" xr:uid="{00000000-0005-0000-0000-000065A50000}"/>
    <cellStyle name="Total 9 2 4 3 4 2" xfId="30103" xr:uid="{00000000-0005-0000-0000-000066A50000}"/>
    <cellStyle name="Total 9 2 4 3 4 3" xfId="40032" xr:uid="{00000000-0005-0000-0000-000067A50000}"/>
    <cellStyle name="Total 9 2 4 3 5" xfId="30098" xr:uid="{00000000-0005-0000-0000-000068A50000}"/>
    <cellStyle name="Total 9 2 4 3 6" xfId="34930" xr:uid="{00000000-0005-0000-0000-000069A50000}"/>
    <cellStyle name="Total 9 2 4 4" xfId="30090" xr:uid="{00000000-0005-0000-0000-00006AA50000}"/>
    <cellStyle name="Total 9 2 4 5" xfId="33644" xr:uid="{00000000-0005-0000-0000-00006BA50000}"/>
    <cellStyle name="Total 9 2 5" xfId="19930" xr:uid="{00000000-0005-0000-0000-00006CA50000}"/>
    <cellStyle name="Total 9 2 5 2" xfId="19931" xr:uid="{00000000-0005-0000-0000-00006DA50000}"/>
    <cellStyle name="Total 9 2 5 2 2" xfId="19932" xr:uid="{00000000-0005-0000-0000-00006EA50000}"/>
    <cellStyle name="Total 9 2 5 2 2 2" xfId="30106" xr:uid="{00000000-0005-0000-0000-00006FA50000}"/>
    <cellStyle name="Total 9 2 5 2 2 3" xfId="38164" xr:uid="{00000000-0005-0000-0000-000070A50000}"/>
    <cellStyle name="Total 9 2 5 2 3" xfId="19933" xr:uid="{00000000-0005-0000-0000-000071A50000}"/>
    <cellStyle name="Total 9 2 5 2 3 2" xfId="30107" xr:uid="{00000000-0005-0000-0000-000072A50000}"/>
    <cellStyle name="Total 9 2 5 2 3 3" xfId="40704" xr:uid="{00000000-0005-0000-0000-000073A50000}"/>
    <cellStyle name="Total 9 2 5 2 4" xfId="30105" xr:uid="{00000000-0005-0000-0000-000074A50000}"/>
    <cellStyle name="Total 9 2 5 2 5" xfId="35611" xr:uid="{00000000-0005-0000-0000-000075A50000}"/>
    <cellStyle name="Total 9 2 5 3" xfId="19934" xr:uid="{00000000-0005-0000-0000-000076A50000}"/>
    <cellStyle name="Total 9 2 5 3 2" xfId="30108" xr:uid="{00000000-0005-0000-0000-000077A50000}"/>
    <cellStyle name="Total 9 2 5 3 3" xfId="36890" xr:uid="{00000000-0005-0000-0000-000078A50000}"/>
    <cellStyle name="Total 9 2 5 4" xfId="19935" xr:uid="{00000000-0005-0000-0000-000079A50000}"/>
    <cellStyle name="Total 9 2 5 4 2" xfId="30109" xr:uid="{00000000-0005-0000-0000-00007AA50000}"/>
    <cellStyle name="Total 9 2 5 4 3" xfId="39434" xr:uid="{00000000-0005-0000-0000-00007BA50000}"/>
    <cellStyle name="Total 9 2 5 5" xfId="30104" xr:uid="{00000000-0005-0000-0000-00007CA50000}"/>
    <cellStyle name="Total 9 2 5 6" xfId="34336" xr:uid="{00000000-0005-0000-0000-00007DA50000}"/>
    <cellStyle name="Total 9 2 6" xfId="19936" xr:uid="{00000000-0005-0000-0000-00007EA50000}"/>
    <cellStyle name="Total 9 2 6 2" xfId="30110" xr:uid="{00000000-0005-0000-0000-00007FA50000}"/>
    <cellStyle name="Total 9 2 7" xfId="19887" xr:uid="{00000000-0005-0000-0000-000080A50000}"/>
    <cellStyle name="Total 9 2 8" xfId="30061" xr:uid="{00000000-0005-0000-0000-000081A50000}"/>
    <cellStyle name="Total 9 2 9" xfId="31726" xr:uid="{00000000-0005-0000-0000-000082A50000}"/>
    <cellStyle name="Total 9 3" xfId="2898" xr:uid="{00000000-0005-0000-0000-000083A50000}"/>
    <cellStyle name="Total 9 3 2" xfId="19938" xr:uid="{00000000-0005-0000-0000-000084A50000}"/>
    <cellStyle name="Total 9 3 2 2" xfId="19939" xr:uid="{00000000-0005-0000-0000-000085A50000}"/>
    <cellStyle name="Total 9 3 2 2 2" xfId="19940" xr:uid="{00000000-0005-0000-0000-000086A50000}"/>
    <cellStyle name="Total 9 3 2 2 2 2" xfId="19941" xr:uid="{00000000-0005-0000-0000-000087A50000}"/>
    <cellStyle name="Total 9 3 2 2 2 2 2" xfId="30115" xr:uid="{00000000-0005-0000-0000-000088A50000}"/>
    <cellStyle name="Total 9 3 2 2 2 2 3" xfId="38892" xr:uid="{00000000-0005-0000-0000-000089A50000}"/>
    <cellStyle name="Total 9 3 2 2 2 3" xfId="19942" xr:uid="{00000000-0005-0000-0000-00008AA50000}"/>
    <cellStyle name="Total 9 3 2 2 2 3 2" xfId="30116" xr:uid="{00000000-0005-0000-0000-00008BA50000}"/>
    <cellStyle name="Total 9 3 2 2 2 3 3" xfId="41432" xr:uid="{00000000-0005-0000-0000-00008CA50000}"/>
    <cellStyle name="Total 9 3 2 2 2 4" xfId="30114" xr:uid="{00000000-0005-0000-0000-00008DA50000}"/>
    <cellStyle name="Total 9 3 2 2 2 5" xfId="36339" xr:uid="{00000000-0005-0000-0000-00008EA50000}"/>
    <cellStyle name="Total 9 3 2 2 3" xfId="19943" xr:uid="{00000000-0005-0000-0000-00008FA50000}"/>
    <cellStyle name="Total 9 3 2 2 3 2" xfId="30117" xr:uid="{00000000-0005-0000-0000-000090A50000}"/>
    <cellStyle name="Total 9 3 2 2 3 3" xfId="37620" xr:uid="{00000000-0005-0000-0000-000091A50000}"/>
    <cellStyle name="Total 9 3 2 2 4" xfId="19944" xr:uid="{00000000-0005-0000-0000-000092A50000}"/>
    <cellStyle name="Total 9 3 2 2 4 2" xfId="30118" xr:uid="{00000000-0005-0000-0000-000093A50000}"/>
    <cellStyle name="Total 9 3 2 2 4 3" xfId="40162" xr:uid="{00000000-0005-0000-0000-000094A50000}"/>
    <cellStyle name="Total 9 3 2 2 5" xfId="30113" xr:uid="{00000000-0005-0000-0000-000095A50000}"/>
    <cellStyle name="Total 9 3 2 2 6" xfId="35060" xr:uid="{00000000-0005-0000-0000-000096A50000}"/>
    <cellStyle name="Total 9 3 2 3" xfId="30112" xr:uid="{00000000-0005-0000-0000-000097A50000}"/>
    <cellStyle name="Total 9 3 2 4" xfId="33789" xr:uid="{00000000-0005-0000-0000-000098A50000}"/>
    <cellStyle name="Total 9 3 3" xfId="19945" xr:uid="{00000000-0005-0000-0000-000099A50000}"/>
    <cellStyle name="Total 9 3 3 2" xfId="19946" xr:uid="{00000000-0005-0000-0000-00009AA50000}"/>
    <cellStyle name="Total 9 3 3 2 2" xfId="19947" xr:uid="{00000000-0005-0000-0000-00009BA50000}"/>
    <cellStyle name="Total 9 3 3 2 2 2" xfId="30121" xr:uid="{00000000-0005-0000-0000-00009CA50000}"/>
    <cellStyle name="Total 9 3 3 2 2 3" xfId="38372" xr:uid="{00000000-0005-0000-0000-00009DA50000}"/>
    <cellStyle name="Total 9 3 3 2 3" xfId="19948" xr:uid="{00000000-0005-0000-0000-00009EA50000}"/>
    <cellStyle name="Total 9 3 3 2 3 2" xfId="30122" xr:uid="{00000000-0005-0000-0000-00009FA50000}"/>
    <cellStyle name="Total 9 3 3 2 3 3" xfId="40912" xr:uid="{00000000-0005-0000-0000-0000A0A50000}"/>
    <cellStyle name="Total 9 3 3 2 4" xfId="30120" xr:uid="{00000000-0005-0000-0000-0000A1A50000}"/>
    <cellStyle name="Total 9 3 3 2 5" xfId="35819" xr:uid="{00000000-0005-0000-0000-0000A2A50000}"/>
    <cellStyle name="Total 9 3 3 3" xfId="19949" xr:uid="{00000000-0005-0000-0000-0000A3A50000}"/>
    <cellStyle name="Total 9 3 3 3 2" xfId="30123" xr:uid="{00000000-0005-0000-0000-0000A4A50000}"/>
    <cellStyle name="Total 9 3 3 3 3" xfId="37098" xr:uid="{00000000-0005-0000-0000-0000A5A50000}"/>
    <cellStyle name="Total 9 3 3 4" xfId="19950" xr:uid="{00000000-0005-0000-0000-0000A6A50000}"/>
    <cellStyle name="Total 9 3 3 4 2" xfId="30124" xr:uid="{00000000-0005-0000-0000-0000A7A50000}"/>
    <cellStyle name="Total 9 3 3 4 3" xfId="39642" xr:uid="{00000000-0005-0000-0000-0000A8A50000}"/>
    <cellStyle name="Total 9 3 3 5" xfId="30119" xr:uid="{00000000-0005-0000-0000-0000A9A50000}"/>
    <cellStyle name="Total 9 3 3 6" xfId="34541" xr:uid="{00000000-0005-0000-0000-0000AAA50000}"/>
    <cellStyle name="Total 9 3 4" xfId="19937" xr:uid="{00000000-0005-0000-0000-0000ABA50000}"/>
    <cellStyle name="Total 9 3 5" xfId="30111" xr:uid="{00000000-0005-0000-0000-0000ACA50000}"/>
    <cellStyle name="Total 9 4" xfId="19951" xr:uid="{00000000-0005-0000-0000-0000ADA50000}"/>
    <cellStyle name="Total 9 4 2" xfId="19952" xr:uid="{00000000-0005-0000-0000-0000AEA50000}"/>
    <cellStyle name="Total 9 4 2 2" xfId="19953" xr:uid="{00000000-0005-0000-0000-0000AFA50000}"/>
    <cellStyle name="Total 9 4 2 2 2" xfId="19954" xr:uid="{00000000-0005-0000-0000-0000B0A50000}"/>
    <cellStyle name="Total 9 4 2 2 2 2" xfId="19955" xr:uid="{00000000-0005-0000-0000-0000B1A50000}"/>
    <cellStyle name="Total 9 4 2 2 2 2 2" xfId="30129" xr:uid="{00000000-0005-0000-0000-0000B2A50000}"/>
    <cellStyle name="Total 9 4 2 2 2 2 3" xfId="39043" xr:uid="{00000000-0005-0000-0000-0000B3A50000}"/>
    <cellStyle name="Total 9 4 2 2 2 3" xfId="19956" xr:uid="{00000000-0005-0000-0000-0000B4A50000}"/>
    <cellStyle name="Total 9 4 2 2 2 3 2" xfId="30130" xr:uid="{00000000-0005-0000-0000-0000B5A50000}"/>
    <cellStyle name="Total 9 4 2 2 2 3 3" xfId="41583" xr:uid="{00000000-0005-0000-0000-0000B6A50000}"/>
    <cellStyle name="Total 9 4 2 2 2 4" xfId="30128" xr:uid="{00000000-0005-0000-0000-0000B7A50000}"/>
    <cellStyle name="Total 9 4 2 2 2 5" xfId="36490" xr:uid="{00000000-0005-0000-0000-0000B8A50000}"/>
    <cellStyle name="Total 9 4 2 2 3" xfId="19957" xr:uid="{00000000-0005-0000-0000-0000B9A50000}"/>
    <cellStyle name="Total 9 4 2 2 3 2" xfId="30131" xr:uid="{00000000-0005-0000-0000-0000BAA50000}"/>
    <cellStyle name="Total 9 4 2 2 3 3" xfId="37771" xr:uid="{00000000-0005-0000-0000-0000BBA50000}"/>
    <cellStyle name="Total 9 4 2 2 4" xfId="19958" xr:uid="{00000000-0005-0000-0000-0000BCA50000}"/>
    <cellStyle name="Total 9 4 2 2 4 2" xfId="30132" xr:uid="{00000000-0005-0000-0000-0000BDA50000}"/>
    <cellStyle name="Total 9 4 2 2 4 3" xfId="40313" xr:uid="{00000000-0005-0000-0000-0000BEA50000}"/>
    <cellStyle name="Total 9 4 2 2 5" xfId="30127" xr:uid="{00000000-0005-0000-0000-0000BFA50000}"/>
    <cellStyle name="Total 9 4 2 2 6" xfId="35211" xr:uid="{00000000-0005-0000-0000-0000C0A50000}"/>
    <cellStyle name="Total 9 4 2 3" xfId="30126" xr:uid="{00000000-0005-0000-0000-0000C1A50000}"/>
    <cellStyle name="Total 9 4 2 4" xfId="33940" xr:uid="{00000000-0005-0000-0000-0000C2A50000}"/>
    <cellStyle name="Total 9 4 3" xfId="19959" xr:uid="{00000000-0005-0000-0000-0000C3A50000}"/>
    <cellStyle name="Total 9 4 3 2" xfId="19960" xr:uid="{00000000-0005-0000-0000-0000C4A50000}"/>
    <cellStyle name="Total 9 4 3 2 2" xfId="19961" xr:uid="{00000000-0005-0000-0000-0000C5A50000}"/>
    <cellStyle name="Total 9 4 3 2 2 2" xfId="30135" xr:uid="{00000000-0005-0000-0000-0000C6A50000}"/>
    <cellStyle name="Total 9 4 3 2 2 3" xfId="38523" xr:uid="{00000000-0005-0000-0000-0000C7A50000}"/>
    <cellStyle name="Total 9 4 3 2 3" xfId="19962" xr:uid="{00000000-0005-0000-0000-0000C8A50000}"/>
    <cellStyle name="Total 9 4 3 2 3 2" xfId="30136" xr:uid="{00000000-0005-0000-0000-0000C9A50000}"/>
    <cellStyle name="Total 9 4 3 2 3 3" xfId="41063" xr:uid="{00000000-0005-0000-0000-0000CAA50000}"/>
    <cellStyle name="Total 9 4 3 2 4" xfId="30134" xr:uid="{00000000-0005-0000-0000-0000CBA50000}"/>
    <cellStyle name="Total 9 4 3 2 5" xfId="35970" xr:uid="{00000000-0005-0000-0000-0000CCA50000}"/>
    <cellStyle name="Total 9 4 3 3" xfId="19963" xr:uid="{00000000-0005-0000-0000-0000CDA50000}"/>
    <cellStyle name="Total 9 4 3 3 2" xfId="30137" xr:uid="{00000000-0005-0000-0000-0000CEA50000}"/>
    <cellStyle name="Total 9 4 3 3 3" xfId="37249" xr:uid="{00000000-0005-0000-0000-0000CFA50000}"/>
    <cellStyle name="Total 9 4 3 4" xfId="19964" xr:uid="{00000000-0005-0000-0000-0000D0A50000}"/>
    <cellStyle name="Total 9 4 3 4 2" xfId="30138" xr:uid="{00000000-0005-0000-0000-0000D1A50000}"/>
    <cellStyle name="Total 9 4 3 4 3" xfId="39793" xr:uid="{00000000-0005-0000-0000-0000D2A50000}"/>
    <cellStyle name="Total 9 4 3 5" xfId="30133" xr:uid="{00000000-0005-0000-0000-0000D3A50000}"/>
    <cellStyle name="Total 9 4 3 6" xfId="34688" xr:uid="{00000000-0005-0000-0000-0000D4A50000}"/>
    <cellStyle name="Total 9 4 4" xfId="30125" xr:uid="{00000000-0005-0000-0000-0000D5A50000}"/>
    <cellStyle name="Total 9 4 5" xfId="32735" xr:uid="{00000000-0005-0000-0000-0000D6A50000}"/>
    <cellStyle name="Total 9 5" xfId="19965" xr:uid="{00000000-0005-0000-0000-0000D7A50000}"/>
    <cellStyle name="Total 9 5 2" xfId="19966" xr:uid="{00000000-0005-0000-0000-0000D8A50000}"/>
    <cellStyle name="Total 9 5 2 2" xfId="19967" xr:uid="{00000000-0005-0000-0000-0000D9A50000}"/>
    <cellStyle name="Total 9 5 2 2 2" xfId="19968" xr:uid="{00000000-0005-0000-0000-0000DAA50000}"/>
    <cellStyle name="Total 9 5 2 2 2 2" xfId="19969" xr:uid="{00000000-0005-0000-0000-0000DBA50000}"/>
    <cellStyle name="Total 9 5 2 2 2 2 2" xfId="30143" xr:uid="{00000000-0005-0000-0000-0000DCA50000}"/>
    <cellStyle name="Total 9 5 2 2 2 2 3" xfId="39202" xr:uid="{00000000-0005-0000-0000-0000DDA50000}"/>
    <cellStyle name="Total 9 5 2 2 2 3" xfId="19970" xr:uid="{00000000-0005-0000-0000-0000DEA50000}"/>
    <cellStyle name="Total 9 5 2 2 2 3 2" xfId="30144" xr:uid="{00000000-0005-0000-0000-0000DFA50000}"/>
    <cellStyle name="Total 9 5 2 2 2 3 3" xfId="41742" xr:uid="{00000000-0005-0000-0000-0000E0A50000}"/>
    <cellStyle name="Total 9 5 2 2 2 4" xfId="30142" xr:uid="{00000000-0005-0000-0000-0000E1A50000}"/>
    <cellStyle name="Total 9 5 2 2 2 5" xfId="36649" xr:uid="{00000000-0005-0000-0000-0000E2A50000}"/>
    <cellStyle name="Total 9 5 2 2 3" xfId="19971" xr:uid="{00000000-0005-0000-0000-0000E3A50000}"/>
    <cellStyle name="Total 9 5 2 2 3 2" xfId="30145" xr:uid="{00000000-0005-0000-0000-0000E4A50000}"/>
    <cellStyle name="Total 9 5 2 2 3 3" xfId="37932" xr:uid="{00000000-0005-0000-0000-0000E5A50000}"/>
    <cellStyle name="Total 9 5 2 2 4" xfId="19972" xr:uid="{00000000-0005-0000-0000-0000E6A50000}"/>
    <cellStyle name="Total 9 5 2 2 4 2" xfId="30146" xr:uid="{00000000-0005-0000-0000-0000E7A50000}"/>
    <cellStyle name="Total 9 5 2 2 4 3" xfId="40472" xr:uid="{00000000-0005-0000-0000-0000E8A50000}"/>
    <cellStyle name="Total 9 5 2 2 5" xfId="30141" xr:uid="{00000000-0005-0000-0000-0000E9A50000}"/>
    <cellStyle name="Total 9 5 2 2 6" xfId="35372" xr:uid="{00000000-0005-0000-0000-0000EAA50000}"/>
    <cellStyle name="Total 9 5 2 3" xfId="30140" xr:uid="{00000000-0005-0000-0000-0000EBA50000}"/>
    <cellStyle name="Total 9 5 2 4" xfId="34100" xr:uid="{00000000-0005-0000-0000-0000ECA50000}"/>
    <cellStyle name="Total 9 5 3" xfId="19973" xr:uid="{00000000-0005-0000-0000-0000EDA50000}"/>
    <cellStyle name="Total 9 5 3 2" xfId="19974" xr:uid="{00000000-0005-0000-0000-0000EEA50000}"/>
    <cellStyle name="Total 9 5 3 2 2" xfId="19975" xr:uid="{00000000-0005-0000-0000-0000EFA50000}"/>
    <cellStyle name="Total 9 5 3 2 2 2" xfId="30149" xr:uid="{00000000-0005-0000-0000-0000F0A50000}"/>
    <cellStyle name="Total 9 5 3 2 2 3" xfId="38682" xr:uid="{00000000-0005-0000-0000-0000F1A50000}"/>
    <cellStyle name="Total 9 5 3 2 3" xfId="19976" xr:uid="{00000000-0005-0000-0000-0000F2A50000}"/>
    <cellStyle name="Total 9 5 3 2 3 2" xfId="30150" xr:uid="{00000000-0005-0000-0000-0000F3A50000}"/>
    <cellStyle name="Total 9 5 3 2 3 3" xfId="41222" xr:uid="{00000000-0005-0000-0000-0000F4A50000}"/>
    <cellStyle name="Total 9 5 3 2 4" xfId="30148" xr:uid="{00000000-0005-0000-0000-0000F5A50000}"/>
    <cellStyle name="Total 9 5 3 2 5" xfId="36129" xr:uid="{00000000-0005-0000-0000-0000F6A50000}"/>
    <cellStyle name="Total 9 5 3 3" xfId="19977" xr:uid="{00000000-0005-0000-0000-0000F7A50000}"/>
    <cellStyle name="Total 9 5 3 3 2" xfId="30151" xr:uid="{00000000-0005-0000-0000-0000F8A50000}"/>
    <cellStyle name="Total 9 5 3 3 3" xfId="37410" xr:uid="{00000000-0005-0000-0000-0000F9A50000}"/>
    <cellStyle name="Total 9 5 3 4" xfId="19978" xr:uid="{00000000-0005-0000-0000-0000FAA50000}"/>
    <cellStyle name="Total 9 5 3 4 2" xfId="30152" xr:uid="{00000000-0005-0000-0000-0000FBA50000}"/>
    <cellStyle name="Total 9 5 3 4 3" xfId="39952" xr:uid="{00000000-0005-0000-0000-0000FCA50000}"/>
    <cellStyle name="Total 9 5 3 5" xfId="30147" xr:uid="{00000000-0005-0000-0000-0000FDA50000}"/>
    <cellStyle name="Total 9 5 3 6" xfId="34849" xr:uid="{00000000-0005-0000-0000-0000FEA50000}"/>
    <cellStyle name="Total 9 5 4" xfId="30139" xr:uid="{00000000-0005-0000-0000-0000FFA50000}"/>
    <cellStyle name="Total 9 5 5" xfId="32913" xr:uid="{00000000-0005-0000-0000-000000A60000}"/>
    <cellStyle name="Total 9 6" xfId="19979" xr:uid="{00000000-0005-0000-0000-000001A60000}"/>
    <cellStyle name="Total 9 6 2" xfId="19980" xr:uid="{00000000-0005-0000-0000-000002A60000}"/>
    <cellStyle name="Total 9 6 2 2" xfId="19981" xr:uid="{00000000-0005-0000-0000-000003A60000}"/>
    <cellStyle name="Total 9 6 2 2 2" xfId="30155" xr:uid="{00000000-0005-0000-0000-000004A60000}"/>
    <cellStyle name="Total 9 6 2 2 3" xfId="38084" xr:uid="{00000000-0005-0000-0000-000005A60000}"/>
    <cellStyle name="Total 9 6 2 3" xfId="19982" xr:uid="{00000000-0005-0000-0000-000006A60000}"/>
    <cellStyle name="Total 9 6 2 3 2" xfId="30156" xr:uid="{00000000-0005-0000-0000-000007A60000}"/>
    <cellStyle name="Total 9 6 2 3 3" xfId="40624" xr:uid="{00000000-0005-0000-0000-000008A60000}"/>
    <cellStyle name="Total 9 6 2 4" xfId="30154" xr:uid="{00000000-0005-0000-0000-000009A60000}"/>
    <cellStyle name="Total 9 6 2 5" xfId="35531" xr:uid="{00000000-0005-0000-0000-00000AA60000}"/>
    <cellStyle name="Total 9 6 3" xfId="19983" xr:uid="{00000000-0005-0000-0000-00000BA60000}"/>
    <cellStyle name="Total 9 6 3 2" xfId="30157" xr:uid="{00000000-0005-0000-0000-00000CA60000}"/>
    <cellStyle name="Total 9 6 3 3" xfId="36810" xr:uid="{00000000-0005-0000-0000-00000DA60000}"/>
    <cellStyle name="Total 9 6 4" xfId="19984" xr:uid="{00000000-0005-0000-0000-00000EA60000}"/>
    <cellStyle name="Total 9 6 4 2" xfId="30158" xr:uid="{00000000-0005-0000-0000-00000FA60000}"/>
    <cellStyle name="Total 9 6 4 3" xfId="39354" xr:uid="{00000000-0005-0000-0000-000010A60000}"/>
    <cellStyle name="Total 9 6 5" xfId="30153" xr:uid="{00000000-0005-0000-0000-000011A60000}"/>
    <cellStyle name="Total 9 6 6" xfId="34256" xr:uid="{00000000-0005-0000-0000-000012A60000}"/>
    <cellStyle name="Total 9 7" xfId="19985" xr:uid="{00000000-0005-0000-0000-000013A60000}"/>
    <cellStyle name="Total 9 7 2" xfId="30159" xr:uid="{00000000-0005-0000-0000-000014A60000}"/>
    <cellStyle name="Total 9 7 3" xfId="42608" xr:uid="{00000000-0005-0000-0000-000015A60000}"/>
    <cellStyle name="Total 9 8" xfId="19886" xr:uid="{00000000-0005-0000-0000-000016A60000}"/>
    <cellStyle name="Total 9 9" xfId="30060" xr:uid="{00000000-0005-0000-0000-000017A60000}"/>
    <cellStyle name="Warning Text" xfId="2899" builtinId="11" customBuiltin="1"/>
    <cellStyle name="Warning Text 10" xfId="2900" xr:uid="{00000000-0005-0000-0000-000019A60000}"/>
    <cellStyle name="Warning Text 10 2" xfId="2901" xr:uid="{00000000-0005-0000-0000-00001AA60000}"/>
    <cellStyle name="Warning Text 10 2 2" xfId="19989" xr:uid="{00000000-0005-0000-0000-00001BA60000}"/>
    <cellStyle name="Warning Text 10 2 2 2" xfId="30163" xr:uid="{00000000-0005-0000-0000-00001CA60000}"/>
    <cellStyle name="Warning Text 10 2 2 3" xfId="33646" xr:uid="{00000000-0005-0000-0000-00001DA60000}"/>
    <cellStyle name="Warning Text 10 2 3" xfId="19990" xr:uid="{00000000-0005-0000-0000-00001EA60000}"/>
    <cellStyle name="Warning Text 10 2 3 2" xfId="30164" xr:uid="{00000000-0005-0000-0000-00001FA60000}"/>
    <cellStyle name="Warning Text 10 2 3 3" xfId="32506" xr:uid="{00000000-0005-0000-0000-000020A60000}"/>
    <cellStyle name="Warning Text 10 2 4" xfId="19991" xr:uid="{00000000-0005-0000-0000-000021A60000}"/>
    <cellStyle name="Warning Text 10 2 4 2" xfId="30165" xr:uid="{00000000-0005-0000-0000-000022A60000}"/>
    <cellStyle name="Warning Text 10 2 5" xfId="19988" xr:uid="{00000000-0005-0000-0000-000023A60000}"/>
    <cellStyle name="Warning Text 10 2 6" xfId="30162" xr:uid="{00000000-0005-0000-0000-000024A60000}"/>
    <cellStyle name="Warning Text 10 2 7" xfId="31728" xr:uid="{00000000-0005-0000-0000-000025A60000}"/>
    <cellStyle name="Warning Text 10 3" xfId="2902" xr:uid="{00000000-0005-0000-0000-000026A60000}"/>
    <cellStyle name="Warning Text 10 3 2" xfId="19993" xr:uid="{00000000-0005-0000-0000-000027A60000}"/>
    <cellStyle name="Warning Text 10 3 2 2" xfId="30167" xr:uid="{00000000-0005-0000-0000-000028A60000}"/>
    <cellStyle name="Warning Text 10 3 3" xfId="19992" xr:uid="{00000000-0005-0000-0000-000029A60000}"/>
    <cellStyle name="Warning Text 10 3 4" xfId="30166" xr:uid="{00000000-0005-0000-0000-00002AA60000}"/>
    <cellStyle name="Warning Text 10 3 5" xfId="42490" xr:uid="{00000000-0005-0000-0000-00002BA60000}"/>
    <cellStyle name="Warning Text 10 4" xfId="19994" xr:uid="{00000000-0005-0000-0000-00002CA60000}"/>
    <cellStyle name="Warning Text 10 4 2" xfId="30168" xr:uid="{00000000-0005-0000-0000-00002DA60000}"/>
    <cellStyle name="Warning Text 10 5" xfId="19987" xr:uid="{00000000-0005-0000-0000-00002EA60000}"/>
    <cellStyle name="Warning Text 10 6" xfId="30161" xr:uid="{00000000-0005-0000-0000-00002FA60000}"/>
    <cellStyle name="Warning Text 11" xfId="2903" xr:uid="{00000000-0005-0000-0000-000030A60000}"/>
    <cellStyle name="Warning Text 11 2" xfId="19996" xr:uid="{00000000-0005-0000-0000-000031A60000}"/>
    <cellStyle name="Warning Text 11 2 2" xfId="19997" xr:uid="{00000000-0005-0000-0000-000032A60000}"/>
    <cellStyle name="Warning Text 11 2 2 2" xfId="30171" xr:uid="{00000000-0005-0000-0000-000033A60000}"/>
    <cellStyle name="Warning Text 11 2 2 3" xfId="33647" xr:uid="{00000000-0005-0000-0000-000034A60000}"/>
    <cellStyle name="Warning Text 11 2 3" xfId="19998" xr:uid="{00000000-0005-0000-0000-000035A60000}"/>
    <cellStyle name="Warning Text 11 2 3 2" xfId="30172" xr:uid="{00000000-0005-0000-0000-000036A60000}"/>
    <cellStyle name="Warning Text 11 2 3 3" xfId="32507" xr:uid="{00000000-0005-0000-0000-000037A60000}"/>
    <cellStyle name="Warning Text 11 2 4" xfId="30170" xr:uid="{00000000-0005-0000-0000-000038A60000}"/>
    <cellStyle name="Warning Text 11 2 5" xfId="31729" xr:uid="{00000000-0005-0000-0000-000039A60000}"/>
    <cellStyle name="Warning Text 11 3" xfId="19999" xr:uid="{00000000-0005-0000-0000-00003AA60000}"/>
    <cellStyle name="Warning Text 11 3 2" xfId="30173" xr:uid="{00000000-0005-0000-0000-00003BA60000}"/>
    <cellStyle name="Warning Text 11 3 3" xfId="42491" xr:uid="{00000000-0005-0000-0000-00003CA60000}"/>
    <cellStyle name="Warning Text 11 4" xfId="20000" xr:uid="{00000000-0005-0000-0000-00003DA60000}"/>
    <cellStyle name="Warning Text 11 4 2" xfId="30174" xr:uid="{00000000-0005-0000-0000-00003EA60000}"/>
    <cellStyle name="Warning Text 11 5" xfId="19995" xr:uid="{00000000-0005-0000-0000-00003FA60000}"/>
    <cellStyle name="Warning Text 11 6" xfId="30169" xr:uid="{00000000-0005-0000-0000-000040A60000}"/>
    <cellStyle name="Warning Text 11 7" xfId="30948" xr:uid="{00000000-0005-0000-0000-000041A60000}"/>
    <cellStyle name="Warning Text 12" xfId="2904" xr:uid="{00000000-0005-0000-0000-000042A60000}"/>
    <cellStyle name="Warning Text 12 2" xfId="20002" xr:uid="{00000000-0005-0000-0000-000043A60000}"/>
    <cellStyle name="Warning Text 12 2 2" xfId="20003" xr:uid="{00000000-0005-0000-0000-000044A60000}"/>
    <cellStyle name="Warning Text 12 2 2 2" xfId="30177" xr:uid="{00000000-0005-0000-0000-000045A60000}"/>
    <cellStyle name="Warning Text 12 2 2 3" xfId="33648" xr:uid="{00000000-0005-0000-0000-000046A60000}"/>
    <cellStyle name="Warning Text 12 2 3" xfId="20004" xr:uid="{00000000-0005-0000-0000-000047A60000}"/>
    <cellStyle name="Warning Text 12 2 3 2" xfId="30178" xr:uid="{00000000-0005-0000-0000-000048A60000}"/>
    <cellStyle name="Warning Text 12 2 3 3" xfId="32508" xr:uid="{00000000-0005-0000-0000-000049A60000}"/>
    <cellStyle name="Warning Text 12 2 4" xfId="30176" xr:uid="{00000000-0005-0000-0000-00004AA60000}"/>
    <cellStyle name="Warning Text 12 2 5" xfId="31730" xr:uid="{00000000-0005-0000-0000-00004BA60000}"/>
    <cellStyle name="Warning Text 12 3" xfId="20005" xr:uid="{00000000-0005-0000-0000-00004CA60000}"/>
    <cellStyle name="Warning Text 12 3 2" xfId="30179" xr:uid="{00000000-0005-0000-0000-00004DA60000}"/>
    <cellStyle name="Warning Text 12 3 3" xfId="42492" xr:uid="{00000000-0005-0000-0000-00004EA60000}"/>
    <cellStyle name="Warning Text 12 4" xfId="20006" xr:uid="{00000000-0005-0000-0000-00004FA60000}"/>
    <cellStyle name="Warning Text 12 4 2" xfId="30180" xr:uid="{00000000-0005-0000-0000-000050A60000}"/>
    <cellStyle name="Warning Text 12 5" xfId="20001" xr:uid="{00000000-0005-0000-0000-000051A60000}"/>
    <cellStyle name="Warning Text 12 6" xfId="30175" xr:uid="{00000000-0005-0000-0000-000052A60000}"/>
    <cellStyle name="Warning Text 12 7" xfId="30947" xr:uid="{00000000-0005-0000-0000-000053A60000}"/>
    <cellStyle name="Warning Text 13" xfId="2905" xr:uid="{00000000-0005-0000-0000-000054A60000}"/>
    <cellStyle name="Warning Text 13 2" xfId="20008" xr:uid="{00000000-0005-0000-0000-000055A60000}"/>
    <cellStyle name="Warning Text 13 2 2" xfId="30182" xr:uid="{00000000-0005-0000-0000-000056A60000}"/>
    <cellStyle name="Warning Text 13 3" xfId="20007" xr:uid="{00000000-0005-0000-0000-000057A60000}"/>
    <cellStyle name="Warning Text 13 4" xfId="30181" xr:uid="{00000000-0005-0000-0000-000058A60000}"/>
    <cellStyle name="Warning Text 13 5" xfId="31058" xr:uid="{00000000-0005-0000-0000-000059A60000}"/>
    <cellStyle name="Warning Text 14" xfId="2906" xr:uid="{00000000-0005-0000-0000-00005AA60000}"/>
    <cellStyle name="Warning Text 14 2" xfId="20010" xr:uid="{00000000-0005-0000-0000-00005BA60000}"/>
    <cellStyle name="Warning Text 14 2 2" xfId="30184" xr:uid="{00000000-0005-0000-0000-00005CA60000}"/>
    <cellStyle name="Warning Text 14 2 3" xfId="33645" xr:uid="{00000000-0005-0000-0000-00005DA60000}"/>
    <cellStyle name="Warning Text 14 3" xfId="20011" xr:uid="{00000000-0005-0000-0000-00005EA60000}"/>
    <cellStyle name="Warning Text 14 3 2" xfId="30185" xr:uid="{00000000-0005-0000-0000-00005FA60000}"/>
    <cellStyle name="Warning Text 14 3 3" xfId="32505" xr:uid="{00000000-0005-0000-0000-000060A60000}"/>
    <cellStyle name="Warning Text 14 4" xfId="20012" xr:uid="{00000000-0005-0000-0000-000061A60000}"/>
    <cellStyle name="Warning Text 14 4 2" xfId="30186" xr:uid="{00000000-0005-0000-0000-000062A60000}"/>
    <cellStyle name="Warning Text 14 5" xfId="20009" xr:uid="{00000000-0005-0000-0000-000063A60000}"/>
    <cellStyle name="Warning Text 14 6" xfId="30183" xr:uid="{00000000-0005-0000-0000-000064A60000}"/>
    <cellStyle name="Warning Text 14 7" xfId="31727" xr:uid="{00000000-0005-0000-0000-000065A60000}"/>
    <cellStyle name="Warning Text 15" xfId="20013" xr:uid="{00000000-0005-0000-0000-000066A60000}"/>
    <cellStyle name="Warning Text 15 2" xfId="30187" xr:uid="{00000000-0005-0000-0000-000067A60000}"/>
    <cellStyle name="Warning Text 15 3" xfId="32840" xr:uid="{00000000-0005-0000-0000-000068A60000}"/>
    <cellStyle name="Warning Text 16" xfId="20014" xr:uid="{00000000-0005-0000-0000-000069A60000}"/>
    <cellStyle name="Warning Text 16 2" xfId="30188" xr:uid="{00000000-0005-0000-0000-00006AA60000}"/>
    <cellStyle name="Warning Text 16 3" xfId="41845" xr:uid="{00000000-0005-0000-0000-00006BA60000}"/>
    <cellStyle name="Warning Text 17" xfId="20015" xr:uid="{00000000-0005-0000-0000-00006CA60000}"/>
    <cellStyle name="Warning Text 17 2" xfId="30189" xr:uid="{00000000-0005-0000-0000-00006DA60000}"/>
    <cellStyle name="Warning Text 17 3" xfId="42515" xr:uid="{00000000-0005-0000-0000-00006EA60000}"/>
    <cellStyle name="Warning Text 18" xfId="19986" xr:uid="{00000000-0005-0000-0000-00006FA60000}"/>
    <cellStyle name="Warning Text 19" xfId="30160" xr:uid="{00000000-0005-0000-0000-000070A60000}"/>
    <cellStyle name="Warning Text 2" xfId="2907" xr:uid="{00000000-0005-0000-0000-000071A60000}"/>
    <cellStyle name="Warning Text 2 2" xfId="2908" xr:uid="{00000000-0005-0000-0000-000072A60000}"/>
    <cellStyle name="Warning Text 2 2 2" xfId="2909" xr:uid="{00000000-0005-0000-0000-000073A60000}"/>
    <cellStyle name="Warning Text 2 2 2 2" xfId="20018" xr:uid="{00000000-0005-0000-0000-000074A60000}"/>
    <cellStyle name="Warning Text 2 2 2 3" xfId="30192" xr:uid="{00000000-0005-0000-0000-000075A60000}"/>
    <cellStyle name="Warning Text 2 2 3" xfId="2910" xr:uid="{00000000-0005-0000-0000-000076A60000}"/>
    <cellStyle name="Warning Text 2 2 3 2" xfId="20019" xr:uid="{00000000-0005-0000-0000-000077A60000}"/>
    <cellStyle name="Warning Text 2 2 3 3" xfId="30193" xr:uid="{00000000-0005-0000-0000-000078A60000}"/>
    <cellStyle name="Warning Text 2 2 4" xfId="2911" xr:uid="{00000000-0005-0000-0000-000079A60000}"/>
    <cellStyle name="Warning Text 2 2 4 2" xfId="20020" xr:uid="{00000000-0005-0000-0000-00007AA60000}"/>
    <cellStyle name="Warning Text 2 2 4 3" xfId="30194" xr:uid="{00000000-0005-0000-0000-00007BA60000}"/>
    <cellStyle name="Warning Text 2 2 5" xfId="2912" xr:uid="{00000000-0005-0000-0000-00007CA60000}"/>
    <cellStyle name="Warning Text 2 2 5 2" xfId="20021" xr:uid="{00000000-0005-0000-0000-00007DA60000}"/>
    <cellStyle name="Warning Text 2 2 5 3" xfId="30195" xr:uid="{00000000-0005-0000-0000-00007EA60000}"/>
    <cellStyle name="Warning Text 2 2 6" xfId="20017" xr:uid="{00000000-0005-0000-0000-00007FA60000}"/>
    <cellStyle name="Warning Text 2 2 7" xfId="30191" xr:uid="{00000000-0005-0000-0000-000080A60000}"/>
    <cellStyle name="Warning Text 2 3" xfId="2913" xr:uid="{00000000-0005-0000-0000-000081A60000}"/>
    <cellStyle name="Warning Text 2 3 2" xfId="2914" xr:uid="{00000000-0005-0000-0000-000082A60000}"/>
    <cellStyle name="Warning Text 2 3 2 2" xfId="20024" xr:uid="{00000000-0005-0000-0000-000083A60000}"/>
    <cellStyle name="Warning Text 2 3 2 2 2" xfId="30198" xr:uid="{00000000-0005-0000-0000-000084A60000}"/>
    <cellStyle name="Warning Text 2 3 2 3" xfId="20023" xr:uid="{00000000-0005-0000-0000-000085A60000}"/>
    <cellStyle name="Warning Text 2 3 2 4" xfId="30197" xr:uid="{00000000-0005-0000-0000-000086A60000}"/>
    <cellStyle name="Warning Text 2 3 2 5" xfId="33649" xr:uid="{00000000-0005-0000-0000-000087A60000}"/>
    <cellStyle name="Warning Text 2 3 3" xfId="2915" xr:uid="{00000000-0005-0000-0000-000088A60000}"/>
    <cellStyle name="Warning Text 2 3 3 2" xfId="20025" xr:uid="{00000000-0005-0000-0000-000089A60000}"/>
    <cellStyle name="Warning Text 2 3 3 3" xfId="30199" xr:uid="{00000000-0005-0000-0000-00008AA60000}"/>
    <cellStyle name="Warning Text 2 3 4" xfId="20026" xr:uid="{00000000-0005-0000-0000-00008BA60000}"/>
    <cellStyle name="Warning Text 2 3 4 2" xfId="20027" xr:uid="{00000000-0005-0000-0000-00008CA60000}"/>
    <cellStyle name="Warning Text 2 3 4 2 2" xfId="30201" xr:uid="{00000000-0005-0000-0000-00008DA60000}"/>
    <cellStyle name="Warning Text 2 3 4 3" xfId="30200" xr:uid="{00000000-0005-0000-0000-00008EA60000}"/>
    <cellStyle name="Warning Text 2 3 4 4" xfId="42609" xr:uid="{00000000-0005-0000-0000-00008FA60000}"/>
    <cellStyle name="Warning Text 2 3 5" xfId="20022" xr:uid="{00000000-0005-0000-0000-000090A60000}"/>
    <cellStyle name="Warning Text 2 3 6" xfId="30196" xr:uid="{00000000-0005-0000-0000-000091A60000}"/>
    <cellStyle name="Warning Text 2 4" xfId="2916" xr:uid="{00000000-0005-0000-0000-000092A60000}"/>
    <cellStyle name="Warning Text 2 4 2" xfId="20029" xr:uid="{00000000-0005-0000-0000-000093A60000}"/>
    <cellStyle name="Warning Text 2 4 2 2" xfId="30203" xr:uid="{00000000-0005-0000-0000-000094A60000}"/>
    <cellStyle name="Warning Text 2 4 2 3" xfId="42610" xr:uid="{00000000-0005-0000-0000-000095A60000}"/>
    <cellStyle name="Warning Text 2 4 3" xfId="20030" xr:uid="{00000000-0005-0000-0000-000096A60000}"/>
    <cellStyle name="Warning Text 2 4 3 2" xfId="30204" xr:uid="{00000000-0005-0000-0000-000097A60000}"/>
    <cellStyle name="Warning Text 2 4 4" xfId="20028" xr:uid="{00000000-0005-0000-0000-000098A60000}"/>
    <cellStyle name="Warning Text 2 4 5" xfId="30202" xr:uid="{00000000-0005-0000-0000-000099A60000}"/>
    <cellStyle name="Warning Text 2 4 6" xfId="32841" xr:uid="{00000000-0005-0000-0000-00009AA60000}"/>
    <cellStyle name="Warning Text 2 5" xfId="2917" xr:uid="{00000000-0005-0000-0000-00009BA60000}"/>
    <cellStyle name="Warning Text 2 5 2" xfId="20031" xr:uid="{00000000-0005-0000-0000-00009CA60000}"/>
    <cellStyle name="Warning Text 2 5 3" xfId="30205" xr:uid="{00000000-0005-0000-0000-00009DA60000}"/>
    <cellStyle name="Warning Text 2 6" xfId="20032" xr:uid="{00000000-0005-0000-0000-00009EA60000}"/>
    <cellStyle name="Warning Text 2 6 2" xfId="30206" xr:uid="{00000000-0005-0000-0000-00009FA60000}"/>
    <cellStyle name="Warning Text 2 7" xfId="20016" xr:uid="{00000000-0005-0000-0000-0000A0A60000}"/>
    <cellStyle name="Warning Text 2 8" xfId="30190" xr:uid="{00000000-0005-0000-0000-0000A1A60000}"/>
    <cellStyle name="Warning Text 20" xfId="42706" xr:uid="{00000000-0005-0000-0000-0000A2A60000}"/>
    <cellStyle name="Warning Text 3" xfId="2918" xr:uid="{00000000-0005-0000-0000-0000A3A60000}"/>
    <cellStyle name="Warning Text 3 2" xfId="2919" xr:uid="{00000000-0005-0000-0000-0000A4A60000}"/>
    <cellStyle name="Warning Text 3 2 2" xfId="20034" xr:uid="{00000000-0005-0000-0000-0000A5A60000}"/>
    <cellStyle name="Warning Text 3 2 3" xfId="30208" xr:uid="{00000000-0005-0000-0000-0000A6A60000}"/>
    <cellStyle name="Warning Text 3 3" xfId="2920" xr:uid="{00000000-0005-0000-0000-0000A7A60000}"/>
    <cellStyle name="Warning Text 3 3 2" xfId="20036" xr:uid="{00000000-0005-0000-0000-0000A8A60000}"/>
    <cellStyle name="Warning Text 3 3 2 2" xfId="30210" xr:uid="{00000000-0005-0000-0000-0000A9A60000}"/>
    <cellStyle name="Warning Text 3 3 2 3" xfId="33650" xr:uid="{00000000-0005-0000-0000-0000AAA60000}"/>
    <cellStyle name="Warning Text 3 3 3" xfId="20037" xr:uid="{00000000-0005-0000-0000-0000ABA60000}"/>
    <cellStyle name="Warning Text 3 3 3 2" xfId="30211" xr:uid="{00000000-0005-0000-0000-0000ACA60000}"/>
    <cellStyle name="Warning Text 3 3 3 3" xfId="32509" xr:uid="{00000000-0005-0000-0000-0000ADA60000}"/>
    <cellStyle name="Warning Text 3 3 4" xfId="20038" xr:uid="{00000000-0005-0000-0000-0000AEA60000}"/>
    <cellStyle name="Warning Text 3 3 4 2" xfId="30212" xr:uid="{00000000-0005-0000-0000-0000AFA60000}"/>
    <cellStyle name="Warning Text 3 3 5" xfId="20035" xr:uid="{00000000-0005-0000-0000-0000B0A60000}"/>
    <cellStyle name="Warning Text 3 3 6" xfId="30209" xr:uid="{00000000-0005-0000-0000-0000B1A60000}"/>
    <cellStyle name="Warning Text 3 3 7" xfId="31731" xr:uid="{00000000-0005-0000-0000-0000B2A60000}"/>
    <cellStyle name="Warning Text 3 4" xfId="2921" xr:uid="{00000000-0005-0000-0000-0000B3A60000}"/>
    <cellStyle name="Warning Text 3 4 2" xfId="20039" xr:uid="{00000000-0005-0000-0000-0000B4A60000}"/>
    <cellStyle name="Warning Text 3 4 3" xfId="30213" xr:uid="{00000000-0005-0000-0000-0000B5A60000}"/>
    <cellStyle name="Warning Text 3 5" xfId="20040" xr:uid="{00000000-0005-0000-0000-0000B6A60000}"/>
    <cellStyle name="Warning Text 3 5 2" xfId="30214" xr:uid="{00000000-0005-0000-0000-0000B7A60000}"/>
    <cellStyle name="Warning Text 3 6" xfId="20033" xr:uid="{00000000-0005-0000-0000-0000B8A60000}"/>
    <cellStyle name="Warning Text 3 7" xfId="30207" xr:uid="{00000000-0005-0000-0000-0000B9A60000}"/>
    <cellStyle name="Warning Text 4" xfId="2922" xr:uid="{00000000-0005-0000-0000-0000BAA60000}"/>
    <cellStyle name="Warning Text 4 2" xfId="2923" xr:uid="{00000000-0005-0000-0000-0000BBA60000}"/>
    <cellStyle name="Warning Text 4 2 2" xfId="20043" xr:uid="{00000000-0005-0000-0000-0000BCA60000}"/>
    <cellStyle name="Warning Text 4 2 2 2" xfId="30217" xr:uid="{00000000-0005-0000-0000-0000BDA60000}"/>
    <cellStyle name="Warning Text 4 2 2 3" xfId="33651" xr:uid="{00000000-0005-0000-0000-0000BEA60000}"/>
    <cellStyle name="Warning Text 4 2 3" xfId="20044" xr:uid="{00000000-0005-0000-0000-0000BFA60000}"/>
    <cellStyle name="Warning Text 4 2 3 2" xfId="30218" xr:uid="{00000000-0005-0000-0000-0000C0A60000}"/>
    <cellStyle name="Warning Text 4 2 3 3" xfId="32510" xr:uid="{00000000-0005-0000-0000-0000C1A60000}"/>
    <cellStyle name="Warning Text 4 2 4" xfId="20042" xr:uid="{00000000-0005-0000-0000-0000C2A60000}"/>
    <cellStyle name="Warning Text 4 2 5" xfId="30216" xr:uid="{00000000-0005-0000-0000-0000C3A60000}"/>
    <cellStyle name="Warning Text 4 3" xfId="2924" xr:uid="{00000000-0005-0000-0000-0000C4A60000}"/>
    <cellStyle name="Warning Text 4 3 2" xfId="20045" xr:uid="{00000000-0005-0000-0000-0000C5A60000}"/>
    <cellStyle name="Warning Text 4 3 3" xfId="30219" xr:uid="{00000000-0005-0000-0000-0000C6A60000}"/>
    <cellStyle name="Warning Text 4 4" xfId="2925" xr:uid="{00000000-0005-0000-0000-0000C7A60000}"/>
    <cellStyle name="Warning Text 4 4 2" xfId="20046" xr:uid="{00000000-0005-0000-0000-0000C8A60000}"/>
    <cellStyle name="Warning Text 4 4 3" xfId="30220" xr:uid="{00000000-0005-0000-0000-0000C9A60000}"/>
    <cellStyle name="Warning Text 4 5" xfId="20047" xr:uid="{00000000-0005-0000-0000-0000CAA60000}"/>
    <cellStyle name="Warning Text 4 5 2" xfId="30221" xr:uid="{00000000-0005-0000-0000-0000CBA60000}"/>
    <cellStyle name="Warning Text 4 6" xfId="20041" xr:uid="{00000000-0005-0000-0000-0000CCA60000}"/>
    <cellStyle name="Warning Text 4 7" xfId="30215" xr:uid="{00000000-0005-0000-0000-0000CDA60000}"/>
    <cellStyle name="Warning Text 5" xfId="2926" xr:uid="{00000000-0005-0000-0000-0000CEA60000}"/>
    <cellStyle name="Warning Text 5 2" xfId="2927" xr:uid="{00000000-0005-0000-0000-0000CFA60000}"/>
    <cellStyle name="Warning Text 5 2 2" xfId="2928" xr:uid="{00000000-0005-0000-0000-0000D0A60000}"/>
    <cellStyle name="Warning Text 5 2 2 2" xfId="20051" xr:uid="{00000000-0005-0000-0000-0000D1A60000}"/>
    <cellStyle name="Warning Text 5 2 2 2 2" xfId="30225" xr:uid="{00000000-0005-0000-0000-0000D2A60000}"/>
    <cellStyle name="Warning Text 5 2 2 3" xfId="20050" xr:uid="{00000000-0005-0000-0000-0000D3A60000}"/>
    <cellStyle name="Warning Text 5 2 2 4" xfId="30224" xr:uid="{00000000-0005-0000-0000-0000D4A60000}"/>
    <cellStyle name="Warning Text 5 2 2 5" xfId="33652" xr:uid="{00000000-0005-0000-0000-0000D5A60000}"/>
    <cellStyle name="Warning Text 5 2 3" xfId="2929" xr:uid="{00000000-0005-0000-0000-0000D6A60000}"/>
    <cellStyle name="Warning Text 5 2 3 2" xfId="20052" xr:uid="{00000000-0005-0000-0000-0000D7A60000}"/>
    <cellStyle name="Warning Text 5 2 3 3" xfId="30226" xr:uid="{00000000-0005-0000-0000-0000D8A60000}"/>
    <cellStyle name="Warning Text 5 2 4" xfId="2930" xr:uid="{00000000-0005-0000-0000-0000D9A60000}"/>
    <cellStyle name="Warning Text 5 2 4 2" xfId="20053" xr:uid="{00000000-0005-0000-0000-0000DAA60000}"/>
    <cellStyle name="Warning Text 5 2 4 3" xfId="30227" xr:uid="{00000000-0005-0000-0000-0000DBA60000}"/>
    <cellStyle name="Warning Text 5 2 5" xfId="20049" xr:uid="{00000000-0005-0000-0000-0000DCA60000}"/>
    <cellStyle name="Warning Text 5 2 6" xfId="30223" xr:uid="{00000000-0005-0000-0000-0000DDA60000}"/>
    <cellStyle name="Warning Text 5 3" xfId="2931" xr:uid="{00000000-0005-0000-0000-0000DEA60000}"/>
    <cellStyle name="Warning Text 5 3 2" xfId="2932" xr:uid="{00000000-0005-0000-0000-0000DFA60000}"/>
    <cellStyle name="Warning Text 5 3 2 2" xfId="20055" xr:uid="{00000000-0005-0000-0000-0000E0A60000}"/>
    <cellStyle name="Warning Text 5 3 2 3" xfId="30229" xr:uid="{00000000-0005-0000-0000-0000E1A60000}"/>
    <cellStyle name="Warning Text 5 3 3" xfId="2933" xr:uid="{00000000-0005-0000-0000-0000E2A60000}"/>
    <cellStyle name="Warning Text 5 3 3 2" xfId="20056" xr:uid="{00000000-0005-0000-0000-0000E3A60000}"/>
    <cellStyle name="Warning Text 5 3 3 3" xfId="30230" xr:uid="{00000000-0005-0000-0000-0000E4A60000}"/>
    <cellStyle name="Warning Text 5 3 4" xfId="20057" xr:uid="{00000000-0005-0000-0000-0000E5A60000}"/>
    <cellStyle name="Warning Text 5 3 4 2" xfId="30231" xr:uid="{00000000-0005-0000-0000-0000E6A60000}"/>
    <cellStyle name="Warning Text 5 3 5" xfId="20054" xr:uid="{00000000-0005-0000-0000-0000E7A60000}"/>
    <cellStyle name="Warning Text 5 3 6" xfId="30228" xr:uid="{00000000-0005-0000-0000-0000E8A60000}"/>
    <cellStyle name="Warning Text 5 4" xfId="2934" xr:uid="{00000000-0005-0000-0000-0000E9A60000}"/>
    <cellStyle name="Warning Text 5 4 2" xfId="2935" xr:uid="{00000000-0005-0000-0000-0000EAA60000}"/>
    <cellStyle name="Warning Text 5 4 2 2" xfId="20059" xr:uid="{00000000-0005-0000-0000-0000EBA60000}"/>
    <cellStyle name="Warning Text 5 4 2 3" xfId="30233" xr:uid="{00000000-0005-0000-0000-0000ECA60000}"/>
    <cellStyle name="Warning Text 5 4 3" xfId="2936" xr:uid="{00000000-0005-0000-0000-0000EDA60000}"/>
    <cellStyle name="Warning Text 5 4 3 2" xfId="20060" xr:uid="{00000000-0005-0000-0000-0000EEA60000}"/>
    <cellStyle name="Warning Text 5 4 3 3" xfId="30234" xr:uid="{00000000-0005-0000-0000-0000EFA60000}"/>
    <cellStyle name="Warning Text 5 4 4" xfId="20061" xr:uid="{00000000-0005-0000-0000-0000F0A60000}"/>
    <cellStyle name="Warning Text 5 4 4 2" xfId="30235" xr:uid="{00000000-0005-0000-0000-0000F1A60000}"/>
    <cellStyle name="Warning Text 5 4 5" xfId="20058" xr:uid="{00000000-0005-0000-0000-0000F2A60000}"/>
    <cellStyle name="Warning Text 5 4 6" xfId="30232" xr:uid="{00000000-0005-0000-0000-0000F3A60000}"/>
    <cellStyle name="Warning Text 5 5" xfId="20048" xr:uid="{00000000-0005-0000-0000-0000F4A60000}"/>
    <cellStyle name="Warning Text 5 6" xfId="30222" xr:uid="{00000000-0005-0000-0000-0000F5A60000}"/>
    <cellStyle name="Warning Text 6" xfId="2937" xr:uid="{00000000-0005-0000-0000-0000F6A60000}"/>
    <cellStyle name="Warning Text 6 2" xfId="2938" xr:uid="{00000000-0005-0000-0000-0000F7A60000}"/>
    <cellStyle name="Warning Text 6 2 2" xfId="20064" xr:uid="{00000000-0005-0000-0000-0000F8A60000}"/>
    <cellStyle name="Warning Text 6 2 2 2" xfId="30238" xr:uid="{00000000-0005-0000-0000-0000F9A60000}"/>
    <cellStyle name="Warning Text 6 2 2 3" xfId="33653" xr:uid="{00000000-0005-0000-0000-0000FAA60000}"/>
    <cellStyle name="Warning Text 6 2 3" xfId="20065" xr:uid="{00000000-0005-0000-0000-0000FBA60000}"/>
    <cellStyle name="Warning Text 6 2 3 2" xfId="30239" xr:uid="{00000000-0005-0000-0000-0000FCA60000}"/>
    <cellStyle name="Warning Text 6 2 3 3" xfId="32511" xr:uid="{00000000-0005-0000-0000-0000FDA60000}"/>
    <cellStyle name="Warning Text 6 2 4" xfId="20063" xr:uid="{00000000-0005-0000-0000-0000FEA60000}"/>
    <cellStyle name="Warning Text 6 2 5" xfId="30237" xr:uid="{00000000-0005-0000-0000-0000FFA60000}"/>
    <cellStyle name="Warning Text 6 3" xfId="2939" xr:uid="{00000000-0005-0000-0000-000000A70000}"/>
    <cellStyle name="Warning Text 6 3 2" xfId="20066" xr:uid="{00000000-0005-0000-0000-000001A70000}"/>
    <cellStyle name="Warning Text 6 3 3" xfId="30240" xr:uid="{00000000-0005-0000-0000-000002A70000}"/>
    <cellStyle name="Warning Text 6 4" xfId="20067" xr:uid="{00000000-0005-0000-0000-000003A70000}"/>
    <cellStyle name="Warning Text 6 4 2" xfId="30241" xr:uid="{00000000-0005-0000-0000-000004A70000}"/>
    <cellStyle name="Warning Text 6 5" xfId="20062" xr:uid="{00000000-0005-0000-0000-000005A70000}"/>
    <cellStyle name="Warning Text 6 6" xfId="30236" xr:uid="{00000000-0005-0000-0000-000006A70000}"/>
    <cellStyle name="Warning Text 7" xfId="2940" xr:uid="{00000000-0005-0000-0000-000007A70000}"/>
    <cellStyle name="Warning Text 7 2" xfId="2941" xr:uid="{00000000-0005-0000-0000-000008A70000}"/>
    <cellStyle name="Warning Text 7 2 2" xfId="20070" xr:uid="{00000000-0005-0000-0000-000009A70000}"/>
    <cellStyle name="Warning Text 7 2 2 2" xfId="30244" xr:uid="{00000000-0005-0000-0000-00000AA70000}"/>
    <cellStyle name="Warning Text 7 2 2 3" xfId="33654" xr:uid="{00000000-0005-0000-0000-00000BA70000}"/>
    <cellStyle name="Warning Text 7 2 3" xfId="20071" xr:uid="{00000000-0005-0000-0000-00000CA70000}"/>
    <cellStyle name="Warning Text 7 2 3 2" xfId="30245" xr:uid="{00000000-0005-0000-0000-00000DA70000}"/>
    <cellStyle name="Warning Text 7 2 3 3" xfId="32512" xr:uid="{00000000-0005-0000-0000-00000EA70000}"/>
    <cellStyle name="Warning Text 7 2 4" xfId="20069" xr:uid="{00000000-0005-0000-0000-00000FA70000}"/>
    <cellStyle name="Warning Text 7 2 5" xfId="30243" xr:uid="{00000000-0005-0000-0000-000010A70000}"/>
    <cellStyle name="Warning Text 7 3" xfId="20072" xr:uid="{00000000-0005-0000-0000-000011A70000}"/>
    <cellStyle name="Warning Text 7 3 2" xfId="30246" xr:uid="{00000000-0005-0000-0000-000012A70000}"/>
    <cellStyle name="Warning Text 7 3 3" xfId="42493" xr:uid="{00000000-0005-0000-0000-000013A70000}"/>
    <cellStyle name="Warning Text 7 4" xfId="20068" xr:uid="{00000000-0005-0000-0000-000014A70000}"/>
    <cellStyle name="Warning Text 7 5" xfId="30242" xr:uid="{00000000-0005-0000-0000-000015A70000}"/>
    <cellStyle name="Warning Text 8" xfId="2942" xr:uid="{00000000-0005-0000-0000-000016A70000}"/>
    <cellStyle name="Warning Text 8 2" xfId="20074" xr:uid="{00000000-0005-0000-0000-000017A70000}"/>
    <cellStyle name="Warning Text 8 2 2" xfId="20075" xr:uid="{00000000-0005-0000-0000-000018A70000}"/>
    <cellStyle name="Warning Text 8 2 2 2" xfId="30249" xr:uid="{00000000-0005-0000-0000-000019A70000}"/>
    <cellStyle name="Warning Text 8 2 2 3" xfId="33655" xr:uid="{00000000-0005-0000-0000-00001AA70000}"/>
    <cellStyle name="Warning Text 8 2 3" xfId="20076" xr:uid="{00000000-0005-0000-0000-00001BA70000}"/>
    <cellStyle name="Warning Text 8 2 3 2" xfId="30250" xr:uid="{00000000-0005-0000-0000-00001CA70000}"/>
    <cellStyle name="Warning Text 8 2 3 3" xfId="32513" xr:uid="{00000000-0005-0000-0000-00001DA70000}"/>
    <cellStyle name="Warning Text 8 2 4" xfId="30248" xr:uid="{00000000-0005-0000-0000-00001EA70000}"/>
    <cellStyle name="Warning Text 8 2 5" xfId="31732" xr:uid="{00000000-0005-0000-0000-00001FA70000}"/>
    <cellStyle name="Warning Text 8 3" xfId="20077" xr:uid="{00000000-0005-0000-0000-000020A70000}"/>
    <cellStyle name="Warning Text 8 3 2" xfId="30251" xr:uid="{00000000-0005-0000-0000-000021A70000}"/>
    <cellStyle name="Warning Text 8 3 3" xfId="42494" xr:uid="{00000000-0005-0000-0000-000022A70000}"/>
    <cellStyle name="Warning Text 8 4" xfId="20078" xr:uid="{00000000-0005-0000-0000-000023A70000}"/>
    <cellStyle name="Warning Text 8 4 2" xfId="30252" xr:uid="{00000000-0005-0000-0000-000024A70000}"/>
    <cellStyle name="Warning Text 8 5" xfId="20073" xr:uid="{00000000-0005-0000-0000-000025A70000}"/>
    <cellStyle name="Warning Text 8 6" xfId="30247" xr:uid="{00000000-0005-0000-0000-000026A70000}"/>
    <cellStyle name="Warning Text 8 7" xfId="30949" xr:uid="{00000000-0005-0000-0000-000027A70000}"/>
    <cellStyle name="Warning Text 9" xfId="2943" xr:uid="{00000000-0005-0000-0000-000028A70000}"/>
    <cellStyle name="Warning Text 9 2" xfId="2944" xr:uid="{00000000-0005-0000-0000-000029A70000}"/>
    <cellStyle name="Warning Text 9 2 2" xfId="20080" xr:uid="{00000000-0005-0000-0000-00002AA70000}"/>
    <cellStyle name="Warning Text 9 2 3" xfId="30254" xr:uid="{00000000-0005-0000-0000-00002BA70000}"/>
    <cellStyle name="Warning Text 9 3" xfId="2945" xr:uid="{00000000-0005-0000-0000-00002CA70000}"/>
    <cellStyle name="Warning Text 9 3 2" xfId="20081" xr:uid="{00000000-0005-0000-0000-00002DA70000}"/>
    <cellStyle name="Warning Text 9 3 3" xfId="30255" xr:uid="{00000000-0005-0000-0000-00002EA70000}"/>
    <cellStyle name="Warning Text 9 4" xfId="20082" xr:uid="{00000000-0005-0000-0000-00002FA70000}"/>
    <cellStyle name="Warning Text 9 4 2" xfId="30256" xr:uid="{00000000-0005-0000-0000-000030A70000}"/>
    <cellStyle name="Warning Text 9 5" xfId="20079" xr:uid="{00000000-0005-0000-0000-000031A70000}"/>
    <cellStyle name="Warning Text 9 6" xfId="30253" xr:uid="{00000000-0005-0000-0000-000032A7000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 user costs</a:t>
            </a:r>
          </a:p>
        </c:rich>
      </c:tx>
      <c:overlay val="0"/>
    </c:title>
    <c:autoTitleDeleted val="0"/>
    <c:plotArea>
      <c:layout>
        <c:manualLayout>
          <c:layoutTarget val="inner"/>
          <c:xMode val="edge"/>
          <c:yMode val="edge"/>
          <c:x val="0.16528256926679996"/>
          <c:y val="0.10865319727716879"/>
          <c:w val="0.81387016315784921"/>
          <c:h val="0.70707585814724538"/>
        </c:manualLayout>
      </c:layout>
      <c:barChart>
        <c:barDir val="col"/>
        <c:grouping val="clustered"/>
        <c:varyColors val="0"/>
        <c:ser>
          <c:idx val="0"/>
          <c:order val="0"/>
          <c:tx>
            <c:v>Proposed use (uncapped)</c:v>
          </c:tx>
          <c:invertIfNegative val="0"/>
          <c:val>
            <c:numRef>
              <c:f>Calculation!$AC$25:$AG$25</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0-2CFA-4194-B524-A819129298D4}"/>
            </c:ext>
          </c:extLst>
        </c:ser>
        <c:ser>
          <c:idx val="2"/>
          <c:order val="1"/>
          <c:tx>
            <c:v>Proposed use (capped)</c:v>
          </c:tx>
          <c:invertIfNegative val="0"/>
          <c:val>
            <c:numRef>
              <c:f>Calculation!$Y$57:$Y$60</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1-2CFA-4194-B524-A819129298D4}"/>
            </c:ext>
          </c:extLst>
        </c:ser>
        <c:ser>
          <c:idx val="1"/>
          <c:order val="2"/>
          <c:tx>
            <c:v>Credit use (uncapped)</c:v>
          </c:tx>
          <c:invertIfNegative val="0"/>
          <c:val>
            <c:numRef>
              <c:f>Calculation!$AC$36:$AG$36</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2-2CFA-4194-B524-A819129298D4}"/>
            </c:ext>
          </c:extLst>
        </c:ser>
        <c:ser>
          <c:idx val="3"/>
          <c:order val="3"/>
          <c:tx>
            <c:v>Credit use (capped)</c:v>
          </c:tx>
          <c:invertIfNegative val="0"/>
          <c:val>
            <c:numRef>
              <c:f>Calculation!$Z$57:$Z$60</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3-2CFA-4194-B524-A819129298D4}"/>
            </c:ext>
          </c:extLst>
        </c:ser>
        <c:ser>
          <c:idx val="4"/>
          <c:order val="4"/>
          <c:tx>
            <c:v>Credit given</c:v>
          </c:tx>
          <c:invertIfNegative val="0"/>
          <c:val>
            <c:numRef>
              <c:f>Calculation!$AG$57:$AG$60</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4-2CFA-4194-B524-A819129298D4}"/>
            </c:ext>
          </c:extLst>
        </c:ser>
        <c:dLbls>
          <c:showLegendKey val="0"/>
          <c:showVal val="0"/>
          <c:showCatName val="0"/>
          <c:showSerName val="0"/>
          <c:showPercent val="0"/>
          <c:showBubbleSize val="0"/>
        </c:dLbls>
        <c:gapWidth val="150"/>
        <c:axId val="59189888"/>
        <c:axId val="111731840"/>
      </c:barChart>
      <c:catAx>
        <c:axId val="59189888"/>
        <c:scaling>
          <c:orientation val="minMax"/>
        </c:scaling>
        <c:delete val="0"/>
        <c:axPos val="b"/>
        <c:numFmt formatCode="General" sourceLinked="1"/>
        <c:majorTickMark val="out"/>
        <c:minorTickMark val="none"/>
        <c:tickLblPos val="nextTo"/>
        <c:crossAx val="111731840"/>
        <c:crosses val="autoZero"/>
        <c:auto val="1"/>
        <c:lblAlgn val="ctr"/>
        <c:lblOffset val="100"/>
        <c:noMultiLvlLbl val="0"/>
      </c:catAx>
      <c:valAx>
        <c:axId val="111731840"/>
        <c:scaling>
          <c:orientation val="minMax"/>
        </c:scaling>
        <c:delete val="0"/>
        <c:axPos val="l"/>
        <c:majorGridlines/>
        <c:title>
          <c:tx>
            <c:rich>
              <a:bodyPr rot="-5400000" vert="horz"/>
              <a:lstStyle/>
              <a:p>
                <a:pPr>
                  <a:defRPr/>
                </a:pPr>
                <a:r>
                  <a:rPr lang="en-US"/>
                  <a:t>User cost ($)</a:t>
                </a:r>
              </a:p>
            </c:rich>
          </c:tx>
          <c:overlay val="0"/>
        </c:title>
        <c:numFmt formatCode="_-* #,##0_-;\-* #,##0_-;_-* &quot;-&quot;??_-;_-@_-" sourceLinked="1"/>
        <c:majorTickMark val="out"/>
        <c:minorTickMark val="none"/>
        <c:tickLblPos val="nextTo"/>
        <c:crossAx val="59189888"/>
        <c:crosses val="autoZero"/>
        <c:crossBetween val="between"/>
      </c:valAx>
    </c:plotArea>
    <c:legend>
      <c:legendPos val="b"/>
      <c:layout>
        <c:manualLayout>
          <c:xMode val="edge"/>
          <c:yMode val="edge"/>
          <c:x val="0.15802676508606475"/>
          <c:y val="0.88100412686348817"/>
          <c:w val="0.79197321999105219"/>
          <c:h val="7.448464896465677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ap!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22</xdr:row>
      <xdr:rowOff>47626</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5"/>
          <a:ext cx="9334500" cy="41433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133351</xdr:rowOff>
    </xdr:from>
    <xdr:to>
      <xdr:col>9</xdr:col>
      <xdr:colOff>495300</xdr:colOff>
      <xdr:row>21</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6"/>
          <a:ext cx="5429250" cy="234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a:t>
          </a:r>
          <a:r>
            <a:rPr lang="en-AU" sz="1100" baseline="0">
              <a:solidFill>
                <a:sysClr val="windowText" lastClr="000000"/>
              </a:solidFill>
              <a:latin typeface="Arial" panose="020B0604020202020204" pitchFamily="34" charset="0"/>
              <a:cs typeface="Arial" panose="020B0604020202020204" pitchFamily="34" charset="0"/>
            </a:rPr>
            <a:t>between 1 July 2019 and 30 June 2020, as per council resolution dated 27 June 2019.</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Council may </a:t>
          </a:r>
          <a:r>
            <a:rPr lang="en-AU" sz="1100" baseline="0">
              <a:latin typeface="Arial" panose="020B0604020202020204" pitchFamily="34" charset="0"/>
              <a:cs typeface="Arial" panose="020B0604020202020204" pitchFamily="34" charset="0"/>
            </a:rPr>
            <a:t>move </a:t>
          </a:r>
          <a:r>
            <a:rPr lang="en-AU" sz="1100">
              <a:latin typeface="Arial" panose="020B0604020202020204" pitchFamily="34" charset="0"/>
              <a:cs typeface="Arial" panose="020B0604020202020204" pitchFamily="34" charset="0"/>
            </a:rPr>
            <a:t>NOVOPLAN</a:t>
          </a:r>
          <a:r>
            <a:rPr lang="en-AU" sz="1100" baseline="0">
              <a:latin typeface="Arial" panose="020B0604020202020204" pitchFamily="34" charset="0"/>
              <a:cs typeface="Arial" panose="020B0604020202020204" pitchFamily="34" charset="0"/>
            </a:rPr>
            <a:t> to calculate and administer infrastructure charges, in which case, this calculator would only be used for providing preliminary and non-binding advice, or as a comparative check.</a:t>
          </a:r>
        </a:p>
        <a:p>
          <a:endParaRPr lang="en-AU" sz="1100" baseline="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relevant</a:t>
          </a:r>
          <a:r>
            <a:rPr lang="en-AU" sz="1100" baseline="0">
              <a:latin typeface="Arial" panose="020B0604020202020204" pitchFamily="34" charset="0"/>
              <a:cs typeface="Arial" panose="020B0604020202020204" pitchFamily="34" charset="0"/>
            </a:rPr>
            <a:t> statutory provisions</a:t>
          </a:r>
          <a:r>
            <a:rPr lang="en-AU" sz="1100">
              <a:latin typeface="Arial" panose="020B0604020202020204" pitchFamily="34" charset="0"/>
              <a:cs typeface="Arial" panose="020B0604020202020204" pitchFamily="34" charset="0"/>
            </a:rPr>
            <a:t> (adopted charges). The currency, accuracy and validity of the calculations, including the underlying assumptions and interpretations of resolutions, etc. are not guaranteed. In this respect, the user is referred to the actual resolution, associated regulations and provisions of the </a:t>
          </a:r>
          <a:r>
            <a:rPr lang="en-AU" sz="1100" baseline="0">
              <a:latin typeface="Arial" panose="020B0604020202020204" pitchFamily="34" charset="0"/>
              <a:cs typeface="Arial" panose="020B0604020202020204" pitchFamily="34" charset="0"/>
            </a:rPr>
            <a:t> </a:t>
          </a:r>
          <a:r>
            <a:rPr lang="en-AU" sz="1100" i="1" baseline="0">
              <a:latin typeface="Arial" panose="020B0604020202020204" pitchFamily="34" charset="0"/>
              <a:cs typeface="Arial" panose="020B0604020202020204" pitchFamily="34" charset="0"/>
            </a:rPr>
            <a:t>Planning Act 2016 </a:t>
          </a:r>
          <a:r>
            <a:rPr lang="en-AU" sz="1100" i="0" baseline="0">
              <a:latin typeface="Arial" panose="020B0604020202020204" pitchFamily="34" charset="0"/>
              <a:cs typeface="Arial" panose="020B0604020202020204" pitchFamily="34" charset="0"/>
            </a:rPr>
            <a:t>and any calculations and advice prepared by council.</a:t>
          </a:r>
          <a:endParaRPr lang="en-AU" sz="1100" i="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192742</xdr:colOff>
      <xdr:row>4</xdr:row>
      <xdr:rowOff>189380</xdr:rowOff>
    </xdr:from>
    <xdr:to>
      <xdr:col>14</xdr:col>
      <xdr:colOff>116542</xdr:colOff>
      <xdr:row>7</xdr:row>
      <xdr:rowOff>14568</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387418" y="1052233"/>
          <a:ext cx="1582271" cy="463923"/>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twoCellAnchor>
    <xdr:from>
      <xdr:col>34</xdr:col>
      <xdr:colOff>156881</xdr:colOff>
      <xdr:row>15</xdr:row>
      <xdr:rowOff>34737</xdr:rowOff>
    </xdr:from>
    <xdr:to>
      <xdr:col>44</xdr:col>
      <xdr:colOff>347382</xdr:colOff>
      <xdr:row>60</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462643</xdr:colOff>
      <xdr:row>4</xdr:row>
      <xdr:rowOff>81643</xdr:rowOff>
    </xdr:from>
    <xdr:to>
      <xdr:col>16</xdr:col>
      <xdr:colOff>300794</xdr:colOff>
      <xdr:row>52</xdr:row>
      <xdr:rowOff>103231</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62643" y="843643"/>
          <a:ext cx="10288437" cy="8430802"/>
        </a:xfrm>
        <a:prstGeom prst="rect">
          <a:avLst/>
        </a:prstGeom>
      </xdr:spPr>
    </xdr:pic>
    <xdr:clientData/>
  </xdr:twoCellAnchor>
  <xdr:twoCellAnchor editAs="oneCell">
    <xdr:from>
      <xdr:col>16</xdr:col>
      <xdr:colOff>476248</xdr:colOff>
      <xdr:row>4</xdr:row>
      <xdr:rowOff>81643</xdr:rowOff>
    </xdr:from>
    <xdr:to>
      <xdr:col>32</xdr:col>
      <xdr:colOff>218735</xdr:colOff>
      <xdr:row>52</xdr:row>
      <xdr:rowOff>108857</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10926534" y="843643"/>
          <a:ext cx="10464915" cy="8436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8"/>
  <sheetViews>
    <sheetView showGridLines="0" showZeros="0" tabSelected="1" zoomScaleNormal="100" workbookViewId="0">
      <selection activeCell="L35" sqref="L35"/>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21" t="s">
        <v>5</v>
      </c>
    </row>
    <row r="4" spans="2:15" ht="30" x14ac:dyDescent="0.4">
      <c r="B4" s="9" t="s">
        <v>12</v>
      </c>
    </row>
    <row r="5" spans="2:15" ht="23.25" x14ac:dyDescent="0.35">
      <c r="B5" s="8" t="s">
        <v>13</v>
      </c>
    </row>
    <row r="6" spans="2:15" ht="15" customHeight="1" x14ac:dyDescent="0.35">
      <c r="B6" s="8"/>
      <c r="K6" s="21"/>
    </row>
    <row r="7" spans="2:15" ht="14.25" x14ac:dyDescent="0.2">
      <c r="B7" s="22" t="s">
        <v>7</v>
      </c>
      <c r="D7" s="21" t="str">
        <f>INDEX(Version!$A$5:$A$24,MATCH(MAX(Version!B5:B24),Version!$B$5:$B$24,0))</f>
        <v>15.10</v>
      </c>
      <c r="K7" s="21"/>
    </row>
    <row r="8" spans="2:15" ht="15" x14ac:dyDescent="0.25">
      <c r="K8" s="19" t="s">
        <v>15</v>
      </c>
    </row>
    <row r="9" spans="2:15" ht="14.25" x14ac:dyDescent="0.2">
      <c r="K9" s="21"/>
    </row>
    <row r="10" spans="2:15" ht="14.25" x14ac:dyDescent="0.2">
      <c r="B10" s="6"/>
      <c r="K10" s="20" t="s">
        <v>16</v>
      </c>
    </row>
    <row r="11" spans="2:15" ht="14.25" x14ac:dyDescent="0.2">
      <c r="C11" s="4"/>
      <c r="K11" s="20"/>
    </row>
    <row r="12" spans="2:15" ht="14.25" x14ac:dyDescent="0.2">
      <c r="B12" s="3"/>
      <c r="K12" s="20" t="s">
        <v>17</v>
      </c>
    </row>
    <row r="13" spans="2:15" ht="13.5" customHeight="1" x14ac:dyDescent="0.2">
      <c r="B13" s="2"/>
      <c r="C13" s="5"/>
      <c r="D13" s="5"/>
      <c r="E13" s="5"/>
      <c r="F13" s="5"/>
      <c r="G13" s="5"/>
      <c r="H13" s="5"/>
      <c r="I13" s="5"/>
      <c r="J13" s="5"/>
      <c r="K13" s="20"/>
      <c r="L13" s="5"/>
      <c r="M13" s="5"/>
      <c r="N13" s="5"/>
      <c r="O13" s="5"/>
    </row>
    <row r="14" spans="2:15" ht="13.5" customHeight="1" x14ac:dyDescent="0.2">
      <c r="B14" s="2"/>
      <c r="C14" s="5"/>
      <c r="D14" s="5"/>
      <c r="E14" s="5"/>
      <c r="F14" s="5"/>
      <c r="G14" s="5"/>
      <c r="H14" s="5"/>
      <c r="I14" s="5"/>
      <c r="J14" s="5"/>
      <c r="K14" s="20" t="s">
        <v>18</v>
      </c>
      <c r="L14" s="5"/>
      <c r="M14" s="5"/>
      <c r="N14" s="5"/>
      <c r="O14" s="5"/>
    </row>
    <row r="15" spans="2:15" ht="14.25" x14ac:dyDescent="0.2">
      <c r="B15" s="5"/>
      <c r="C15" s="5"/>
      <c r="D15" s="5"/>
      <c r="E15" s="5"/>
      <c r="F15" s="5"/>
      <c r="G15" s="5"/>
      <c r="H15" s="5"/>
      <c r="I15" s="5"/>
      <c r="J15" s="5"/>
      <c r="K15" s="20"/>
      <c r="L15" s="5"/>
      <c r="M15" s="5"/>
      <c r="N15" s="5"/>
      <c r="O15" s="5"/>
    </row>
    <row r="16" spans="2:15" ht="14.25" x14ac:dyDescent="0.2">
      <c r="B16" s="2"/>
      <c r="C16" s="5"/>
      <c r="D16" s="5"/>
      <c r="E16" s="5"/>
      <c r="F16" s="5"/>
      <c r="G16" s="5"/>
      <c r="H16" s="5"/>
      <c r="I16" s="5"/>
      <c r="J16" s="5"/>
      <c r="K16" s="20" t="s">
        <v>7</v>
      </c>
      <c r="L16" s="5"/>
      <c r="M16" s="5"/>
      <c r="N16" s="5"/>
      <c r="O16" s="5"/>
    </row>
    <row r="17" spans="2:15" x14ac:dyDescent="0.2">
      <c r="B17" s="5"/>
      <c r="C17" s="5"/>
      <c r="D17" s="5"/>
      <c r="E17" s="5"/>
      <c r="F17" s="5"/>
      <c r="G17" s="5"/>
      <c r="H17" s="5"/>
      <c r="I17" s="5"/>
      <c r="J17" s="5"/>
      <c r="K17" s="5"/>
      <c r="L17" s="5"/>
      <c r="M17" s="5"/>
      <c r="N17" s="5"/>
      <c r="O17" s="5"/>
    </row>
    <row r="18" spans="2:15" x14ac:dyDescent="0.2">
      <c r="B18" s="5"/>
      <c r="C18" s="5"/>
      <c r="D18" s="5"/>
      <c r="E18" s="5"/>
      <c r="F18" s="5"/>
      <c r="G18" s="5"/>
      <c r="H18" s="5"/>
      <c r="I18" s="5"/>
      <c r="J18" s="5"/>
      <c r="K18" s="5"/>
      <c r="L18" s="5"/>
      <c r="M18" s="5"/>
      <c r="N18" s="5"/>
      <c r="O18" s="5"/>
    </row>
    <row r="19" spans="2:15" x14ac:dyDescent="0.2">
      <c r="B19" s="5"/>
      <c r="C19" s="5"/>
      <c r="D19" s="5"/>
      <c r="E19" s="5"/>
      <c r="F19" s="5"/>
      <c r="G19" s="5"/>
      <c r="H19" s="5"/>
      <c r="I19" s="5"/>
      <c r="J19" s="5"/>
      <c r="K19" s="5"/>
      <c r="L19" s="5"/>
      <c r="M19" s="5"/>
      <c r="N19" s="5"/>
      <c r="O19" s="5"/>
    </row>
    <row r="20" spans="2:15" x14ac:dyDescent="0.2">
      <c r="B20" s="5"/>
      <c r="C20" s="5"/>
      <c r="D20" s="5"/>
      <c r="E20" s="5"/>
      <c r="F20" s="5"/>
      <c r="G20" s="5"/>
      <c r="H20" s="5"/>
      <c r="I20" s="5"/>
      <c r="J20" s="5"/>
      <c r="K20" s="5"/>
      <c r="L20" s="5"/>
      <c r="M20" s="5"/>
      <c r="N20" s="5"/>
      <c r="O20" s="5"/>
    </row>
    <row r="21" spans="2:15" x14ac:dyDescent="0.2">
      <c r="B21" s="5"/>
      <c r="C21" s="5"/>
      <c r="D21" s="5"/>
      <c r="E21" s="5"/>
      <c r="F21" s="5"/>
      <c r="G21" s="5"/>
      <c r="H21" s="5"/>
      <c r="I21" s="5"/>
      <c r="J21" s="5"/>
      <c r="K21" s="5"/>
      <c r="L21" s="5"/>
      <c r="M21" s="5"/>
      <c r="N21" s="5"/>
      <c r="O21" s="5"/>
    </row>
    <row r="22" spans="2:15" ht="14.25" x14ac:dyDescent="0.2">
      <c r="B22" s="21"/>
    </row>
    <row r="23" spans="2:15" ht="14.25" x14ac:dyDescent="0.2">
      <c r="B23" s="21"/>
    </row>
    <row r="24" spans="2:15" ht="14.25" x14ac:dyDescent="0.2">
      <c r="B24" s="21"/>
      <c r="H24" s="21"/>
    </row>
    <row r="25" spans="2:15" ht="14.25" x14ac:dyDescent="0.2">
      <c r="B25" s="21"/>
      <c r="H25" s="21"/>
    </row>
    <row r="26" spans="2:15" ht="14.25" x14ac:dyDescent="0.2">
      <c r="B26" s="21"/>
    </row>
    <row r="27" spans="2:15" ht="14.25" x14ac:dyDescent="0.2">
      <c r="B27" s="21"/>
      <c r="H27" s="21"/>
    </row>
    <row r="28" spans="2:15" ht="14.25" x14ac:dyDescent="0.2">
      <c r="B28" s="21"/>
      <c r="H28" s="21"/>
    </row>
  </sheetData>
  <sheetProtection password="CDF4" sheet="1" objects="1" scenarios="1"/>
  <phoneticPr fontId="6"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election activeCell="A23" sqref="A23"/>
    </sheetView>
  </sheetViews>
  <sheetFormatPr defaultRowHeight="14.25" x14ac:dyDescent="0.2"/>
  <cols>
    <col min="1" max="16384" width="9.140625" style="21"/>
  </cols>
  <sheetData>
    <row r="1" spans="1:1" ht="18" x14ac:dyDescent="0.25">
      <c r="A1" s="1" t="s">
        <v>16</v>
      </c>
    </row>
    <row r="2" spans="1:1" x14ac:dyDescent="0.2">
      <c r="A2" s="21" t="s">
        <v>14</v>
      </c>
    </row>
    <row r="4" spans="1:1" x14ac:dyDescent="0.2">
      <c r="A4" s="128" t="s">
        <v>379</v>
      </c>
    </row>
    <row r="5" spans="1:1" x14ac:dyDescent="0.2">
      <c r="A5" s="21" t="s">
        <v>412</v>
      </c>
    </row>
    <row r="6" spans="1:1" x14ac:dyDescent="0.2">
      <c r="A6" s="21" t="s">
        <v>380</v>
      </c>
    </row>
    <row r="8" spans="1:1" x14ac:dyDescent="0.2">
      <c r="A8" s="18" t="s">
        <v>49</v>
      </c>
    </row>
    <row r="9" spans="1:1" x14ac:dyDescent="0.2">
      <c r="A9" s="21" t="s">
        <v>375</v>
      </c>
    </row>
    <row r="10" spans="1:1" x14ac:dyDescent="0.2">
      <c r="A10" s="21" t="s">
        <v>50</v>
      </c>
    </row>
    <row r="11" spans="1:1" x14ac:dyDescent="0.2">
      <c r="A11" s="21" t="s">
        <v>51</v>
      </c>
    </row>
    <row r="12" spans="1:1" x14ac:dyDescent="0.2">
      <c r="A12" s="21" t="s">
        <v>381</v>
      </c>
    </row>
    <row r="14" spans="1:1" x14ac:dyDescent="0.2">
      <c r="A14" s="18" t="s">
        <v>52</v>
      </c>
    </row>
    <row r="15" spans="1:1" x14ac:dyDescent="0.2">
      <c r="A15" s="21" t="s">
        <v>382</v>
      </c>
    </row>
    <row r="16" spans="1:1" x14ac:dyDescent="0.2">
      <c r="A16" s="21" t="s">
        <v>53</v>
      </c>
    </row>
    <row r="17" spans="1:1" x14ac:dyDescent="0.2">
      <c r="A17" s="21" t="s">
        <v>367</v>
      </c>
    </row>
    <row r="18" spans="1:1" ht="15" x14ac:dyDescent="0.25">
      <c r="A18" s="21" t="s">
        <v>61</v>
      </c>
    </row>
    <row r="19" spans="1:1" x14ac:dyDescent="0.2">
      <c r="A19" s="21" t="s">
        <v>54</v>
      </c>
    </row>
    <row r="20" spans="1:1" x14ac:dyDescent="0.2">
      <c r="A20" s="21" t="s">
        <v>55</v>
      </c>
    </row>
    <row r="21" spans="1:1" x14ac:dyDescent="0.2">
      <c r="A21" s="21" t="s">
        <v>383</v>
      </c>
    </row>
    <row r="23" spans="1:1" x14ac:dyDescent="0.2">
      <c r="A23" s="18" t="s">
        <v>56</v>
      </c>
    </row>
    <row r="24" spans="1:1" x14ac:dyDescent="0.2">
      <c r="A24" s="21" t="s">
        <v>57</v>
      </c>
    </row>
    <row r="25" spans="1:1" x14ac:dyDescent="0.2">
      <c r="A25" s="21" t="s">
        <v>58</v>
      </c>
    </row>
    <row r="26" spans="1:1" x14ac:dyDescent="0.2">
      <c r="A26" s="21" t="s">
        <v>59</v>
      </c>
    </row>
    <row r="27" spans="1:1" x14ac:dyDescent="0.2">
      <c r="A27" s="21" t="s">
        <v>60</v>
      </c>
    </row>
  </sheetData>
  <sheetProtection password="CDF4" sheet="1" objects="1" scenarios="1"/>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V120"/>
  <sheetViews>
    <sheetView showGridLines="0" showZeros="0" zoomScale="85" zoomScaleNormal="85" workbookViewId="0">
      <selection activeCell="G13" sqref="G13"/>
    </sheetView>
  </sheetViews>
  <sheetFormatPr defaultRowHeight="12.75" outlineLevelCol="1" x14ac:dyDescent="0.2"/>
  <cols>
    <col min="1" max="1" width="4.140625" style="24" customWidth="1"/>
    <col min="2" max="2" width="18.140625" style="24" customWidth="1"/>
    <col min="3" max="3" width="18.28515625" style="24" customWidth="1"/>
    <col min="4" max="4" width="22" style="24" customWidth="1"/>
    <col min="5" max="5" width="15.140625" style="24" customWidth="1"/>
    <col min="6" max="6" width="12.42578125" style="24" customWidth="1"/>
    <col min="7" max="8" width="14" style="24" customWidth="1"/>
    <col min="9" max="16" width="12.42578125" style="24" customWidth="1"/>
    <col min="17" max="17" width="3.42578125" style="24" customWidth="1"/>
    <col min="18" max="21" width="13.7109375" style="24" customWidth="1"/>
    <col min="22" max="22" width="2.7109375" style="24" customWidth="1"/>
    <col min="23" max="23" width="9.7109375" style="24" customWidth="1"/>
    <col min="24" max="33" width="13.5703125" style="24" hidden="1" customWidth="1" outlineLevel="1"/>
    <col min="34" max="34" width="10.7109375" style="24" hidden="1" customWidth="1" outlineLevel="1"/>
    <col min="35" max="35" width="16" style="24" hidden="1" customWidth="1" outlineLevel="1"/>
    <col min="36" max="45" width="9.140625" style="24" hidden="1" customWidth="1" outlineLevel="1"/>
    <col min="46" max="46" width="9.140625" style="24" customWidth="1" collapsed="1"/>
    <col min="47" max="47" width="9.28515625" style="24" hidden="1" customWidth="1" outlineLevel="1"/>
    <col min="48" max="48" width="9.140625" style="24" collapsed="1"/>
    <col min="49" max="16384" width="9.140625" style="24"/>
  </cols>
  <sheetData>
    <row r="1" spans="1:47" ht="18.75" x14ac:dyDescent="0.3">
      <c r="A1" s="97" t="s">
        <v>17</v>
      </c>
      <c r="B1" s="23"/>
      <c r="C1" s="23"/>
      <c r="D1" s="23"/>
      <c r="E1" s="23"/>
      <c r="F1" s="23"/>
      <c r="G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row>
    <row r="2" spans="1:47" ht="15.75" customHeight="1" x14ac:dyDescent="0.3">
      <c r="A2" s="23" t="str">
        <f>"Version "&amp;Welcome!D7</f>
        <v>Version 15.10</v>
      </c>
      <c r="B2" s="23"/>
      <c r="C2" s="23"/>
      <c r="H2" s="23" t="s">
        <v>62</v>
      </c>
      <c r="I2" s="23"/>
      <c r="J2" s="23"/>
      <c r="K2" s="125">
        <v>43647</v>
      </c>
      <c r="L2" s="126" t="s">
        <v>63</v>
      </c>
      <c r="M2" s="127">
        <v>44012</v>
      </c>
      <c r="N2" s="25" t="str">
        <f>+IF(AND(D13&gt;0,OR(D13&lt;K2,D13&gt;M2)),"THIS IS NOT THE CORRECT CALCULATOR FOR THE DECISION DATE","")</f>
        <v/>
      </c>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row>
    <row r="3" spans="1:47" ht="16.5" x14ac:dyDescent="0.3">
      <c r="A3" s="23" t="s">
        <v>14</v>
      </c>
      <c r="B3" s="23"/>
      <c r="C3" s="23"/>
      <c r="H3" s="23" t="s">
        <v>65</v>
      </c>
      <c r="I3" s="23"/>
      <c r="J3" s="23"/>
      <c r="K3" s="233">
        <f>+DATE(YEAR(J12),7,1)</f>
        <v>45108</v>
      </c>
      <c r="L3" s="234" t="s">
        <v>63</v>
      </c>
      <c r="M3" s="235">
        <f>DATE(YEAR(J12)+1,6,30)</f>
        <v>45473</v>
      </c>
      <c r="N3" s="25" t="str">
        <f>+IF(AND(D14&gt;0,OR(D14&lt;K3,D14&gt;M3)),"THIS IS NOT THE CORRECT CALCULATOR FOR THE PAYMENT DATE","")</f>
        <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row>
    <row r="4" spans="1:47" ht="16.5" x14ac:dyDescent="0.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row>
    <row r="5" spans="1:47" ht="16.5" x14ac:dyDescent="0.3">
      <c r="A5" s="26" t="s">
        <v>4</v>
      </c>
      <c r="B5" s="27" t="s">
        <v>66</v>
      </c>
      <c r="C5" s="23"/>
      <c r="D5" s="23"/>
      <c r="E5" s="23"/>
      <c r="F5" s="23"/>
      <c r="G5" s="26" t="s">
        <v>1</v>
      </c>
      <c r="H5" s="27" t="s">
        <v>411</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row>
    <row r="6" spans="1:47" ht="16.5" x14ac:dyDescent="0.3">
      <c r="A6" s="26"/>
      <c r="B6" s="244" t="s">
        <v>6</v>
      </c>
      <c r="C6" s="246"/>
      <c r="D6" s="304" t="s">
        <v>66</v>
      </c>
      <c r="E6" s="305"/>
      <c r="F6" s="306"/>
      <c r="G6" s="28"/>
      <c r="H6" s="178" t="s">
        <v>409</v>
      </c>
      <c r="I6" s="179"/>
      <c r="J6" s="179"/>
      <c r="K6" s="180"/>
      <c r="L6" s="182" t="s">
        <v>410</v>
      </c>
      <c r="M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16.5" x14ac:dyDescent="0.3">
      <c r="A7" s="26"/>
      <c r="B7" s="190" t="s">
        <v>67</v>
      </c>
      <c r="C7" s="198"/>
      <c r="D7" s="307"/>
      <c r="E7" s="308"/>
      <c r="F7" s="309"/>
      <c r="G7" s="28"/>
      <c r="H7" s="284"/>
      <c r="I7" s="285"/>
      <c r="J7" s="285"/>
      <c r="K7" s="286"/>
      <c r="L7" s="181" t="e">
        <f>+INDEX('Service areas'!$C$8:$C$20,MATCH(H7,'Service areas'!$A$8:$A$20,0))</f>
        <v>#N/A</v>
      </c>
      <c r="M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t="str">
        <f>IF(H7="","",MATCH(H7,'Service areas'!$A$8:$A$20,0))</f>
        <v/>
      </c>
    </row>
    <row r="8" spans="1:47" ht="16.5" x14ac:dyDescent="0.3">
      <c r="A8" s="26"/>
      <c r="B8" s="194" t="s">
        <v>68</v>
      </c>
      <c r="C8" s="199"/>
      <c r="D8" s="280"/>
      <c r="E8" s="281"/>
      <c r="F8" s="282"/>
      <c r="G8" s="28"/>
      <c r="I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row>
    <row r="9" spans="1:47" ht="16.5" x14ac:dyDescent="0.3">
      <c r="A9" s="26"/>
      <c r="B9" s="194" t="s">
        <v>69</v>
      </c>
      <c r="C9" s="199"/>
      <c r="D9" s="283"/>
      <c r="E9" s="281"/>
      <c r="F9" s="282"/>
      <c r="G9" s="26" t="s">
        <v>2</v>
      </c>
      <c r="H9" s="27" t="s">
        <v>71</v>
      </c>
      <c r="I9" s="23"/>
      <c r="J9" s="23"/>
      <c r="K9" s="23"/>
      <c r="L9" s="23"/>
      <c r="M9" s="26" t="s">
        <v>416</v>
      </c>
      <c r="N9" s="27" t="s">
        <v>415</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7" ht="16.5" x14ac:dyDescent="0.3">
      <c r="A10" s="26"/>
      <c r="B10" s="194" t="s">
        <v>444</v>
      </c>
      <c r="C10" s="199"/>
      <c r="D10" s="283"/>
      <c r="E10" s="281"/>
      <c r="F10" s="282"/>
      <c r="G10" s="28"/>
      <c r="H10" s="58" t="s">
        <v>6</v>
      </c>
      <c r="I10" s="32"/>
      <c r="J10" s="31" t="s">
        <v>73</v>
      </c>
      <c r="K10" s="32" t="s">
        <v>11</v>
      </c>
      <c r="L10" s="23"/>
      <c r="N10" s="189" t="str">
        <f>+"For regime: "&amp;'Reference data'!E5</f>
        <v>For regime: Prescribed Amount 
($ Jul '19)</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row>
    <row r="11" spans="1:47" ht="15" customHeight="1" x14ac:dyDescent="0.3">
      <c r="A11" s="26"/>
      <c r="B11" s="194" t="s">
        <v>70</v>
      </c>
      <c r="C11" s="199"/>
      <c r="D11" s="280"/>
      <c r="E11" s="281"/>
      <c r="F11" s="282"/>
      <c r="G11" s="28"/>
      <c r="H11" s="190" t="s">
        <v>75</v>
      </c>
      <c r="I11" s="191"/>
      <c r="J11" s="225">
        <v>43800</v>
      </c>
      <c r="K11" s="226">
        <v>116.2</v>
      </c>
      <c r="L11" s="23"/>
      <c r="N11" s="58" t="s">
        <v>6</v>
      </c>
      <c r="O11" s="32"/>
      <c r="P11" s="32" t="s">
        <v>11</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row>
    <row r="12" spans="1:47" ht="15" customHeight="1" x14ac:dyDescent="0.3">
      <c r="A12" s="26"/>
      <c r="B12" s="194" t="s">
        <v>72</v>
      </c>
      <c r="C12" s="199"/>
      <c r="D12" s="200"/>
      <c r="E12" s="201"/>
      <c r="F12" s="202"/>
      <c r="G12" s="28"/>
      <c r="H12" s="194" t="s">
        <v>77</v>
      </c>
      <c r="I12" s="195"/>
      <c r="J12" s="236">
        <v>45261</v>
      </c>
      <c r="K12" s="237">
        <v>131.1</v>
      </c>
      <c r="L12" s="23"/>
      <c r="M12" s="23"/>
      <c r="N12" s="190" t="s">
        <v>417</v>
      </c>
      <c r="O12" s="191"/>
      <c r="P12" s="225">
        <v>43617</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row>
    <row r="13" spans="1:47" ht="15" customHeight="1" x14ac:dyDescent="0.3">
      <c r="A13" s="26"/>
      <c r="B13" s="194" t="s">
        <v>74</v>
      </c>
      <c r="C13" s="199"/>
      <c r="D13" s="200"/>
      <c r="E13" s="201"/>
      <c r="F13" s="202"/>
      <c r="G13" s="28"/>
      <c r="H13" s="192" t="s">
        <v>78</v>
      </c>
      <c r="I13" s="193"/>
      <c r="J13" s="196"/>
      <c r="K13" s="197">
        <f>+K12/K11</f>
        <v>1.1282271944922546</v>
      </c>
      <c r="L13" s="23"/>
      <c r="M13" s="23"/>
      <c r="N13" s="192" t="s">
        <v>418</v>
      </c>
      <c r="O13" s="193"/>
      <c r="P13" s="227">
        <v>114.4</v>
      </c>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v>0</v>
      </c>
    </row>
    <row r="14" spans="1:47" ht="15" customHeight="1" x14ac:dyDescent="0.3">
      <c r="A14" s="26"/>
      <c r="B14" s="192" t="s">
        <v>76</v>
      </c>
      <c r="C14" s="203"/>
      <c r="D14" s="204"/>
      <c r="E14" s="205"/>
      <c r="F14" s="206"/>
      <c r="G14" s="28"/>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x14ac:dyDescent="0.3">
      <c r="A15" s="26"/>
      <c r="B15" s="23"/>
      <c r="C15" s="23"/>
      <c r="D15" s="25" t="str">
        <f>+IF(OR(AND(D14&gt;0,D14&lt;D13),AND(D13&gt;0,D13&lt;D12)),"ERROR IN ORDER OF DATES","")</f>
        <v/>
      </c>
      <c r="E15" s="23"/>
      <c r="F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x14ac:dyDescent="0.3">
      <c r="A16" s="26" t="s">
        <v>3</v>
      </c>
      <c r="B16" s="27" t="s">
        <v>79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x14ac:dyDescent="0.3">
      <c r="A17" s="26"/>
      <c r="B17" s="259" t="s">
        <v>80</v>
      </c>
      <c r="C17" s="260"/>
      <c r="D17" s="260"/>
      <c r="E17" s="261"/>
      <c r="F17" s="241" t="s">
        <v>0</v>
      </c>
      <c r="G17" s="241" t="s">
        <v>81</v>
      </c>
      <c r="H17" s="244" t="str">
        <f>"At time of raising charge notice ("&amp;TEXT($J$11,"mmm'yy")&amp;")"</f>
        <v>At time of raising charge notice (Dec'19)</v>
      </c>
      <c r="I17" s="245"/>
      <c r="J17" s="245"/>
      <c r="K17" s="245"/>
      <c r="L17" s="245"/>
      <c r="M17" s="245"/>
      <c r="N17" s="245"/>
      <c r="O17" s="245"/>
      <c r="P17" s="246"/>
      <c r="Q17" s="23"/>
      <c r="R17" s="244" t="str">
        <f>"At payment  ("&amp;TEXT($J$12,"mmm'yy")&amp;")"</f>
        <v>At payment  (Dec'23)</v>
      </c>
      <c r="S17" s="245"/>
      <c r="T17" s="245"/>
      <c r="U17" s="246"/>
      <c r="V17" s="23"/>
      <c r="W17" s="247" t="s">
        <v>445</v>
      </c>
      <c r="X17" s="244" t="s">
        <v>363</v>
      </c>
      <c r="Y17" s="245"/>
      <c r="Z17" s="245"/>
      <c r="AA17" s="245"/>
      <c r="AB17" s="246"/>
      <c r="AC17" s="244" t="s">
        <v>365</v>
      </c>
      <c r="AD17" s="245"/>
      <c r="AE17" s="245"/>
      <c r="AF17" s="245"/>
      <c r="AG17" s="245"/>
      <c r="AH17" s="246"/>
      <c r="AI17" s="23"/>
      <c r="AJ17" s="23"/>
      <c r="AK17" s="23"/>
      <c r="AL17" s="23"/>
      <c r="AM17" s="23"/>
      <c r="AN17" s="23"/>
      <c r="AO17" s="23"/>
      <c r="AP17" s="23"/>
      <c r="AQ17" s="23"/>
      <c r="AR17" s="23"/>
      <c r="AS17" s="23"/>
      <c r="AT17" s="23"/>
      <c r="AU17" s="23"/>
    </row>
    <row r="18" spans="1:47" ht="20.25" customHeight="1" x14ac:dyDescent="0.3">
      <c r="A18" s="26"/>
      <c r="B18" s="298"/>
      <c r="C18" s="299"/>
      <c r="D18" s="299"/>
      <c r="E18" s="300"/>
      <c r="F18" s="242"/>
      <c r="G18" s="242"/>
      <c r="H18" s="262" t="s">
        <v>453</v>
      </c>
      <c r="I18" s="263"/>
      <c r="J18" s="244" t="s">
        <v>456</v>
      </c>
      <c r="K18" s="245"/>
      <c r="L18" s="245"/>
      <c r="M18" s="245"/>
      <c r="N18" s="246"/>
      <c r="O18" s="247" t="s">
        <v>83</v>
      </c>
      <c r="P18" s="247" t="s">
        <v>84</v>
      </c>
      <c r="Q18" s="23"/>
      <c r="R18" s="247" t="s">
        <v>453</v>
      </c>
      <c r="S18" s="247" t="s">
        <v>414</v>
      </c>
      <c r="T18" s="247" t="s">
        <v>83</v>
      </c>
      <c r="U18" s="247" t="s">
        <v>84</v>
      </c>
      <c r="V18" s="23"/>
      <c r="W18" s="310"/>
      <c r="X18" s="247" t="s">
        <v>344</v>
      </c>
      <c r="Y18" s="247" t="s">
        <v>345</v>
      </c>
      <c r="Z18" s="247" t="s">
        <v>280</v>
      </c>
      <c r="AA18" s="247" t="s">
        <v>347</v>
      </c>
      <c r="AB18" s="247" t="s">
        <v>346</v>
      </c>
      <c r="AC18" s="247" t="s">
        <v>20</v>
      </c>
      <c r="AD18" s="247" t="s">
        <v>21</v>
      </c>
      <c r="AE18" s="247" t="s">
        <v>22</v>
      </c>
      <c r="AF18" s="247" t="s">
        <v>23</v>
      </c>
      <c r="AG18" s="247" t="s">
        <v>24</v>
      </c>
      <c r="AH18" s="247" t="s">
        <v>25</v>
      </c>
      <c r="AI18" s="23"/>
      <c r="AJ18" s="23"/>
      <c r="AK18" s="23"/>
      <c r="AL18" s="23"/>
      <c r="AM18" s="23"/>
      <c r="AN18" s="23"/>
      <c r="AO18" s="23"/>
      <c r="AP18" s="23"/>
      <c r="AQ18" s="23"/>
      <c r="AR18" s="23"/>
      <c r="AS18" s="23"/>
      <c r="AT18" s="23"/>
      <c r="AU18" s="23"/>
    </row>
    <row r="19" spans="1:47" ht="18.75" customHeight="1" x14ac:dyDescent="0.3">
      <c r="A19" s="26"/>
      <c r="B19" s="301"/>
      <c r="C19" s="302"/>
      <c r="D19" s="302"/>
      <c r="E19" s="303"/>
      <c r="F19" s="243"/>
      <c r="G19" s="243"/>
      <c r="H19" s="37" t="s">
        <v>454</v>
      </c>
      <c r="I19" s="37" t="s">
        <v>85</v>
      </c>
      <c r="J19" s="244" t="s">
        <v>82</v>
      </c>
      <c r="K19" s="245"/>
      <c r="L19" s="246"/>
      <c r="M19" s="37" t="s">
        <v>86</v>
      </c>
      <c r="N19" s="37" t="s">
        <v>85</v>
      </c>
      <c r="O19" s="248"/>
      <c r="P19" s="248"/>
      <c r="Q19" s="23"/>
      <c r="R19" s="248"/>
      <c r="S19" s="248"/>
      <c r="T19" s="248"/>
      <c r="U19" s="248"/>
      <c r="V19" s="23"/>
      <c r="W19" s="248"/>
      <c r="X19" s="248"/>
      <c r="Y19" s="248"/>
      <c r="Z19" s="248"/>
      <c r="AA19" s="248"/>
      <c r="AB19" s="248"/>
      <c r="AC19" s="248"/>
      <c r="AD19" s="248"/>
      <c r="AE19" s="248"/>
      <c r="AF19" s="248"/>
      <c r="AG19" s="248"/>
      <c r="AH19" s="248"/>
      <c r="AI19" s="23"/>
      <c r="AJ19" s="23"/>
      <c r="AK19" s="23"/>
      <c r="AL19" s="23"/>
      <c r="AM19" s="23"/>
      <c r="AN19" s="23"/>
      <c r="AO19" s="23"/>
      <c r="AP19" s="23"/>
      <c r="AQ19" s="23"/>
      <c r="AR19" s="23"/>
      <c r="AS19" s="23"/>
      <c r="AT19" s="23"/>
      <c r="AU19" s="23"/>
    </row>
    <row r="20" spans="1:47" ht="16.5" x14ac:dyDescent="0.3">
      <c r="A20" s="26"/>
      <c r="B20" s="295"/>
      <c r="C20" s="296"/>
      <c r="D20" s="296"/>
      <c r="E20" s="297"/>
      <c r="F20" s="207">
        <f>+INDEX('Reference data'!$C$6:$C$161,Calculation!$AU20)</f>
        <v>0</v>
      </c>
      <c r="G20" s="208"/>
      <c r="H20" s="209" t="str">
        <f>IF(AU20=1,"",(IF(INDEX('Reference data'!$B$6:$B$161,$AU20)="FPA","FPA",INDEX('Reference data'!$B$6:$B$161,$AU20)*IF(INDEX('Reference data'!$G$6:$G161,$AU20)="Other",INDEX('Service areas'!$E$8:$E$20,Calculation!$AU$7),INDEX('Service areas'!$D$8:$D$20,Calculation!$AU$7))/100)))</f>
        <v/>
      </c>
      <c r="I20" s="210"/>
      <c r="J20" s="190" t="str">
        <f>IF(AU20=1,"",INDEX('Reference data'!$D$6:$D$161,$AU20))</f>
        <v/>
      </c>
      <c r="K20" s="191"/>
      <c r="L20" s="198"/>
      <c r="M20" s="209" t="str">
        <f>IF(AU20=1,"",INDEX('Reference data'!$F$6:$F$161,$AU20))</f>
        <v/>
      </c>
      <c r="N20" s="210"/>
      <c r="O20" s="211" t="str">
        <f>+IF(AU20=1,"",MIN(IF(H20="FPA",I20,H20),IF(M20="FPA",N20,M20)))</f>
        <v/>
      </c>
      <c r="P20" s="212" t="str">
        <f>+IF(AU20=1,"",O20*G20)</f>
        <v/>
      </c>
      <c r="Q20" s="23"/>
      <c r="R20" s="211" t="str">
        <f>IF(AU20=1,"",IF($D$14="","",IF(H20="FPA",I20,H20)*$K$13))</f>
        <v/>
      </c>
      <c r="S20" s="211" t="str">
        <f>+IF(AU20=1,"",IF($D$14="","",IF(M20="FPA",N20*$K$13,M20*$K$13)))</f>
        <v/>
      </c>
      <c r="T20" s="211" t="str">
        <f>+IF(AU20=1,"",IF($D$14="","",O20*$K$13))</f>
        <v/>
      </c>
      <c r="U20" s="212" t="str">
        <f>+IF(AU20=1,"",IF($D$14="","",T20*G20))</f>
        <v/>
      </c>
      <c r="V20" s="23"/>
      <c r="W20" s="231" t="str">
        <f>+IFERROR(INDEX('Reference data'!$Z$6:$AU$161,MATCH(Calculation!B20,'Reference data'!$A$6:$A$161,0),MATCH(Calculation!$D$10,'Reference data'!$Z$5:$AU$5,0)),"")</f>
        <v/>
      </c>
      <c r="X20" s="42">
        <f>+(INDEX('Reference data'!$L$6:$L$159,AU20)+INDEX('Reference data'!$M$6:$M$159,AU20)*G20)/'Reference data'!$V$7</f>
        <v>0</v>
      </c>
      <c r="Y20" s="42">
        <f>+(INDEX('Reference data'!$N$6:$N$159,AU20)+INDEX('Reference data'!$O$6:$O$159,AU20)*G20)/'Reference data'!$V$8</f>
        <v>0</v>
      </c>
      <c r="Z20" s="42">
        <f>+INDEX('Reference data'!$P$6:$P$159,AU20)*G20</f>
        <v>0</v>
      </c>
      <c r="AA20" s="42">
        <f>+INDEX('Reference data'!$Q$6:$Q$159,AU20)*G20</f>
        <v>0</v>
      </c>
      <c r="AB20" s="42">
        <f>+INDEX('Reference data'!$R$6:$R$159,AU20)*G20</f>
        <v>0</v>
      </c>
      <c r="AC20" s="41" t="str">
        <f>+IFERROR(INDEX('Service areas'!F$8:F$20,MATCH(Calculation!$H$7,'Service areas'!$A$8:$A$20,0))*X20,"")</f>
        <v/>
      </c>
      <c r="AD20" s="41" t="str">
        <f>+IFERROR(INDEX('Service areas'!G$8:G$20,MATCH(Calculation!$H$7,'Service areas'!$A$8:$A$20,0))*Y20,"")</f>
        <v/>
      </c>
      <c r="AE20" s="41" t="str">
        <f>+IFERROR(INDEX('Service areas'!H$8:H$20,MATCH(Calculation!$H$7,'Service areas'!$A$8:$A$20,0))*Z20,"")</f>
        <v/>
      </c>
      <c r="AF20" s="41" t="str">
        <f>+IFERROR(INDEX('Service areas'!I$8:I$20,MATCH(Calculation!$H$7,'Service areas'!$A$8:$A$20,0))*AA20,"")</f>
        <v/>
      </c>
      <c r="AG20" s="41" t="str">
        <f>+IFERROR(INDEX('Service areas'!J$8:J$20,MATCH(Calculation!$H$7,'Service areas'!$A$8:$A$20,0))*AB20,"")</f>
        <v/>
      </c>
      <c r="AH20" s="65">
        <f>SUM(AC20:AG20)</f>
        <v>0</v>
      </c>
      <c r="AI20" s="23"/>
      <c r="AJ20" s="23"/>
      <c r="AK20" s="23"/>
      <c r="AL20" s="23"/>
      <c r="AM20" s="23"/>
      <c r="AN20" s="23"/>
      <c r="AO20" s="23"/>
      <c r="AP20" s="23"/>
      <c r="AQ20" s="23"/>
      <c r="AR20" s="23"/>
      <c r="AS20" s="23"/>
      <c r="AT20" s="23"/>
      <c r="AU20" s="23">
        <f>IF(B20="",1,MATCH(B20,'Reference data'!$A$6:$A$161,0))</f>
        <v>1</v>
      </c>
    </row>
    <row r="21" spans="1:47" ht="15.75" customHeight="1" x14ac:dyDescent="0.3">
      <c r="A21" s="26"/>
      <c r="B21" s="287"/>
      <c r="C21" s="288"/>
      <c r="D21" s="288"/>
      <c r="E21" s="289"/>
      <c r="F21" s="213">
        <f>+INDEX('Reference data'!$C$6:$C$161,Calculation!$AU21)</f>
        <v>0</v>
      </c>
      <c r="G21" s="214"/>
      <c r="H21" s="215" t="str">
        <f>IF(AU21=1,"",(IF(INDEX('Reference data'!$B$6:$B$161,$AU21)="FPA","FPA",INDEX('Reference data'!$B$6:$B$161,$AU21)*IF(INDEX('Reference data'!$G$6:$G162,$AU21)="Other",INDEX('Service areas'!$E$8:$E$20,Calculation!$AU$7),INDEX('Service areas'!$D$8:$D$20,Calculation!$AU$7))/100)))</f>
        <v/>
      </c>
      <c r="I21" s="216"/>
      <c r="J21" s="194" t="str">
        <f>IF(AU21=1,"",INDEX('Reference data'!$D$6:$D$161,$AU21))</f>
        <v/>
      </c>
      <c r="K21" s="195"/>
      <c r="L21" s="199"/>
      <c r="M21" s="215" t="str">
        <f>IF(AU21=1,"",INDEX('Reference data'!$F$6:$F$161,$AU21))</f>
        <v/>
      </c>
      <c r="N21" s="216"/>
      <c r="O21" s="217" t="str">
        <f>+IF(AU21=1,"",MIN(IF(H21="FPA",I21,H21),IF(M21="FPA",N21,M21)))</f>
        <v/>
      </c>
      <c r="P21" s="218" t="str">
        <f>+IF(AU21=1,"",O21*G21)</f>
        <v/>
      </c>
      <c r="Q21" s="23"/>
      <c r="R21" s="217" t="str">
        <f>IF(AU21=1,"",IF($D$14="","",IF(H21="FPA",I21,H21)*$K$13))</f>
        <v/>
      </c>
      <c r="S21" s="217" t="str">
        <f>+IF(AU21=1,"",IF($D$14="","",IF(M21="FPA",N21*$K$13,M21*$K$13)))</f>
        <v/>
      </c>
      <c r="T21" s="217" t="str">
        <f t="shared" ref="T21:T24" si="0">+IF(AU21=1,"",IF($D$14="","",O21*$K$13))</f>
        <v/>
      </c>
      <c r="U21" s="218" t="str">
        <f>+IF(AU21=1,"",IF($D$14="","",T21*G21))</f>
        <v/>
      </c>
      <c r="V21" s="23"/>
      <c r="W21" s="230" t="str">
        <f>+IFERROR(INDEX('Reference data'!$Z$6:$AU$161,MATCH(Calculation!B21,'Reference data'!$A$6:$A$161,0),MATCH(Calculation!$D$10,'Reference data'!$Z$5:$AU$5,0)),"")</f>
        <v/>
      </c>
      <c r="X21" s="42">
        <f>+(INDEX('Reference data'!$L$6:$L$159,AU21)+INDEX('Reference data'!$M$6:$M$159,AU21)*G21)/'Reference data'!$V$7</f>
        <v>0</v>
      </c>
      <c r="Y21" s="42">
        <f>+(INDEX('Reference data'!$N$6:$N$159,AU21)+INDEX('Reference data'!$O$6:$O$159,AU21)*G21)/'Reference data'!$V$8</f>
        <v>0</v>
      </c>
      <c r="Z21" s="42">
        <f>+INDEX('Reference data'!$P$6:$P$159,AU21)*G21</f>
        <v>0</v>
      </c>
      <c r="AA21" s="42">
        <f>+INDEX('Reference data'!$Q$6:$Q$159,AU21)*G21</f>
        <v>0</v>
      </c>
      <c r="AB21" s="42">
        <f>+INDEX('Reference data'!$R$6:$R$159,AU21)*G21</f>
        <v>0</v>
      </c>
      <c r="AC21" s="41" t="str">
        <f>+IFERROR(INDEX('Service areas'!F$8:F$20,MATCH(Calculation!$H$7,'Service areas'!$A$8:$A$20,0))*X21,"")</f>
        <v/>
      </c>
      <c r="AD21" s="41" t="str">
        <f>+IFERROR(INDEX('Service areas'!G$8:G$20,MATCH(Calculation!$H$7,'Service areas'!$A$8:$A$20,0))*Y21,"")</f>
        <v/>
      </c>
      <c r="AE21" s="41" t="str">
        <f>+IFERROR(INDEX('Service areas'!H$8:H$20,MATCH(Calculation!$H$7,'Service areas'!$A$8:$A$20,0))*Z21,"")</f>
        <v/>
      </c>
      <c r="AF21" s="41" t="str">
        <f>+IFERROR(INDEX('Service areas'!I$8:I$20,MATCH(Calculation!$H$7,'Service areas'!$A$8:$A$20,0))*AA21,"")</f>
        <v/>
      </c>
      <c r="AG21" s="41" t="str">
        <f>+IFERROR(INDEX('Service areas'!J$8:J$20,MATCH(Calculation!$H$7,'Service areas'!$A$8:$A$20,0))*AB21,"")</f>
        <v/>
      </c>
      <c r="AH21" s="42">
        <f t="shared" ref="AH21:AH24" si="1">SUM(AC21:AG21)</f>
        <v>0</v>
      </c>
      <c r="AI21" s="23"/>
      <c r="AJ21" s="23"/>
      <c r="AK21" s="23"/>
      <c r="AL21" s="23"/>
      <c r="AM21" s="23"/>
      <c r="AN21" s="23"/>
      <c r="AO21" s="23"/>
      <c r="AP21" s="23"/>
      <c r="AQ21" s="23"/>
      <c r="AR21" s="23"/>
      <c r="AS21" s="23"/>
      <c r="AT21" s="23"/>
      <c r="AU21" s="23">
        <f>IF(B21="",1,MATCH(B21,'Reference data'!$A$6:$A$161,0))</f>
        <v>1</v>
      </c>
    </row>
    <row r="22" spans="1:47" ht="15.75" customHeight="1" x14ac:dyDescent="0.3">
      <c r="A22" s="26"/>
      <c r="B22" s="287"/>
      <c r="C22" s="288"/>
      <c r="D22" s="288"/>
      <c r="E22" s="289"/>
      <c r="F22" s="213">
        <f>+INDEX('Reference data'!$C$6:$C$161,Calculation!$AU22)</f>
        <v>0</v>
      </c>
      <c r="G22" s="214"/>
      <c r="H22" s="215" t="str">
        <f>IF(AU22=1,"",(IF(INDEX('Reference data'!$B$6:$B$161,$AU22)="FPA","FPA",INDEX('Reference data'!$B$6:$B$161,$AU22)*IF(INDEX('Reference data'!$G$6:$G163,$AU22)="Other",INDEX('Service areas'!$E$8:$E$20,Calculation!$AU$7),INDEX('Service areas'!$D$8:$D$20,Calculation!$AU$7))/100)))</f>
        <v/>
      </c>
      <c r="I22" s="216"/>
      <c r="J22" s="194" t="str">
        <f>IF(AU22=1,"",INDEX('Reference data'!$D$6:$D$161,$AU22))</f>
        <v/>
      </c>
      <c r="K22" s="195"/>
      <c r="L22" s="199"/>
      <c r="M22" s="215" t="str">
        <f>IF(AU22=1,"",INDEX('Reference data'!$F$6:$F$161,$AU22))</f>
        <v/>
      </c>
      <c r="N22" s="216"/>
      <c r="O22" s="217" t="str">
        <f>+IF(AU22=1,"",MIN(IF(H22="FPA",I22,H22),IF(M22="FPA",N22,M22)))</f>
        <v/>
      </c>
      <c r="P22" s="218" t="str">
        <f>+IF(AU22=1,"",O22*G22)</f>
        <v/>
      </c>
      <c r="Q22" s="23"/>
      <c r="R22" s="217" t="str">
        <f>IF(AU22=1,"",IF($D$14="","",IF(H22="FPA",I22,H22)*$K$13))</f>
        <v/>
      </c>
      <c r="S22" s="217" t="str">
        <f>+IF(AU22=1,"",IF($D$14="","",IF(M22="FPA",N22*$K$13,M22*$K$13)))</f>
        <v/>
      </c>
      <c r="T22" s="217" t="str">
        <f t="shared" si="0"/>
        <v/>
      </c>
      <c r="U22" s="218" t="str">
        <f>+IF(AU22=1,"",IF($D$14="","",T22*G22))</f>
        <v/>
      </c>
      <c r="V22" s="23"/>
      <c r="W22" s="230" t="str">
        <f>+IFERROR(INDEX('Reference data'!$Z$6:$AU$161,MATCH(Calculation!B22,'Reference data'!$A$6:$A$161,0),MATCH(Calculation!$D$10,'Reference data'!$Z$5:$AU$5,0)),"")</f>
        <v/>
      </c>
      <c r="X22" s="42">
        <f>+(INDEX('Reference data'!$L$6:$L$159,AU22)+INDEX('Reference data'!$M$6:$M$159,AU22)*G22)/'Reference data'!$V$7</f>
        <v>0</v>
      </c>
      <c r="Y22" s="42">
        <f>+(INDEX('Reference data'!$N$6:$N$159,AU22)+INDEX('Reference data'!$O$6:$O$159,AU22)*G22)/'Reference data'!$V$8</f>
        <v>0</v>
      </c>
      <c r="Z22" s="42">
        <f>+INDEX('Reference data'!$P$6:$P$159,AU22)*G22</f>
        <v>0</v>
      </c>
      <c r="AA22" s="42">
        <f>+INDEX('Reference data'!$Q$6:$Q$159,AU22)*G22</f>
        <v>0</v>
      </c>
      <c r="AB22" s="42">
        <f>+INDEX('Reference data'!$R$6:$R$159,AU22)*G22</f>
        <v>0</v>
      </c>
      <c r="AC22" s="41" t="str">
        <f>+IFERROR(INDEX('Service areas'!F$8:F$20,MATCH(Calculation!$H$7,'Service areas'!$A$8:$A$20,0))*X22,"")</f>
        <v/>
      </c>
      <c r="AD22" s="41" t="str">
        <f>+IFERROR(INDEX('Service areas'!G$8:G$20,MATCH(Calculation!$H$7,'Service areas'!$A$8:$A$20,0))*Y22,"")</f>
        <v/>
      </c>
      <c r="AE22" s="41" t="str">
        <f>+IFERROR(INDEX('Service areas'!H$8:H$20,MATCH(Calculation!$H$7,'Service areas'!$A$8:$A$20,0))*Z22,"")</f>
        <v/>
      </c>
      <c r="AF22" s="41" t="str">
        <f>+IFERROR(INDEX('Service areas'!I$8:I$20,MATCH(Calculation!$H$7,'Service areas'!$A$8:$A$20,0))*AA22,"")</f>
        <v/>
      </c>
      <c r="AG22" s="41" t="str">
        <f>+IFERROR(INDEX('Service areas'!J$8:J$20,MATCH(Calculation!$H$7,'Service areas'!$A$8:$A$20,0))*AB22,"")</f>
        <v/>
      </c>
      <c r="AH22" s="42">
        <f t="shared" si="1"/>
        <v>0</v>
      </c>
      <c r="AI22" s="23"/>
      <c r="AJ22" s="23"/>
      <c r="AK22" s="23"/>
      <c r="AL22" s="23"/>
      <c r="AM22" s="23"/>
      <c r="AN22" s="23"/>
      <c r="AO22" s="23"/>
      <c r="AP22" s="23"/>
      <c r="AQ22" s="23"/>
      <c r="AR22" s="23"/>
      <c r="AS22" s="23"/>
      <c r="AT22" s="23"/>
      <c r="AU22" s="23">
        <f>IF(B22="",1,MATCH(B22,'Reference data'!$A$6:$A$161,0))</f>
        <v>1</v>
      </c>
    </row>
    <row r="23" spans="1:47" ht="15.75" customHeight="1" x14ac:dyDescent="0.3">
      <c r="A23" s="26"/>
      <c r="B23" s="287"/>
      <c r="C23" s="288"/>
      <c r="D23" s="288"/>
      <c r="E23" s="289"/>
      <c r="F23" s="213">
        <f>+INDEX('Reference data'!$C$6:$C$161,Calculation!$AU23)</f>
        <v>0</v>
      </c>
      <c r="G23" s="214"/>
      <c r="H23" s="215" t="str">
        <f>IF(AU23=1,"",(IF(INDEX('Reference data'!$B$6:$B$161,$AU23)="FPA","FPA",INDEX('Reference data'!$B$6:$B$161,$AU23)*IF(INDEX('Reference data'!$G$6:$G164,$AU23)="Other",INDEX('Service areas'!$E$8:$E$20,Calculation!$AU$7),INDEX('Service areas'!$D$8:$D$20,Calculation!$AU$7))/100)))</f>
        <v/>
      </c>
      <c r="I23" s="216"/>
      <c r="J23" s="194" t="str">
        <f>IF(AU23=1,"",INDEX('Reference data'!$D$6:$D$161,$AU23))</f>
        <v/>
      </c>
      <c r="K23" s="195"/>
      <c r="L23" s="199"/>
      <c r="M23" s="215" t="str">
        <f>IF(AU23=1,"",INDEX('Reference data'!$F$6:$F$161,$AU23))</f>
        <v/>
      </c>
      <c r="N23" s="216"/>
      <c r="O23" s="217" t="str">
        <f>+IF(AU23=1,"",MIN(IF(H23="FPA",I23,H23),IF(M23="FPA",N23,M23)))</f>
        <v/>
      </c>
      <c r="P23" s="218" t="str">
        <f>+IF(AU23=1,"",O23*G23)</f>
        <v/>
      </c>
      <c r="Q23" s="23"/>
      <c r="R23" s="217" t="str">
        <f>IF(AU23=1,"",IF($D$14="","",IF(H23="FPA",I23,H23)*$K$13))</f>
        <v/>
      </c>
      <c r="S23" s="217" t="str">
        <f>+IF(AU23=1,"",IF($D$14="","",IF(M23="FPA",N23*$K$13,M23*$K$13)))</f>
        <v/>
      </c>
      <c r="T23" s="217" t="str">
        <f t="shared" si="0"/>
        <v/>
      </c>
      <c r="U23" s="218" t="str">
        <f>+IF(AU23=1,"",IF($D$14="","",T23*G23))</f>
        <v/>
      </c>
      <c r="V23" s="23"/>
      <c r="W23" s="230" t="str">
        <f>+IFERROR(INDEX('Reference data'!$Z$6:$AU$161,MATCH(Calculation!B23,'Reference data'!$A$6:$A$161,0),MATCH(Calculation!$D$10,'Reference data'!$Z$5:$AU$5,0)),"")</f>
        <v/>
      </c>
      <c r="X23" s="42">
        <f>+(INDEX('Reference data'!$L$6:$L$159,AU23)+INDEX('Reference data'!$M$6:$M$159,AU23)*G23)/'Reference data'!$V$7</f>
        <v>0</v>
      </c>
      <c r="Y23" s="42">
        <f>+(INDEX('Reference data'!$N$6:$N$159,AU23)+INDEX('Reference data'!$O$6:$O$159,AU23)*G23)/'Reference data'!$V$8</f>
        <v>0</v>
      </c>
      <c r="Z23" s="42">
        <f>+INDEX('Reference data'!$P$6:$P$159,AU23)*G23</f>
        <v>0</v>
      </c>
      <c r="AA23" s="42">
        <f>+INDEX('Reference data'!$Q$6:$Q$159,AU23)*G23</f>
        <v>0</v>
      </c>
      <c r="AB23" s="42">
        <f>+INDEX('Reference data'!$R$6:$R$159,AU23)*G23</f>
        <v>0</v>
      </c>
      <c r="AC23" s="41" t="str">
        <f>+IFERROR(INDEX('Service areas'!F$8:F$20,MATCH(Calculation!$H$7,'Service areas'!$A$8:$A$20,0))*X23,"")</f>
        <v/>
      </c>
      <c r="AD23" s="41" t="str">
        <f>+IFERROR(INDEX('Service areas'!G$8:G$20,MATCH(Calculation!$H$7,'Service areas'!$A$8:$A$20,0))*Y23,"")</f>
        <v/>
      </c>
      <c r="AE23" s="41" t="str">
        <f>+IFERROR(INDEX('Service areas'!H$8:H$20,MATCH(Calculation!$H$7,'Service areas'!$A$8:$A$20,0))*Z23,"")</f>
        <v/>
      </c>
      <c r="AF23" s="41" t="str">
        <f>+IFERROR(INDEX('Service areas'!I$8:I$20,MATCH(Calculation!$H$7,'Service areas'!$A$8:$A$20,0))*AA23,"")</f>
        <v/>
      </c>
      <c r="AG23" s="41" t="str">
        <f>+IFERROR(INDEX('Service areas'!J$8:J$20,MATCH(Calculation!$H$7,'Service areas'!$A$8:$A$20,0))*AB23,"")</f>
        <v/>
      </c>
      <c r="AH23" s="42">
        <f t="shared" si="1"/>
        <v>0</v>
      </c>
      <c r="AI23" s="23"/>
      <c r="AJ23" s="23"/>
      <c r="AK23" s="23"/>
      <c r="AL23" s="23"/>
      <c r="AM23" s="23"/>
      <c r="AN23" s="23"/>
      <c r="AO23" s="23"/>
      <c r="AP23" s="23"/>
      <c r="AQ23" s="23"/>
      <c r="AR23" s="23"/>
      <c r="AS23" s="23"/>
      <c r="AT23" s="23"/>
      <c r="AU23" s="23">
        <f>IF(B23="",1,MATCH(B23,'Reference data'!$A$6:$A$161,0))</f>
        <v>1</v>
      </c>
    </row>
    <row r="24" spans="1:47" ht="15.75" customHeight="1" x14ac:dyDescent="0.3">
      <c r="A24" s="26"/>
      <c r="B24" s="290"/>
      <c r="C24" s="291"/>
      <c r="D24" s="291"/>
      <c r="E24" s="292"/>
      <c r="F24" s="219">
        <f>+INDEX('Reference data'!$C$6:$C$161,Calculation!$AU24)</f>
        <v>0</v>
      </c>
      <c r="G24" s="220"/>
      <c r="H24" s="221" t="str">
        <f>IF(AU24=1,"",(IF(INDEX('Reference data'!$B$6:$B$161,$AU24)="FPA","FPA",INDEX('Reference data'!$B$6:$B$161,$AU24)*IF(INDEX('Reference data'!$G$6:$G165,$AU24)="Other",INDEX('Service areas'!$E$8:$E$20,Calculation!$AU$7),INDEX('Service areas'!$D$8:$D$20,Calculation!$AU$7))/100)))</f>
        <v/>
      </c>
      <c r="I24" s="222"/>
      <c r="J24" s="192" t="str">
        <f>IF(AU24=1,"",INDEX('Reference data'!$D$6:$D$161,$AU24))</f>
        <v/>
      </c>
      <c r="K24" s="193"/>
      <c r="L24" s="203"/>
      <c r="M24" s="221" t="str">
        <f>IF(AU24=1,"",INDEX('Reference data'!$F$6:$F$161,$AU24))</f>
        <v/>
      </c>
      <c r="N24" s="222"/>
      <c r="O24" s="223" t="str">
        <f>+IF(AU24=1,"",MIN(IF(H24="FPA",I24,H24),IF(M24="FPA",N24,M24)))</f>
        <v/>
      </c>
      <c r="P24" s="224" t="str">
        <f>+IF(AU24=1,"",O24*G24)</f>
        <v/>
      </c>
      <c r="Q24" s="23"/>
      <c r="R24" s="223" t="str">
        <f>IF(AU24=1,"",IF($D$14="","",IF(H24="FPA",I24,H24)*$K$13))</f>
        <v/>
      </c>
      <c r="S24" s="223" t="str">
        <f>+IF(AU24=1,"",IF($D$14="","",IF(M24="FPA",N24*$K$13,M24*$K$13)))</f>
        <v/>
      </c>
      <c r="T24" s="223" t="str">
        <f t="shared" si="0"/>
        <v/>
      </c>
      <c r="U24" s="224" t="str">
        <f>+IF(AU24=1,"",IF($D$14="","",T24*G24))</f>
        <v/>
      </c>
      <c r="V24" s="23"/>
      <c r="W24" s="232" t="str">
        <f>+IFERROR(INDEX('Reference data'!$Z$6:$AU$161,MATCH(Calculation!B24,'Reference data'!$A$6:$A$161,0),MATCH(Calculation!$D$10,'Reference data'!$Z$5:$AU$5,0)),"")</f>
        <v/>
      </c>
      <c r="X24" s="42">
        <f>+(INDEX('Reference data'!$L$6:$L$159,AU24)+INDEX('Reference data'!$M$6:$M$159,AU24)*G24)/'Reference data'!$V$7</f>
        <v>0</v>
      </c>
      <c r="Y24" s="42">
        <f>+(INDEX('Reference data'!$N$6:$N$159,AU24)+INDEX('Reference data'!$O$6:$O$159,AU24)*G24)/'Reference data'!$V$8</f>
        <v>0</v>
      </c>
      <c r="Z24" s="42">
        <f>+INDEX('Reference data'!$P$6:$P$159,AU24)*G24</f>
        <v>0</v>
      </c>
      <c r="AA24" s="42">
        <f>+INDEX('Reference data'!$Q$6:$Q$159,AU24)*G24</f>
        <v>0</v>
      </c>
      <c r="AB24" s="42">
        <f>+INDEX('Reference data'!$R$6:$R$159,AU24)*G24</f>
        <v>0</v>
      </c>
      <c r="AC24" s="41" t="str">
        <f>+IFERROR(INDEX('Service areas'!F$8:F$20,MATCH(Calculation!$H$7,'Service areas'!$A$8:$A$20,0))*X24,"")</f>
        <v/>
      </c>
      <c r="AD24" s="41" t="str">
        <f>+IFERROR(INDEX('Service areas'!G$8:G$20,MATCH(Calculation!$H$7,'Service areas'!$A$8:$A$20,0))*Y24,"")</f>
        <v/>
      </c>
      <c r="AE24" s="41" t="str">
        <f>+IFERROR(INDEX('Service areas'!H$8:H$20,MATCH(Calculation!$H$7,'Service areas'!$A$8:$A$20,0))*Z24,"")</f>
        <v/>
      </c>
      <c r="AF24" s="41" t="str">
        <f>+IFERROR(INDEX('Service areas'!I$8:I$20,MATCH(Calculation!$H$7,'Service areas'!$A$8:$A$20,0))*AA24,"")</f>
        <v/>
      </c>
      <c r="AG24" s="41" t="str">
        <f>+IFERROR(INDEX('Service areas'!J$8:J$20,MATCH(Calculation!$H$7,'Service areas'!$A$8:$A$20,0))*AB24,"")</f>
        <v/>
      </c>
      <c r="AH24" s="43">
        <f t="shared" si="1"/>
        <v>0</v>
      </c>
      <c r="AI24" s="23"/>
      <c r="AJ24" s="23"/>
      <c r="AK24" s="23"/>
      <c r="AL24" s="23"/>
      <c r="AM24" s="23"/>
      <c r="AN24" s="23"/>
      <c r="AO24" s="23"/>
      <c r="AP24" s="23"/>
      <c r="AQ24" s="23"/>
      <c r="AR24" s="23"/>
      <c r="AS24" s="23"/>
      <c r="AT24" s="23"/>
      <c r="AU24" s="23">
        <f>IF(B24="",1,MATCH(B24,'Reference data'!$A$6:$A$161,0))</f>
        <v>1</v>
      </c>
    </row>
    <row r="25" spans="1:47" ht="15.75" customHeight="1" x14ac:dyDescent="0.3">
      <c r="A25" s="26"/>
      <c r="B25" s="23" t="s">
        <v>64</v>
      </c>
      <c r="C25" s="258"/>
      <c r="D25" s="258"/>
      <c r="E25" s="258"/>
      <c r="F25" s="258"/>
      <c r="G25" s="258"/>
      <c r="H25" s="258"/>
      <c r="I25" s="258"/>
      <c r="J25" s="258"/>
      <c r="K25" s="258"/>
      <c r="L25" s="258"/>
      <c r="M25" s="258"/>
      <c r="N25" s="258"/>
      <c r="O25" s="258"/>
      <c r="P25" s="44">
        <f>SUM(P20:P24)</f>
        <v>0</v>
      </c>
      <c r="Q25" s="23"/>
      <c r="R25" s="23"/>
      <c r="S25" s="23"/>
      <c r="T25" s="23"/>
      <c r="U25" s="44">
        <f>SUM(U20:U24)</f>
        <v>0</v>
      </c>
      <c r="V25" s="23"/>
      <c r="W25" s="23"/>
      <c r="X25" s="68" t="s">
        <v>353</v>
      </c>
      <c r="Y25" s="69"/>
      <c r="Z25" s="69"/>
      <c r="AA25" s="69"/>
      <c r="AB25" s="70"/>
      <c r="AC25" s="39">
        <f>SUM(AC20:AC24)</f>
        <v>0</v>
      </c>
      <c r="AD25" s="39">
        <f t="shared" ref="AD25:AH25" si="2">SUM(AD20:AD24)</f>
        <v>0</v>
      </c>
      <c r="AE25" s="39">
        <f t="shared" si="2"/>
        <v>0</v>
      </c>
      <c r="AF25" s="39">
        <f t="shared" si="2"/>
        <v>0</v>
      </c>
      <c r="AG25" s="39">
        <f t="shared" si="2"/>
        <v>0</v>
      </c>
      <c r="AH25" s="39">
        <f t="shared" si="2"/>
        <v>0</v>
      </c>
      <c r="AI25" s="23"/>
      <c r="AJ25" s="23"/>
      <c r="AK25" s="23"/>
      <c r="AL25" s="23"/>
      <c r="AM25" s="23"/>
      <c r="AN25" s="23"/>
      <c r="AO25" s="23"/>
      <c r="AP25" s="23"/>
      <c r="AQ25" s="23"/>
      <c r="AR25" s="23"/>
      <c r="AS25" s="23"/>
      <c r="AT25" s="23"/>
      <c r="AU25" s="23">
        <v>0</v>
      </c>
    </row>
    <row r="26" spans="1:47" ht="15.75" customHeight="1" x14ac:dyDescent="0.3">
      <c r="A26" s="26"/>
      <c r="B26" s="23"/>
      <c r="C26" s="23"/>
      <c r="D26" s="23"/>
      <c r="E26" s="23"/>
      <c r="F26" s="23"/>
      <c r="G26" s="23"/>
      <c r="H26" s="23"/>
      <c r="I26" s="23"/>
      <c r="J26" s="23"/>
      <c r="K26" s="23"/>
      <c r="L26" s="23"/>
      <c r="M26" s="23"/>
      <c r="N26" s="23"/>
      <c r="O26" s="23"/>
      <c r="P26" s="23"/>
      <c r="Q26" s="23"/>
      <c r="R26" s="23"/>
      <c r="S26" s="23"/>
      <c r="T26" s="23"/>
      <c r="U26" s="23"/>
      <c r="V26" s="23"/>
      <c r="W26" s="23"/>
      <c r="X26" s="68" t="s">
        <v>354</v>
      </c>
      <c r="Y26" s="69"/>
      <c r="Z26" s="69"/>
      <c r="AA26" s="69"/>
      <c r="AB26" s="70"/>
      <c r="AC26" s="66">
        <f>+IF($AH$25=0,0,AC25/$AH$25)</f>
        <v>0</v>
      </c>
      <c r="AD26" s="66">
        <f t="shared" ref="AD26:AH26" si="3">+IF($AH$25=0,0,AD25/$AH$25)</f>
        <v>0</v>
      </c>
      <c r="AE26" s="66">
        <f t="shared" si="3"/>
        <v>0</v>
      </c>
      <c r="AF26" s="66">
        <f t="shared" si="3"/>
        <v>0</v>
      </c>
      <c r="AG26" s="66">
        <f t="shared" si="3"/>
        <v>0</v>
      </c>
      <c r="AH26" s="66">
        <f t="shared" si="3"/>
        <v>0</v>
      </c>
      <c r="AI26" s="23"/>
      <c r="AJ26" s="23"/>
      <c r="AK26" s="23"/>
      <c r="AL26" s="23"/>
      <c r="AM26" s="23"/>
      <c r="AN26" s="23"/>
      <c r="AO26" s="23"/>
      <c r="AP26" s="23"/>
      <c r="AQ26" s="23"/>
      <c r="AR26" s="23"/>
      <c r="AS26" s="23"/>
      <c r="AT26" s="23"/>
      <c r="AU26" s="23"/>
    </row>
    <row r="27" spans="1:47" ht="16.5" x14ac:dyDescent="0.3">
      <c r="A27" s="26" t="s">
        <v>88</v>
      </c>
      <c r="B27" s="27" t="s">
        <v>89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6.5" customHeight="1" x14ac:dyDescent="0.3">
      <c r="A28" s="26"/>
      <c r="B28" s="259" t="s">
        <v>80</v>
      </c>
      <c r="C28" s="260"/>
      <c r="D28" s="260"/>
      <c r="E28" s="261"/>
      <c r="F28" s="241" t="s">
        <v>0</v>
      </c>
      <c r="G28" s="241" t="s">
        <v>81</v>
      </c>
      <c r="H28" s="244" t="str">
        <f>+H17</f>
        <v>At time of raising charge notice (Dec'19)</v>
      </c>
      <c r="I28" s="245"/>
      <c r="J28" s="245"/>
      <c r="K28" s="245"/>
      <c r="L28" s="245"/>
      <c r="M28" s="245"/>
      <c r="N28" s="245"/>
      <c r="O28" s="245"/>
      <c r="P28" s="246"/>
      <c r="Q28" s="23"/>
      <c r="R28" s="244" t="str">
        <f>+R17</f>
        <v>At payment  (Dec'23)</v>
      </c>
      <c r="S28" s="245"/>
      <c r="T28" s="245"/>
      <c r="U28" s="246"/>
      <c r="V28" s="23"/>
      <c r="W28" s="247" t="s">
        <v>445</v>
      </c>
      <c r="X28" s="244" t="s">
        <v>364</v>
      </c>
      <c r="Y28" s="245"/>
      <c r="Z28" s="245"/>
      <c r="AA28" s="245"/>
      <c r="AB28" s="246"/>
      <c r="AC28" s="244" t="s">
        <v>365</v>
      </c>
      <c r="AD28" s="245"/>
      <c r="AE28" s="245"/>
      <c r="AF28" s="245"/>
      <c r="AG28" s="245"/>
      <c r="AH28" s="246"/>
      <c r="AI28" s="23"/>
      <c r="AJ28" s="23"/>
      <c r="AK28" s="23"/>
      <c r="AL28" s="23"/>
      <c r="AM28" s="23"/>
      <c r="AN28" s="23"/>
      <c r="AO28" s="23"/>
      <c r="AP28" s="23"/>
      <c r="AQ28" s="23"/>
      <c r="AR28" s="23"/>
      <c r="AS28" s="23"/>
      <c r="AT28" s="23"/>
      <c r="AU28" s="23"/>
    </row>
    <row r="29" spans="1:47" ht="28.5" customHeight="1" x14ac:dyDescent="0.3">
      <c r="A29" s="26"/>
      <c r="B29" s="298"/>
      <c r="C29" s="299"/>
      <c r="D29" s="299"/>
      <c r="E29" s="300"/>
      <c r="F29" s="242"/>
      <c r="G29" s="242"/>
      <c r="H29" s="262" t="s">
        <v>453</v>
      </c>
      <c r="I29" s="263"/>
      <c r="J29" s="244" t="s">
        <v>456</v>
      </c>
      <c r="K29" s="245"/>
      <c r="L29" s="245"/>
      <c r="M29" s="245"/>
      <c r="N29" s="246"/>
      <c r="O29" s="247" t="s">
        <v>83</v>
      </c>
      <c r="P29" s="247" t="s">
        <v>84</v>
      </c>
      <c r="Q29" s="23"/>
      <c r="R29" s="247" t="s">
        <v>453</v>
      </c>
      <c r="S29" s="247" t="s">
        <v>414</v>
      </c>
      <c r="T29" s="247" t="s">
        <v>83</v>
      </c>
      <c r="U29" s="247" t="s">
        <v>84</v>
      </c>
      <c r="V29" s="23"/>
      <c r="W29" s="310"/>
      <c r="X29" s="247" t="s">
        <v>344</v>
      </c>
      <c r="Y29" s="247" t="s">
        <v>345</v>
      </c>
      <c r="Z29" s="247" t="s">
        <v>280</v>
      </c>
      <c r="AA29" s="247" t="s">
        <v>347</v>
      </c>
      <c r="AB29" s="247" t="s">
        <v>346</v>
      </c>
      <c r="AC29" s="247" t="s">
        <v>20</v>
      </c>
      <c r="AD29" s="247" t="s">
        <v>21</v>
      </c>
      <c r="AE29" s="247" t="s">
        <v>22</v>
      </c>
      <c r="AF29" s="247" t="s">
        <v>23</v>
      </c>
      <c r="AG29" s="247" t="s">
        <v>24</v>
      </c>
      <c r="AH29" s="247" t="s">
        <v>25</v>
      </c>
      <c r="AI29" s="23"/>
      <c r="AJ29" s="23"/>
      <c r="AK29" s="23"/>
      <c r="AL29" s="23"/>
      <c r="AM29" s="23"/>
      <c r="AN29" s="23"/>
      <c r="AO29" s="23"/>
      <c r="AP29" s="23"/>
      <c r="AQ29" s="23"/>
      <c r="AR29" s="23"/>
      <c r="AS29" s="23"/>
      <c r="AT29" s="23"/>
      <c r="AU29" s="23"/>
    </row>
    <row r="30" spans="1:47" ht="15.75" customHeight="1" x14ac:dyDescent="0.3">
      <c r="A30" s="26"/>
      <c r="B30" s="301"/>
      <c r="C30" s="302"/>
      <c r="D30" s="302"/>
      <c r="E30" s="303"/>
      <c r="F30" s="243"/>
      <c r="G30" s="243"/>
      <c r="H30" s="37" t="s">
        <v>454</v>
      </c>
      <c r="I30" s="37" t="s">
        <v>85</v>
      </c>
      <c r="J30" s="244" t="s">
        <v>82</v>
      </c>
      <c r="K30" s="245"/>
      <c r="L30" s="246"/>
      <c r="M30" s="37" t="s">
        <v>86</v>
      </c>
      <c r="N30" s="37" t="s">
        <v>85</v>
      </c>
      <c r="O30" s="248"/>
      <c r="P30" s="248"/>
      <c r="Q30" s="23"/>
      <c r="R30" s="248"/>
      <c r="S30" s="248"/>
      <c r="T30" s="248"/>
      <c r="U30" s="248"/>
      <c r="V30" s="23"/>
      <c r="W30" s="248"/>
      <c r="X30" s="248"/>
      <c r="Y30" s="248"/>
      <c r="Z30" s="248"/>
      <c r="AA30" s="248"/>
      <c r="AB30" s="248"/>
      <c r="AC30" s="248"/>
      <c r="AD30" s="248"/>
      <c r="AE30" s="248"/>
      <c r="AF30" s="248"/>
      <c r="AG30" s="248"/>
      <c r="AH30" s="248"/>
      <c r="AI30" s="23"/>
      <c r="AJ30" s="23"/>
      <c r="AK30" s="23"/>
      <c r="AL30" s="23"/>
      <c r="AM30" s="23"/>
      <c r="AN30" s="23"/>
      <c r="AO30" s="23"/>
      <c r="AP30" s="23"/>
      <c r="AQ30" s="23"/>
      <c r="AR30" s="23"/>
      <c r="AS30" s="23"/>
      <c r="AT30" s="23"/>
      <c r="AU30" s="23"/>
    </row>
    <row r="31" spans="1:47" ht="15" customHeight="1" x14ac:dyDescent="0.3">
      <c r="A31" s="26"/>
      <c r="B31" s="295"/>
      <c r="C31" s="296"/>
      <c r="D31" s="296"/>
      <c r="E31" s="297"/>
      <c r="F31" s="207">
        <f>+INDEX('Reference data'!$C$6:$C$161,Calculation!$AU31)</f>
        <v>0</v>
      </c>
      <c r="G31" s="208"/>
      <c r="H31" s="209" t="str">
        <f>IF(AU31=1,"",(IF(INDEX('Reference data'!$B$6:$B$161,$AU31)="FPA","FPA",INDEX('Reference data'!$B$6:$B$161,$AU31)*IF(INDEX('Reference data'!$G$6:$G172,$AU31)="Other",INDEX('Service areas'!$E$8:$E$20,Calculation!$AU$7),INDEX('Service areas'!$D$8:$D$20,Calculation!$AU$7))/100)))</f>
        <v/>
      </c>
      <c r="I31" s="210"/>
      <c r="J31" s="190" t="str">
        <f>IF(AU31=1,"",INDEX('Reference data'!$D$6:$D$161,$AU31))</f>
        <v/>
      </c>
      <c r="K31" s="191"/>
      <c r="L31" s="198"/>
      <c r="M31" s="209" t="str">
        <f>IF(AU31=1,"",INDEX('Reference data'!$F$6:$F$161,$AU31))</f>
        <v/>
      </c>
      <c r="N31" s="210"/>
      <c r="O31" s="211" t="str">
        <f>+IF(AU31=1,"",MIN(IF(H31="FPA",I31,H31),IF(M31="FPA",N31,M31)))</f>
        <v/>
      </c>
      <c r="P31" s="212" t="str">
        <f>+IF(AU31=1,"",O31*G31)</f>
        <v/>
      </c>
      <c r="Q31" s="23"/>
      <c r="R31" s="211" t="str">
        <f>IF(AU31=1,"",IF($D$14="","",IF(H31="FPA",I31,H31)*$K$13))</f>
        <v/>
      </c>
      <c r="S31" s="211" t="str">
        <f>+IF(AU31=1,"",IF($D$14="","",IF(M31="FPA",N31*$K$13,M31*$K$13)))</f>
        <v/>
      </c>
      <c r="T31" s="211" t="str">
        <f>+IF(AU31=1,"",IF($D$14="","",O31*$K$13))</f>
        <v/>
      </c>
      <c r="U31" s="212" t="str">
        <f>+IF(AU31=1,"",IF($D$14="","",T31*G31))</f>
        <v/>
      </c>
      <c r="V31" s="23"/>
      <c r="W31" s="231" t="str">
        <f>+IFERROR(INDEX('Reference data'!$Z$6:$AU$161,MATCH(Calculation!B31,'Reference data'!$A$6:$A$161,0),MATCH(Calculation!$D$10,'Reference data'!$Z$5:$AU$5,0)),"")</f>
        <v/>
      </c>
      <c r="X31" s="40">
        <f>+(INDEX('Reference data'!$L$6:$L$159,AU31)+INDEX('Reference data'!$M$6:$M$159,AU31)*G31)/'Reference data'!$V$7</f>
        <v>0</v>
      </c>
      <c r="Y31" s="40">
        <f>+(INDEX('Reference data'!$N$6:$N$159,AU31)+INDEX('Reference data'!$O$6:$O$159,AU31)*G31)/'Reference data'!$V$8</f>
        <v>0</v>
      </c>
      <c r="Z31" s="40">
        <f>+INDEX('Reference data'!$P$6:$P$159,AU31)*G31</f>
        <v>0</v>
      </c>
      <c r="AA31" s="40">
        <f>+INDEX('Reference data'!$Q$6:$Q$159,AU31)*G31</f>
        <v>0</v>
      </c>
      <c r="AB31" s="40">
        <f>+INDEX('Reference data'!$R$6:$R$159,AU31)*G31</f>
        <v>0</v>
      </c>
      <c r="AC31" s="41" t="str">
        <f>+IFERROR(INDEX('Service areas'!F$8:F$20,MATCH(Calculation!$H$7,'Service areas'!$A$8:$A$20,0))*X31,"")</f>
        <v/>
      </c>
      <c r="AD31" s="41" t="str">
        <f>+IFERROR(INDEX('Service areas'!G$8:G$20,MATCH(Calculation!$H$7,'Service areas'!$A$8:$A$20,0))*Y31,"")</f>
        <v/>
      </c>
      <c r="AE31" s="41" t="str">
        <f>+IFERROR(INDEX('Service areas'!H$8:H$20,MATCH(Calculation!$H$7,'Service areas'!$A$8:$A$20,0))*Z31,"")</f>
        <v/>
      </c>
      <c r="AF31" s="41" t="str">
        <f>+IFERROR(INDEX('Service areas'!I$8:I$20,MATCH(Calculation!$H$7,'Service areas'!$A$8:$A$20,0))*AA31,"")</f>
        <v/>
      </c>
      <c r="AG31" s="41" t="str">
        <f>+IFERROR(INDEX('Service areas'!J$8:J$20,MATCH(Calculation!$H$7,'Service areas'!$A$8:$A$20,0))*AB31,"")</f>
        <v/>
      </c>
      <c r="AH31" s="65">
        <f>SUM(AC31:AG31)</f>
        <v>0</v>
      </c>
      <c r="AI31" s="23"/>
      <c r="AJ31" s="23"/>
      <c r="AK31" s="23"/>
      <c r="AL31" s="23"/>
      <c r="AM31" s="23"/>
      <c r="AN31" s="23"/>
      <c r="AO31" s="23"/>
      <c r="AP31" s="23"/>
      <c r="AQ31" s="23"/>
      <c r="AR31" s="23"/>
      <c r="AS31" s="23"/>
      <c r="AT31" s="23"/>
      <c r="AU31" s="23">
        <f>IF(B31="",1,MATCH(B31,'Reference data'!$A$6:$A$161,0))</f>
        <v>1</v>
      </c>
    </row>
    <row r="32" spans="1:47" ht="15" customHeight="1" x14ac:dyDescent="0.3">
      <c r="A32" s="26"/>
      <c r="B32" s="287"/>
      <c r="C32" s="288"/>
      <c r="D32" s="288"/>
      <c r="E32" s="289"/>
      <c r="F32" s="213">
        <f>+INDEX('Reference data'!$C$6:$C$161,Calculation!$AU32)</f>
        <v>0</v>
      </c>
      <c r="G32" s="214"/>
      <c r="H32" s="215" t="str">
        <f>IF(AU32=1,"",(IF(INDEX('Reference data'!$B$6:$B$161,$AU32)="FPA","FPA",INDEX('Reference data'!$B$6:$B$161,$AU32)*IF(INDEX('Reference data'!$G$6:$G173,$AU32)="Other",INDEX('Service areas'!$E$8:$E$20,Calculation!$AU$7),INDEX('Service areas'!$D$8:$D$20,Calculation!$AU$7))/100)))</f>
        <v/>
      </c>
      <c r="I32" s="216"/>
      <c r="J32" s="194" t="str">
        <f>IF(AU32=1,"",INDEX('Reference data'!$D$6:$D$161,$AU32))</f>
        <v/>
      </c>
      <c r="K32" s="195"/>
      <c r="L32" s="199"/>
      <c r="M32" s="215" t="str">
        <f>IF(AU32=1,"",INDEX('Reference data'!$F$6:$F$161,$AU32))</f>
        <v/>
      </c>
      <c r="N32" s="216"/>
      <c r="O32" s="217" t="str">
        <f>+IF(AU32=1,"",MIN(IF(H32="FPA",I32,H32),IF(M32="FPA",N32,M32)))</f>
        <v/>
      </c>
      <c r="P32" s="218" t="str">
        <f>+IF(AU32=1,"",O32*G32)</f>
        <v/>
      </c>
      <c r="Q32" s="23"/>
      <c r="R32" s="217" t="str">
        <f>IF(AU32=1,"",IF($D$14="","",IF(H32="FPA",I32,H32)*$K$13))</f>
        <v/>
      </c>
      <c r="S32" s="217" t="str">
        <f>+IF(AU32=1,"",IF($D$14="","",IF(M32="FPA",N32*$K$13,M32*$K$13)))</f>
        <v/>
      </c>
      <c r="T32" s="217" t="str">
        <f t="shared" ref="T32:T35" si="4">+IF(AU32=1,"",IF($D$14="","",O32*$K$13))</f>
        <v/>
      </c>
      <c r="U32" s="218" t="str">
        <f>+IF(AU32=1,"",IF($D$14="","",T32*G32))</f>
        <v/>
      </c>
      <c r="V32" s="23"/>
      <c r="W32" s="230" t="str">
        <f>+IFERROR(INDEX('Reference data'!$Z$6:$AU$161,MATCH(Calculation!B32,'Reference data'!$A$6:$A$161,0),MATCH(Calculation!$D$10,'Reference data'!$Z$5:$AU$5,0)),"")</f>
        <v/>
      </c>
      <c r="X32" s="42">
        <f>+(INDEX('Reference data'!$L$6:$L$159,AU32)+INDEX('Reference data'!$M$6:$M$159,AU32)*G32)/'Reference data'!$V$7</f>
        <v>0</v>
      </c>
      <c r="Y32" s="42">
        <f>+(INDEX('Reference data'!$N$6:$N$159,AU32)+INDEX('Reference data'!$O$6:$O$159,AU32)*G32)/'Reference data'!$V$8</f>
        <v>0</v>
      </c>
      <c r="Z32" s="42">
        <f>+INDEX('Reference data'!$P$6:$P$159,AU32)*G32</f>
        <v>0</v>
      </c>
      <c r="AA32" s="42">
        <f>+INDEX('Reference data'!$Q$6:$Q$159,AU32)*G32</f>
        <v>0</v>
      </c>
      <c r="AB32" s="42">
        <f>+INDEX('Reference data'!$R$6:$R$159,AU32)*G32</f>
        <v>0</v>
      </c>
      <c r="AC32" s="41" t="str">
        <f>+IFERROR(INDEX('Service areas'!F$8:F$20,MATCH(Calculation!$H$7,'Service areas'!$A$8:$A$20,0))*X32,"")</f>
        <v/>
      </c>
      <c r="AD32" s="41" t="str">
        <f>+IFERROR(INDEX('Service areas'!G$8:G$20,MATCH(Calculation!$H$7,'Service areas'!$A$8:$A$20,0))*Y32,"")</f>
        <v/>
      </c>
      <c r="AE32" s="41" t="str">
        <f>+IFERROR(INDEX('Service areas'!H$8:H$20,MATCH(Calculation!$H$7,'Service areas'!$A$8:$A$20,0))*Z32,"")</f>
        <v/>
      </c>
      <c r="AF32" s="41" t="str">
        <f>+IFERROR(INDEX('Service areas'!I$8:I$20,MATCH(Calculation!$H$7,'Service areas'!$A$8:$A$20,0))*AA32,"")</f>
        <v/>
      </c>
      <c r="AG32" s="41" t="str">
        <f>+IFERROR(INDEX('Service areas'!J$8:J$20,MATCH(Calculation!$H$7,'Service areas'!$A$8:$A$20,0))*AB32,"")</f>
        <v/>
      </c>
      <c r="AH32" s="42">
        <f t="shared" ref="AH32:AH35" si="5">SUM(AC32:AG32)</f>
        <v>0</v>
      </c>
      <c r="AI32" s="23"/>
      <c r="AJ32" s="23"/>
      <c r="AK32" s="23"/>
      <c r="AL32" s="23"/>
      <c r="AM32" s="23"/>
      <c r="AN32" s="23"/>
      <c r="AO32" s="23"/>
      <c r="AP32" s="23"/>
      <c r="AQ32" s="23"/>
      <c r="AR32" s="23"/>
      <c r="AS32" s="23"/>
      <c r="AT32" s="23"/>
      <c r="AU32" s="23">
        <f>IF(B32="",1,MATCH(B32,'Reference data'!$A$6:$A$161,0))</f>
        <v>1</v>
      </c>
    </row>
    <row r="33" spans="1:47" ht="15" customHeight="1" x14ac:dyDescent="0.3">
      <c r="A33" s="26"/>
      <c r="B33" s="287"/>
      <c r="C33" s="288"/>
      <c r="D33" s="288"/>
      <c r="E33" s="289"/>
      <c r="F33" s="213">
        <f>+INDEX('Reference data'!$C$6:$C$161,Calculation!$AU33)</f>
        <v>0</v>
      </c>
      <c r="G33" s="214"/>
      <c r="H33" s="215" t="str">
        <f>IF(AU33=1,"",(IF(INDEX('Reference data'!$B$6:$B$161,$AU33)="FPA","FPA",INDEX('Reference data'!$B$6:$B$161,$AU33)*IF(INDEX('Reference data'!$G$6:$G174,$AU33)="Other",INDEX('Service areas'!$E$8:$E$20,Calculation!$AU$7),INDEX('Service areas'!$D$8:$D$20,Calculation!$AU$7))/100)))</f>
        <v/>
      </c>
      <c r="I33" s="216"/>
      <c r="J33" s="194" t="str">
        <f>IF(AU33=1,"",INDEX('Reference data'!$D$6:$D$161,$AU33))</f>
        <v/>
      </c>
      <c r="K33" s="195"/>
      <c r="L33" s="199"/>
      <c r="M33" s="215" t="str">
        <f>IF(AU33=1,"",INDEX('Reference data'!$F$6:$F$161,$AU33))</f>
        <v/>
      </c>
      <c r="N33" s="216"/>
      <c r="O33" s="217" t="str">
        <f>+IF(AU33=1,"",MIN(IF(H33="FPA",I33,H33),IF(M33="FPA",N33,M33)))</f>
        <v/>
      </c>
      <c r="P33" s="218" t="str">
        <f>+IF(AU33=1,"",O33*G33)</f>
        <v/>
      </c>
      <c r="Q33" s="23"/>
      <c r="R33" s="217" t="str">
        <f>IF(AU33=1,"",IF($D$14="","",IF(H33="FPA",I33,H33)*$K$13))</f>
        <v/>
      </c>
      <c r="S33" s="217" t="str">
        <f>+IF(AU33=1,"",IF($D$14="","",IF(M33="FPA",N33*$K$13,M33*$K$13)))</f>
        <v/>
      </c>
      <c r="T33" s="217" t="str">
        <f t="shared" si="4"/>
        <v/>
      </c>
      <c r="U33" s="218" t="str">
        <f>+IF(AU33=1,"",IF($D$14="","",T33*G33))</f>
        <v/>
      </c>
      <c r="V33" s="23"/>
      <c r="W33" s="230" t="str">
        <f>+IFERROR(INDEX('Reference data'!$Z$6:$AU$161,MATCH(Calculation!B33,'Reference data'!$A$6:$A$161,0),MATCH(Calculation!$D$10,'Reference data'!$Z$5:$AU$5,0)),"")</f>
        <v/>
      </c>
      <c r="X33" s="42">
        <f>+(INDEX('Reference data'!$L$6:$L$159,AU33)+INDEX('Reference data'!$M$6:$M$159,AU33)*G33)/'Reference data'!$V$7</f>
        <v>0</v>
      </c>
      <c r="Y33" s="42">
        <f>+(INDEX('Reference data'!$N$6:$N$159,AU33)+INDEX('Reference data'!$O$6:$O$159,AU33)*G33)/'Reference data'!$V$8</f>
        <v>0</v>
      </c>
      <c r="Z33" s="42">
        <f>+INDEX('Reference data'!$P$6:$P$159,AU33)*G33</f>
        <v>0</v>
      </c>
      <c r="AA33" s="42">
        <f>+INDEX('Reference data'!$Q$6:$Q$159,AU33)*G33</f>
        <v>0</v>
      </c>
      <c r="AB33" s="42">
        <f>+INDEX('Reference data'!$R$6:$R$159,AU33)*G33</f>
        <v>0</v>
      </c>
      <c r="AC33" s="41" t="str">
        <f>+IFERROR(INDEX('Service areas'!F$8:F$20,MATCH(Calculation!$H$7,'Service areas'!$A$8:$A$20,0))*X33,"")</f>
        <v/>
      </c>
      <c r="AD33" s="41" t="str">
        <f>+IFERROR(INDEX('Service areas'!G$8:G$20,MATCH(Calculation!$H$7,'Service areas'!$A$8:$A$20,0))*Y33,"")</f>
        <v/>
      </c>
      <c r="AE33" s="41" t="str">
        <f>+IFERROR(INDEX('Service areas'!H$8:H$20,MATCH(Calculation!$H$7,'Service areas'!$A$8:$A$20,0))*Z33,"")</f>
        <v/>
      </c>
      <c r="AF33" s="41" t="str">
        <f>+IFERROR(INDEX('Service areas'!I$8:I$20,MATCH(Calculation!$H$7,'Service areas'!$A$8:$A$20,0))*AA33,"")</f>
        <v/>
      </c>
      <c r="AG33" s="41" t="str">
        <f>+IFERROR(INDEX('Service areas'!J$8:J$20,MATCH(Calculation!$H$7,'Service areas'!$A$8:$A$20,0))*AB33,"")</f>
        <v/>
      </c>
      <c r="AH33" s="42">
        <f t="shared" si="5"/>
        <v>0</v>
      </c>
      <c r="AI33" s="23"/>
      <c r="AJ33" s="23"/>
      <c r="AK33" s="23"/>
      <c r="AL33" s="23"/>
      <c r="AM33" s="23"/>
      <c r="AN33" s="23"/>
      <c r="AO33" s="23"/>
      <c r="AP33" s="23"/>
      <c r="AQ33" s="23"/>
      <c r="AR33" s="23"/>
      <c r="AS33" s="23"/>
      <c r="AT33" s="23"/>
      <c r="AU33" s="23">
        <f>IF(B33="",1,MATCH(B33,'Reference data'!$A$6:$A$161,0))</f>
        <v>1</v>
      </c>
    </row>
    <row r="34" spans="1:47" ht="15" customHeight="1" x14ac:dyDescent="0.3">
      <c r="A34" s="26"/>
      <c r="B34" s="287"/>
      <c r="C34" s="288"/>
      <c r="D34" s="288"/>
      <c r="E34" s="289"/>
      <c r="F34" s="213">
        <f>+INDEX('Reference data'!$C$6:$C$161,Calculation!$AU34)</f>
        <v>0</v>
      </c>
      <c r="G34" s="214"/>
      <c r="H34" s="215" t="str">
        <f>IF(AU34=1,"",(IF(INDEX('Reference data'!$B$6:$B$161,$AU34)="FPA","FPA",INDEX('Reference data'!$B$6:$B$161,$AU34)*IF(INDEX('Reference data'!$G$6:$G175,$AU34)="Other",INDEX('Service areas'!$E$8:$E$20,Calculation!$AU$7),INDEX('Service areas'!$D$8:$D$20,Calculation!$AU$7))/100)))</f>
        <v/>
      </c>
      <c r="I34" s="216"/>
      <c r="J34" s="194" t="str">
        <f>IF(AU34=1,"",INDEX('Reference data'!$D$6:$D$161,$AU34))</f>
        <v/>
      </c>
      <c r="K34" s="195"/>
      <c r="L34" s="199"/>
      <c r="M34" s="215" t="str">
        <f>IF(AU34=1,"",INDEX('Reference data'!$F$6:$F$161,$AU34))</f>
        <v/>
      </c>
      <c r="N34" s="216"/>
      <c r="O34" s="217" t="str">
        <f>+IF(AU34=1,"",MIN(IF(H34="FPA",I34,H34),IF(M34="FPA",N34,M34)))</f>
        <v/>
      </c>
      <c r="P34" s="218" t="str">
        <f>+IF(AU34=1,"",O34*G34)</f>
        <v/>
      </c>
      <c r="Q34" s="23"/>
      <c r="R34" s="217" t="str">
        <f>IF(AU34=1,"",IF($D$14="","",IF(H34="FPA",I34,H34)*$K$13))</f>
        <v/>
      </c>
      <c r="S34" s="217" t="str">
        <f>+IF(AU34=1,"",IF($D$14="","",IF(M34="FPA",N34*$K$13,M34*$K$13)))</f>
        <v/>
      </c>
      <c r="T34" s="217" t="str">
        <f t="shared" si="4"/>
        <v/>
      </c>
      <c r="U34" s="218" t="str">
        <f>+IF(AU34=1,"",IF($D$14="","",T34*G34))</f>
        <v/>
      </c>
      <c r="V34" s="23"/>
      <c r="W34" s="230" t="str">
        <f>+IFERROR(INDEX('Reference data'!$Z$6:$AU$161,MATCH(Calculation!B34,'Reference data'!$A$6:$A$161,0),MATCH(Calculation!$D$10,'Reference data'!$Z$5:$AU$5,0)),"")</f>
        <v/>
      </c>
      <c r="X34" s="42">
        <f>+(INDEX('Reference data'!$L$6:$L$159,AU34)+INDEX('Reference data'!$M$6:$M$159,AU34)*G34)/'Reference data'!$V$7</f>
        <v>0</v>
      </c>
      <c r="Y34" s="42">
        <f>+(INDEX('Reference data'!$N$6:$N$159,AU34)+INDEX('Reference data'!$O$6:$O$159,AU34)*G34)/'Reference data'!$V$8</f>
        <v>0</v>
      </c>
      <c r="Z34" s="42">
        <f>+INDEX('Reference data'!$P$6:$P$159,AU34)*G34</f>
        <v>0</v>
      </c>
      <c r="AA34" s="42">
        <f>+INDEX('Reference data'!$Q$6:$Q$159,AU34)*G34</f>
        <v>0</v>
      </c>
      <c r="AB34" s="42">
        <f>+INDEX('Reference data'!$R$6:$R$159,AU34)*G34</f>
        <v>0</v>
      </c>
      <c r="AC34" s="41" t="str">
        <f>+IFERROR(INDEX('Service areas'!F$8:F$20,MATCH(Calculation!$H$7,'Service areas'!$A$8:$A$20,0))*X34,"")</f>
        <v/>
      </c>
      <c r="AD34" s="41" t="str">
        <f>+IFERROR(INDEX('Service areas'!G$8:G$20,MATCH(Calculation!$H$7,'Service areas'!$A$8:$A$20,0))*Y34,"")</f>
        <v/>
      </c>
      <c r="AE34" s="41" t="str">
        <f>+IFERROR(INDEX('Service areas'!H$8:H$20,MATCH(Calculation!$H$7,'Service areas'!$A$8:$A$20,0))*Z34,"")</f>
        <v/>
      </c>
      <c r="AF34" s="41" t="str">
        <f>+IFERROR(INDEX('Service areas'!I$8:I$20,MATCH(Calculation!$H$7,'Service areas'!$A$8:$A$20,0))*AA34,"")</f>
        <v/>
      </c>
      <c r="AG34" s="41" t="str">
        <f>+IFERROR(INDEX('Service areas'!J$8:J$20,MATCH(Calculation!$H$7,'Service areas'!$A$8:$A$20,0))*AB34,"")</f>
        <v/>
      </c>
      <c r="AH34" s="42">
        <f t="shared" si="5"/>
        <v>0</v>
      </c>
      <c r="AI34" s="23"/>
      <c r="AJ34" s="23"/>
      <c r="AK34" s="23"/>
      <c r="AL34" s="23"/>
      <c r="AM34" s="23"/>
      <c r="AN34" s="23"/>
      <c r="AO34" s="23"/>
      <c r="AP34" s="23"/>
      <c r="AQ34" s="23"/>
      <c r="AR34" s="23"/>
      <c r="AS34" s="23"/>
      <c r="AT34" s="23"/>
      <c r="AU34" s="23">
        <f>IF(B34="",1,MATCH(B34,'Reference data'!$A$6:$A$161,0))</f>
        <v>1</v>
      </c>
    </row>
    <row r="35" spans="1:47" ht="16.5" x14ac:dyDescent="0.3">
      <c r="A35" s="26"/>
      <c r="B35" s="290"/>
      <c r="C35" s="291"/>
      <c r="D35" s="291"/>
      <c r="E35" s="292"/>
      <c r="F35" s="219">
        <f>+INDEX('Reference data'!$C$6:$C$161,Calculation!$AU35)</f>
        <v>0</v>
      </c>
      <c r="G35" s="220"/>
      <c r="H35" s="221" t="str">
        <f>IF(AU35=1,"",(IF(INDEX('Reference data'!$B$6:$B$161,$AU35)="FPA","FPA",INDEX('Reference data'!$B$6:$B$161,$AU35)*IF(INDEX('Reference data'!$G$6:$G176,$AU35)="Other",INDEX('Service areas'!$E$8:$E$20,Calculation!$AU$7),INDEX('Service areas'!$D$8:$D$20,Calculation!$AU$7))/100)))</f>
        <v/>
      </c>
      <c r="I35" s="222"/>
      <c r="J35" s="192" t="str">
        <f>IF(AU35=1,"",INDEX('Reference data'!$D$6:$D$161,$AU35))</f>
        <v/>
      </c>
      <c r="K35" s="193"/>
      <c r="L35" s="203"/>
      <c r="M35" s="221" t="str">
        <f>IF(AU35=1,"",INDEX('Reference data'!$F$6:$F$161,$AU35))</f>
        <v/>
      </c>
      <c r="N35" s="222"/>
      <c r="O35" s="223" t="str">
        <f>+IF(AU35=1,"",MIN(IF(H35="FPA",I35,H35),IF(M35="FPA",N35,M35)))</f>
        <v/>
      </c>
      <c r="P35" s="224" t="str">
        <f>+IF(AU35=1,"",O35*G35)</f>
        <v/>
      </c>
      <c r="Q35" s="23"/>
      <c r="R35" s="223" t="str">
        <f>IF(AU35=1,"",IF($D$14="","",IF(H35="FPA",I35,H35)*$K$13))</f>
        <v/>
      </c>
      <c r="S35" s="223" t="str">
        <f>+IF(AU35=1,"",IF($D$14="","",IF(M35="FPA",N35*$K$13,M35*$K$13)))</f>
        <v/>
      </c>
      <c r="T35" s="223" t="str">
        <f t="shared" si="4"/>
        <v/>
      </c>
      <c r="U35" s="224" t="str">
        <f>+IF(AU35=1,"",IF($D$14="","",T35*G35))</f>
        <v/>
      </c>
      <c r="V35" s="23"/>
      <c r="W35" s="232" t="str">
        <f>+IFERROR(INDEX('Reference data'!$Z$6:$AU$161,MATCH(Calculation!B35,'Reference data'!$A$6:$A$161,0),MATCH(Calculation!$D$10,'Reference data'!$Z$5:$AU$5,0)),"")</f>
        <v/>
      </c>
      <c r="X35" s="43">
        <f>+(INDEX('Reference data'!$L$6:$L$159,AU35)+INDEX('Reference data'!$M$6:$M$159,AU35)*G35)/'Reference data'!$V$7</f>
        <v>0</v>
      </c>
      <c r="Y35" s="43">
        <f>+(INDEX('Reference data'!$N$6:$N$159,AU35)+INDEX('Reference data'!$O$6:$O$159,AU35)*G35)/'Reference data'!$V$8</f>
        <v>0</v>
      </c>
      <c r="Z35" s="43">
        <f>+INDEX('Reference data'!$P$6:$P$159,AU35)*G35</f>
        <v>0</v>
      </c>
      <c r="AA35" s="43">
        <f>+INDEX('Reference data'!$Q$6:$Q$159,AU35)*G35</f>
        <v>0</v>
      </c>
      <c r="AB35" s="43">
        <f>+INDEX('Reference data'!$R$6:$R$159,AU35)*G35</f>
        <v>0</v>
      </c>
      <c r="AC35" s="41" t="str">
        <f>+IFERROR(INDEX('Service areas'!F$8:F$20,MATCH(Calculation!$H$7,'Service areas'!$A$8:$A$20,0))*X35,"")</f>
        <v/>
      </c>
      <c r="AD35" s="41" t="str">
        <f>+IFERROR(INDEX('Service areas'!G$8:G$20,MATCH(Calculation!$H$7,'Service areas'!$A$8:$A$20,0))*Y35,"")</f>
        <v/>
      </c>
      <c r="AE35" s="41" t="str">
        <f>+IFERROR(INDEX('Service areas'!H$8:H$20,MATCH(Calculation!$H$7,'Service areas'!$A$8:$A$20,0))*Z35,"")</f>
        <v/>
      </c>
      <c r="AF35" s="41" t="str">
        <f>+IFERROR(INDEX('Service areas'!I$8:I$20,MATCH(Calculation!$H$7,'Service areas'!$A$8:$A$20,0))*AA35,"")</f>
        <v/>
      </c>
      <c r="AG35" s="41" t="str">
        <f>+IFERROR(INDEX('Service areas'!J$8:J$20,MATCH(Calculation!$H$7,'Service areas'!$A$8:$A$20,0))*AB35,"")</f>
        <v/>
      </c>
      <c r="AH35" s="43">
        <f t="shared" si="5"/>
        <v>0</v>
      </c>
      <c r="AI35" s="23"/>
      <c r="AJ35" s="23"/>
      <c r="AK35" s="23"/>
      <c r="AL35" s="23"/>
      <c r="AM35" s="23"/>
      <c r="AN35" s="23"/>
      <c r="AO35" s="23"/>
      <c r="AP35" s="23"/>
      <c r="AQ35" s="23"/>
      <c r="AR35" s="23"/>
      <c r="AS35" s="23"/>
      <c r="AT35" s="23"/>
      <c r="AU35" s="23">
        <f>IF(B35="",1,MATCH(B35,'Reference data'!$A$6:$A$161,0))</f>
        <v>1</v>
      </c>
    </row>
    <row r="36" spans="1:47" ht="16.5" x14ac:dyDescent="0.3">
      <c r="A36" s="26"/>
      <c r="B36" s="23" t="s">
        <v>64</v>
      </c>
      <c r="C36" s="258"/>
      <c r="D36" s="258"/>
      <c r="E36" s="258"/>
      <c r="F36" s="258"/>
      <c r="G36" s="258"/>
      <c r="H36" s="258"/>
      <c r="I36" s="258"/>
      <c r="J36" s="258"/>
      <c r="K36" s="258"/>
      <c r="L36" s="258"/>
      <c r="M36" s="258"/>
      <c r="N36" s="258"/>
      <c r="O36" s="258"/>
      <c r="P36" s="44">
        <f>SUM(P31:P35)</f>
        <v>0</v>
      </c>
      <c r="Q36" s="23"/>
      <c r="R36" s="23"/>
      <c r="S36" s="23"/>
      <c r="T36" s="23"/>
      <c r="U36" s="44">
        <f>SUM(U31:U35)</f>
        <v>0</v>
      </c>
      <c r="V36" s="23"/>
      <c r="W36" s="23"/>
      <c r="X36" s="68" t="s">
        <v>353</v>
      </c>
      <c r="Y36" s="69"/>
      <c r="Z36" s="69"/>
      <c r="AA36" s="69"/>
      <c r="AB36" s="70"/>
      <c r="AC36" s="39">
        <f>SUM(AC31:AC35)</f>
        <v>0</v>
      </c>
      <c r="AD36" s="39">
        <f t="shared" ref="AD36" si="6">SUM(AD31:AD35)</f>
        <v>0</v>
      </c>
      <c r="AE36" s="39">
        <f t="shared" ref="AE36" si="7">SUM(AE31:AE35)</f>
        <v>0</v>
      </c>
      <c r="AF36" s="39">
        <f t="shared" ref="AF36" si="8">SUM(AF31:AF35)</f>
        <v>0</v>
      </c>
      <c r="AG36" s="39">
        <f t="shared" ref="AG36" si="9">SUM(AG31:AG35)</f>
        <v>0</v>
      </c>
      <c r="AH36" s="39">
        <f t="shared" ref="AH36" si="10">SUM(AH31:AH35)</f>
        <v>0</v>
      </c>
      <c r="AI36" s="23"/>
      <c r="AJ36" s="23"/>
      <c r="AK36" s="23"/>
      <c r="AL36" s="23"/>
      <c r="AM36" s="23"/>
      <c r="AN36" s="23"/>
      <c r="AO36" s="23"/>
      <c r="AP36" s="23"/>
      <c r="AQ36" s="23"/>
      <c r="AR36" s="23"/>
      <c r="AS36" s="23"/>
      <c r="AT36" s="23"/>
      <c r="AU36" s="23">
        <v>0</v>
      </c>
    </row>
    <row r="37" spans="1:47" ht="16.5" x14ac:dyDescent="0.3">
      <c r="A37" s="26"/>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row>
    <row r="38" spans="1:47" ht="16.5" x14ac:dyDescent="0.3">
      <c r="A38" s="26">
        <v>6</v>
      </c>
      <c r="B38" s="27" t="s">
        <v>372</v>
      </c>
      <c r="C38" s="23"/>
      <c r="D38" s="23"/>
      <c r="E38" s="23"/>
      <c r="F38" s="23"/>
      <c r="G38" s="23"/>
      <c r="H38" s="23"/>
      <c r="I38" s="23"/>
      <c r="J38" s="23"/>
      <c r="K38" s="23"/>
      <c r="L38" s="23"/>
      <c r="M38" s="23"/>
      <c r="N38" s="23"/>
      <c r="O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ht="32.25" customHeight="1" x14ac:dyDescent="0.3">
      <c r="A39" s="26"/>
      <c r="B39" s="120" t="s">
        <v>373</v>
      </c>
      <c r="C39" s="38"/>
      <c r="D39" s="38"/>
      <c r="E39" s="38"/>
      <c r="F39" s="38"/>
      <c r="G39" s="38"/>
      <c r="H39" s="38"/>
      <c r="I39" s="38"/>
      <c r="J39" s="38"/>
      <c r="K39" s="38"/>
      <c r="L39" s="38"/>
      <c r="M39" s="38"/>
      <c r="N39" s="262" t="str">
        <f>+H28</f>
        <v>At time of raising charge notice (Dec'19)</v>
      </c>
      <c r="O39" s="263"/>
      <c r="P39" s="183">
        <f>+MAX(0,P25-P36)</f>
        <v>0</v>
      </c>
      <c r="Q39" s="23"/>
      <c r="R39" s="262" t="str">
        <f>+R28</f>
        <v>At payment  (Dec'23)</v>
      </c>
      <c r="S39" s="264"/>
      <c r="T39" s="263"/>
      <c r="U39" s="184">
        <f>+MAX(0,U25-U36)</f>
        <v>0</v>
      </c>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1:47" ht="16.5" x14ac:dyDescent="0.3">
      <c r="A40" s="26"/>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ht="16.5" x14ac:dyDescent="0.3">
      <c r="A41" s="26" t="s">
        <v>90</v>
      </c>
      <c r="B41" s="27" t="str">
        <f>"Offsettable infrastructure relevant to the permit"</f>
        <v>Offsettable infrastructure relevant to the permit</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ht="24.75" customHeight="1" x14ac:dyDescent="0.3">
      <c r="A42" s="26"/>
      <c r="B42" s="293" t="s">
        <v>6</v>
      </c>
      <c r="C42" s="265" t="s">
        <v>272</v>
      </c>
      <c r="D42" s="266"/>
      <c r="E42" s="266"/>
      <c r="F42" s="266"/>
      <c r="G42" s="266"/>
      <c r="H42" s="266"/>
      <c r="I42" s="266"/>
      <c r="J42" s="266"/>
      <c r="K42" s="266"/>
      <c r="L42" s="266"/>
      <c r="M42" s="266"/>
      <c r="N42" s="266"/>
      <c r="O42" s="266"/>
      <c r="P42" s="266"/>
      <c r="Q42" s="267"/>
      <c r="R42" s="262" t="str">
        <f>+R28</f>
        <v>At payment  (Dec'23)</v>
      </c>
      <c r="S42" s="264"/>
      <c r="T42" s="264"/>
      <c r="U42" s="26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ht="24" customHeight="1" x14ac:dyDescent="0.3">
      <c r="A43" s="26"/>
      <c r="B43" s="294"/>
      <c r="C43" s="277" t="s">
        <v>368</v>
      </c>
      <c r="D43" s="278"/>
      <c r="E43" s="278"/>
      <c r="F43" s="278"/>
      <c r="G43" s="278"/>
      <c r="H43" s="278"/>
      <c r="I43" s="278"/>
      <c r="J43" s="278"/>
      <c r="K43" s="278"/>
      <c r="L43" s="278"/>
      <c r="M43" s="278"/>
      <c r="N43" s="278"/>
      <c r="O43" s="278"/>
      <c r="P43" s="278"/>
      <c r="Q43" s="279"/>
      <c r="R43" s="265" t="s">
        <v>371</v>
      </c>
      <c r="S43" s="266"/>
      <c r="T43" s="267"/>
      <c r="U43" s="45" t="str">
        <f>"Agreed value"</f>
        <v>Agreed value</v>
      </c>
      <c r="V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ht="16.5" x14ac:dyDescent="0.3">
      <c r="A44" s="26"/>
      <c r="B44" s="46" t="s">
        <v>20</v>
      </c>
      <c r="C44" s="268"/>
      <c r="D44" s="269"/>
      <c r="E44" s="269"/>
      <c r="F44" s="269"/>
      <c r="G44" s="269"/>
      <c r="H44" s="269"/>
      <c r="I44" s="269"/>
      <c r="J44" s="269"/>
      <c r="K44" s="269"/>
      <c r="L44" s="269"/>
      <c r="M44" s="269"/>
      <c r="N44" s="269"/>
      <c r="O44" s="269"/>
      <c r="P44" s="269"/>
      <c r="Q44" s="270"/>
      <c r="R44" s="104"/>
      <c r="S44" s="185"/>
      <c r="T44" s="105"/>
      <c r="U44" s="54"/>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ht="16.5" x14ac:dyDescent="0.3">
      <c r="A45" s="26"/>
      <c r="B45" s="47" t="s">
        <v>21</v>
      </c>
      <c r="C45" s="268"/>
      <c r="D45" s="269"/>
      <c r="E45" s="269"/>
      <c r="F45" s="269"/>
      <c r="G45" s="269"/>
      <c r="H45" s="269"/>
      <c r="I45" s="269"/>
      <c r="J45" s="269"/>
      <c r="K45" s="269"/>
      <c r="L45" s="269"/>
      <c r="M45" s="269"/>
      <c r="N45" s="269"/>
      <c r="O45" s="269"/>
      <c r="P45" s="269"/>
      <c r="Q45" s="270"/>
      <c r="R45" s="106"/>
      <c r="S45" s="186"/>
      <c r="T45" s="107"/>
      <c r="U45" s="48"/>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ht="16.5" x14ac:dyDescent="0.3">
      <c r="A46" s="26"/>
      <c r="B46" s="47" t="s">
        <v>22</v>
      </c>
      <c r="C46" s="268"/>
      <c r="D46" s="269"/>
      <c r="E46" s="269"/>
      <c r="F46" s="269"/>
      <c r="G46" s="269"/>
      <c r="H46" s="269"/>
      <c r="I46" s="269"/>
      <c r="J46" s="269"/>
      <c r="K46" s="269"/>
      <c r="L46" s="269"/>
      <c r="M46" s="269"/>
      <c r="N46" s="269"/>
      <c r="O46" s="269"/>
      <c r="P46" s="269"/>
      <c r="Q46" s="270"/>
      <c r="R46" s="106"/>
      <c r="S46" s="186"/>
      <c r="T46" s="107"/>
      <c r="U46" s="48"/>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ht="16.5" x14ac:dyDescent="0.3">
      <c r="A47" s="26"/>
      <c r="B47" s="47" t="s">
        <v>23</v>
      </c>
      <c r="C47" s="268"/>
      <c r="D47" s="269"/>
      <c r="E47" s="269"/>
      <c r="F47" s="269"/>
      <c r="G47" s="269"/>
      <c r="H47" s="269"/>
      <c r="I47" s="269"/>
      <c r="J47" s="269"/>
      <c r="K47" s="269"/>
      <c r="L47" s="269"/>
      <c r="M47" s="269"/>
      <c r="N47" s="269"/>
      <c r="O47" s="269"/>
      <c r="P47" s="269"/>
      <c r="Q47" s="270"/>
      <c r="R47" s="106"/>
      <c r="S47" s="186"/>
      <c r="T47" s="107"/>
      <c r="U47" s="48"/>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ht="16.5" x14ac:dyDescent="0.3">
      <c r="A48" s="26"/>
      <c r="B48" s="50" t="s">
        <v>24</v>
      </c>
      <c r="C48" s="268"/>
      <c r="D48" s="269"/>
      <c r="E48" s="269"/>
      <c r="F48" s="269"/>
      <c r="G48" s="269"/>
      <c r="H48" s="269"/>
      <c r="I48" s="269"/>
      <c r="J48" s="269"/>
      <c r="K48" s="269"/>
      <c r="L48" s="269"/>
      <c r="M48" s="269"/>
      <c r="N48" s="269"/>
      <c r="O48" s="269"/>
      <c r="P48" s="269"/>
      <c r="Q48" s="270"/>
      <c r="R48" s="108"/>
      <c r="S48" s="187"/>
      <c r="T48" s="109"/>
      <c r="U48" s="51"/>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1:47" ht="16.5" x14ac:dyDescent="0.3">
      <c r="A49" s="26"/>
      <c r="B49" s="52" t="s">
        <v>25</v>
      </c>
      <c r="C49" s="59"/>
      <c r="D49" s="60"/>
      <c r="E49" s="100"/>
      <c r="F49" s="38"/>
      <c r="G49" s="38"/>
      <c r="H49" s="38"/>
      <c r="I49" s="38"/>
      <c r="J49" s="38"/>
      <c r="K49" s="38"/>
      <c r="L49" s="38"/>
      <c r="M49" s="38"/>
      <c r="N49" s="38"/>
      <c r="O49" s="38"/>
      <c r="P49" s="38"/>
      <c r="Q49" s="38"/>
      <c r="R49" s="110"/>
      <c r="S49" s="38"/>
      <c r="T49" s="111"/>
      <c r="U49" s="61">
        <f>SUM(U44:U48)</f>
        <v>0</v>
      </c>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1:47" ht="16.5" x14ac:dyDescent="0.3">
      <c r="A50" s="2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1:47" ht="16.5" x14ac:dyDescent="0.3">
      <c r="D51" s="23"/>
      <c r="E51" s="23"/>
      <c r="F51" s="23"/>
      <c r="G51" s="23"/>
      <c r="H51" s="23"/>
      <c r="I51" s="23"/>
      <c r="J51" s="26">
        <v>7</v>
      </c>
      <c r="K51" s="27" t="s">
        <v>374</v>
      </c>
      <c r="M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1:47" ht="24.75" customHeight="1" x14ac:dyDescent="0.3">
      <c r="A52" s="26"/>
      <c r="D52" s="23"/>
      <c r="E52" s="23"/>
      <c r="F52" s="23"/>
      <c r="G52" s="23"/>
      <c r="H52" s="23"/>
      <c r="I52" s="23"/>
      <c r="J52" s="23"/>
      <c r="K52" s="271" t="s">
        <v>6</v>
      </c>
      <c r="L52" s="272"/>
      <c r="M52" s="272"/>
      <c r="N52" s="272"/>
      <c r="O52" s="272"/>
      <c r="P52" s="272"/>
      <c r="Q52" s="273"/>
      <c r="R52" s="262" t="str">
        <f>+R42</f>
        <v>At payment  (Dec'23)</v>
      </c>
      <c r="S52" s="264"/>
      <c r="T52" s="264"/>
      <c r="U52" s="26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1:47" ht="19.5" customHeight="1" x14ac:dyDescent="0.3">
      <c r="A53" s="26"/>
      <c r="C53" s="23"/>
      <c r="D53" s="23"/>
      <c r="E53" s="23"/>
      <c r="F53" s="23"/>
      <c r="G53" s="23"/>
      <c r="H53" s="23"/>
      <c r="I53" s="23"/>
      <c r="J53" s="23"/>
      <c r="K53" s="274"/>
      <c r="L53" s="275"/>
      <c r="M53" s="275"/>
      <c r="N53" s="275"/>
      <c r="O53" s="275"/>
      <c r="P53" s="275"/>
      <c r="Q53" s="276"/>
      <c r="R53" s="98"/>
      <c r="S53" s="188"/>
      <c r="T53" s="99"/>
      <c r="U53" s="45" t="str">
        <f>"Amount ($)"</f>
        <v>Amount ($)</v>
      </c>
      <c r="V53" s="23"/>
      <c r="W53" s="23"/>
      <c r="X53" s="68" t="s">
        <v>354</v>
      </c>
      <c r="Y53" s="69"/>
      <c r="Z53" s="69"/>
      <c r="AA53" s="69"/>
      <c r="AB53" s="70"/>
      <c r="AC53" s="66">
        <f>+IF($AH$36=0,0,AC36/$AH$36)</f>
        <v>0</v>
      </c>
      <c r="AD53" s="66">
        <f t="shared" ref="AD53:AH53" si="11">+IF($AH$36=0,0,AD36/$AH$36)</f>
        <v>0</v>
      </c>
      <c r="AE53" s="66">
        <f t="shared" si="11"/>
        <v>0</v>
      </c>
      <c r="AF53" s="66">
        <f t="shared" si="11"/>
        <v>0</v>
      </c>
      <c r="AG53" s="66">
        <f t="shared" si="11"/>
        <v>0</v>
      </c>
      <c r="AH53" s="66">
        <f t="shared" si="11"/>
        <v>0</v>
      </c>
      <c r="AI53" s="23"/>
      <c r="AJ53" s="23"/>
      <c r="AK53" s="23"/>
      <c r="AL53" s="23"/>
      <c r="AM53" s="23"/>
      <c r="AN53" s="23"/>
      <c r="AO53" s="23"/>
      <c r="AP53" s="23"/>
      <c r="AQ53" s="23"/>
      <c r="AR53" s="23"/>
      <c r="AS53" s="23"/>
      <c r="AT53" s="23"/>
      <c r="AU53" s="23"/>
    </row>
    <row r="54" spans="1:47" ht="19.5" customHeight="1" x14ac:dyDescent="0.3">
      <c r="D54" s="23"/>
      <c r="E54" s="23"/>
      <c r="F54" s="23"/>
      <c r="G54" s="23"/>
      <c r="H54" s="23"/>
      <c r="I54" s="23"/>
      <c r="J54" s="23"/>
      <c r="K54" s="112" t="s">
        <v>271</v>
      </c>
      <c r="L54" s="113"/>
      <c r="M54" s="113"/>
      <c r="N54" s="113"/>
      <c r="O54" s="113"/>
      <c r="P54" s="113"/>
      <c r="Q54" s="113"/>
      <c r="R54" s="112"/>
      <c r="S54" s="113"/>
      <c r="T54" s="121"/>
      <c r="U54" s="55">
        <f>+MAX(0,U25-U36)</f>
        <v>0</v>
      </c>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1:47" ht="19.5" customHeight="1" x14ac:dyDescent="0.3">
      <c r="C55" s="23"/>
      <c r="D55" s="23"/>
      <c r="E55" s="23"/>
      <c r="F55" s="23"/>
      <c r="G55" s="23"/>
      <c r="H55" s="23"/>
      <c r="I55" s="23"/>
      <c r="J55" s="23"/>
      <c r="K55" s="114" t="s">
        <v>273</v>
      </c>
      <c r="L55" s="115"/>
      <c r="M55" s="115"/>
      <c r="N55" s="115"/>
      <c r="O55" s="115"/>
      <c r="P55" s="115"/>
      <c r="Q55" s="115"/>
      <c r="R55" s="114"/>
      <c r="S55" s="115"/>
      <c r="T55" s="122"/>
      <c r="U55" s="49">
        <f>+MIN(U49,U54)</f>
        <v>0</v>
      </c>
      <c r="W55" s="23"/>
      <c r="X55" s="23"/>
      <c r="AG55" s="23"/>
      <c r="AJ55" s="23"/>
      <c r="AK55" s="23"/>
      <c r="AL55" s="23"/>
      <c r="AM55" s="23"/>
      <c r="AN55" s="23"/>
      <c r="AO55" s="23"/>
      <c r="AP55" s="23"/>
      <c r="AQ55" s="23"/>
      <c r="AR55" s="23"/>
      <c r="AS55" s="23"/>
      <c r="AT55" s="23"/>
      <c r="AU55" s="23"/>
    </row>
    <row r="56" spans="1:47" ht="19.5" customHeight="1" x14ac:dyDescent="0.3">
      <c r="D56" s="23"/>
      <c r="E56" s="23"/>
      <c r="F56" s="23"/>
      <c r="G56" s="23"/>
      <c r="H56" s="23"/>
      <c r="I56" s="23"/>
      <c r="J56" s="23"/>
      <c r="K56" s="114" t="s">
        <v>274</v>
      </c>
      <c r="L56" s="115"/>
      <c r="M56" s="115"/>
      <c r="N56" s="115"/>
      <c r="O56" s="115"/>
      <c r="P56" s="115"/>
      <c r="Q56" s="115"/>
      <c r="R56" s="114"/>
      <c r="S56" s="115"/>
      <c r="T56" s="122"/>
      <c r="U56" s="56">
        <f>MAX(0,U49-U54)</f>
        <v>0</v>
      </c>
      <c r="W56" s="23"/>
      <c r="X56" s="23"/>
      <c r="AG56" s="23"/>
      <c r="AJ56" s="23"/>
      <c r="AK56" s="23"/>
      <c r="AL56" s="23"/>
      <c r="AM56" s="23"/>
      <c r="AN56" s="23"/>
      <c r="AO56" s="23"/>
      <c r="AP56" s="23"/>
      <c r="AQ56" s="23"/>
      <c r="AR56" s="23"/>
      <c r="AS56" s="23"/>
      <c r="AT56" s="23"/>
      <c r="AU56" s="23"/>
    </row>
    <row r="57" spans="1:47" ht="19.5" customHeight="1" x14ac:dyDescent="0.3">
      <c r="C57" s="23"/>
      <c r="D57" s="23"/>
      <c r="E57" s="23"/>
      <c r="F57" s="23"/>
      <c r="G57" s="23"/>
      <c r="H57" s="23"/>
      <c r="I57" s="23"/>
      <c r="J57" s="23"/>
      <c r="K57" s="114" t="s">
        <v>369</v>
      </c>
      <c r="L57" s="115"/>
      <c r="M57" s="115"/>
      <c r="N57" s="115"/>
      <c r="O57" s="115"/>
      <c r="P57" s="115"/>
      <c r="Q57" s="115"/>
      <c r="R57" s="114"/>
      <c r="S57" s="115"/>
      <c r="T57" s="122"/>
      <c r="U57" s="48"/>
      <c r="W57" s="23"/>
      <c r="X57" s="23"/>
      <c r="AG57" s="23"/>
      <c r="AJ57" s="23"/>
      <c r="AK57" s="23"/>
      <c r="AL57" s="23"/>
      <c r="AM57" s="23"/>
      <c r="AN57" s="23"/>
      <c r="AO57" s="23"/>
      <c r="AP57" s="23"/>
      <c r="AQ57" s="23"/>
      <c r="AR57" s="23"/>
      <c r="AS57" s="23"/>
      <c r="AT57" s="23"/>
      <c r="AU57" s="23"/>
    </row>
    <row r="58" spans="1:47" ht="19.5" customHeight="1" x14ac:dyDescent="0.3">
      <c r="D58" s="23"/>
      <c r="E58" s="23"/>
      <c r="F58" s="23"/>
      <c r="G58" s="23"/>
      <c r="H58" s="23"/>
      <c r="I58" s="23"/>
      <c r="J58" s="23"/>
      <c r="K58" s="116" t="s">
        <v>276</v>
      </c>
      <c r="L58" s="117"/>
      <c r="M58" s="117"/>
      <c r="N58" s="117"/>
      <c r="O58" s="117"/>
      <c r="P58" s="117"/>
      <c r="Q58" s="117"/>
      <c r="R58" s="116"/>
      <c r="S58" s="117"/>
      <c r="T58" s="123"/>
      <c r="U58" s="51"/>
      <c r="W58" s="23"/>
      <c r="X58" s="23"/>
      <c r="AG58" s="23"/>
      <c r="AJ58" s="23"/>
      <c r="AK58" s="23"/>
      <c r="AL58" s="23"/>
      <c r="AM58" s="23"/>
      <c r="AN58" s="23"/>
      <c r="AO58" s="23"/>
      <c r="AP58" s="23"/>
      <c r="AQ58" s="23"/>
      <c r="AR58" s="23"/>
      <c r="AS58" s="23"/>
      <c r="AT58" s="23"/>
      <c r="AU58" s="23"/>
    </row>
    <row r="59" spans="1:47" ht="19.5" customHeight="1" x14ac:dyDescent="0.3">
      <c r="C59" s="23"/>
      <c r="D59" s="23"/>
      <c r="E59" s="23"/>
      <c r="F59" s="23"/>
      <c r="G59" s="23"/>
      <c r="H59" s="23"/>
      <c r="I59" s="23"/>
      <c r="J59" s="23"/>
      <c r="K59" s="118" t="s">
        <v>370</v>
      </c>
      <c r="L59" s="119"/>
      <c r="M59" s="119"/>
      <c r="N59" s="119"/>
      <c r="O59" s="119"/>
      <c r="P59" s="119"/>
      <c r="Q59" s="119"/>
      <c r="R59" s="118"/>
      <c r="S59" s="119"/>
      <c r="T59" s="124"/>
      <c r="U59" s="53">
        <f>+U54-U55-U57</f>
        <v>0</v>
      </c>
      <c r="W59" s="23"/>
      <c r="X59" s="23"/>
      <c r="AG59" s="23"/>
      <c r="AJ59" s="23"/>
      <c r="AK59" s="23"/>
      <c r="AL59" s="23"/>
      <c r="AM59" s="23"/>
      <c r="AN59" s="23"/>
      <c r="AO59" s="23"/>
      <c r="AP59" s="23"/>
      <c r="AQ59" s="23"/>
      <c r="AR59" s="23"/>
      <c r="AS59" s="23"/>
      <c r="AT59" s="23"/>
      <c r="AU59" s="23"/>
    </row>
    <row r="60" spans="1:47" ht="16.5" x14ac:dyDescent="0.3">
      <c r="P60" s="23"/>
      <c r="W60" s="23"/>
      <c r="X60" s="23"/>
      <c r="AG60" s="23"/>
      <c r="AJ60" s="23"/>
      <c r="AK60" s="23"/>
      <c r="AL60" s="23"/>
      <c r="AM60" s="23"/>
      <c r="AN60" s="23"/>
      <c r="AO60" s="23"/>
      <c r="AP60" s="23"/>
      <c r="AQ60" s="23"/>
      <c r="AR60" s="23"/>
      <c r="AS60" s="23"/>
      <c r="AT60" s="23"/>
      <c r="AU60" s="23"/>
    </row>
    <row r="61" spans="1:47" ht="16.5" x14ac:dyDescent="0.3">
      <c r="J61" s="26">
        <v>8</v>
      </c>
      <c r="K61" s="27" t="s">
        <v>91</v>
      </c>
      <c r="W61" s="23"/>
      <c r="X61" s="23"/>
      <c r="AG61" s="23"/>
      <c r="AJ61" s="23"/>
      <c r="AK61" s="23"/>
      <c r="AL61" s="23"/>
      <c r="AM61" s="23"/>
      <c r="AN61" s="23"/>
      <c r="AO61" s="23"/>
      <c r="AP61" s="23"/>
      <c r="AQ61" s="23"/>
      <c r="AR61" s="23"/>
      <c r="AS61" s="23"/>
      <c r="AT61" s="23"/>
      <c r="AU61" s="23"/>
    </row>
    <row r="62" spans="1:47" ht="16.5" x14ac:dyDescent="0.3">
      <c r="K62" s="262" t="s">
        <v>6</v>
      </c>
      <c r="L62" s="264"/>
      <c r="M62" s="263"/>
      <c r="N62" s="259" t="s">
        <v>275</v>
      </c>
      <c r="O62" s="260"/>
      <c r="P62" s="261"/>
      <c r="R62" s="259" t="s">
        <v>275</v>
      </c>
      <c r="S62" s="260"/>
      <c r="T62" s="260"/>
      <c r="U62" s="261"/>
      <c r="W62" s="23"/>
      <c r="X62" s="23"/>
      <c r="AG62" s="23"/>
      <c r="AJ62" s="23"/>
      <c r="AK62" s="23"/>
      <c r="AL62" s="23"/>
      <c r="AM62" s="23"/>
      <c r="AN62" s="23"/>
      <c r="AO62" s="23"/>
      <c r="AP62" s="23"/>
      <c r="AQ62" s="23"/>
      <c r="AR62" s="23"/>
      <c r="AS62" s="23"/>
      <c r="AT62" s="23"/>
      <c r="AU62" s="23"/>
    </row>
    <row r="63" spans="1:47" ht="16.5" x14ac:dyDescent="0.3">
      <c r="K63" s="29" t="s">
        <v>92</v>
      </c>
      <c r="L63" s="33"/>
      <c r="M63" s="102"/>
      <c r="N63" s="249"/>
      <c r="O63" s="250"/>
      <c r="P63" s="251"/>
      <c r="R63" s="249"/>
      <c r="S63" s="250"/>
      <c r="T63" s="250"/>
      <c r="U63" s="251"/>
      <c r="V63" s="23"/>
      <c r="W63" s="23"/>
      <c r="X63" s="23"/>
      <c r="AG63" s="23"/>
      <c r="AJ63" s="23"/>
      <c r="AK63" s="23"/>
      <c r="AL63" s="23"/>
      <c r="AM63" s="23"/>
      <c r="AN63" s="23"/>
      <c r="AO63" s="23"/>
      <c r="AP63" s="23"/>
      <c r="AQ63" s="23"/>
      <c r="AR63" s="23"/>
      <c r="AS63" s="23"/>
      <c r="AT63" s="23"/>
      <c r="AU63" s="23"/>
    </row>
    <row r="64" spans="1:47" ht="16.5" x14ac:dyDescent="0.3">
      <c r="K64" s="30"/>
      <c r="L64" s="35"/>
      <c r="M64" s="101"/>
      <c r="N64" s="252"/>
      <c r="O64" s="253"/>
      <c r="P64" s="254"/>
      <c r="R64" s="252"/>
      <c r="S64" s="253"/>
      <c r="T64" s="253"/>
      <c r="U64" s="254"/>
      <c r="V64" s="23"/>
      <c r="W64" s="23"/>
      <c r="X64" s="23"/>
      <c r="AG64" s="23"/>
      <c r="AJ64" s="23"/>
      <c r="AK64" s="23"/>
      <c r="AL64" s="23"/>
      <c r="AM64" s="23"/>
      <c r="AN64" s="23"/>
      <c r="AO64" s="23"/>
      <c r="AP64" s="23"/>
      <c r="AQ64" s="23"/>
      <c r="AR64" s="23"/>
      <c r="AS64" s="23"/>
      <c r="AT64" s="23"/>
      <c r="AU64" s="23"/>
    </row>
    <row r="65" spans="1:47" ht="33.75" customHeight="1" x14ac:dyDescent="0.3">
      <c r="K65" s="34"/>
      <c r="L65" s="36"/>
      <c r="M65" s="103"/>
      <c r="N65" s="255"/>
      <c r="O65" s="256"/>
      <c r="P65" s="257"/>
      <c r="R65" s="255"/>
      <c r="S65" s="256"/>
      <c r="T65" s="256"/>
      <c r="U65" s="257"/>
      <c r="V65" s="23"/>
      <c r="W65" s="23"/>
      <c r="X65" s="23"/>
      <c r="AG65" s="23"/>
      <c r="AJ65" s="23"/>
      <c r="AK65" s="23"/>
      <c r="AL65" s="23"/>
      <c r="AM65" s="23"/>
      <c r="AN65" s="23"/>
      <c r="AO65" s="23"/>
      <c r="AP65" s="23"/>
      <c r="AQ65" s="23"/>
      <c r="AR65" s="23"/>
      <c r="AS65" s="23"/>
      <c r="AT65" s="23"/>
      <c r="AU65" s="23"/>
    </row>
    <row r="66" spans="1:47" ht="42.75" customHeight="1" x14ac:dyDescent="0.3">
      <c r="K66" s="29" t="s">
        <v>93</v>
      </c>
      <c r="L66" s="33"/>
      <c r="M66" s="102"/>
      <c r="N66" s="249"/>
      <c r="O66" s="250"/>
      <c r="P66" s="251"/>
      <c r="R66" s="249"/>
      <c r="S66" s="250"/>
      <c r="T66" s="250"/>
      <c r="U66" s="251"/>
      <c r="V66" s="23"/>
      <c r="W66" s="23"/>
      <c r="X66" s="23"/>
      <c r="AG66" s="23"/>
      <c r="AJ66" s="23"/>
      <c r="AK66" s="23"/>
      <c r="AL66" s="23"/>
      <c r="AM66" s="23"/>
      <c r="AN66" s="23"/>
      <c r="AO66" s="23"/>
      <c r="AP66" s="23"/>
      <c r="AQ66" s="23"/>
      <c r="AR66" s="23"/>
      <c r="AS66" s="23"/>
      <c r="AT66" s="23"/>
      <c r="AU66" s="23"/>
    </row>
    <row r="67" spans="1:47" ht="16.5" x14ac:dyDescent="0.3">
      <c r="K67" s="30"/>
      <c r="L67" s="35"/>
      <c r="M67" s="101"/>
      <c r="N67" s="252"/>
      <c r="O67" s="253"/>
      <c r="P67" s="254"/>
      <c r="R67" s="252"/>
      <c r="S67" s="253"/>
      <c r="T67" s="253"/>
      <c r="U67" s="254"/>
      <c r="V67" s="23"/>
      <c r="W67" s="23"/>
      <c r="X67" s="23"/>
      <c r="AG67" s="23"/>
      <c r="AJ67" s="23"/>
      <c r="AK67" s="23"/>
      <c r="AL67" s="23"/>
      <c r="AM67" s="23"/>
      <c r="AN67" s="23"/>
      <c r="AO67" s="23"/>
      <c r="AP67" s="23"/>
      <c r="AQ67" s="23"/>
      <c r="AR67" s="23"/>
      <c r="AS67" s="23"/>
      <c r="AT67" s="23"/>
      <c r="AU67" s="23"/>
    </row>
    <row r="68" spans="1:47" ht="16.5" x14ac:dyDescent="0.3">
      <c r="G68" s="23"/>
      <c r="K68" s="34"/>
      <c r="L68" s="36"/>
      <c r="M68" s="103"/>
      <c r="N68" s="255"/>
      <c r="O68" s="256"/>
      <c r="P68" s="257"/>
      <c r="R68" s="255"/>
      <c r="S68" s="256"/>
      <c r="T68" s="256"/>
      <c r="U68" s="257"/>
      <c r="V68" s="23"/>
      <c r="W68" s="23"/>
      <c r="X68" s="23"/>
      <c r="AG68" s="23"/>
      <c r="AJ68" s="23"/>
      <c r="AK68" s="23"/>
      <c r="AL68" s="23"/>
      <c r="AM68" s="23"/>
      <c r="AN68" s="23"/>
      <c r="AO68" s="23"/>
      <c r="AP68" s="23"/>
      <c r="AQ68" s="23"/>
      <c r="AR68" s="23"/>
      <c r="AS68" s="23"/>
      <c r="AT68" s="23"/>
      <c r="AU68" s="23"/>
    </row>
    <row r="69" spans="1:47" ht="16.5" x14ac:dyDescent="0.3">
      <c r="G69" s="23"/>
      <c r="K69" s="23"/>
      <c r="V69" s="23"/>
      <c r="W69" s="23"/>
      <c r="X69" s="23"/>
      <c r="AG69" s="23"/>
      <c r="AJ69" s="23"/>
      <c r="AK69" s="23"/>
      <c r="AL69" s="23"/>
      <c r="AM69" s="23"/>
      <c r="AN69" s="23"/>
      <c r="AO69" s="23"/>
      <c r="AP69" s="23"/>
      <c r="AQ69" s="23"/>
      <c r="AR69" s="23"/>
      <c r="AS69" s="23"/>
      <c r="AT69" s="23"/>
      <c r="AU69" s="23"/>
    </row>
    <row r="70" spans="1:47" ht="16.5" x14ac:dyDescent="0.3">
      <c r="G70" s="23"/>
      <c r="K70" s="23"/>
      <c r="L70" s="23"/>
      <c r="M70" s="23"/>
      <c r="N70" s="23"/>
      <c r="V70" s="23"/>
      <c r="W70" s="23"/>
      <c r="X70" s="23"/>
      <c r="AG70" s="23"/>
      <c r="AJ70" s="23"/>
      <c r="AK70" s="23"/>
      <c r="AL70" s="23"/>
      <c r="AM70" s="23"/>
      <c r="AN70" s="23"/>
      <c r="AO70" s="23"/>
      <c r="AP70" s="23"/>
      <c r="AQ70" s="23"/>
      <c r="AR70" s="23"/>
      <c r="AS70" s="23"/>
      <c r="AT70" s="23"/>
      <c r="AU70" s="23"/>
    </row>
    <row r="71" spans="1:47" ht="16.5" x14ac:dyDescent="0.3">
      <c r="G71" s="23"/>
      <c r="K71" s="23"/>
      <c r="V71" s="23"/>
      <c r="W71" s="23"/>
      <c r="X71" s="23"/>
      <c r="AG71" s="23"/>
      <c r="AJ71" s="23"/>
      <c r="AK71" s="23"/>
      <c r="AL71" s="23"/>
      <c r="AM71" s="23"/>
      <c r="AN71" s="23"/>
      <c r="AO71" s="23"/>
      <c r="AP71" s="23"/>
      <c r="AQ71" s="23"/>
      <c r="AR71" s="23"/>
      <c r="AS71" s="23"/>
      <c r="AT71" s="23"/>
      <c r="AU71" s="23"/>
    </row>
    <row r="72" spans="1:47" ht="16.5" x14ac:dyDescent="0.3">
      <c r="G72" s="23"/>
      <c r="K72" s="23"/>
      <c r="L72" s="23"/>
      <c r="M72" s="23"/>
      <c r="N72" s="23"/>
      <c r="V72" s="23"/>
      <c r="W72" s="23"/>
      <c r="X72" s="23"/>
      <c r="AG72" s="23"/>
      <c r="AJ72" s="23"/>
      <c r="AK72" s="23"/>
      <c r="AL72" s="23"/>
      <c r="AM72" s="23"/>
      <c r="AN72" s="23"/>
      <c r="AO72" s="23"/>
      <c r="AP72" s="23"/>
      <c r="AQ72" s="23"/>
      <c r="AR72" s="23"/>
      <c r="AS72" s="23"/>
      <c r="AT72" s="23"/>
      <c r="AU72" s="23"/>
    </row>
    <row r="73" spans="1:47" ht="16.5" x14ac:dyDescent="0.3">
      <c r="G73" s="23"/>
      <c r="I73" s="23"/>
      <c r="K73" s="23"/>
      <c r="O73" s="57"/>
      <c r="R73" s="57"/>
      <c r="S73" s="57"/>
      <c r="T73" s="57"/>
      <c r="U73" s="23"/>
      <c r="V73" s="23"/>
      <c r="W73" s="23"/>
      <c r="X73" s="23"/>
      <c r="AG73" s="23"/>
      <c r="AJ73" s="23"/>
      <c r="AK73" s="23"/>
      <c r="AL73" s="23"/>
      <c r="AM73" s="23"/>
      <c r="AN73" s="23"/>
      <c r="AO73" s="23"/>
      <c r="AP73" s="23"/>
      <c r="AQ73" s="23"/>
      <c r="AR73" s="23"/>
      <c r="AS73" s="23"/>
      <c r="AT73" s="23"/>
      <c r="AU73" s="23"/>
    </row>
    <row r="74" spans="1:47" ht="16.5" x14ac:dyDescent="0.3">
      <c r="A74" s="26"/>
      <c r="F74" s="23"/>
      <c r="G74" s="23"/>
      <c r="K74" s="23"/>
      <c r="L74" s="23"/>
      <c r="M74" s="23"/>
      <c r="N74" s="23"/>
      <c r="W74" s="23"/>
      <c r="X74" s="23"/>
      <c r="AG74" s="23"/>
      <c r="AJ74" s="23"/>
      <c r="AK74" s="23"/>
      <c r="AL74" s="23"/>
      <c r="AM74" s="23"/>
      <c r="AN74" s="23"/>
      <c r="AO74" s="23"/>
      <c r="AP74" s="23"/>
      <c r="AQ74" s="23"/>
      <c r="AR74" s="23"/>
      <c r="AS74" s="23"/>
      <c r="AT74" s="23"/>
      <c r="AU74" s="23"/>
    </row>
    <row r="75" spans="1:47" ht="16.5" x14ac:dyDescent="0.3">
      <c r="A75" s="26"/>
      <c r="B75" s="27"/>
      <c r="C75" s="23"/>
      <c r="D75" s="23"/>
      <c r="E75" s="23"/>
      <c r="F75" s="23"/>
      <c r="G75" s="23"/>
      <c r="K75" s="23"/>
      <c r="W75" s="23"/>
      <c r="X75" s="23"/>
      <c r="AG75" s="23"/>
      <c r="AJ75" s="23"/>
      <c r="AK75" s="23"/>
      <c r="AL75" s="23"/>
      <c r="AM75" s="23"/>
      <c r="AN75" s="23"/>
      <c r="AO75" s="23"/>
      <c r="AP75" s="23"/>
      <c r="AQ75" s="23"/>
      <c r="AR75" s="23"/>
      <c r="AS75" s="23"/>
      <c r="AT75" s="23"/>
      <c r="AU75" s="23"/>
    </row>
    <row r="76" spans="1:47" ht="16.5" x14ac:dyDescent="0.3">
      <c r="A76" s="26"/>
      <c r="B76" s="27"/>
      <c r="C76" s="23"/>
      <c r="D76" s="23"/>
      <c r="E76" s="23"/>
      <c r="F76" s="23"/>
      <c r="G76" s="23"/>
      <c r="K76" s="23"/>
      <c r="L76" s="23"/>
      <c r="M76" s="23"/>
      <c r="N76" s="23"/>
      <c r="W76" s="23"/>
      <c r="X76" s="23"/>
      <c r="AG76" s="23"/>
      <c r="AJ76" s="23"/>
      <c r="AK76" s="23"/>
      <c r="AL76" s="23"/>
      <c r="AM76" s="23"/>
      <c r="AN76" s="23"/>
      <c r="AO76" s="23"/>
      <c r="AP76" s="23"/>
      <c r="AQ76" s="23"/>
      <c r="AR76" s="23"/>
      <c r="AS76" s="23"/>
      <c r="AT76" s="23"/>
      <c r="AU76" s="23"/>
    </row>
    <row r="77" spans="1:47" ht="16.5" x14ac:dyDescent="0.3">
      <c r="A77" s="26"/>
      <c r="B77" s="27"/>
      <c r="C77" s="23"/>
      <c r="D77" s="23"/>
      <c r="E77" s="23"/>
      <c r="F77" s="23"/>
      <c r="G77" s="23"/>
      <c r="K77" s="23"/>
      <c r="W77" s="23"/>
      <c r="X77" s="23"/>
      <c r="AG77" s="23"/>
      <c r="AJ77" s="23"/>
      <c r="AK77" s="23"/>
      <c r="AL77" s="23"/>
      <c r="AM77" s="23"/>
      <c r="AN77" s="23"/>
      <c r="AO77" s="23"/>
      <c r="AP77" s="23"/>
      <c r="AQ77" s="23"/>
      <c r="AR77" s="23"/>
      <c r="AS77" s="23"/>
      <c r="AT77" s="23"/>
      <c r="AU77" s="23"/>
    </row>
    <row r="78" spans="1:47" ht="16.5" x14ac:dyDescent="0.3">
      <c r="A78" s="26"/>
      <c r="B78" s="27"/>
      <c r="C78" s="23"/>
      <c r="D78" s="23"/>
      <c r="E78" s="23"/>
      <c r="K78" s="23"/>
      <c r="L78" s="23"/>
      <c r="M78" s="23"/>
      <c r="N78" s="23"/>
      <c r="W78" s="23"/>
      <c r="AJ78" s="23"/>
      <c r="AK78" s="23"/>
      <c r="AL78" s="23"/>
      <c r="AM78" s="23"/>
      <c r="AN78" s="23"/>
      <c r="AO78" s="23"/>
      <c r="AP78" s="23"/>
      <c r="AQ78" s="23"/>
      <c r="AR78" s="23"/>
      <c r="AS78" s="23"/>
      <c r="AT78" s="23"/>
      <c r="AU78" s="23"/>
    </row>
    <row r="79" spans="1:47" ht="16.5" x14ac:dyDescent="0.3">
      <c r="A79" s="26"/>
      <c r="B79" s="27"/>
      <c r="C79" s="23"/>
      <c r="D79" s="23"/>
      <c r="E79" s="23"/>
      <c r="K79" s="23"/>
      <c r="W79" s="23"/>
      <c r="AJ79" s="23"/>
      <c r="AK79" s="23"/>
      <c r="AL79" s="23"/>
      <c r="AM79" s="23"/>
      <c r="AN79" s="23"/>
      <c r="AO79" s="23"/>
      <c r="AP79" s="23"/>
      <c r="AQ79" s="23"/>
      <c r="AR79" s="23"/>
      <c r="AS79" s="23"/>
      <c r="AT79" s="23"/>
      <c r="AU79" s="23"/>
    </row>
    <row r="80" spans="1:47" ht="16.5" x14ac:dyDescent="0.3">
      <c r="A80" s="26"/>
      <c r="B80" s="27"/>
      <c r="C80" s="23"/>
      <c r="D80" s="23"/>
      <c r="E80" s="23"/>
      <c r="W80" s="23"/>
      <c r="AJ80" s="23"/>
      <c r="AK80" s="23"/>
      <c r="AL80" s="23"/>
      <c r="AM80" s="23"/>
      <c r="AN80" s="23"/>
      <c r="AO80" s="23"/>
      <c r="AP80" s="23"/>
      <c r="AQ80" s="23"/>
      <c r="AR80" s="23"/>
      <c r="AS80" s="23"/>
      <c r="AT80" s="23"/>
      <c r="AU80" s="23"/>
    </row>
    <row r="81" spans="1:47" ht="16.5" x14ac:dyDescent="0.3">
      <c r="A81" s="26"/>
      <c r="B81" s="27"/>
      <c r="C81" s="23"/>
      <c r="D81" s="23"/>
      <c r="E81" s="23"/>
      <c r="U81" s="23"/>
      <c r="V81" s="23"/>
      <c r="W81" s="23"/>
      <c r="AI81" s="23"/>
      <c r="AJ81" s="23"/>
      <c r="AK81" s="23"/>
      <c r="AL81" s="23"/>
      <c r="AM81" s="23"/>
      <c r="AN81" s="23"/>
      <c r="AO81" s="23"/>
      <c r="AP81" s="23"/>
      <c r="AQ81" s="23"/>
      <c r="AR81" s="23"/>
      <c r="AS81" s="23"/>
      <c r="AT81" s="23"/>
      <c r="AU81" s="23"/>
    </row>
    <row r="82" spans="1:47" ht="16.5" x14ac:dyDescent="0.3">
      <c r="A82" s="26"/>
      <c r="B82" s="27"/>
      <c r="C82" s="23"/>
      <c r="D82" s="23"/>
      <c r="E82" s="23"/>
      <c r="U82" s="23"/>
      <c r="V82" s="23"/>
      <c r="W82" s="23"/>
      <c r="AI82" s="23"/>
      <c r="AJ82" s="23"/>
      <c r="AK82" s="23"/>
      <c r="AL82" s="23"/>
      <c r="AM82" s="23"/>
      <c r="AN82" s="23"/>
      <c r="AO82" s="23"/>
      <c r="AP82" s="23"/>
      <c r="AQ82" s="23"/>
      <c r="AR82" s="23"/>
      <c r="AS82" s="23"/>
      <c r="AT82" s="23"/>
      <c r="AU82" s="23"/>
    </row>
    <row r="83" spans="1:47" ht="16.5" x14ac:dyDescent="0.3">
      <c r="A83" s="26"/>
      <c r="B83" s="27"/>
      <c r="C83" s="23"/>
      <c r="D83" s="23"/>
      <c r="E83" s="23"/>
      <c r="U83" s="23"/>
      <c r="V83" s="23"/>
      <c r="W83" s="23"/>
      <c r="AI83" s="23"/>
      <c r="AJ83" s="23"/>
      <c r="AK83" s="23"/>
      <c r="AL83" s="23"/>
      <c r="AM83" s="23"/>
      <c r="AN83" s="23"/>
      <c r="AO83" s="23"/>
      <c r="AP83" s="23"/>
      <c r="AQ83" s="23"/>
      <c r="AR83" s="23"/>
      <c r="AS83" s="23"/>
      <c r="AT83" s="23"/>
      <c r="AU83" s="23"/>
    </row>
    <row r="84" spans="1:47" ht="16.5" x14ac:dyDescent="0.3">
      <c r="A84" s="26"/>
      <c r="B84" s="27"/>
      <c r="C84" s="23"/>
      <c r="U84" s="23"/>
      <c r="V84" s="23"/>
      <c r="W84" s="23"/>
      <c r="AI84" s="23"/>
      <c r="AJ84" s="23"/>
      <c r="AK84" s="23"/>
      <c r="AL84" s="23"/>
      <c r="AM84" s="23"/>
      <c r="AN84" s="23"/>
      <c r="AO84" s="23"/>
      <c r="AP84" s="23"/>
      <c r="AQ84" s="23"/>
      <c r="AR84" s="23"/>
      <c r="AS84" s="23"/>
      <c r="AT84" s="23"/>
      <c r="AU84" s="23"/>
    </row>
    <row r="85" spans="1:47" ht="16.5" x14ac:dyDescent="0.3">
      <c r="A85" s="26"/>
      <c r="B85" s="27"/>
      <c r="C85" s="23"/>
      <c r="U85" s="23"/>
      <c r="V85" s="23"/>
      <c r="W85" s="23"/>
      <c r="AI85" s="23"/>
      <c r="AJ85" s="23"/>
      <c r="AK85" s="23"/>
      <c r="AL85" s="23"/>
      <c r="AM85" s="23"/>
      <c r="AN85" s="23"/>
      <c r="AO85" s="23"/>
      <c r="AP85" s="23"/>
      <c r="AQ85" s="23"/>
      <c r="AR85" s="23"/>
      <c r="AS85" s="23"/>
      <c r="AT85" s="23"/>
      <c r="AU85" s="23"/>
    </row>
    <row r="86" spans="1:47" ht="16.5" x14ac:dyDescent="0.3">
      <c r="A86" s="26"/>
      <c r="B86" s="27"/>
      <c r="C86" s="23"/>
      <c r="U86" s="23"/>
      <c r="V86" s="23"/>
      <c r="W86" s="23"/>
      <c r="AI86" s="23"/>
      <c r="AJ86" s="23"/>
      <c r="AK86" s="23"/>
      <c r="AL86" s="23"/>
      <c r="AM86" s="23"/>
      <c r="AN86" s="23"/>
      <c r="AO86" s="23"/>
      <c r="AP86" s="23"/>
      <c r="AQ86" s="23"/>
      <c r="AR86" s="23"/>
      <c r="AS86" s="23"/>
      <c r="AT86" s="23"/>
      <c r="AU86" s="23"/>
    </row>
    <row r="87" spans="1:47" ht="16.5" x14ac:dyDescent="0.3">
      <c r="A87" s="26"/>
      <c r="B87" s="27"/>
      <c r="C87" s="23"/>
      <c r="D87" s="23"/>
      <c r="E87" s="23"/>
      <c r="G87" s="23"/>
      <c r="H87" s="23"/>
      <c r="I87" s="23"/>
      <c r="U87" s="23"/>
      <c r="V87" s="23"/>
      <c r="W87" s="23"/>
      <c r="AI87" s="23"/>
      <c r="AJ87" s="23"/>
      <c r="AK87" s="23"/>
      <c r="AL87" s="23"/>
      <c r="AM87" s="23"/>
      <c r="AN87" s="23"/>
      <c r="AO87" s="23"/>
      <c r="AP87" s="23"/>
      <c r="AQ87" s="23"/>
      <c r="AR87" s="23"/>
      <c r="AS87" s="23"/>
      <c r="AT87" s="23"/>
      <c r="AU87" s="23"/>
    </row>
    <row r="88" spans="1:47" ht="16.5" x14ac:dyDescent="0.3">
      <c r="A88" s="26"/>
      <c r="B88" s="27"/>
      <c r="C88" s="23"/>
      <c r="D88" s="23"/>
      <c r="E88" s="23"/>
      <c r="F88" s="23"/>
      <c r="G88" s="23"/>
      <c r="H88" s="23"/>
      <c r="I88" s="23"/>
      <c r="U88" s="23"/>
      <c r="V88" s="23"/>
      <c r="W88" s="23"/>
      <c r="AI88" s="23"/>
      <c r="AJ88" s="23"/>
      <c r="AK88" s="23"/>
      <c r="AL88" s="23"/>
      <c r="AM88" s="23"/>
      <c r="AN88" s="23"/>
      <c r="AO88" s="23"/>
      <c r="AP88" s="23"/>
      <c r="AQ88" s="23"/>
      <c r="AR88" s="23"/>
      <c r="AS88" s="23"/>
      <c r="AT88" s="23"/>
      <c r="AU88" s="23"/>
    </row>
    <row r="89" spans="1:47" ht="16.5" x14ac:dyDescent="0.3">
      <c r="A89" s="26"/>
      <c r="B89" s="27"/>
      <c r="C89" s="23"/>
      <c r="D89" s="23"/>
      <c r="E89" s="23"/>
      <c r="F89" s="23"/>
      <c r="G89" s="23"/>
      <c r="H89" s="23"/>
      <c r="I89" s="23"/>
      <c r="U89" s="23"/>
      <c r="V89" s="23"/>
      <c r="W89" s="23"/>
      <c r="AI89" s="23"/>
      <c r="AJ89" s="23"/>
      <c r="AK89" s="23"/>
      <c r="AL89" s="23"/>
      <c r="AM89" s="23"/>
      <c r="AN89" s="23"/>
      <c r="AO89" s="23"/>
      <c r="AP89" s="23"/>
      <c r="AQ89" s="23"/>
      <c r="AR89" s="23"/>
      <c r="AS89" s="23"/>
      <c r="AT89" s="23"/>
      <c r="AU89" s="23"/>
    </row>
    <row r="90" spans="1:47" ht="16.5" x14ac:dyDescent="0.3">
      <c r="A90" s="26"/>
      <c r="B90" s="27"/>
      <c r="C90" s="23"/>
      <c r="D90" s="23"/>
      <c r="E90" s="23"/>
      <c r="F90" s="23"/>
      <c r="G90" s="23"/>
      <c r="H90" s="23"/>
      <c r="I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row>
    <row r="91" spans="1:47" ht="16.5" x14ac:dyDescent="0.3">
      <c r="A91" s="27"/>
      <c r="B91" s="27"/>
      <c r="C91" s="27"/>
      <c r="D91" s="27"/>
      <c r="E91" s="27"/>
      <c r="F91" s="27"/>
      <c r="G91" s="27"/>
      <c r="H91" s="27"/>
      <c r="I91" s="27"/>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row>
    <row r="92" spans="1:47" ht="16.5" x14ac:dyDescent="0.3">
      <c r="A92" s="27"/>
      <c r="B92" s="27"/>
      <c r="C92" s="27"/>
      <c r="D92" s="27"/>
      <c r="E92" s="27"/>
      <c r="F92" s="27"/>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row>
    <row r="93" spans="1:47" ht="16.5" x14ac:dyDescent="0.3">
      <c r="A93" s="27"/>
      <c r="B93" s="27"/>
      <c r="C93" s="27"/>
      <c r="D93" s="27"/>
      <c r="E93" s="27"/>
      <c r="F93" s="27"/>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row>
    <row r="94" spans="1:47" ht="30" customHeight="1" x14ac:dyDescent="0.3">
      <c r="A94" s="27"/>
      <c r="B94" s="27"/>
      <c r="C94" s="27"/>
      <c r="D94" s="27"/>
      <c r="E94" s="27"/>
      <c r="F94" s="27"/>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row>
    <row r="95" spans="1:47" ht="54" customHeight="1" x14ac:dyDescent="0.3">
      <c r="A95" s="27"/>
      <c r="B95" s="27"/>
      <c r="C95" s="27"/>
      <c r="D95" s="27"/>
      <c r="E95" s="27"/>
      <c r="F95" s="27"/>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row>
    <row r="96" spans="1:47" ht="16.5" x14ac:dyDescent="0.3">
      <c r="A96" s="27"/>
      <c r="B96" s="27"/>
      <c r="C96" s="27"/>
      <c r="D96" s="27"/>
      <c r="E96" s="27"/>
      <c r="F96" s="27"/>
      <c r="N96" s="27"/>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row>
    <row r="97" spans="1:47" ht="16.5" x14ac:dyDescent="0.3">
      <c r="A97" s="27"/>
      <c r="B97" s="27"/>
      <c r="C97" s="27"/>
      <c r="D97" s="27"/>
      <c r="E97" s="27"/>
      <c r="F97" s="27"/>
      <c r="N97" s="27"/>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row>
    <row r="98" spans="1:47" ht="16.5" x14ac:dyDescent="0.3">
      <c r="A98" s="27"/>
      <c r="B98" s="27"/>
      <c r="C98" s="27"/>
      <c r="D98" s="27"/>
      <c r="E98" s="27"/>
      <c r="F98" s="27"/>
      <c r="N98" s="27"/>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row>
    <row r="99" spans="1:47" ht="16.5" x14ac:dyDescent="0.3">
      <c r="A99" s="27"/>
      <c r="B99" s="27"/>
      <c r="C99" s="27"/>
      <c r="D99" s="27"/>
      <c r="E99" s="27"/>
      <c r="F99" s="27"/>
      <c r="N99" s="27"/>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row>
    <row r="100" spans="1:47" ht="16.5" x14ac:dyDescent="0.3">
      <c r="A100" s="27"/>
      <c r="B100" s="27"/>
      <c r="C100" s="27"/>
      <c r="D100" s="27"/>
      <c r="E100" s="27"/>
      <c r="F100" s="27"/>
      <c r="N100" s="27"/>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row>
    <row r="101" spans="1:47" ht="16.5" x14ac:dyDescent="0.3">
      <c r="A101" s="27"/>
      <c r="B101" s="27"/>
      <c r="C101" s="27"/>
      <c r="D101" s="27"/>
      <c r="E101" s="27"/>
      <c r="F101" s="27"/>
      <c r="N101" s="27"/>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row>
    <row r="102" spans="1:47" ht="16.5" x14ac:dyDescent="0.3">
      <c r="A102" s="27"/>
      <c r="B102" s="27"/>
      <c r="C102" s="27"/>
      <c r="D102" s="27"/>
      <c r="E102" s="27"/>
      <c r="F102" s="27"/>
      <c r="G102" s="27"/>
      <c r="H102" s="27"/>
      <c r="I102" s="27"/>
      <c r="J102" s="27"/>
      <c r="K102" s="27"/>
      <c r="L102" s="27"/>
      <c r="M102" s="27"/>
      <c r="N102" s="27"/>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row>
    <row r="103" spans="1:47" ht="16.5" x14ac:dyDescent="0.3">
      <c r="A103" s="26"/>
      <c r="B103" s="23"/>
      <c r="C103" s="23"/>
      <c r="D103" s="23"/>
      <c r="E103" s="23"/>
      <c r="F103" s="23"/>
      <c r="G103" s="23"/>
      <c r="H103" s="23"/>
      <c r="I103" s="23"/>
      <c r="J103" s="23"/>
      <c r="K103" s="23"/>
      <c r="L103" s="23"/>
      <c r="M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row>
    <row r="104" spans="1:47" ht="16.5" x14ac:dyDescent="0.3">
      <c r="A104" s="26">
        <v>7</v>
      </c>
      <c r="O104" s="23"/>
      <c r="P104" s="23"/>
      <c r="Q104" s="23"/>
      <c r="R104" s="23"/>
      <c r="S104" s="23"/>
      <c r="T104" s="23"/>
      <c r="U104" s="23"/>
      <c r="V104" s="23"/>
      <c r="W104" s="23"/>
      <c r="X104" s="23"/>
      <c r="Y104" s="23"/>
      <c r="Z104" s="23"/>
      <c r="AA104" s="23"/>
      <c r="AB104" s="23"/>
      <c r="AC104" s="23"/>
      <c r="AD104" s="23"/>
      <c r="AE104" s="23"/>
      <c r="AF104" s="23"/>
      <c r="AG104" s="23"/>
      <c r="AH104" s="23"/>
    </row>
    <row r="105" spans="1:47" ht="16.5" x14ac:dyDescent="0.3">
      <c r="A105" s="26"/>
    </row>
    <row r="106" spans="1:47" ht="16.5" x14ac:dyDescent="0.3">
      <c r="A106" s="26"/>
    </row>
    <row r="107" spans="1:47" ht="16.5" x14ac:dyDescent="0.3">
      <c r="A107" s="26"/>
    </row>
    <row r="108" spans="1:47" ht="16.5" x14ac:dyDescent="0.3">
      <c r="A108" s="26"/>
    </row>
    <row r="109" spans="1:47" ht="16.5" x14ac:dyDescent="0.3">
      <c r="A109" s="26"/>
    </row>
    <row r="110" spans="1:47" ht="16.5" x14ac:dyDescent="0.3">
      <c r="A110" s="26"/>
    </row>
    <row r="111" spans="1:47" ht="16.5" x14ac:dyDescent="0.3">
      <c r="A111" s="26"/>
    </row>
    <row r="120" ht="12.75" customHeight="1" x14ac:dyDescent="0.2"/>
  </sheetData>
  <sheetProtection algorithmName="SHA-512" hashValue="xOpxnv2oBydwlqZPpq6h7c0yUqYs79qCYTlyT1/veyGqtmhprvWgLK3fnQ+QyCyIwZRFdgk3kttR6IteQMAN4w==" saltValue="ETUpTOFlt92WZw+KOUx1eg==" spinCount="100000" sheet="1" objects="1" scenarios="1"/>
  <mergeCells count="97">
    <mergeCell ref="AC29:AC30"/>
    <mergeCell ref="H28:P28"/>
    <mergeCell ref="H29:I29"/>
    <mergeCell ref="J29:N29"/>
    <mergeCell ref="X29:X30"/>
    <mergeCell ref="Y29:Y30"/>
    <mergeCell ref="X28:AB28"/>
    <mergeCell ref="AC28:AH28"/>
    <mergeCell ref="T29:T30"/>
    <mergeCell ref="U29:U30"/>
    <mergeCell ref="S29:S30"/>
    <mergeCell ref="AB18:AB19"/>
    <mergeCell ref="W17:W19"/>
    <mergeCell ref="W28:W30"/>
    <mergeCell ref="Z29:Z30"/>
    <mergeCell ref="AA29:AA30"/>
    <mergeCell ref="AB29:AB30"/>
    <mergeCell ref="AD29:AD30"/>
    <mergeCell ref="AE29:AE30"/>
    <mergeCell ref="AF29:AF30"/>
    <mergeCell ref="AG29:AG30"/>
    <mergeCell ref="AH29:AH30"/>
    <mergeCell ref="B17:E19"/>
    <mergeCell ref="AD18:AD19"/>
    <mergeCell ref="C25:O25"/>
    <mergeCell ref="B20:E20"/>
    <mergeCell ref="B21:E21"/>
    <mergeCell ref="B22:E22"/>
    <mergeCell ref="F17:F19"/>
    <mergeCell ref="G17:G19"/>
    <mergeCell ref="B23:E23"/>
    <mergeCell ref="B24:E24"/>
    <mergeCell ref="X17:AB17"/>
    <mergeCell ref="X18:X19"/>
    <mergeCell ref="Y18:Y19"/>
    <mergeCell ref="S18:S19"/>
    <mergeCell ref="Z18:Z19"/>
    <mergeCell ref="AA18:AA19"/>
    <mergeCell ref="AG18:AG19"/>
    <mergeCell ref="J18:N18"/>
    <mergeCell ref="AC17:AH17"/>
    <mergeCell ref="U18:U19"/>
    <mergeCell ref="P18:P19"/>
    <mergeCell ref="R18:R19"/>
    <mergeCell ref="H17:P17"/>
    <mergeCell ref="R17:U17"/>
    <mergeCell ref="T18:T19"/>
    <mergeCell ref="O18:O19"/>
    <mergeCell ref="H18:I18"/>
    <mergeCell ref="AH18:AH19"/>
    <mergeCell ref="AE18:AE19"/>
    <mergeCell ref="AF18:AF19"/>
    <mergeCell ref="J19:L19"/>
    <mergeCell ref="AC18:AC19"/>
    <mergeCell ref="B6:C6"/>
    <mergeCell ref="D6:F6"/>
    <mergeCell ref="D8:F8"/>
    <mergeCell ref="D7:F7"/>
    <mergeCell ref="D9:F9"/>
    <mergeCell ref="D11:F11"/>
    <mergeCell ref="D10:F10"/>
    <mergeCell ref="H7:K7"/>
    <mergeCell ref="N63:P65"/>
    <mergeCell ref="N66:P68"/>
    <mergeCell ref="B34:E34"/>
    <mergeCell ref="B35:E35"/>
    <mergeCell ref="B42:B43"/>
    <mergeCell ref="C42:Q42"/>
    <mergeCell ref="J30:L30"/>
    <mergeCell ref="C45:Q45"/>
    <mergeCell ref="C44:Q44"/>
    <mergeCell ref="B31:E31"/>
    <mergeCell ref="B32:E32"/>
    <mergeCell ref="B33:E33"/>
    <mergeCell ref="B28:E30"/>
    <mergeCell ref="R63:U65"/>
    <mergeCell ref="R66:U68"/>
    <mergeCell ref="C36:O36"/>
    <mergeCell ref="N62:P62"/>
    <mergeCell ref="R62:U62"/>
    <mergeCell ref="N39:O39"/>
    <mergeCell ref="R39:T39"/>
    <mergeCell ref="R52:U52"/>
    <mergeCell ref="K62:M62"/>
    <mergeCell ref="R42:U42"/>
    <mergeCell ref="R43:T43"/>
    <mergeCell ref="C47:Q47"/>
    <mergeCell ref="C48:Q48"/>
    <mergeCell ref="K52:Q53"/>
    <mergeCell ref="C46:Q46"/>
    <mergeCell ref="C43:Q43"/>
    <mergeCell ref="F28:F30"/>
    <mergeCell ref="G28:G30"/>
    <mergeCell ref="R28:U28"/>
    <mergeCell ref="R29:R30"/>
    <mergeCell ref="O29:O30"/>
    <mergeCell ref="P29:P30"/>
  </mergeCells>
  <phoneticPr fontId="6" type="noConversion"/>
  <conditionalFormatting sqref="I20:I24">
    <cfRule type="expression" dxfId="4" priority="11">
      <formula>H20="FPA"</formula>
    </cfRule>
  </conditionalFormatting>
  <conditionalFormatting sqref="I31:I35">
    <cfRule type="expression" dxfId="3" priority="2">
      <formula>H31="FPA"</formula>
    </cfRule>
  </conditionalFormatting>
  <conditionalFormatting sqref="L7">
    <cfRule type="expression" dxfId="2" priority="3">
      <formula>K7="FPA"</formula>
    </cfRule>
  </conditionalFormatting>
  <conditionalFormatting sqref="N20:N24">
    <cfRule type="expression" dxfId="1" priority="9">
      <formula>M20="FPA"</formula>
    </cfRule>
  </conditionalFormatting>
  <conditionalFormatting sqref="N31:N35">
    <cfRule type="expression" dxfId="0" priority="1">
      <formula>M31="FPA"</formula>
    </cfRule>
  </conditionalFormatting>
  <hyperlinks>
    <hyperlink ref="A3" location="Welcome!A1" display="Return to index" xr:uid="{00000000-0004-0000-0200-000000000000}"/>
  </hyperlinks>
  <pageMargins left="0.74803149606299213" right="0.35433070866141736" top="0.98425196850393704" bottom="0.39370078740157483" header="0.51181102362204722" footer="0.51181102362204722"/>
  <pageSetup paperSize="9" scale="51" orientation="landscape"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'Reference data'!$A$6:$A$161</xm:f>
          </x14:formula1>
          <xm:sqref>B31:E35 B20:E24</xm:sqref>
        </x14:dataValidation>
        <x14:dataValidation type="list" allowBlank="1" showInputMessage="1" showErrorMessage="1" xr:uid="{00000000-0002-0000-0200-000001000000}">
          <x14:formula1>
            <xm:f>'Service areas'!$A$8:$A$20</xm:f>
          </x14:formula1>
          <xm:sqref>H7</xm:sqref>
        </x14:dataValidation>
        <x14:dataValidation type="list" allowBlank="1" showInputMessage="1" showErrorMessage="1" xr:uid="{A4EEB565-2BF4-492B-A903-DE769DF5D948}">
          <x14:formula1>
            <xm:f>'Reference data'!$Z$5:$AU$5</xm:f>
          </x14:formula1>
          <xm:sqref>D10:F10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70" zoomScaleNormal="70" workbookViewId="0"/>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18</v>
      </c>
      <c r="N1" s="11"/>
    </row>
    <row r="2" spans="1:21" ht="15.75" customHeight="1" x14ac:dyDescent="0.2">
      <c r="A2" s="12" t="s">
        <v>14</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2"/>
  <sheetViews>
    <sheetView zoomScaleNormal="100" workbookViewId="0">
      <selection activeCell="D9" sqref="D9"/>
    </sheetView>
  </sheetViews>
  <sheetFormatPr defaultRowHeight="12.75" outlineLevelCol="1" x14ac:dyDescent="0.2"/>
  <cols>
    <col min="1" max="1" width="53.42578125" style="7" customWidth="1"/>
    <col min="2" max="2" width="11.85546875" style="7" customWidth="1"/>
    <col min="3" max="4" width="10.5703125" style="7" customWidth="1"/>
    <col min="5" max="5" width="13.42578125" style="7" customWidth="1"/>
    <col min="6" max="10" width="13.5703125" style="7" hidden="1" customWidth="1" outlineLevel="1"/>
    <col min="11" max="11" width="52.85546875" style="7" customWidth="1" collapsed="1"/>
    <col min="12" max="13" width="9.85546875" style="7" bestFit="1" customWidth="1"/>
    <col min="14" max="14" width="11" style="7" bestFit="1" customWidth="1"/>
    <col min="15" max="16" width="9.42578125" style="7" bestFit="1" customWidth="1"/>
    <col min="17" max="17" width="11" style="7" bestFit="1" customWidth="1"/>
    <col min="18" max="16384" width="9.140625" style="7"/>
  </cols>
  <sheetData>
    <row r="1" spans="1:17" ht="18" x14ac:dyDescent="0.25">
      <c r="A1" s="16" t="s">
        <v>19</v>
      </c>
      <c r="B1" s="15"/>
      <c r="C1" s="15"/>
      <c r="D1" s="15"/>
      <c r="E1" s="15"/>
      <c r="F1" s="15"/>
      <c r="G1" s="15"/>
      <c r="H1" s="15"/>
      <c r="I1" s="15"/>
      <c r="J1" s="15"/>
      <c r="K1" s="15"/>
      <c r="L1" s="15"/>
      <c r="M1" s="15"/>
      <c r="N1" s="15"/>
      <c r="O1" s="15"/>
      <c r="P1" s="15"/>
      <c r="Q1" s="15"/>
    </row>
    <row r="2" spans="1:17" ht="14.25" x14ac:dyDescent="0.2">
      <c r="A2" s="86" t="s">
        <v>14</v>
      </c>
      <c r="B2" s="15"/>
      <c r="C2" s="15"/>
      <c r="D2" s="15"/>
      <c r="E2" s="15"/>
      <c r="F2" s="15"/>
      <c r="G2" s="15"/>
      <c r="H2" s="15"/>
      <c r="I2" s="15"/>
      <c r="J2" s="15"/>
      <c r="K2" s="15"/>
      <c r="L2" s="15"/>
      <c r="M2" s="15"/>
      <c r="N2" s="15"/>
      <c r="O2" s="15"/>
      <c r="P2" s="15"/>
      <c r="Q2" s="15"/>
    </row>
    <row r="3" spans="1:17" ht="14.25" x14ac:dyDescent="0.2">
      <c r="A3" s="15"/>
      <c r="B3" s="15"/>
      <c r="C3" s="15"/>
      <c r="D3" s="15"/>
      <c r="E3" s="15"/>
      <c r="F3" s="15"/>
      <c r="G3" s="15"/>
      <c r="H3" s="15"/>
      <c r="I3" s="15"/>
      <c r="J3" s="15"/>
      <c r="K3" s="15"/>
      <c r="L3" s="15"/>
      <c r="M3" s="15"/>
      <c r="N3" s="15"/>
      <c r="O3" s="15"/>
      <c r="P3" s="15"/>
      <c r="Q3" s="15"/>
    </row>
    <row r="4" spans="1:17" ht="14.25" x14ac:dyDescent="0.2">
      <c r="A4" s="64" t="s">
        <v>358</v>
      </c>
      <c r="E4" s="15"/>
      <c r="F4" s="15"/>
      <c r="G4" s="15"/>
      <c r="H4" s="15"/>
      <c r="I4" s="15"/>
      <c r="J4" s="15"/>
      <c r="K4" s="15"/>
      <c r="L4" s="15"/>
      <c r="M4" s="15"/>
      <c r="N4" s="15"/>
      <c r="O4" s="15"/>
      <c r="P4" s="15"/>
      <c r="Q4" s="15"/>
    </row>
    <row r="5" spans="1:17" ht="29.25" customHeight="1" x14ac:dyDescent="0.2">
      <c r="A5" s="323" t="s">
        <v>351</v>
      </c>
      <c r="B5" s="314" t="s">
        <v>406</v>
      </c>
      <c r="C5" s="315"/>
      <c r="D5" s="314" t="s">
        <v>352</v>
      </c>
      <c r="E5" s="315"/>
      <c r="F5" s="311" t="s">
        <v>366</v>
      </c>
      <c r="G5" s="312"/>
      <c r="H5" s="312"/>
      <c r="I5" s="312"/>
      <c r="J5" s="313"/>
      <c r="L5" s="15"/>
      <c r="M5" s="15"/>
      <c r="N5" s="15"/>
      <c r="O5" s="15"/>
      <c r="P5" s="15"/>
      <c r="Q5" s="15"/>
    </row>
    <row r="6" spans="1:17" ht="22.5" customHeight="1" x14ac:dyDescent="0.2">
      <c r="A6" s="324"/>
      <c r="B6" s="316"/>
      <c r="C6" s="317"/>
      <c r="D6" s="316"/>
      <c r="E6" s="317"/>
      <c r="F6" s="62" t="s">
        <v>20</v>
      </c>
      <c r="G6" s="62" t="s">
        <v>21</v>
      </c>
      <c r="H6" s="62" t="s">
        <v>348</v>
      </c>
      <c r="I6" s="62" t="s">
        <v>23</v>
      </c>
      <c r="J6" s="62" t="s">
        <v>24</v>
      </c>
      <c r="L6" s="15"/>
      <c r="M6" s="15"/>
      <c r="N6" s="15"/>
      <c r="O6" s="15"/>
      <c r="P6" s="15"/>
      <c r="Q6" s="15"/>
    </row>
    <row r="7" spans="1:17" ht="21" customHeight="1" x14ac:dyDescent="0.2">
      <c r="A7" s="325"/>
      <c r="B7" s="67" t="s">
        <v>350</v>
      </c>
      <c r="C7" s="67" t="s">
        <v>349</v>
      </c>
      <c r="D7" s="67" t="s">
        <v>350</v>
      </c>
      <c r="E7" s="67" t="s">
        <v>349</v>
      </c>
      <c r="F7" s="63" t="s">
        <v>355</v>
      </c>
      <c r="G7" s="63" t="s">
        <v>355</v>
      </c>
      <c r="H7" s="63" t="s">
        <v>356</v>
      </c>
      <c r="I7" s="63" t="s">
        <v>356</v>
      </c>
      <c r="J7" s="63" t="s">
        <v>357</v>
      </c>
      <c r="L7" s="15"/>
      <c r="M7" s="15"/>
      <c r="N7" s="15"/>
      <c r="O7" s="15"/>
      <c r="P7" s="15"/>
      <c r="Q7" s="15"/>
    </row>
    <row r="8" spans="1:17" ht="14.25" customHeight="1" x14ac:dyDescent="0.2">
      <c r="A8" s="71" t="s">
        <v>26</v>
      </c>
      <c r="B8" s="72" t="s">
        <v>27</v>
      </c>
      <c r="C8" s="72" t="s">
        <v>407</v>
      </c>
      <c r="D8" s="73">
        <v>100</v>
      </c>
      <c r="E8" s="74">
        <v>100</v>
      </c>
      <c r="F8" s="75">
        <v>4168</v>
      </c>
      <c r="G8" s="75">
        <v>2286</v>
      </c>
      <c r="H8" s="75">
        <v>417</v>
      </c>
      <c r="I8" s="75">
        <v>1222</v>
      </c>
      <c r="J8" s="75">
        <v>2022</v>
      </c>
      <c r="L8" s="15"/>
      <c r="M8" s="15"/>
      <c r="N8" s="15"/>
      <c r="O8" s="15"/>
      <c r="P8" s="15"/>
      <c r="Q8" s="15"/>
    </row>
    <row r="9" spans="1:17" ht="14.25" x14ac:dyDescent="0.2">
      <c r="A9" s="76" t="s">
        <v>28</v>
      </c>
      <c r="B9" s="77" t="s">
        <v>29</v>
      </c>
      <c r="C9" s="77" t="s">
        <v>407</v>
      </c>
      <c r="D9" s="78">
        <v>76.599999999999994</v>
      </c>
      <c r="E9" s="79">
        <v>100</v>
      </c>
      <c r="F9" s="80">
        <v>4168</v>
      </c>
      <c r="G9" s="80">
        <v>0</v>
      </c>
      <c r="H9" s="80">
        <v>417</v>
      </c>
      <c r="I9" s="80">
        <v>1222</v>
      </c>
      <c r="J9" s="80">
        <v>2022</v>
      </c>
      <c r="L9" s="15"/>
      <c r="M9" s="15"/>
      <c r="N9" s="15"/>
      <c r="O9" s="15"/>
      <c r="P9" s="15"/>
      <c r="Q9" s="15"/>
    </row>
    <row r="10" spans="1:17" ht="14.25" x14ac:dyDescent="0.2">
      <c r="A10" s="76" t="s">
        <v>402</v>
      </c>
      <c r="B10" s="77" t="s">
        <v>405</v>
      </c>
      <c r="C10" s="77" t="s">
        <v>29</v>
      </c>
      <c r="D10" s="78">
        <v>102.3</v>
      </c>
      <c r="E10" s="79">
        <v>100</v>
      </c>
      <c r="F10" s="80">
        <v>4168</v>
      </c>
      <c r="G10" s="80">
        <v>15898</v>
      </c>
      <c r="H10" s="80">
        <v>384</v>
      </c>
      <c r="I10" s="80">
        <v>0</v>
      </c>
      <c r="J10" s="80">
        <v>2022</v>
      </c>
      <c r="L10" s="15"/>
      <c r="M10" s="15"/>
      <c r="N10" s="15"/>
      <c r="O10" s="15"/>
      <c r="P10" s="15"/>
      <c r="Q10" s="15"/>
    </row>
    <row r="11" spans="1:17" ht="14.25" x14ac:dyDescent="0.2">
      <c r="A11" s="76" t="s">
        <v>403</v>
      </c>
      <c r="B11" s="77" t="s">
        <v>404</v>
      </c>
      <c r="C11" s="77" t="s">
        <v>34</v>
      </c>
      <c r="D11" s="78">
        <v>73.900000000000006</v>
      </c>
      <c r="E11" s="79">
        <v>88.3</v>
      </c>
      <c r="F11" s="80">
        <v>4168</v>
      </c>
      <c r="G11" s="80">
        <v>15898</v>
      </c>
      <c r="H11" s="80">
        <v>384</v>
      </c>
      <c r="I11" s="80">
        <v>0</v>
      </c>
      <c r="J11" s="80">
        <v>2022</v>
      </c>
      <c r="L11" s="15"/>
      <c r="M11" s="15"/>
      <c r="N11" s="15"/>
      <c r="O11" s="15"/>
      <c r="P11" s="15"/>
      <c r="Q11" s="15"/>
    </row>
    <row r="12" spans="1:17" ht="14.25" x14ac:dyDescent="0.2">
      <c r="A12" s="76" t="s">
        <v>31</v>
      </c>
      <c r="B12" s="77" t="s">
        <v>32</v>
      </c>
      <c r="C12" s="77" t="s">
        <v>407</v>
      </c>
      <c r="D12" s="78">
        <v>74.8</v>
      </c>
      <c r="E12" s="79">
        <v>100</v>
      </c>
      <c r="F12" s="80">
        <v>4168</v>
      </c>
      <c r="G12" s="80">
        <v>0</v>
      </c>
      <c r="H12" s="80">
        <v>417</v>
      </c>
      <c r="I12" s="80">
        <v>0</v>
      </c>
      <c r="J12" s="80">
        <v>2022</v>
      </c>
      <c r="L12" s="15"/>
      <c r="M12" s="15"/>
      <c r="N12" s="15"/>
      <c r="O12" s="15"/>
      <c r="P12" s="15"/>
      <c r="Q12" s="15"/>
    </row>
    <row r="13" spans="1:17" ht="14.25" x14ac:dyDescent="0.2">
      <c r="A13" s="76" t="s">
        <v>33</v>
      </c>
      <c r="B13" s="77" t="s">
        <v>34</v>
      </c>
      <c r="C13" s="77" t="s">
        <v>32</v>
      </c>
      <c r="D13" s="78">
        <v>73.900000000000006</v>
      </c>
      <c r="E13" s="79">
        <v>88.3</v>
      </c>
      <c r="F13" s="80">
        <v>4168</v>
      </c>
      <c r="G13" s="80">
        <v>0</v>
      </c>
      <c r="H13" s="80">
        <v>384</v>
      </c>
      <c r="I13" s="80">
        <v>0</v>
      </c>
      <c r="J13" s="80">
        <v>2022</v>
      </c>
      <c r="L13" s="15"/>
      <c r="M13" s="15"/>
      <c r="N13" s="15"/>
      <c r="O13" s="15"/>
      <c r="P13" s="15"/>
      <c r="Q13" s="15"/>
    </row>
    <row r="14" spans="1:17" ht="14.25" x14ac:dyDescent="0.2">
      <c r="A14" s="76" t="s">
        <v>35</v>
      </c>
      <c r="B14" s="77" t="s">
        <v>36</v>
      </c>
      <c r="C14" s="77" t="s">
        <v>29</v>
      </c>
      <c r="D14" s="78">
        <v>102.8</v>
      </c>
      <c r="E14" s="79">
        <v>100</v>
      </c>
      <c r="F14" s="80">
        <v>15415</v>
      </c>
      <c r="G14" s="80">
        <v>0</v>
      </c>
      <c r="H14" s="80">
        <v>384</v>
      </c>
      <c r="I14" s="80">
        <v>0</v>
      </c>
      <c r="J14" s="80">
        <v>2022</v>
      </c>
      <c r="L14" s="15"/>
      <c r="M14" s="15"/>
      <c r="N14" s="15"/>
      <c r="O14" s="15"/>
      <c r="P14" s="15"/>
      <c r="Q14" s="15"/>
    </row>
    <row r="15" spans="1:17" ht="14.25" x14ac:dyDescent="0.2">
      <c r="A15" s="76" t="s">
        <v>37</v>
      </c>
      <c r="B15" s="77" t="s">
        <v>38</v>
      </c>
      <c r="C15" s="77" t="s">
        <v>30</v>
      </c>
      <c r="D15" s="78">
        <v>102.8</v>
      </c>
      <c r="E15" s="79">
        <v>100</v>
      </c>
      <c r="F15" s="80">
        <v>15828</v>
      </c>
      <c r="G15" s="80">
        <v>0</v>
      </c>
      <c r="H15" s="80">
        <v>384</v>
      </c>
      <c r="I15" s="80">
        <v>0</v>
      </c>
      <c r="J15" s="80">
        <v>2022</v>
      </c>
      <c r="L15" s="15"/>
      <c r="M15" s="15"/>
      <c r="N15" s="15"/>
      <c r="O15" s="15"/>
      <c r="P15" s="15"/>
      <c r="Q15" s="15"/>
    </row>
    <row r="16" spans="1:17" ht="14.25" x14ac:dyDescent="0.2">
      <c r="A16" s="76" t="s">
        <v>39</v>
      </c>
      <c r="B16" s="77" t="s">
        <v>40</v>
      </c>
      <c r="C16" s="77" t="s">
        <v>408</v>
      </c>
      <c r="D16" s="78">
        <v>102.8</v>
      </c>
      <c r="E16" s="79">
        <v>71.5</v>
      </c>
      <c r="F16" s="80">
        <v>8793</v>
      </c>
      <c r="G16" s="80">
        <v>9048</v>
      </c>
      <c r="H16" s="80">
        <v>139</v>
      </c>
      <c r="I16" s="80">
        <v>1222</v>
      </c>
      <c r="J16" s="80">
        <v>2022</v>
      </c>
      <c r="L16" s="15"/>
      <c r="M16" s="15"/>
      <c r="N16" s="15"/>
      <c r="O16" s="15"/>
      <c r="P16" s="15"/>
      <c r="Q16" s="15"/>
    </row>
    <row r="17" spans="1:17" ht="14.25" x14ac:dyDescent="0.2">
      <c r="A17" s="76" t="s">
        <v>41</v>
      </c>
      <c r="B17" s="77" t="s">
        <v>42</v>
      </c>
      <c r="C17" s="77" t="s">
        <v>38</v>
      </c>
      <c r="D17" s="78">
        <v>102.8</v>
      </c>
      <c r="E17" s="79">
        <v>56.5</v>
      </c>
      <c r="F17" s="80">
        <v>8793</v>
      </c>
      <c r="G17" s="80">
        <v>0</v>
      </c>
      <c r="H17" s="80">
        <v>139</v>
      </c>
      <c r="I17" s="80">
        <v>0</v>
      </c>
      <c r="J17" s="80">
        <v>2022</v>
      </c>
      <c r="L17" s="15"/>
      <c r="M17" s="15"/>
      <c r="N17" s="15"/>
      <c r="O17" s="15"/>
      <c r="P17" s="15"/>
      <c r="Q17" s="15"/>
    </row>
    <row r="18" spans="1:17" ht="14.25" x14ac:dyDescent="0.2">
      <c r="A18" s="76" t="s">
        <v>43</v>
      </c>
      <c r="B18" s="77" t="s">
        <v>44</v>
      </c>
      <c r="C18" s="77" t="s">
        <v>36</v>
      </c>
      <c r="D18" s="78">
        <v>31.4</v>
      </c>
      <c r="E18" s="79">
        <v>81.8</v>
      </c>
      <c r="F18" s="80">
        <v>0</v>
      </c>
      <c r="G18" s="80">
        <v>0</v>
      </c>
      <c r="H18" s="80">
        <v>384</v>
      </c>
      <c r="I18" s="80">
        <v>0</v>
      </c>
      <c r="J18" s="80">
        <v>2022</v>
      </c>
      <c r="L18" s="15"/>
      <c r="M18" s="15"/>
      <c r="N18" s="15"/>
      <c r="O18" s="15"/>
      <c r="P18" s="15"/>
      <c r="Q18" s="15"/>
    </row>
    <row r="19" spans="1:17" ht="14.25" x14ac:dyDescent="0.2">
      <c r="A19" s="76" t="s">
        <v>45</v>
      </c>
      <c r="B19" s="77" t="s">
        <v>46</v>
      </c>
      <c r="C19" s="77" t="s">
        <v>40</v>
      </c>
      <c r="D19" s="78">
        <v>24.8</v>
      </c>
      <c r="E19" s="79">
        <v>48.4</v>
      </c>
      <c r="F19" s="80">
        <v>0</v>
      </c>
      <c r="G19" s="80">
        <v>0</v>
      </c>
      <c r="H19" s="80">
        <v>139</v>
      </c>
      <c r="I19" s="80">
        <v>0</v>
      </c>
      <c r="J19" s="80">
        <v>2022</v>
      </c>
      <c r="L19" s="15"/>
      <c r="M19" s="15"/>
      <c r="N19" s="15"/>
      <c r="O19" s="15"/>
      <c r="P19" s="15"/>
      <c r="Q19" s="15"/>
    </row>
    <row r="20" spans="1:17" ht="14.25" x14ac:dyDescent="0.2">
      <c r="A20" s="81" t="s">
        <v>47</v>
      </c>
      <c r="B20" s="82" t="s">
        <v>48</v>
      </c>
      <c r="C20" s="82" t="s">
        <v>407</v>
      </c>
      <c r="D20" s="83">
        <v>32.299999999999997</v>
      </c>
      <c r="E20" s="84">
        <v>100</v>
      </c>
      <c r="F20" s="85">
        <v>0</v>
      </c>
      <c r="G20" s="85">
        <v>0</v>
      </c>
      <c r="H20" s="85">
        <v>417</v>
      </c>
      <c r="I20" s="85">
        <v>0</v>
      </c>
      <c r="J20" s="85">
        <v>2022</v>
      </c>
      <c r="L20" s="15"/>
      <c r="M20" s="15"/>
      <c r="N20" s="15"/>
      <c r="O20" s="15"/>
      <c r="P20" s="15"/>
      <c r="Q20" s="15"/>
    </row>
    <row r="21" spans="1:17" ht="113.25" customHeight="1" x14ac:dyDescent="0.2">
      <c r="A21" s="87" t="s">
        <v>362</v>
      </c>
      <c r="B21" s="318" t="s">
        <v>384</v>
      </c>
      <c r="C21" s="319"/>
      <c r="D21" s="320"/>
      <c r="E21" s="321"/>
      <c r="F21" s="322" t="s">
        <v>377</v>
      </c>
      <c r="G21" s="320"/>
      <c r="H21" s="320"/>
      <c r="I21" s="320"/>
      <c r="J21" s="321"/>
      <c r="K21" s="15"/>
      <c r="L21" s="15"/>
      <c r="M21" s="15"/>
      <c r="N21" s="15"/>
      <c r="O21" s="15"/>
      <c r="P21" s="15"/>
      <c r="Q21" s="15"/>
    </row>
    <row r="22" spans="1:17" ht="14.25" x14ac:dyDescent="0.2">
      <c r="E22" s="15"/>
      <c r="F22" s="15"/>
      <c r="G22" s="15"/>
      <c r="H22" s="15"/>
      <c r="I22" s="15"/>
      <c r="J22" s="15"/>
    </row>
  </sheetData>
  <sheetProtection password="CDF4" sheet="1" objects="1" scenarios="1"/>
  <mergeCells count="6">
    <mergeCell ref="F5:J5"/>
    <mergeCell ref="D5:E6"/>
    <mergeCell ref="B21:E21"/>
    <mergeCell ref="F21:J21"/>
    <mergeCell ref="A5:A7"/>
    <mergeCell ref="B5:C6"/>
  </mergeCells>
  <hyperlinks>
    <hyperlink ref="A2" location="Welcome!A1" display="Return to index"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P24"/>
  <sheetViews>
    <sheetView showGridLines="0" zoomScaleNormal="100" workbookViewId="0">
      <pane ySplit="4" topLeftCell="A5" activePane="bottomLeft" state="frozen"/>
      <selection pane="bottomLeft" activeCell="A14" sqref="A14"/>
    </sheetView>
  </sheetViews>
  <sheetFormatPr defaultRowHeight="14.25" x14ac:dyDescent="0.2"/>
  <cols>
    <col min="1" max="1" width="9.140625" style="21"/>
    <col min="2" max="3" width="12.28515625" style="21" customWidth="1"/>
    <col min="4" max="16384" width="9.140625" style="21"/>
  </cols>
  <sheetData>
    <row r="1" spans="1:16" ht="18" x14ac:dyDescent="0.25">
      <c r="A1" s="1" t="s">
        <v>7</v>
      </c>
    </row>
    <row r="2" spans="1:16" x14ac:dyDescent="0.2">
      <c r="A2" s="21" t="s">
        <v>14</v>
      </c>
    </row>
    <row r="4" spans="1:16" ht="42.75" x14ac:dyDescent="0.2">
      <c r="A4" s="14" t="s">
        <v>7</v>
      </c>
      <c r="B4" s="13" t="s">
        <v>10</v>
      </c>
      <c r="C4" s="13" t="s">
        <v>8</v>
      </c>
      <c r="D4" s="330" t="s">
        <v>9</v>
      </c>
      <c r="E4" s="331"/>
      <c r="F4" s="331"/>
      <c r="G4" s="331"/>
      <c r="H4" s="331"/>
      <c r="I4" s="331"/>
      <c r="J4" s="331"/>
      <c r="K4" s="331"/>
      <c r="L4" s="331"/>
      <c r="M4" s="331"/>
      <c r="N4" s="331"/>
      <c r="O4" s="331"/>
      <c r="P4" s="332"/>
    </row>
    <row r="5" spans="1:16" s="17" customFormat="1" ht="18.75" customHeight="1" x14ac:dyDescent="0.2">
      <c r="A5" s="88">
        <v>15.1</v>
      </c>
      <c r="B5" s="89">
        <v>43657</v>
      </c>
      <c r="C5" s="89">
        <v>43647</v>
      </c>
      <c r="D5" s="333" t="s">
        <v>378</v>
      </c>
      <c r="E5" s="334"/>
      <c r="F5" s="334"/>
      <c r="G5" s="334"/>
      <c r="H5" s="334"/>
      <c r="I5" s="334"/>
      <c r="J5" s="334"/>
      <c r="K5" s="334"/>
      <c r="L5" s="334"/>
      <c r="M5" s="334"/>
      <c r="N5" s="334"/>
      <c r="O5" s="334"/>
      <c r="P5" s="334"/>
    </row>
    <row r="6" spans="1:16" s="17" customFormat="1" ht="15" customHeight="1" x14ac:dyDescent="0.2">
      <c r="A6" s="90">
        <v>15.2</v>
      </c>
      <c r="B6" s="91">
        <v>43686</v>
      </c>
      <c r="C6" s="92"/>
      <c r="D6" s="328" t="s">
        <v>413</v>
      </c>
      <c r="E6" s="329"/>
      <c r="F6" s="329"/>
      <c r="G6" s="329"/>
      <c r="H6" s="329"/>
      <c r="I6" s="329"/>
      <c r="J6" s="329"/>
      <c r="K6" s="329"/>
      <c r="L6" s="329"/>
      <c r="M6" s="329"/>
      <c r="N6" s="329"/>
      <c r="O6" s="329"/>
      <c r="P6" s="329"/>
    </row>
    <row r="7" spans="1:16" s="17" customFormat="1" ht="15" customHeight="1" x14ac:dyDescent="0.2">
      <c r="A7" s="90">
        <v>15.3</v>
      </c>
      <c r="B7" s="91">
        <v>43693</v>
      </c>
      <c r="C7" s="92"/>
      <c r="D7" s="328" t="s">
        <v>419</v>
      </c>
      <c r="E7" s="329"/>
      <c r="F7" s="329"/>
      <c r="G7" s="329"/>
      <c r="H7" s="329"/>
      <c r="I7" s="329"/>
      <c r="J7" s="329"/>
      <c r="K7" s="329"/>
      <c r="L7" s="329"/>
      <c r="M7" s="329"/>
      <c r="N7" s="329"/>
      <c r="O7" s="329"/>
      <c r="P7" s="329"/>
    </row>
    <row r="8" spans="1:16" s="17" customFormat="1" x14ac:dyDescent="0.2">
      <c r="A8" s="90">
        <v>15.4</v>
      </c>
      <c r="B8" s="91">
        <v>43818</v>
      </c>
      <c r="C8" s="92"/>
      <c r="D8" s="328" t="s">
        <v>420</v>
      </c>
      <c r="E8" s="329"/>
      <c r="F8" s="329"/>
      <c r="G8" s="329"/>
      <c r="H8" s="329"/>
      <c r="I8" s="329"/>
      <c r="J8" s="329"/>
      <c r="K8" s="329"/>
      <c r="L8" s="329"/>
      <c r="M8" s="329"/>
      <c r="N8" s="329"/>
      <c r="O8" s="329"/>
      <c r="P8" s="329"/>
    </row>
    <row r="9" spans="1:16" s="17" customFormat="1" ht="12.75" customHeight="1" x14ac:dyDescent="0.2">
      <c r="A9" s="90">
        <v>15.5</v>
      </c>
      <c r="B9" s="91">
        <v>44089</v>
      </c>
      <c r="C9" s="93"/>
      <c r="D9" s="328" t="s">
        <v>413</v>
      </c>
      <c r="E9" s="329"/>
      <c r="F9" s="329"/>
      <c r="G9" s="329"/>
      <c r="H9" s="329"/>
      <c r="I9" s="329"/>
      <c r="J9" s="329"/>
      <c r="K9" s="329"/>
      <c r="L9" s="329"/>
      <c r="M9" s="329"/>
      <c r="N9" s="329"/>
      <c r="O9" s="329"/>
      <c r="P9" s="329"/>
    </row>
    <row r="10" spans="1:16" s="17" customFormat="1" ht="12.75" customHeight="1" x14ac:dyDescent="0.2">
      <c r="A10" s="90">
        <v>15.6</v>
      </c>
      <c r="B10" s="91">
        <v>44127</v>
      </c>
      <c r="C10" s="92"/>
      <c r="D10" s="328" t="s">
        <v>447</v>
      </c>
      <c r="E10" s="329"/>
      <c r="F10" s="329"/>
      <c r="G10" s="329"/>
      <c r="H10" s="329"/>
      <c r="I10" s="329"/>
      <c r="J10" s="329"/>
      <c r="K10" s="329"/>
      <c r="L10" s="329"/>
      <c r="M10" s="329"/>
      <c r="N10" s="329"/>
      <c r="O10" s="329"/>
      <c r="P10" s="329"/>
    </row>
    <row r="11" spans="1:16" s="17" customFormat="1" ht="12.75" customHeight="1" x14ac:dyDescent="0.2">
      <c r="A11" s="90">
        <v>15.7</v>
      </c>
      <c r="B11" s="91">
        <v>44377</v>
      </c>
      <c r="C11" s="91"/>
      <c r="D11" s="328" t="s">
        <v>448</v>
      </c>
      <c r="E11" s="329"/>
      <c r="F11" s="329"/>
      <c r="G11" s="329"/>
      <c r="H11" s="329"/>
      <c r="I11" s="329"/>
      <c r="J11" s="329"/>
      <c r="K11" s="329"/>
      <c r="L11" s="329"/>
      <c r="M11" s="329"/>
      <c r="N11" s="329"/>
      <c r="O11" s="329"/>
      <c r="P11" s="329"/>
    </row>
    <row r="12" spans="1:16" s="17" customFormat="1" ht="12.75" customHeight="1" x14ac:dyDescent="0.2">
      <c r="A12" s="96">
        <v>15.8</v>
      </c>
      <c r="B12" s="91">
        <v>44904</v>
      </c>
      <c r="C12" s="91"/>
      <c r="D12" s="328" t="s">
        <v>449</v>
      </c>
      <c r="E12" s="329"/>
      <c r="F12" s="329"/>
      <c r="G12" s="329"/>
      <c r="H12" s="329"/>
      <c r="I12" s="329"/>
      <c r="J12" s="329"/>
      <c r="K12" s="329"/>
      <c r="L12" s="329"/>
      <c r="M12" s="329"/>
      <c r="N12" s="329"/>
      <c r="O12" s="329"/>
      <c r="P12" s="329"/>
    </row>
    <row r="13" spans="1:16" s="17" customFormat="1" ht="30" customHeight="1" x14ac:dyDescent="0.2">
      <c r="A13" s="90">
        <v>15.9</v>
      </c>
      <c r="B13" s="91">
        <v>44909</v>
      </c>
      <c r="C13" s="91"/>
      <c r="D13" s="328" t="s">
        <v>455</v>
      </c>
      <c r="E13" s="329"/>
      <c r="F13" s="329"/>
      <c r="G13" s="329"/>
      <c r="H13" s="329"/>
      <c r="I13" s="329"/>
      <c r="J13" s="329"/>
      <c r="K13" s="329"/>
      <c r="L13" s="329"/>
      <c r="M13" s="329"/>
      <c r="N13" s="329"/>
      <c r="O13" s="329"/>
      <c r="P13" s="329"/>
    </row>
    <row r="14" spans="1:16" s="17" customFormat="1" ht="12.75" customHeight="1" x14ac:dyDescent="0.2">
      <c r="A14" s="240" t="s">
        <v>460</v>
      </c>
      <c r="B14" s="91">
        <v>45142</v>
      </c>
      <c r="C14" s="91"/>
      <c r="D14" s="328" t="s">
        <v>448</v>
      </c>
      <c r="E14" s="329"/>
      <c r="F14" s="329"/>
      <c r="G14" s="329"/>
      <c r="H14" s="329"/>
      <c r="I14" s="329"/>
      <c r="J14" s="329"/>
      <c r="K14" s="329"/>
      <c r="L14" s="329"/>
      <c r="M14" s="329"/>
      <c r="N14" s="329"/>
      <c r="O14" s="329"/>
      <c r="P14" s="329"/>
    </row>
    <row r="15" spans="1:16" s="17" customFormat="1" ht="12.75" customHeight="1" x14ac:dyDescent="0.2">
      <c r="A15" s="90"/>
      <c r="B15" s="91"/>
      <c r="C15" s="91"/>
      <c r="D15" s="328"/>
      <c r="E15" s="329"/>
      <c r="F15" s="329"/>
      <c r="G15" s="329"/>
      <c r="H15" s="329"/>
      <c r="I15" s="329"/>
      <c r="J15" s="329"/>
      <c r="K15" s="329"/>
      <c r="L15" s="329"/>
      <c r="M15" s="329"/>
      <c r="N15" s="329"/>
      <c r="O15" s="329"/>
      <c r="P15" s="329"/>
    </row>
    <row r="16" spans="1:16" s="17" customFormat="1" ht="12.75" customHeight="1" x14ac:dyDescent="0.2">
      <c r="A16" s="90"/>
      <c r="B16" s="91"/>
      <c r="C16" s="91"/>
      <c r="D16" s="328"/>
      <c r="E16" s="329"/>
      <c r="F16" s="329"/>
      <c r="G16" s="329"/>
      <c r="H16" s="329"/>
      <c r="I16" s="329"/>
      <c r="J16" s="329"/>
      <c r="K16" s="329"/>
      <c r="L16" s="329"/>
      <c r="M16" s="329"/>
      <c r="N16" s="329"/>
      <c r="O16" s="329"/>
      <c r="P16" s="329"/>
    </row>
    <row r="17" spans="1:16" s="17" customFormat="1" ht="12.75" customHeight="1" x14ac:dyDescent="0.2">
      <c r="A17" s="90"/>
      <c r="B17" s="91"/>
      <c r="C17" s="91"/>
      <c r="D17" s="328"/>
      <c r="E17" s="329"/>
      <c r="F17" s="329"/>
      <c r="G17" s="329"/>
      <c r="H17" s="329"/>
      <c r="I17" s="329"/>
      <c r="J17" s="329"/>
      <c r="K17" s="329"/>
      <c r="L17" s="329"/>
      <c r="M17" s="329"/>
      <c r="N17" s="329"/>
      <c r="O17" s="329"/>
      <c r="P17" s="329"/>
    </row>
    <row r="18" spans="1:16" s="17" customFormat="1" ht="12.75" customHeight="1" x14ac:dyDescent="0.2">
      <c r="A18" s="90"/>
      <c r="B18" s="91"/>
      <c r="C18" s="91"/>
      <c r="D18" s="328"/>
      <c r="E18" s="329"/>
      <c r="F18" s="329"/>
      <c r="G18" s="329"/>
      <c r="H18" s="329"/>
      <c r="I18" s="329"/>
      <c r="J18" s="329"/>
      <c r="K18" s="329"/>
      <c r="L18" s="329"/>
      <c r="M18" s="329"/>
      <c r="N18" s="329"/>
      <c r="O18" s="329"/>
      <c r="P18" s="329"/>
    </row>
    <row r="19" spans="1:16" s="17" customFormat="1" ht="12.75" customHeight="1" x14ac:dyDescent="0.2">
      <c r="A19" s="90"/>
      <c r="B19" s="91"/>
      <c r="C19" s="91"/>
      <c r="D19" s="328"/>
      <c r="E19" s="329"/>
      <c r="F19" s="329"/>
      <c r="G19" s="329"/>
      <c r="H19" s="329"/>
      <c r="I19" s="329"/>
      <c r="J19" s="329"/>
      <c r="K19" s="329"/>
      <c r="L19" s="329"/>
      <c r="M19" s="329"/>
      <c r="N19" s="329"/>
      <c r="O19" s="329"/>
      <c r="P19" s="329"/>
    </row>
    <row r="20" spans="1:16" s="17" customFormat="1" x14ac:dyDescent="0.2">
      <c r="A20" s="90"/>
      <c r="B20" s="91"/>
      <c r="C20" s="91"/>
      <c r="D20" s="328"/>
      <c r="E20" s="329"/>
      <c r="F20" s="329"/>
      <c r="G20" s="329"/>
      <c r="H20" s="329"/>
      <c r="I20" s="329"/>
      <c r="J20" s="329"/>
      <c r="K20" s="329"/>
      <c r="L20" s="329"/>
      <c r="M20" s="329"/>
      <c r="N20" s="329"/>
      <c r="O20" s="329"/>
      <c r="P20" s="329"/>
    </row>
    <row r="21" spans="1:16" s="17" customFormat="1" x14ac:dyDescent="0.2">
      <c r="A21" s="90"/>
      <c r="B21" s="91"/>
      <c r="C21" s="91"/>
      <c r="D21" s="328"/>
      <c r="E21" s="329"/>
      <c r="F21" s="329"/>
      <c r="G21" s="329"/>
      <c r="H21" s="329"/>
      <c r="I21" s="329"/>
      <c r="J21" s="329"/>
      <c r="K21" s="329"/>
      <c r="L21" s="329"/>
      <c r="M21" s="329"/>
      <c r="N21" s="329"/>
      <c r="O21" s="329"/>
      <c r="P21" s="329"/>
    </row>
    <row r="22" spans="1:16" x14ac:dyDescent="0.2">
      <c r="A22" s="90"/>
      <c r="B22" s="91"/>
      <c r="C22" s="91"/>
      <c r="D22" s="328"/>
      <c r="E22" s="329"/>
      <c r="F22" s="329"/>
      <c r="G22" s="329"/>
      <c r="H22" s="329"/>
      <c r="I22" s="329"/>
      <c r="J22" s="329"/>
      <c r="K22" s="329"/>
      <c r="L22" s="329"/>
      <c r="M22" s="329"/>
      <c r="N22" s="329"/>
      <c r="O22" s="329"/>
      <c r="P22" s="329"/>
    </row>
    <row r="23" spans="1:16" x14ac:dyDescent="0.2">
      <c r="A23" s="90"/>
      <c r="B23" s="91"/>
      <c r="C23" s="91"/>
      <c r="D23" s="328"/>
      <c r="E23" s="329"/>
      <c r="F23" s="329"/>
      <c r="G23" s="329"/>
      <c r="H23" s="329"/>
      <c r="I23" s="329"/>
      <c r="J23" s="329"/>
      <c r="K23" s="329"/>
      <c r="L23" s="329"/>
      <c r="M23" s="329"/>
      <c r="N23" s="329"/>
      <c r="O23" s="329"/>
      <c r="P23" s="329"/>
    </row>
    <row r="24" spans="1:16" x14ac:dyDescent="0.2">
      <c r="A24" s="94"/>
      <c r="B24" s="95"/>
      <c r="C24" s="95"/>
      <c r="D24" s="326"/>
      <c r="E24" s="327"/>
      <c r="F24" s="327"/>
      <c r="G24" s="327"/>
      <c r="H24" s="327"/>
      <c r="I24" s="327"/>
      <c r="J24" s="327"/>
      <c r="K24" s="327"/>
      <c r="L24" s="327"/>
      <c r="M24" s="327"/>
      <c r="N24" s="327"/>
      <c r="O24" s="327"/>
      <c r="P24" s="327"/>
    </row>
  </sheetData>
  <sheetProtection algorithmName="SHA-512" hashValue="ZQeDLcKz00etU7zlDoLfxx1k0G9JG1IUSI902z3rUSVLL1pT/0dCBT5pl0b8a8H089abbl1GTzqaOroCvDfAPg==" saltValue="oOYd3GUrjmDLoaE1L33U9w==" spinCount="100000" sheet="1" objects="1" scenarios="1"/>
  <mergeCells count="21">
    <mergeCell ref="D4:P4"/>
    <mergeCell ref="D15:P15"/>
    <mergeCell ref="D10:P10"/>
    <mergeCell ref="D14:P14"/>
    <mergeCell ref="D11:P11"/>
    <mergeCell ref="D9:P9"/>
    <mergeCell ref="D12:P12"/>
    <mergeCell ref="D13:P13"/>
    <mergeCell ref="D5:P5"/>
    <mergeCell ref="D6:P6"/>
    <mergeCell ref="D7:P7"/>
    <mergeCell ref="D8:P8"/>
    <mergeCell ref="D24:P24"/>
    <mergeCell ref="D16:P16"/>
    <mergeCell ref="D17:P17"/>
    <mergeCell ref="D18:P18"/>
    <mergeCell ref="D23:P23"/>
    <mergeCell ref="D21:P21"/>
    <mergeCell ref="D19:P19"/>
    <mergeCell ref="D20:P20"/>
    <mergeCell ref="D22:P22"/>
  </mergeCells>
  <phoneticPr fontId="6" type="noConversion"/>
  <hyperlinks>
    <hyperlink ref="A2" location="Welcome!A1" display="Return to index" xr:uid="{00000000-0004-0000-0500-000000000000}"/>
  </hyperlinks>
  <pageMargins left="0.75" right="0.75" top="1" bottom="1" header="0.5" footer="0.5"/>
  <pageSetup paperSize="9" scale="86"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182"/>
  <sheetViews>
    <sheetView zoomScale="70" zoomScaleNormal="70" workbookViewId="0">
      <pane xSplit="3" ySplit="5" topLeftCell="D6" activePane="bottomRight" state="frozen"/>
      <selection pane="topRight" activeCell="D1" sqref="D1"/>
      <selection pane="bottomLeft" activeCell="A6" sqref="A6"/>
      <selection pane="bottomRight" activeCell="A5" sqref="A5"/>
    </sheetView>
  </sheetViews>
  <sheetFormatPr defaultRowHeight="12.75" outlineLevelCol="1" x14ac:dyDescent="0.2"/>
  <cols>
    <col min="1" max="1" width="86.28515625" style="136" customWidth="1"/>
    <col min="2" max="2" width="12.42578125" style="154" customWidth="1"/>
    <col min="3" max="3" width="22.42578125" style="155" customWidth="1"/>
    <col min="4" max="4" width="63" style="136" customWidth="1" outlineLevel="1"/>
    <col min="5" max="5" width="15.28515625" style="138" customWidth="1" outlineLevel="1"/>
    <col min="6" max="6" width="16.42578125" style="138" customWidth="1" outlineLevel="1"/>
    <col min="7" max="7" width="30.42578125" style="136" customWidth="1" outlineLevel="1"/>
    <col min="8" max="8" width="12.85546875" style="136" customWidth="1" outlineLevel="1"/>
    <col min="9" max="9" width="5.28515625" style="136" customWidth="1"/>
    <col min="10" max="10" width="49.28515625" style="136" hidden="1" customWidth="1" outlineLevel="1"/>
    <col min="11" max="11" width="19.28515625" style="136" hidden="1" customWidth="1" outlineLevel="1"/>
    <col min="12" max="12" width="10.7109375" style="136" hidden="1" customWidth="1" outlineLevel="1"/>
    <col min="13" max="13" width="12.42578125" style="136" hidden="1" customWidth="1" outlineLevel="1"/>
    <col min="14" max="14" width="13.7109375" style="136" hidden="1" customWidth="1" outlineLevel="1"/>
    <col min="15" max="15" width="13.140625" style="136" hidden="1" customWidth="1" outlineLevel="1"/>
    <col min="16" max="16" width="12.5703125" style="136" hidden="1" customWidth="1" outlineLevel="1"/>
    <col min="17" max="17" width="12.28515625" style="165" hidden="1" customWidth="1" outlineLevel="1"/>
    <col min="18" max="18" width="9.140625" style="136" hidden="1" customWidth="1" outlineLevel="1"/>
    <col min="19" max="19" width="0.5703125" style="136" hidden="1" customWidth="1" outlineLevel="1"/>
    <col min="20" max="20" width="3.28515625" style="136" customWidth="1" collapsed="1"/>
    <col min="21" max="21" width="18.7109375" style="136" customWidth="1"/>
    <col min="22" max="25" width="9.140625" style="136"/>
    <col min="26" max="46" width="9.140625" style="228"/>
    <col min="47" max="16384" width="9.140625" style="136"/>
  </cols>
  <sheetData>
    <row r="1" spans="1:47" ht="35.25" customHeight="1" x14ac:dyDescent="0.2">
      <c r="A1" s="130" t="s">
        <v>94</v>
      </c>
      <c r="B1" s="131"/>
      <c r="C1" s="132"/>
      <c r="D1" s="133"/>
      <c r="E1" s="134"/>
      <c r="F1" s="134"/>
      <c r="G1" s="133"/>
      <c r="I1" s="135" t="s">
        <v>361</v>
      </c>
      <c r="T1" s="135" t="s">
        <v>360</v>
      </c>
    </row>
    <row r="2" spans="1:47" ht="14.25" x14ac:dyDescent="0.2">
      <c r="A2" s="137" t="s">
        <v>14</v>
      </c>
      <c r="B2" s="131"/>
      <c r="C2" s="132"/>
      <c r="D2" s="238"/>
      <c r="E2" s="134" t="s">
        <v>457</v>
      </c>
      <c r="F2" s="138" t="s">
        <v>458</v>
      </c>
      <c r="I2" s="135"/>
    </row>
    <row r="3" spans="1:47" ht="14.25" x14ac:dyDescent="0.2">
      <c r="A3" s="133"/>
      <c r="B3" s="131"/>
      <c r="C3" s="132"/>
      <c r="D3" s="238" t="s">
        <v>73</v>
      </c>
      <c r="E3" s="159">
        <v>43617</v>
      </c>
      <c r="F3" s="159">
        <f>+E3</f>
        <v>43617</v>
      </c>
      <c r="I3" s="135"/>
      <c r="J3" s="139" t="s">
        <v>397</v>
      </c>
    </row>
    <row r="4" spans="1:47" ht="14.25" customHeight="1" x14ac:dyDescent="0.2">
      <c r="A4" s="139" t="s">
        <v>450</v>
      </c>
      <c r="B4" s="131"/>
      <c r="C4" s="132"/>
      <c r="D4" s="238" t="s">
        <v>376</v>
      </c>
      <c r="E4" s="239">
        <v>133.5</v>
      </c>
      <c r="F4" s="239">
        <f>+E4</f>
        <v>133.5</v>
      </c>
      <c r="I4" s="135"/>
      <c r="J4" s="337" t="s">
        <v>277</v>
      </c>
      <c r="K4" s="337" t="s">
        <v>0</v>
      </c>
      <c r="L4" s="339" t="s">
        <v>278</v>
      </c>
      <c r="M4" s="340"/>
      <c r="N4" s="339" t="s">
        <v>279</v>
      </c>
      <c r="O4" s="340"/>
      <c r="P4" s="170" t="s">
        <v>280</v>
      </c>
      <c r="Q4" s="341" t="s">
        <v>281</v>
      </c>
      <c r="R4" s="343" t="s">
        <v>282</v>
      </c>
      <c r="S4" s="335" t="s">
        <v>56</v>
      </c>
      <c r="Z4" s="139" t="s">
        <v>421</v>
      </c>
    </row>
    <row r="5" spans="1:47" ht="71.25" x14ac:dyDescent="0.2">
      <c r="A5" s="156" t="s">
        <v>95</v>
      </c>
      <c r="B5" s="157" t="s">
        <v>386</v>
      </c>
      <c r="C5" s="156" t="s">
        <v>0</v>
      </c>
      <c r="D5" s="156" t="s">
        <v>451</v>
      </c>
      <c r="E5" s="157" t="s">
        <v>452</v>
      </c>
      <c r="F5" s="157" t="s">
        <v>459</v>
      </c>
      <c r="G5" s="156" t="s">
        <v>82</v>
      </c>
      <c r="H5" s="156" t="s">
        <v>401</v>
      </c>
      <c r="I5" s="135"/>
      <c r="J5" s="338"/>
      <c r="K5" s="338"/>
      <c r="L5" s="171" t="s">
        <v>283</v>
      </c>
      <c r="M5" s="171" t="s">
        <v>284</v>
      </c>
      <c r="N5" s="171" t="s">
        <v>283</v>
      </c>
      <c r="O5" s="171" t="s">
        <v>284</v>
      </c>
      <c r="P5" s="171" t="s">
        <v>284</v>
      </c>
      <c r="Q5" s="342"/>
      <c r="R5" s="344"/>
      <c r="S5" s="336"/>
      <c r="U5" s="139" t="s">
        <v>359</v>
      </c>
      <c r="Z5" s="157" t="s">
        <v>423</v>
      </c>
      <c r="AA5" s="157" t="s">
        <v>424</v>
      </c>
      <c r="AB5" s="157" t="s">
        <v>425</v>
      </c>
      <c r="AC5" s="157" t="s">
        <v>426</v>
      </c>
      <c r="AD5" s="157" t="s">
        <v>427</v>
      </c>
      <c r="AE5" s="157" t="s">
        <v>428</v>
      </c>
      <c r="AF5" s="157" t="s">
        <v>429</v>
      </c>
      <c r="AG5" s="157" t="s">
        <v>430</v>
      </c>
      <c r="AH5" s="157" t="s">
        <v>431</v>
      </c>
      <c r="AI5" s="157" t="s">
        <v>432</v>
      </c>
      <c r="AJ5" s="157" t="s">
        <v>433</v>
      </c>
      <c r="AK5" s="157" t="s">
        <v>434</v>
      </c>
      <c r="AL5" s="157" t="s">
        <v>435</v>
      </c>
      <c r="AM5" s="157" t="s">
        <v>436</v>
      </c>
      <c r="AN5" s="157" t="s">
        <v>437</v>
      </c>
      <c r="AO5" s="157" t="s">
        <v>438</v>
      </c>
      <c r="AP5" s="157" t="s">
        <v>439</v>
      </c>
      <c r="AQ5" s="157" t="s">
        <v>440</v>
      </c>
      <c r="AR5" s="157" t="s">
        <v>441</v>
      </c>
      <c r="AS5" s="157" t="s">
        <v>442</v>
      </c>
      <c r="AT5" s="157" t="s">
        <v>443</v>
      </c>
      <c r="AU5" s="157" t="s">
        <v>99</v>
      </c>
    </row>
    <row r="6" spans="1:47" ht="14.25" x14ac:dyDescent="0.2">
      <c r="A6" s="140"/>
      <c r="B6" s="141"/>
      <c r="C6" s="140"/>
      <c r="D6" s="140"/>
      <c r="E6" s="141"/>
      <c r="F6" s="158"/>
      <c r="G6" s="140" t="s">
        <v>87</v>
      </c>
      <c r="H6" s="172"/>
      <c r="I6" s="135"/>
      <c r="J6" s="142" t="s">
        <v>285</v>
      </c>
      <c r="K6" s="142">
        <v>0</v>
      </c>
      <c r="L6" s="143">
        <v>0</v>
      </c>
      <c r="M6" s="143">
        <v>0</v>
      </c>
      <c r="N6" s="143">
        <v>0</v>
      </c>
      <c r="O6" s="143">
        <v>0</v>
      </c>
      <c r="P6" s="143">
        <v>0</v>
      </c>
      <c r="Q6" s="166">
        <v>0</v>
      </c>
      <c r="R6" s="143">
        <v>0</v>
      </c>
      <c r="S6" s="142"/>
      <c r="Z6" s="229"/>
      <c r="AA6" s="229"/>
      <c r="AB6" s="229"/>
      <c r="AC6" s="229"/>
      <c r="AD6" s="229"/>
      <c r="AE6" s="229"/>
      <c r="AF6" s="229"/>
      <c r="AG6" s="229"/>
      <c r="AH6" s="229"/>
      <c r="AI6" s="229"/>
      <c r="AJ6" s="229"/>
      <c r="AK6" s="229"/>
      <c r="AL6" s="229"/>
      <c r="AM6" s="229"/>
      <c r="AN6" s="229"/>
      <c r="AO6" s="229"/>
      <c r="AP6" s="229"/>
      <c r="AQ6" s="229"/>
      <c r="AR6" s="229"/>
      <c r="AS6" s="229"/>
      <c r="AT6" s="229"/>
      <c r="AU6" s="229"/>
    </row>
    <row r="7" spans="1:47" ht="14.25" x14ac:dyDescent="0.2">
      <c r="A7" s="144" t="s">
        <v>96</v>
      </c>
      <c r="B7" s="160">
        <v>189.98</v>
      </c>
      <c r="C7" s="144" t="s">
        <v>286</v>
      </c>
      <c r="D7" s="144" t="s">
        <v>98</v>
      </c>
      <c r="E7" s="145">
        <v>188.6</v>
      </c>
      <c r="F7" s="129">
        <f t="shared" ref="F7:F38" si="0">IF(E7="FPA","FPA",E7*$F$4/$E$4)</f>
        <v>188.6</v>
      </c>
      <c r="G7" s="144" t="s">
        <v>99</v>
      </c>
      <c r="H7" s="173">
        <f>+IF(B7="FPA",0,IF(B7&gt;F7,1,0))</f>
        <v>1</v>
      </c>
      <c r="I7" s="135"/>
      <c r="J7" s="146" t="s">
        <v>96</v>
      </c>
      <c r="K7" s="146" t="s">
        <v>286</v>
      </c>
      <c r="L7" s="147">
        <v>0</v>
      </c>
      <c r="M7" s="147">
        <v>1.35</v>
      </c>
      <c r="N7" s="147">
        <v>0</v>
      </c>
      <c r="O7" s="147">
        <v>0.85</v>
      </c>
      <c r="P7" s="147">
        <v>0.48</v>
      </c>
      <c r="Q7" s="167">
        <v>2.1999999999999999E-2</v>
      </c>
      <c r="R7" s="147">
        <v>0</v>
      </c>
      <c r="S7" s="146"/>
      <c r="U7" s="136" t="s">
        <v>342</v>
      </c>
      <c r="V7" s="142">
        <v>600</v>
      </c>
      <c r="W7" s="136" t="s">
        <v>341</v>
      </c>
      <c r="Z7" s="229"/>
      <c r="AA7" s="229"/>
      <c r="AB7" s="229"/>
      <c r="AC7" s="229"/>
      <c r="AD7" s="229"/>
      <c r="AE7" s="229"/>
      <c r="AF7" s="229"/>
      <c r="AG7" s="229"/>
      <c r="AH7" s="229"/>
      <c r="AI7" s="229"/>
      <c r="AJ7" s="229"/>
      <c r="AK7" s="229"/>
      <c r="AL7" s="229"/>
      <c r="AM7" s="229"/>
      <c r="AN7" s="229"/>
      <c r="AO7" s="229"/>
      <c r="AP7" s="229"/>
      <c r="AQ7" s="229"/>
      <c r="AR7" s="229"/>
      <c r="AS7" s="229"/>
      <c r="AT7" s="229"/>
      <c r="AU7" s="229"/>
    </row>
    <row r="8" spans="1:47" ht="14.25" x14ac:dyDescent="0.2">
      <c r="A8" s="144" t="s">
        <v>100</v>
      </c>
      <c r="B8" s="160">
        <v>65.09</v>
      </c>
      <c r="C8" s="144" t="s">
        <v>286</v>
      </c>
      <c r="D8" s="144" t="s">
        <v>101</v>
      </c>
      <c r="E8" s="145">
        <v>146.69999999999999</v>
      </c>
      <c r="F8" s="129">
        <f t="shared" si="0"/>
        <v>146.69999999999999</v>
      </c>
      <c r="G8" s="144" t="s">
        <v>99</v>
      </c>
      <c r="H8" s="173">
        <f t="shared" ref="H8:H71" si="1">+IF(B8="FPA",0,IF(B8&gt;F8,1,0))</f>
        <v>0</v>
      </c>
      <c r="I8" s="135"/>
      <c r="J8" s="146" t="s">
        <v>100</v>
      </c>
      <c r="K8" s="146" t="s">
        <v>286</v>
      </c>
      <c r="L8" s="147">
        <v>0</v>
      </c>
      <c r="M8" s="147">
        <v>0.56999999999999995</v>
      </c>
      <c r="N8" s="147">
        <v>0</v>
      </c>
      <c r="O8" s="147">
        <v>0.28999999999999998</v>
      </c>
      <c r="P8" s="147">
        <v>0.13</v>
      </c>
      <c r="Q8" s="167">
        <v>0</v>
      </c>
      <c r="R8" s="147">
        <v>0</v>
      </c>
      <c r="S8" s="146"/>
      <c r="U8" s="136" t="s">
        <v>343</v>
      </c>
      <c r="V8" s="148">
        <v>230</v>
      </c>
      <c r="W8" s="136" t="s">
        <v>341</v>
      </c>
      <c r="Z8" s="229"/>
      <c r="AA8" s="229"/>
      <c r="AB8" s="229"/>
      <c r="AC8" s="229"/>
      <c r="AD8" s="229"/>
      <c r="AE8" s="229"/>
      <c r="AF8" s="229"/>
      <c r="AG8" s="229"/>
      <c r="AH8" s="229"/>
      <c r="AI8" s="229"/>
      <c r="AJ8" s="229"/>
      <c r="AK8" s="229"/>
      <c r="AL8" s="229"/>
      <c r="AM8" s="229"/>
      <c r="AN8" s="229"/>
      <c r="AO8" s="229"/>
      <c r="AP8" s="229"/>
      <c r="AQ8" s="229"/>
      <c r="AR8" s="229"/>
      <c r="AS8" s="229"/>
      <c r="AT8" s="229"/>
      <c r="AU8" s="229"/>
    </row>
    <row r="9" spans="1:47" ht="14.25" x14ac:dyDescent="0.2">
      <c r="A9" s="144" t="s">
        <v>102</v>
      </c>
      <c r="B9" s="160" t="s">
        <v>85</v>
      </c>
      <c r="C9" s="144"/>
      <c r="D9" s="144" t="s">
        <v>103</v>
      </c>
      <c r="E9" s="145" t="s">
        <v>85</v>
      </c>
      <c r="F9" s="129" t="str">
        <f t="shared" si="0"/>
        <v>FPA</v>
      </c>
      <c r="G9" s="144" t="s">
        <v>99</v>
      </c>
      <c r="H9" s="173">
        <f t="shared" si="1"/>
        <v>0</v>
      </c>
      <c r="I9" s="135"/>
      <c r="J9" s="146" t="s">
        <v>102</v>
      </c>
      <c r="K9" s="146" t="s">
        <v>85</v>
      </c>
      <c r="L9" s="147">
        <v>0</v>
      </c>
      <c r="M9" s="147">
        <v>0</v>
      </c>
      <c r="N9" s="147">
        <v>0</v>
      </c>
      <c r="O9" s="147">
        <v>0</v>
      </c>
      <c r="P9" s="147">
        <v>0</v>
      </c>
      <c r="Q9" s="167">
        <v>0</v>
      </c>
      <c r="R9" s="147">
        <v>0</v>
      </c>
      <c r="S9" s="146"/>
      <c r="Z9" s="229"/>
      <c r="AA9" s="229"/>
      <c r="AB9" s="229"/>
      <c r="AC9" s="229"/>
      <c r="AD9" s="229"/>
      <c r="AE9" s="229"/>
      <c r="AF9" s="229"/>
      <c r="AG9" s="229"/>
      <c r="AH9" s="229"/>
      <c r="AI9" s="229"/>
      <c r="AJ9" s="229"/>
      <c r="AK9" s="229"/>
      <c r="AL9" s="229"/>
      <c r="AM9" s="229"/>
      <c r="AN9" s="229"/>
      <c r="AO9" s="229"/>
      <c r="AP9" s="229"/>
      <c r="AQ9" s="229"/>
      <c r="AR9" s="229"/>
      <c r="AS9" s="229"/>
      <c r="AT9" s="229"/>
      <c r="AU9" s="229"/>
    </row>
    <row r="10" spans="1:47" ht="14.25" x14ac:dyDescent="0.2">
      <c r="A10" s="144" t="s">
        <v>104</v>
      </c>
      <c r="B10" s="160">
        <v>0</v>
      </c>
      <c r="C10" s="144" t="s">
        <v>105</v>
      </c>
      <c r="D10" s="144" t="s">
        <v>106</v>
      </c>
      <c r="E10" s="145">
        <v>0</v>
      </c>
      <c r="F10" s="129">
        <f t="shared" si="0"/>
        <v>0</v>
      </c>
      <c r="G10" s="144" t="s">
        <v>99</v>
      </c>
      <c r="H10" s="173">
        <f t="shared" si="1"/>
        <v>0</v>
      </c>
      <c r="I10" s="135"/>
      <c r="J10" s="146" t="s">
        <v>104</v>
      </c>
      <c r="K10" s="146" t="s">
        <v>85</v>
      </c>
      <c r="L10" s="147">
        <v>0</v>
      </c>
      <c r="M10" s="147">
        <v>0</v>
      </c>
      <c r="N10" s="147">
        <v>0</v>
      </c>
      <c r="O10" s="147">
        <v>0</v>
      </c>
      <c r="P10" s="147">
        <v>0</v>
      </c>
      <c r="Q10" s="167">
        <v>0</v>
      </c>
      <c r="R10" s="147">
        <v>0</v>
      </c>
      <c r="S10" s="146"/>
      <c r="Z10" s="229"/>
      <c r="AA10" s="229"/>
      <c r="AB10" s="229"/>
      <c r="AC10" s="229"/>
      <c r="AD10" s="229"/>
      <c r="AE10" s="229"/>
      <c r="AF10" s="229"/>
      <c r="AG10" s="229"/>
      <c r="AH10" s="229"/>
      <c r="AI10" s="229"/>
      <c r="AJ10" s="229"/>
      <c r="AK10" s="229"/>
      <c r="AL10" s="229"/>
      <c r="AM10" s="229"/>
      <c r="AN10" s="229"/>
      <c r="AO10" s="229"/>
      <c r="AP10" s="229"/>
      <c r="AQ10" s="229"/>
      <c r="AR10" s="229"/>
      <c r="AS10" s="229"/>
      <c r="AT10" s="229" t="s">
        <v>422</v>
      </c>
      <c r="AU10" s="229"/>
    </row>
    <row r="11" spans="1:47" ht="14.25" x14ac:dyDescent="0.2">
      <c r="A11" s="144" t="s">
        <v>107</v>
      </c>
      <c r="B11" s="160" t="s">
        <v>85</v>
      </c>
      <c r="C11" s="144"/>
      <c r="D11" s="144" t="s">
        <v>103</v>
      </c>
      <c r="E11" s="145" t="s">
        <v>85</v>
      </c>
      <c r="F11" s="129" t="str">
        <f t="shared" si="0"/>
        <v>FPA</v>
      </c>
      <c r="G11" s="144" t="s">
        <v>99</v>
      </c>
      <c r="H11" s="173">
        <f t="shared" si="1"/>
        <v>0</v>
      </c>
      <c r="I11" s="135"/>
      <c r="J11" s="146" t="s">
        <v>107</v>
      </c>
      <c r="K11" s="146" t="s">
        <v>85</v>
      </c>
      <c r="L11" s="147">
        <v>0</v>
      </c>
      <c r="M11" s="147">
        <v>0</v>
      </c>
      <c r="N11" s="147">
        <v>0</v>
      </c>
      <c r="O11" s="147">
        <v>0</v>
      </c>
      <c r="P11" s="147">
        <v>0</v>
      </c>
      <c r="Q11" s="167">
        <v>0</v>
      </c>
      <c r="R11" s="147">
        <v>0</v>
      </c>
      <c r="S11" s="146"/>
      <c r="Z11" s="229" t="s">
        <v>422</v>
      </c>
      <c r="AA11" s="229"/>
      <c r="AB11" s="229"/>
      <c r="AC11" s="229" t="s">
        <v>422</v>
      </c>
      <c r="AD11" s="229"/>
      <c r="AE11" s="229"/>
      <c r="AF11" s="229"/>
      <c r="AG11" s="229"/>
      <c r="AH11" s="229"/>
      <c r="AI11" s="229"/>
      <c r="AJ11" s="229"/>
      <c r="AK11" s="229"/>
      <c r="AL11" s="229"/>
      <c r="AM11" s="229"/>
      <c r="AN11" s="229"/>
      <c r="AO11" s="229"/>
      <c r="AP11" s="229"/>
      <c r="AQ11" s="229"/>
      <c r="AR11" s="229"/>
      <c r="AS11" s="229"/>
      <c r="AT11" s="229"/>
      <c r="AU11" s="229"/>
    </row>
    <row r="12" spans="1:47" ht="14.25" x14ac:dyDescent="0.2">
      <c r="A12" s="144" t="s">
        <v>108</v>
      </c>
      <c r="B12" s="160" t="s">
        <v>85</v>
      </c>
      <c r="C12" s="144" t="s">
        <v>286</v>
      </c>
      <c r="D12" s="144" t="s">
        <v>109</v>
      </c>
      <c r="E12" s="145">
        <v>20.9</v>
      </c>
      <c r="F12" s="129">
        <f t="shared" si="0"/>
        <v>20.9</v>
      </c>
      <c r="G12" s="144" t="s">
        <v>99</v>
      </c>
      <c r="H12" s="173">
        <f t="shared" si="1"/>
        <v>0</v>
      </c>
      <c r="I12" s="135"/>
      <c r="J12" s="146" t="s">
        <v>108</v>
      </c>
      <c r="K12" s="146" t="s">
        <v>85</v>
      </c>
      <c r="L12" s="147">
        <v>0</v>
      </c>
      <c r="M12" s="147">
        <v>0</v>
      </c>
      <c r="N12" s="147">
        <v>0</v>
      </c>
      <c r="O12" s="147">
        <v>0</v>
      </c>
      <c r="P12" s="147">
        <v>0</v>
      </c>
      <c r="Q12" s="167">
        <v>0</v>
      </c>
      <c r="R12" s="147">
        <v>0</v>
      </c>
      <c r="S12" s="146"/>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row>
    <row r="13" spans="1:47" ht="14.25" x14ac:dyDescent="0.2">
      <c r="A13" s="144" t="s">
        <v>110</v>
      </c>
      <c r="B13" s="160">
        <v>211.09</v>
      </c>
      <c r="C13" s="144" t="s">
        <v>286</v>
      </c>
      <c r="D13" s="144" t="s">
        <v>111</v>
      </c>
      <c r="E13" s="145">
        <v>209.55</v>
      </c>
      <c r="F13" s="129">
        <f t="shared" si="0"/>
        <v>209.55</v>
      </c>
      <c r="G13" s="144" t="s">
        <v>99</v>
      </c>
      <c r="H13" s="173">
        <f t="shared" si="1"/>
        <v>1</v>
      </c>
      <c r="I13" s="135"/>
      <c r="J13" s="146" t="s">
        <v>110</v>
      </c>
      <c r="K13" s="146" t="s">
        <v>286</v>
      </c>
      <c r="L13" s="147">
        <v>0</v>
      </c>
      <c r="M13" s="147">
        <v>6.55</v>
      </c>
      <c r="N13" s="147">
        <v>0</v>
      </c>
      <c r="O13" s="147">
        <v>4.6260000000000003</v>
      </c>
      <c r="P13" s="147">
        <v>0.4</v>
      </c>
      <c r="Q13" s="167">
        <v>8.0999999999999996E-3</v>
      </c>
      <c r="R13" s="147">
        <v>0</v>
      </c>
      <c r="S13" s="146"/>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row>
    <row r="14" spans="1:47" ht="14.25" x14ac:dyDescent="0.2">
      <c r="A14" s="144" t="s">
        <v>112</v>
      </c>
      <c r="B14" s="160" t="s">
        <v>85</v>
      </c>
      <c r="C14" s="144"/>
      <c r="D14" s="144" t="s">
        <v>99</v>
      </c>
      <c r="E14" s="145" t="s">
        <v>85</v>
      </c>
      <c r="F14" s="129" t="str">
        <f t="shared" si="0"/>
        <v>FPA</v>
      </c>
      <c r="G14" s="144" t="s">
        <v>99</v>
      </c>
      <c r="H14" s="173">
        <f t="shared" si="1"/>
        <v>0</v>
      </c>
      <c r="I14" s="135"/>
      <c r="J14" s="146" t="s">
        <v>112</v>
      </c>
      <c r="K14" s="146" t="s">
        <v>286</v>
      </c>
      <c r="L14" s="147">
        <v>0</v>
      </c>
      <c r="M14" s="147">
        <v>10.55</v>
      </c>
      <c r="N14" s="147">
        <v>0</v>
      </c>
      <c r="O14" s="147">
        <v>9.3699999999999992</v>
      </c>
      <c r="P14" s="147">
        <v>0.13</v>
      </c>
      <c r="Q14" s="167">
        <v>0</v>
      </c>
      <c r="R14" s="147">
        <v>0</v>
      </c>
      <c r="S14" s="146"/>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row>
    <row r="15" spans="1:47" ht="14.25" x14ac:dyDescent="0.2">
      <c r="A15" s="144" t="s">
        <v>113</v>
      </c>
      <c r="B15" s="160">
        <v>147.75</v>
      </c>
      <c r="C15" s="144" t="s">
        <v>286</v>
      </c>
      <c r="D15" s="144" t="s">
        <v>101</v>
      </c>
      <c r="E15" s="145">
        <v>146.69999999999999</v>
      </c>
      <c r="F15" s="129">
        <f t="shared" si="0"/>
        <v>146.69999999999999</v>
      </c>
      <c r="G15" s="144" t="s">
        <v>99</v>
      </c>
      <c r="H15" s="173">
        <f t="shared" si="1"/>
        <v>1</v>
      </c>
      <c r="I15" s="135"/>
      <c r="J15" s="146" t="s">
        <v>113</v>
      </c>
      <c r="K15" s="146" t="s">
        <v>97</v>
      </c>
      <c r="L15" s="147">
        <v>0</v>
      </c>
      <c r="M15" s="147">
        <f>6000/500</f>
        <v>12</v>
      </c>
      <c r="N15" s="147">
        <v>0</v>
      </c>
      <c r="O15" s="147">
        <f>98/500</f>
        <v>0.19600000000000001</v>
      </c>
      <c r="P15" s="147">
        <f>100/500</f>
        <v>0.2</v>
      </c>
      <c r="Q15" s="167">
        <v>0</v>
      </c>
      <c r="R15" s="147">
        <v>0</v>
      </c>
      <c r="S15" s="146" t="s">
        <v>336</v>
      </c>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row>
    <row r="16" spans="1:47" ht="14.25" x14ac:dyDescent="0.2">
      <c r="A16" s="144" t="s">
        <v>114</v>
      </c>
      <c r="B16" s="176">
        <v>13940</v>
      </c>
      <c r="C16" s="144" t="s">
        <v>115</v>
      </c>
      <c r="D16" s="144" t="s">
        <v>116</v>
      </c>
      <c r="E16" s="145">
        <v>20956.8</v>
      </c>
      <c r="F16" s="129">
        <f t="shared" si="0"/>
        <v>20956.8</v>
      </c>
      <c r="G16" s="144" t="s">
        <v>117</v>
      </c>
      <c r="H16" s="173">
        <f t="shared" si="1"/>
        <v>0</v>
      </c>
      <c r="I16" s="135"/>
      <c r="J16" s="146" t="s">
        <v>287</v>
      </c>
      <c r="K16" s="146" t="s">
        <v>115</v>
      </c>
      <c r="L16" s="147">
        <v>0</v>
      </c>
      <c r="M16" s="147">
        <v>859</v>
      </c>
      <c r="N16" s="147">
        <v>0</v>
      </c>
      <c r="O16" s="147">
        <v>304</v>
      </c>
      <c r="P16" s="147">
        <v>3.1999999999999997</v>
      </c>
      <c r="Q16" s="167">
        <v>0.27</v>
      </c>
      <c r="R16" s="147">
        <v>1.2</v>
      </c>
      <c r="S16" s="146"/>
      <c r="Z16" s="229" t="s">
        <v>422</v>
      </c>
      <c r="AA16" s="229"/>
      <c r="AB16" s="229"/>
      <c r="AC16" s="229"/>
      <c r="AD16" s="229"/>
      <c r="AE16" s="229"/>
      <c r="AF16" s="229"/>
      <c r="AG16" s="229"/>
      <c r="AH16" s="229"/>
      <c r="AI16" s="229"/>
      <c r="AJ16" s="229"/>
      <c r="AK16" s="229"/>
      <c r="AL16" s="229"/>
      <c r="AM16" s="229"/>
      <c r="AN16" s="229"/>
      <c r="AO16" s="229"/>
      <c r="AP16" s="229"/>
      <c r="AQ16" s="229"/>
      <c r="AR16" s="229"/>
      <c r="AS16" s="229"/>
      <c r="AT16" s="229"/>
      <c r="AU16" s="229"/>
    </row>
    <row r="17" spans="1:47" ht="14.25" x14ac:dyDescent="0.2">
      <c r="A17" s="144" t="s">
        <v>118</v>
      </c>
      <c r="B17" s="176">
        <v>19670</v>
      </c>
      <c r="C17" s="144" t="s">
        <v>115</v>
      </c>
      <c r="D17" s="144" t="s">
        <v>116</v>
      </c>
      <c r="E17" s="145">
        <v>20956.8</v>
      </c>
      <c r="F17" s="129">
        <f t="shared" si="0"/>
        <v>20956.8</v>
      </c>
      <c r="G17" s="144" t="s">
        <v>117</v>
      </c>
      <c r="H17" s="173">
        <f t="shared" si="1"/>
        <v>0</v>
      </c>
      <c r="I17" s="135"/>
      <c r="J17" s="146" t="s">
        <v>288</v>
      </c>
      <c r="K17" s="146" t="s">
        <v>115</v>
      </c>
      <c r="L17" s="147">
        <v>0</v>
      </c>
      <c r="M17" s="147">
        <v>1215</v>
      </c>
      <c r="N17" s="147">
        <v>0</v>
      </c>
      <c r="O17" s="147">
        <v>424</v>
      </c>
      <c r="P17" s="147">
        <v>4.5</v>
      </c>
      <c r="Q17" s="167">
        <v>0.39</v>
      </c>
      <c r="R17" s="147">
        <v>1.7</v>
      </c>
      <c r="S17" s="146"/>
      <c r="Z17" s="229" t="s">
        <v>422</v>
      </c>
      <c r="AA17" s="229"/>
      <c r="AB17" s="229"/>
      <c r="AC17" s="229"/>
      <c r="AD17" s="229"/>
      <c r="AE17" s="229"/>
      <c r="AF17" s="229"/>
      <c r="AG17" s="229"/>
      <c r="AH17" s="229"/>
      <c r="AI17" s="229"/>
      <c r="AJ17" s="229"/>
      <c r="AK17" s="229"/>
      <c r="AL17" s="229"/>
      <c r="AM17" s="229"/>
      <c r="AN17" s="229"/>
      <c r="AO17" s="229"/>
      <c r="AP17" s="229"/>
      <c r="AQ17" s="229"/>
      <c r="AR17" s="229"/>
      <c r="AS17" s="229"/>
      <c r="AT17" s="229"/>
      <c r="AU17" s="229"/>
    </row>
    <row r="18" spans="1:47" ht="14.25" x14ac:dyDescent="0.2">
      <c r="A18" s="144" t="s">
        <v>119</v>
      </c>
      <c r="B18" s="176">
        <v>22840</v>
      </c>
      <c r="C18" s="144" t="s">
        <v>115</v>
      </c>
      <c r="D18" s="144" t="s">
        <v>120</v>
      </c>
      <c r="E18" s="145">
        <v>29339.55</v>
      </c>
      <c r="F18" s="129">
        <f t="shared" si="0"/>
        <v>29339.55</v>
      </c>
      <c r="G18" s="144" t="s">
        <v>117</v>
      </c>
      <c r="H18" s="173">
        <f t="shared" si="1"/>
        <v>0</v>
      </c>
      <c r="I18" s="135"/>
      <c r="J18" s="146" t="s">
        <v>289</v>
      </c>
      <c r="K18" s="146" t="s">
        <v>115</v>
      </c>
      <c r="L18" s="147">
        <v>0</v>
      </c>
      <c r="M18" s="147">
        <v>1275</v>
      </c>
      <c r="N18" s="147">
        <v>0</v>
      </c>
      <c r="O18" s="147">
        <v>441</v>
      </c>
      <c r="P18" s="147">
        <v>6.3999999999999995</v>
      </c>
      <c r="Q18" s="167">
        <v>0.55000000000000004</v>
      </c>
      <c r="R18" s="147">
        <v>2.4</v>
      </c>
      <c r="S18" s="146"/>
      <c r="Z18" s="229" t="s">
        <v>422</v>
      </c>
      <c r="AA18" s="229"/>
      <c r="AB18" s="229"/>
      <c r="AC18" s="229"/>
      <c r="AD18" s="229"/>
      <c r="AE18" s="229"/>
      <c r="AF18" s="229"/>
      <c r="AG18" s="229"/>
      <c r="AH18" s="229"/>
      <c r="AI18" s="229"/>
      <c r="AJ18" s="229"/>
      <c r="AK18" s="229"/>
      <c r="AL18" s="229"/>
      <c r="AM18" s="229"/>
      <c r="AN18" s="229"/>
      <c r="AO18" s="229"/>
      <c r="AP18" s="229"/>
      <c r="AQ18" s="229"/>
      <c r="AR18" s="229"/>
      <c r="AS18" s="229"/>
      <c r="AT18" s="229"/>
      <c r="AU18" s="229"/>
    </row>
    <row r="19" spans="1:47" ht="14.25" x14ac:dyDescent="0.2">
      <c r="A19" s="144" t="s">
        <v>121</v>
      </c>
      <c r="B19" s="176">
        <v>15890</v>
      </c>
      <c r="C19" s="144" t="s">
        <v>115</v>
      </c>
      <c r="D19" s="144" t="s">
        <v>116</v>
      </c>
      <c r="E19" s="145">
        <v>20956.8</v>
      </c>
      <c r="F19" s="129">
        <f t="shared" si="0"/>
        <v>20956.8</v>
      </c>
      <c r="G19" s="144" t="s">
        <v>117</v>
      </c>
      <c r="H19" s="173">
        <f t="shared" si="1"/>
        <v>0</v>
      </c>
      <c r="I19" s="135"/>
      <c r="J19" s="146" t="s">
        <v>398</v>
      </c>
      <c r="K19" s="146" t="s">
        <v>115</v>
      </c>
      <c r="L19" s="147">
        <v>0</v>
      </c>
      <c r="M19" s="147">
        <v>1215</v>
      </c>
      <c r="N19" s="147">
        <v>0</v>
      </c>
      <c r="O19" s="147">
        <v>424</v>
      </c>
      <c r="P19" s="147">
        <v>4.5</v>
      </c>
      <c r="Q19" s="167">
        <v>0.39</v>
      </c>
      <c r="R19" s="147">
        <v>1.7</v>
      </c>
      <c r="S19" s="146"/>
      <c r="Z19" s="229" t="s">
        <v>422</v>
      </c>
      <c r="AA19" s="229"/>
      <c r="AB19" s="229"/>
      <c r="AC19" s="229"/>
      <c r="AD19" s="229"/>
      <c r="AE19" s="229"/>
      <c r="AF19" s="229"/>
      <c r="AG19" s="229"/>
      <c r="AH19" s="229"/>
      <c r="AI19" s="229"/>
      <c r="AJ19" s="229"/>
      <c r="AK19" s="229"/>
      <c r="AL19" s="229"/>
      <c r="AM19" s="229"/>
      <c r="AN19" s="229"/>
      <c r="AO19" s="229"/>
      <c r="AP19" s="229"/>
      <c r="AQ19" s="229"/>
      <c r="AR19" s="229"/>
      <c r="AS19" s="229"/>
      <c r="AT19" s="229"/>
      <c r="AU19" s="229"/>
    </row>
    <row r="20" spans="1:47" ht="14.25" x14ac:dyDescent="0.2">
      <c r="A20" s="144" t="s">
        <v>122</v>
      </c>
      <c r="B20" s="176">
        <v>21340</v>
      </c>
      <c r="C20" s="144" t="s">
        <v>115</v>
      </c>
      <c r="D20" s="144" t="s">
        <v>120</v>
      </c>
      <c r="E20" s="145">
        <v>29339.55</v>
      </c>
      <c r="F20" s="129">
        <f t="shared" si="0"/>
        <v>29339.55</v>
      </c>
      <c r="G20" s="144" t="s">
        <v>117</v>
      </c>
      <c r="H20" s="173">
        <f t="shared" si="1"/>
        <v>0</v>
      </c>
      <c r="I20" s="135"/>
      <c r="J20" s="146" t="str">
        <f>+J41</f>
        <v>Dwelling house (on lots &lt; 200m2)</v>
      </c>
      <c r="K20" s="146" t="str">
        <f t="shared" ref="K20:R20" si="2">+K41</f>
        <v>Dwelling</v>
      </c>
      <c r="L20" s="147">
        <f t="shared" si="2"/>
        <v>0</v>
      </c>
      <c r="M20" s="146">
        <f t="shared" si="2"/>
        <v>650</v>
      </c>
      <c r="N20" s="147">
        <f t="shared" si="2"/>
        <v>0</v>
      </c>
      <c r="O20" s="146">
        <f t="shared" si="2"/>
        <v>631</v>
      </c>
      <c r="P20" s="146">
        <f t="shared" si="2"/>
        <v>7.3</v>
      </c>
      <c r="Q20" s="146">
        <f t="shared" si="2"/>
        <v>0.43</v>
      </c>
      <c r="R20" s="146">
        <f t="shared" si="2"/>
        <v>2.8</v>
      </c>
      <c r="S20" s="146"/>
      <c r="Z20" s="229" t="s">
        <v>422</v>
      </c>
      <c r="AA20" s="229"/>
      <c r="AB20" s="229"/>
      <c r="AC20" s="229"/>
      <c r="AD20" s="229"/>
      <c r="AE20" s="229"/>
      <c r="AF20" s="229"/>
      <c r="AG20" s="229"/>
      <c r="AH20" s="229"/>
      <c r="AI20" s="229"/>
      <c r="AJ20" s="229"/>
      <c r="AK20" s="229"/>
      <c r="AL20" s="229"/>
      <c r="AM20" s="229"/>
      <c r="AN20" s="229"/>
      <c r="AO20" s="229"/>
      <c r="AP20" s="229"/>
      <c r="AQ20" s="229"/>
      <c r="AR20" s="229"/>
      <c r="AS20" s="229"/>
      <c r="AT20" s="229"/>
      <c r="AU20" s="229"/>
    </row>
    <row r="21" spans="1:47" ht="14.25" x14ac:dyDescent="0.2">
      <c r="A21" s="144" t="s">
        <v>123</v>
      </c>
      <c r="B21" s="176">
        <v>21890</v>
      </c>
      <c r="C21" s="144" t="s">
        <v>115</v>
      </c>
      <c r="D21" s="144" t="s">
        <v>120</v>
      </c>
      <c r="E21" s="145">
        <v>29339.55</v>
      </c>
      <c r="F21" s="129">
        <f t="shared" si="0"/>
        <v>29339.55</v>
      </c>
      <c r="G21" s="144" t="s">
        <v>117</v>
      </c>
      <c r="H21" s="173">
        <f t="shared" si="1"/>
        <v>0</v>
      </c>
      <c r="I21" s="135"/>
      <c r="J21" s="146" t="str">
        <f t="shared" ref="J21:R24" si="3">+J42</f>
        <v>Dwelling house (on lots 200m2-299m2)</v>
      </c>
      <c r="K21" s="146" t="str">
        <f t="shared" si="3"/>
        <v>Dwelling</v>
      </c>
      <c r="L21" s="147">
        <f t="shared" si="3"/>
        <v>0</v>
      </c>
      <c r="M21" s="146">
        <f t="shared" si="3"/>
        <v>725</v>
      </c>
      <c r="N21" s="147">
        <f t="shared" si="3"/>
        <v>0</v>
      </c>
      <c r="O21" s="146">
        <f t="shared" si="3"/>
        <v>631</v>
      </c>
      <c r="P21" s="146">
        <f t="shared" si="3"/>
        <v>7.3</v>
      </c>
      <c r="Q21" s="146">
        <f t="shared" si="3"/>
        <v>0.43</v>
      </c>
      <c r="R21" s="146">
        <f t="shared" si="3"/>
        <v>2.8</v>
      </c>
      <c r="S21" s="146"/>
      <c r="Z21" s="229" t="s">
        <v>422</v>
      </c>
      <c r="AA21" s="229"/>
      <c r="AB21" s="229"/>
      <c r="AC21" s="229"/>
      <c r="AD21" s="229"/>
      <c r="AE21" s="229"/>
      <c r="AF21" s="229"/>
      <c r="AG21" s="229"/>
      <c r="AH21" s="229"/>
      <c r="AI21" s="229"/>
      <c r="AJ21" s="229"/>
      <c r="AK21" s="229"/>
      <c r="AL21" s="229"/>
      <c r="AM21" s="229"/>
      <c r="AN21" s="229"/>
      <c r="AO21" s="229"/>
      <c r="AP21" s="229"/>
      <c r="AQ21" s="229"/>
      <c r="AR21" s="229"/>
      <c r="AS21" s="229"/>
      <c r="AT21" s="229"/>
      <c r="AU21" s="229"/>
    </row>
    <row r="22" spans="1:47" ht="14.25" x14ac:dyDescent="0.2">
      <c r="A22" s="144" t="s">
        <v>124</v>
      </c>
      <c r="B22" s="176">
        <v>23740</v>
      </c>
      <c r="C22" s="144" t="s">
        <v>115</v>
      </c>
      <c r="D22" s="144" t="s">
        <v>120</v>
      </c>
      <c r="E22" s="145">
        <v>29339.55</v>
      </c>
      <c r="F22" s="129">
        <f t="shared" si="0"/>
        <v>29339.55</v>
      </c>
      <c r="G22" s="144" t="s">
        <v>117</v>
      </c>
      <c r="H22" s="173">
        <f t="shared" si="1"/>
        <v>0</v>
      </c>
      <c r="I22" s="135"/>
      <c r="J22" s="146" t="str">
        <f t="shared" si="3"/>
        <v>Dwelling house (on lots 300m2-399m2)</v>
      </c>
      <c r="K22" s="146" t="str">
        <f t="shared" si="3"/>
        <v>Dwelling</v>
      </c>
      <c r="L22" s="147">
        <f t="shared" si="3"/>
        <v>0</v>
      </c>
      <c r="M22" s="146">
        <f t="shared" si="3"/>
        <v>975</v>
      </c>
      <c r="N22" s="147">
        <f t="shared" si="3"/>
        <v>0</v>
      </c>
      <c r="O22" s="146">
        <f t="shared" si="3"/>
        <v>631</v>
      </c>
      <c r="P22" s="146">
        <f t="shared" si="3"/>
        <v>7.3</v>
      </c>
      <c r="Q22" s="146">
        <f t="shared" si="3"/>
        <v>0.43</v>
      </c>
      <c r="R22" s="146">
        <f t="shared" si="3"/>
        <v>2.8</v>
      </c>
      <c r="S22" s="146"/>
      <c r="Z22" s="229" t="s">
        <v>422</v>
      </c>
      <c r="AA22" s="229"/>
      <c r="AB22" s="229"/>
      <c r="AC22" s="229"/>
      <c r="AD22" s="229"/>
      <c r="AE22" s="229"/>
      <c r="AF22" s="229"/>
      <c r="AG22" s="229"/>
      <c r="AH22" s="229"/>
      <c r="AI22" s="229"/>
      <c r="AJ22" s="229"/>
      <c r="AK22" s="229"/>
      <c r="AL22" s="229"/>
      <c r="AM22" s="229"/>
      <c r="AN22" s="229"/>
      <c r="AO22" s="229"/>
      <c r="AP22" s="229"/>
      <c r="AQ22" s="229"/>
      <c r="AR22" s="229"/>
      <c r="AS22" s="229"/>
      <c r="AT22" s="229"/>
      <c r="AU22" s="229"/>
    </row>
    <row r="23" spans="1:47" s="164" customFormat="1" ht="14.25" x14ac:dyDescent="0.2">
      <c r="A23" s="161" t="s">
        <v>387</v>
      </c>
      <c r="B23" s="177">
        <v>26240</v>
      </c>
      <c r="C23" s="161" t="s">
        <v>115</v>
      </c>
      <c r="D23" s="161" t="s">
        <v>120</v>
      </c>
      <c r="E23" s="145">
        <v>29339.55</v>
      </c>
      <c r="F23" s="163">
        <f t="shared" si="0"/>
        <v>29339.55</v>
      </c>
      <c r="G23" s="161" t="s">
        <v>117</v>
      </c>
      <c r="H23" s="174">
        <f t="shared" si="1"/>
        <v>0</v>
      </c>
      <c r="I23" s="135"/>
      <c r="J23" s="146" t="str">
        <f t="shared" si="3"/>
        <v>Dwelling house (on lots 400m2-499m2)</v>
      </c>
      <c r="K23" s="146" t="str">
        <f t="shared" si="3"/>
        <v>Dwelling</v>
      </c>
      <c r="L23" s="147">
        <f t="shared" si="3"/>
        <v>0</v>
      </c>
      <c r="M23" s="146">
        <f t="shared" si="3"/>
        <v>1312.5</v>
      </c>
      <c r="N23" s="147">
        <f t="shared" si="3"/>
        <v>0</v>
      </c>
      <c r="O23" s="146">
        <f t="shared" si="3"/>
        <v>631</v>
      </c>
      <c r="P23" s="146">
        <f t="shared" si="3"/>
        <v>7.3</v>
      </c>
      <c r="Q23" s="146">
        <f t="shared" si="3"/>
        <v>0.43</v>
      </c>
      <c r="R23" s="146">
        <f t="shared" si="3"/>
        <v>2.8</v>
      </c>
      <c r="S23" s="149"/>
      <c r="Z23" s="229" t="s">
        <v>422</v>
      </c>
      <c r="AA23" s="229"/>
      <c r="AB23" s="229"/>
      <c r="AC23" s="229"/>
      <c r="AD23" s="229"/>
      <c r="AE23" s="229"/>
      <c r="AF23" s="229"/>
      <c r="AG23" s="229"/>
      <c r="AH23" s="229"/>
      <c r="AI23" s="229"/>
      <c r="AJ23" s="229"/>
      <c r="AK23" s="229"/>
      <c r="AL23" s="229"/>
      <c r="AM23" s="229"/>
      <c r="AN23" s="229"/>
      <c r="AO23" s="229"/>
      <c r="AP23" s="229"/>
      <c r="AQ23" s="229"/>
      <c r="AR23" s="229"/>
      <c r="AS23" s="229"/>
      <c r="AT23" s="229"/>
      <c r="AU23" s="229"/>
    </row>
    <row r="24" spans="1:47" s="164" customFormat="1" ht="14.25" x14ac:dyDescent="0.2">
      <c r="A24" s="161" t="s">
        <v>388</v>
      </c>
      <c r="B24" s="177">
        <v>28740</v>
      </c>
      <c r="C24" s="161" t="s">
        <v>115</v>
      </c>
      <c r="D24" s="161" t="s">
        <v>120</v>
      </c>
      <c r="E24" s="145">
        <v>29339.55</v>
      </c>
      <c r="F24" s="163">
        <f t="shared" si="0"/>
        <v>29339.55</v>
      </c>
      <c r="G24" s="161" t="s">
        <v>117</v>
      </c>
      <c r="H24" s="174">
        <f t="shared" si="1"/>
        <v>0</v>
      </c>
      <c r="I24" s="135"/>
      <c r="J24" s="146" t="str">
        <f t="shared" si="3"/>
        <v>Dwelling house (on lots &gt;500m2)</v>
      </c>
      <c r="K24" s="146" t="str">
        <f t="shared" si="3"/>
        <v>Dwelling</v>
      </c>
      <c r="L24" s="147">
        <f t="shared" si="3"/>
        <v>0</v>
      </c>
      <c r="M24" s="146">
        <f t="shared" si="3"/>
        <v>1650</v>
      </c>
      <c r="N24" s="147">
        <f t="shared" si="3"/>
        <v>0</v>
      </c>
      <c r="O24" s="146">
        <f t="shared" si="3"/>
        <v>631</v>
      </c>
      <c r="P24" s="146">
        <f t="shared" si="3"/>
        <v>7.3</v>
      </c>
      <c r="Q24" s="146">
        <f t="shared" si="3"/>
        <v>0.43</v>
      </c>
      <c r="R24" s="146">
        <f t="shared" si="3"/>
        <v>2.8</v>
      </c>
      <c r="S24" s="149"/>
      <c r="Z24" s="229" t="s">
        <v>422</v>
      </c>
      <c r="AA24" s="229"/>
      <c r="AB24" s="229"/>
      <c r="AC24" s="229"/>
      <c r="AD24" s="229"/>
      <c r="AE24" s="229"/>
      <c r="AF24" s="229"/>
      <c r="AG24" s="229"/>
      <c r="AH24" s="229"/>
      <c r="AI24" s="229"/>
      <c r="AJ24" s="229"/>
      <c r="AK24" s="229"/>
      <c r="AL24" s="229"/>
      <c r="AM24" s="229"/>
      <c r="AN24" s="229"/>
      <c r="AO24" s="229"/>
      <c r="AP24" s="229"/>
      <c r="AQ24" s="229"/>
      <c r="AR24" s="229"/>
      <c r="AS24" s="229"/>
      <c r="AT24" s="229"/>
      <c r="AU24" s="229"/>
    </row>
    <row r="25" spans="1:47" ht="14.25" x14ac:dyDescent="0.2">
      <c r="A25" s="144" t="s">
        <v>125</v>
      </c>
      <c r="B25" s="160">
        <v>0</v>
      </c>
      <c r="C25" s="144" t="s">
        <v>105</v>
      </c>
      <c r="D25" s="144" t="s">
        <v>126</v>
      </c>
      <c r="E25" s="145">
        <v>0</v>
      </c>
      <c r="F25" s="129">
        <f t="shared" si="0"/>
        <v>0</v>
      </c>
      <c r="G25" s="144" t="s">
        <v>99</v>
      </c>
      <c r="H25" s="173">
        <f t="shared" si="1"/>
        <v>0</v>
      </c>
      <c r="I25" s="135"/>
      <c r="J25" s="146" t="s">
        <v>125</v>
      </c>
      <c r="K25" s="146" t="s">
        <v>85</v>
      </c>
      <c r="L25" s="147">
        <v>0</v>
      </c>
      <c r="M25" s="147">
        <v>0</v>
      </c>
      <c r="N25" s="147">
        <v>0</v>
      </c>
      <c r="O25" s="147">
        <v>0</v>
      </c>
      <c r="P25" s="147">
        <v>0</v>
      </c>
      <c r="Q25" s="167">
        <v>0</v>
      </c>
      <c r="R25" s="147">
        <v>0</v>
      </c>
      <c r="S25" s="146"/>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row>
    <row r="26" spans="1:47" ht="14.25" x14ac:dyDescent="0.2">
      <c r="A26" s="144" t="s">
        <v>127</v>
      </c>
      <c r="B26" s="160">
        <v>147.75</v>
      </c>
      <c r="C26" s="144" t="s">
        <v>286</v>
      </c>
      <c r="D26" s="144" t="s">
        <v>128</v>
      </c>
      <c r="E26" s="145">
        <v>146.69999999999999</v>
      </c>
      <c r="F26" s="129">
        <f t="shared" si="0"/>
        <v>146.69999999999999</v>
      </c>
      <c r="G26" s="144" t="s">
        <v>99</v>
      </c>
      <c r="H26" s="173">
        <f t="shared" si="1"/>
        <v>1</v>
      </c>
      <c r="I26" s="135"/>
      <c r="J26" s="146" t="s">
        <v>127</v>
      </c>
      <c r="K26" s="146" t="s">
        <v>286</v>
      </c>
      <c r="L26" s="147">
        <v>0</v>
      </c>
      <c r="M26" s="147">
        <v>11</v>
      </c>
      <c r="N26" s="147">
        <v>0</v>
      </c>
      <c r="O26" s="147">
        <v>9.5299999999999994</v>
      </c>
      <c r="P26" s="147">
        <v>0.43</v>
      </c>
      <c r="Q26" s="167">
        <v>2.7000000000000001E-3</v>
      </c>
      <c r="R26" s="147">
        <v>0</v>
      </c>
      <c r="S26" s="146"/>
      <c r="Z26" s="229"/>
      <c r="AA26" s="229"/>
      <c r="AB26" s="229"/>
      <c r="AC26" s="229"/>
      <c r="AD26" s="229"/>
      <c r="AE26" s="229" t="s">
        <v>422</v>
      </c>
      <c r="AF26" s="229" t="s">
        <v>422</v>
      </c>
      <c r="AG26" s="229" t="s">
        <v>422</v>
      </c>
      <c r="AH26" s="229" t="s">
        <v>422</v>
      </c>
      <c r="AI26" s="229" t="s">
        <v>422</v>
      </c>
      <c r="AJ26" s="229" t="s">
        <v>422</v>
      </c>
      <c r="AK26" s="229" t="s">
        <v>422</v>
      </c>
      <c r="AL26" s="229"/>
      <c r="AM26" s="229"/>
      <c r="AN26" s="229"/>
      <c r="AO26" s="229"/>
      <c r="AP26" s="229"/>
      <c r="AQ26" s="229"/>
      <c r="AR26" s="229"/>
      <c r="AS26" s="229"/>
      <c r="AT26" s="229"/>
      <c r="AU26" s="229"/>
    </row>
    <row r="27" spans="1:47" ht="14.25" x14ac:dyDescent="0.2">
      <c r="A27" s="144" t="s">
        <v>129</v>
      </c>
      <c r="B27" s="160">
        <v>73.900000000000006</v>
      </c>
      <c r="C27" s="144" t="s">
        <v>286</v>
      </c>
      <c r="D27" s="144" t="s">
        <v>130</v>
      </c>
      <c r="E27" s="145">
        <v>73.349999999999994</v>
      </c>
      <c r="F27" s="129">
        <f t="shared" si="0"/>
        <v>73.349999999999994</v>
      </c>
      <c r="G27" s="144" t="s">
        <v>99</v>
      </c>
      <c r="H27" s="173">
        <f t="shared" si="1"/>
        <v>1</v>
      </c>
      <c r="I27" s="135"/>
      <c r="J27" s="146" t="s">
        <v>129</v>
      </c>
      <c r="K27" s="146" t="s">
        <v>286</v>
      </c>
      <c r="L27" s="147">
        <v>0</v>
      </c>
      <c r="M27" s="147">
        <v>5.75</v>
      </c>
      <c r="N27" s="147">
        <v>0</v>
      </c>
      <c r="O27" s="147">
        <v>4.7300000000000004</v>
      </c>
      <c r="P27" s="147">
        <v>0.08</v>
      </c>
      <c r="Q27" s="167">
        <v>8.1000000000000013E-3</v>
      </c>
      <c r="R27" s="147">
        <v>0</v>
      </c>
      <c r="S27" s="146"/>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row>
    <row r="28" spans="1:47" ht="14.25" x14ac:dyDescent="0.2">
      <c r="A28" s="144" t="s">
        <v>131</v>
      </c>
      <c r="B28" s="160" t="s">
        <v>85</v>
      </c>
      <c r="C28" s="144" t="s">
        <v>286</v>
      </c>
      <c r="D28" s="144" t="s">
        <v>128</v>
      </c>
      <c r="E28" s="145">
        <v>146.69999999999999</v>
      </c>
      <c r="F28" s="129">
        <f t="shared" si="0"/>
        <v>146.69999999999999</v>
      </c>
      <c r="G28" s="144" t="s">
        <v>99</v>
      </c>
      <c r="H28" s="173">
        <f t="shared" si="1"/>
        <v>0</v>
      </c>
      <c r="I28" s="135"/>
      <c r="J28" s="146" t="s">
        <v>131</v>
      </c>
      <c r="K28" s="146" t="s">
        <v>85</v>
      </c>
      <c r="L28" s="147">
        <v>0</v>
      </c>
      <c r="M28" s="147">
        <v>0</v>
      </c>
      <c r="N28" s="147">
        <v>0</v>
      </c>
      <c r="O28" s="147">
        <v>0</v>
      </c>
      <c r="P28" s="147">
        <v>0</v>
      </c>
      <c r="Q28" s="167">
        <v>0</v>
      </c>
      <c r="R28" s="147">
        <v>0</v>
      </c>
      <c r="S28" s="146"/>
      <c r="Z28" s="229"/>
      <c r="AA28" s="229"/>
      <c r="AB28" s="229"/>
      <c r="AC28" s="229"/>
      <c r="AD28" s="229"/>
      <c r="AE28" s="229"/>
      <c r="AF28" s="229"/>
      <c r="AG28" s="229"/>
      <c r="AH28" s="229"/>
      <c r="AI28" s="229"/>
      <c r="AJ28" s="229"/>
      <c r="AK28" s="229"/>
      <c r="AL28" s="229"/>
      <c r="AM28" s="229"/>
      <c r="AN28" s="229" t="s">
        <v>422</v>
      </c>
      <c r="AO28" s="229"/>
      <c r="AP28" s="229"/>
      <c r="AQ28" s="229"/>
      <c r="AR28" s="229"/>
      <c r="AS28" s="229"/>
      <c r="AT28" s="229"/>
      <c r="AU28" s="229"/>
    </row>
    <row r="29" spans="1:47" ht="14.25" x14ac:dyDescent="0.2">
      <c r="A29" s="144" t="s">
        <v>132</v>
      </c>
      <c r="B29" s="176">
        <v>10080</v>
      </c>
      <c r="C29" s="144" t="s">
        <v>133</v>
      </c>
      <c r="D29" s="144" t="s">
        <v>213</v>
      </c>
      <c r="E29" s="145">
        <v>20956.8</v>
      </c>
      <c r="F29" s="129">
        <f t="shared" si="0"/>
        <v>20956.8</v>
      </c>
      <c r="G29" s="144" t="s">
        <v>117</v>
      </c>
      <c r="H29" s="173">
        <f t="shared" si="1"/>
        <v>0</v>
      </c>
      <c r="I29" s="135"/>
      <c r="J29" s="146" t="s">
        <v>132</v>
      </c>
      <c r="K29" s="146" t="s">
        <v>133</v>
      </c>
      <c r="L29" s="147">
        <v>0</v>
      </c>
      <c r="M29" s="147">
        <v>400</v>
      </c>
      <c r="N29" s="147">
        <v>0</v>
      </c>
      <c r="O29" s="147">
        <v>349</v>
      </c>
      <c r="P29" s="147">
        <v>2.4</v>
      </c>
      <c r="Q29" s="167">
        <v>0.14000000000000001</v>
      </c>
      <c r="R29" s="147">
        <v>1</v>
      </c>
      <c r="S29" s="146"/>
      <c r="Z29" s="229" t="s">
        <v>422</v>
      </c>
      <c r="AA29" s="229" t="s">
        <v>422</v>
      </c>
      <c r="AB29" s="229" t="s">
        <v>422</v>
      </c>
      <c r="AC29" s="229" t="s">
        <v>422</v>
      </c>
      <c r="AD29" s="229" t="s">
        <v>422</v>
      </c>
      <c r="AE29" s="229"/>
      <c r="AF29" s="229"/>
      <c r="AG29" s="229"/>
      <c r="AH29" s="229"/>
      <c r="AI29" s="229"/>
      <c r="AJ29" s="229"/>
      <c r="AK29" s="229"/>
      <c r="AL29" s="229"/>
      <c r="AM29" s="229"/>
      <c r="AN29" s="229" t="s">
        <v>422</v>
      </c>
      <c r="AO29" s="229"/>
      <c r="AP29" s="229"/>
      <c r="AQ29" s="229"/>
      <c r="AR29" s="229"/>
      <c r="AS29" s="229" t="s">
        <v>422</v>
      </c>
      <c r="AT29" s="229"/>
      <c r="AU29" s="229"/>
    </row>
    <row r="30" spans="1:47" ht="14.25" x14ac:dyDescent="0.2">
      <c r="A30" s="144" t="s">
        <v>134</v>
      </c>
      <c r="B30" s="176">
        <v>19680</v>
      </c>
      <c r="C30" s="144" t="s">
        <v>133</v>
      </c>
      <c r="D30" s="144" t="s">
        <v>213</v>
      </c>
      <c r="E30" s="145">
        <v>20956.8</v>
      </c>
      <c r="F30" s="129">
        <f t="shared" si="0"/>
        <v>20956.8</v>
      </c>
      <c r="G30" s="144" t="s">
        <v>117</v>
      </c>
      <c r="H30" s="173">
        <f t="shared" si="1"/>
        <v>0</v>
      </c>
      <c r="I30" s="135"/>
      <c r="J30" s="146" t="s">
        <v>134</v>
      </c>
      <c r="K30" s="146" t="s">
        <v>133</v>
      </c>
      <c r="L30" s="147">
        <v>0</v>
      </c>
      <c r="M30" s="147">
        <v>780</v>
      </c>
      <c r="N30" s="147">
        <v>0</v>
      </c>
      <c r="O30" s="147">
        <v>666</v>
      </c>
      <c r="P30" s="147">
        <v>4.9000000000000004</v>
      </c>
      <c r="Q30" s="167">
        <v>0.28999999999999998</v>
      </c>
      <c r="R30" s="147">
        <v>2</v>
      </c>
      <c r="S30" s="146" t="s">
        <v>337</v>
      </c>
      <c r="Z30" s="229" t="s">
        <v>422</v>
      </c>
      <c r="AA30" s="229" t="s">
        <v>422</v>
      </c>
      <c r="AB30" s="229" t="s">
        <v>422</v>
      </c>
      <c r="AC30" s="229" t="s">
        <v>422</v>
      </c>
      <c r="AD30" s="229" t="s">
        <v>422</v>
      </c>
      <c r="AE30" s="229"/>
      <c r="AF30" s="229"/>
      <c r="AG30" s="229"/>
      <c r="AH30" s="229"/>
      <c r="AI30" s="229"/>
      <c r="AJ30" s="229"/>
      <c r="AK30" s="229"/>
      <c r="AL30" s="229"/>
      <c r="AM30" s="229"/>
      <c r="AN30" s="229" t="s">
        <v>422</v>
      </c>
      <c r="AO30" s="229"/>
      <c r="AP30" s="229"/>
      <c r="AQ30" s="229"/>
      <c r="AR30" s="229"/>
      <c r="AS30" s="229" t="s">
        <v>422</v>
      </c>
      <c r="AT30" s="229"/>
      <c r="AU30" s="229"/>
    </row>
    <row r="31" spans="1:47" ht="14.25" x14ac:dyDescent="0.2">
      <c r="A31" s="144" t="s">
        <v>135</v>
      </c>
      <c r="B31" s="176">
        <v>27030</v>
      </c>
      <c r="C31" s="144" t="s">
        <v>133</v>
      </c>
      <c r="D31" s="144" t="s">
        <v>216</v>
      </c>
      <c r="E31" s="145">
        <v>29339.55</v>
      </c>
      <c r="F31" s="129">
        <f t="shared" si="0"/>
        <v>29339.55</v>
      </c>
      <c r="G31" s="144" t="s">
        <v>117</v>
      </c>
      <c r="H31" s="173">
        <f t="shared" si="1"/>
        <v>0</v>
      </c>
      <c r="I31" s="135"/>
      <c r="J31" s="146" t="s">
        <v>135</v>
      </c>
      <c r="K31" s="146" t="s">
        <v>133</v>
      </c>
      <c r="L31" s="147">
        <v>0</v>
      </c>
      <c r="M31" s="147">
        <v>810</v>
      </c>
      <c r="N31" s="147">
        <v>0</v>
      </c>
      <c r="O31" s="147">
        <v>657</v>
      </c>
      <c r="P31" s="147">
        <v>14.6</v>
      </c>
      <c r="Q31" s="167">
        <v>0.86</v>
      </c>
      <c r="R31" s="147">
        <v>3</v>
      </c>
      <c r="S31" s="146" t="s">
        <v>337</v>
      </c>
      <c r="Z31" s="229" t="s">
        <v>422</v>
      </c>
      <c r="AA31" s="229" t="s">
        <v>422</v>
      </c>
      <c r="AB31" s="229" t="s">
        <v>422</v>
      </c>
      <c r="AC31" s="229" t="s">
        <v>422</v>
      </c>
      <c r="AD31" s="229" t="s">
        <v>422</v>
      </c>
      <c r="AE31" s="229"/>
      <c r="AF31" s="229"/>
      <c r="AG31" s="229"/>
      <c r="AH31" s="229"/>
      <c r="AI31" s="229"/>
      <c r="AJ31" s="229"/>
      <c r="AK31" s="229"/>
      <c r="AL31" s="229"/>
      <c r="AM31" s="229"/>
      <c r="AN31" s="229" t="s">
        <v>422</v>
      </c>
      <c r="AO31" s="229"/>
      <c r="AP31" s="229"/>
      <c r="AQ31" s="229"/>
      <c r="AR31" s="229"/>
      <c r="AS31" s="229" t="s">
        <v>422</v>
      </c>
      <c r="AT31" s="229"/>
      <c r="AU31" s="229"/>
    </row>
    <row r="32" spans="1:47" ht="14.25" x14ac:dyDescent="0.2">
      <c r="A32" s="144" t="s">
        <v>136</v>
      </c>
      <c r="B32" s="176">
        <v>16430</v>
      </c>
      <c r="C32" s="144" t="s">
        <v>137</v>
      </c>
      <c r="D32" s="144" t="s">
        <v>138</v>
      </c>
      <c r="E32" s="145">
        <v>20956.8</v>
      </c>
      <c r="F32" s="129">
        <f t="shared" si="0"/>
        <v>20956.8</v>
      </c>
      <c r="G32" s="144" t="s">
        <v>117</v>
      </c>
      <c r="H32" s="173">
        <f t="shared" si="1"/>
        <v>0</v>
      </c>
      <c r="I32" s="135"/>
      <c r="J32" s="146" t="s">
        <v>136</v>
      </c>
      <c r="K32" s="146" t="s">
        <v>290</v>
      </c>
      <c r="L32" s="147">
        <v>0</v>
      </c>
      <c r="M32" s="147">
        <v>400</v>
      </c>
      <c r="N32" s="147">
        <v>0</v>
      </c>
      <c r="O32" s="147">
        <v>349</v>
      </c>
      <c r="P32" s="147">
        <v>14.6</v>
      </c>
      <c r="Q32" s="167">
        <v>0.86</v>
      </c>
      <c r="R32" s="147">
        <v>1</v>
      </c>
      <c r="S32" s="146"/>
      <c r="Z32" s="229" t="s">
        <v>422</v>
      </c>
      <c r="AA32" s="229" t="s">
        <v>422</v>
      </c>
      <c r="AB32" s="229" t="s">
        <v>422</v>
      </c>
      <c r="AC32" s="229" t="s">
        <v>422</v>
      </c>
      <c r="AD32" s="229" t="s">
        <v>422</v>
      </c>
      <c r="AE32" s="229"/>
      <c r="AF32" s="229"/>
      <c r="AG32" s="229"/>
      <c r="AH32" s="229"/>
      <c r="AI32" s="229"/>
      <c r="AJ32" s="229"/>
      <c r="AK32" s="229"/>
      <c r="AL32" s="229"/>
      <c r="AM32" s="229"/>
      <c r="AN32" s="229" t="s">
        <v>422</v>
      </c>
      <c r="AO32" s="229"/>
      <c r="AP32" s="229"/>
      <c r="AQ32" s="229"/>
      <c r="AR32" s="229"/>
      <c r="AS32" s="229" t="s">
        <v>422</v>
      </c>
      <c r="AT32" s="229"/>
      <c r="AU32" s="229"/>
    </row>
    <row r="33" spans="1:47" ht="14.25" x14ac:dyDescent="0.2">
      <c r="A33" s="144" t="s">
        <v>139</v>
      </c>
      <c r="B33" s="160">
        <v>73.900000000000006</v>
      </c>
      <c r="C33" s="144" t="s">
        <v>286</v>
      </c>
      <c r="D33" s="144" t="s">
        <v>130</v>
      </c>
      <c r="E33" s="145">
        <v>73.349999999999994</v>
      </c>
      <c r="F33" s="129">
        <f t="shared" si="0"/>
        <v>73.349999999999994</v>
      </c>
      <c r="G33" s="144" t="s">
        <v>99</v>
      </c>
      <c r="H33" s="173">
        <f t="shared" si="1"/>
        <v>1</v>
      </c>
      <c r="I33" s="135"/>
      <c r="J33" s="146" t="s">
        <v>139</v>
      </c>
      <c r="K33" s="146" t="s">
        <v>286</v>
      </c>
      <c r="L33" s="147">
        <v>0</v>
      </c>
      <c r="M33" s="147">
        <v>2</v>
      </c>
      <c r="N33" s="147">
        <v>0</v>
      </c>
      <c r="O33" s="147">
        <v>1.54</v>
      </c>
      <c r="P33" s="147">
        <v>0.61</v>
      </c>
      <c r="Q33" s="167">
        <v>8.1000000000000013E-3</v>
      </c>
      <c r="R33" s="147">
        <v>0</v>
      </c>
      <c r="S33" s="146"/>
      <c r="Z33" s="229"/>
      <c r="AA33" s="229"/>
      <c r="AB33" s="229"/>
      <c r="AC33" s="229"/>
      <c r="AD33" s="229"/>
      <c r="AE33" s="229"/>
      <c r="AF33" s="229"/>
      <c r="AG33" s="229"/>
      <c r="AH33" s="229"/>
      <c r="AI33" s="229"/>
      <c r="AJ33" s="229"/>
      <c r="AK33" s="229"/>
      <c r="AL33" s="229" t="s">
        <v>422</v>
      </c>
      <c r="AM33" s="229"/>
      <c r="AN33" s="229" t="s">
        <v>422</v>
      </c>
      <c r="AO33" s="229"/>
      <c r="AP33" s="229"/>
      <c r="AQ33" s="229"/>
      <c r="AR33" s="229"/>
      <c r="AS33" s="229"/>
      <c r="AT33" s="229"/>
      <c r="AU33" s="229"/>
    </row>
    <row r="34" spans="1:47" ht="14.25" x14ac:dyDescent="0.2">
      <c r="A34" s="144" t="s">
        <v>140</v>
      </c>
      <c r="B34" s="160" t="s">
        <v>85</v>
      </c>
      <c r="C34" s="144"/>
      <c r="D34" s="144" t="s">
        <v>103</v>
      </c>
      <c r="E34" s="145" t="s">
        <v>85</v>
      </c>
      <c r="F34" s="129" t="str">
        <f t="shared" si="0"/>
        <v>FPA</v>
      </c>
      <c r="G34" s="144" t="s">
        <v>99</v>
      </c>
      <c r="H34" s="173">
        <f t="shared" si="1"/>
        <v>0</v>
      </c>
      <c r="I34" s="135"/>
      <c r="J34" s="146" t="s">
        <v>140</v>
      </c>
      <c r="K34" s="146" t="s">
        <v>286</v>
      </c>
      <c r="L34" s="147">
        <v>0</v>
      </c>
      <c r="M34" s="147">
        <v>4.75</v>
      </c>
      <c r="N34" s="147">
        <v>0</v>
      </c>
      <c r="O34" s="147">
        <v>2.38</v>
      </c>
      <c r="P34" s="147">
        <v>0.1</v>
      </c>
      <c r="Q34" s="167">
        <v>0</v>
      </c>
      <c r="R34" s="147">
        <v>0</v>
      </c>
      <c r="S34" s="146"/>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row>
    <row r="35" spans="1:47" ht="14.25" x14ac:dyDescent="0.2">
      <c r="A35" s="144" t="s">
        <v>141</v>
      </c>
      <c r="B35" s="160">
        <v>0</v>
      </c>
      <c r="C35" s="144" t="s">
        <v>105</v>
      </c>
      <c r="D35" s="144" t="s">
        <v>106</v>
      </c>
      <c r="E35" s="145">
        <v>0</v>
      </c>
      <c r="F35" s="129">
        <f t="shared" si="0"/>
        <v>0</v>
      </c>
      <c r="G35" s="144" t="s">
        <v>99</v>
      </c>
      <c r="H35" s="173">
        <f t="shared" si="1"/>
        <v>0</v>
      </c>
      <c r="I35" s="135"/>
      <c r="J35" s="146" t="s">
        <v>141</v>
      </c>
      <c r="K35" s="146" t="s">
        <v>85</v>
      </c>
      <c r="L35" s="147">
        <v>0</v>
      </c>
      <c r="M35" s="147">
        <v>0</v>
      </c>
      <c r="N35" s="147">
        <v>0</v>
      </c>
      <c r="O35" s="147">
        <v>0</v>
      </c>
      <c r="P35" s="147">
        <v>0</v>
      </c>
      <c r="Q35" s="167">
        <v>0</v>
      </c>
      <c r="R35" s="147">
        <v>0</v>
      </c>
      <c r="S35" s="146"/>
      <c r="Z35" s="229"/>
      <c r="AA35" s="229"/>
      <c r="AB35" s="229"/>
      <c r="AC35" s="229" t="s">
        <v>422</v>
      </c>
      <c r="AD35" s="229"/>
      <c r="AE35" s="229"/>
      <c r="AF35" s="229"/>
      <c r="AG35" s="229"/>
      <c r="AH35" s="229"/>
      <c r="AI35" s="229"/>
      <c r="AJ35" s="229"/>
      <c r="AK35" s="229"/>
      <c r="AL35" s="229"/>
      <c r="AM35" s="229"/>
      <c r="AN35" s="229"/>
      <c r="AO35" s="229"/>
      <c r="AP35" s="229"/>
      <c r="AQ35" s="229"/>
      <c r="AR35" s="229"/>
      <c r="AS35" s="229"/>
      <c r="AT35" s="229" t="s">
        <v>422</v>
      </c>
      <c r="AU35" s="229"/>
    </row>
    <row r="36" spans="1:47" ht="14.25" x14ac:dyDescent="0.2">
      <c r="A36" s="144" t="s">
        <v>142</v>
      </c>
      <c r="B36" s="160" t="s">
        <v>85</v>
      </c>
      <c r="C36" s="144" t="s">
        <v>286</v>
      </c>
      <c r="D36" s="144" t="s">
        <v>143</v>
      </c>
      <c r="E36" s="145">
        <v>146.69999999999999</v>
      </c>
      <c r="F36" s="129">
        <f t="shared" si="0"/>
        <v>146.69999999999999</v>
      </c>
      <c r="G36" s="144" t="s">
        <v>99</v>
      </c>
      <c r="H36" s="173">
        <f t="shared" si="1"/>
        <v>0</v>
      </c>
      <c r="I36" s="135"/>
      <c r="J36" s="146" t="s">
        <v>142</v>
      </c>
      <c r="K36" s="146" t="s">
        <v>85</v>
      </c>
      <c r="L36" s="147">
        <v>0</v>
      </c>
      <c r="M36" s="147">
        <v>0</v>
      </c>
      <c r="N36" s="147">
        <v>0</v>
      </c>
      <c r="O36" s="147">
        <v>0</v>
      </c>
      <c r="P36" s="147">
        <v>0</v>
      </c>
      <c r="Q36" s="167">
        <v>0</v>
      </c>
      <c r="R36" s="147">
        <v>0</v>
      </c>
      <c r="S36" s="146"/>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row>
    <row r="37" spans="1:47" ht="14.25" x14ac:dyDescent="0.2">
      <c r="A37" s="144" t="s">
        <v>144</v>
      </c>
      <c r="B37" s="176">
        <v>13940</v>
      </c>
      <c r="C37" s="144" t="s">
        <v>115</v>
      </c>
      <c r="D37" s="144" t="s">
        <v>116</v>
      </c>
      <c r="E37" s="145">
        <v>20956.8</v>
      </c>
      <c r="F37" s="129">
        <f t="shared" si="0"/>
        <v>20956.8</v>
      </c>
      <c r="G37" s="144" t="s">
        <v>117</v>
      </c>
      <c r="H37" s="173">
        <f t="shared" si="1"/>
        <v>0</v>
      </c>
      <c r="I37" s="135"/>
      <c r="J37" s="146" t="s">
        <v>144</v>
      </c>
      <c r="K37" s="146" t="s">
        <v>115</v>
      </c>
      <c r="L37" s="147">
        <v>0</v>
      </c>
      <c r="M37" s="147">
        <v>859</v>
      </c>
      <c r="N37" s="147">
        <v>0</v>
      </c>
      <c r="O37" s="147">
        <v>304</v>
      </c>
      <c r="P37" s="147">
        <v>3.2</v>
      </c>
      <c r="Q37" s="167">
        <v>0.27</v>
      </c>
      <c r="R37" s="147">
        <v>1.2</v>
      </c>
      <c r="S37" s="146"/>
      <c r="Z37" s="229" t="s">
        <v>422</v>
      </c>
      <c r="AA37" s="229" t="s">
        <v>422</v>
      </c>
      <c r="AB37" s="229" t="s">
        <v>422</v>
      </c>
      <c r="AC37" s="229"/>
      <c r="AD37" s="229" t="s">
        <v>422</v>
      </c>
      <c r="AE37" s="229"/>
      <c r="AF37" s="229"/>
      <c r="AG37" s="229"/>
      <c r="AH37" s="229"/>
      <c r="AI37" s="229"/>
      <c r="AJ37" s="229"/>
      <c r="AK37" s="229"/>
      <c r="AL37" s="229" t="s">
        <v>422</v>
      </c>
      <c r="AM37" s="229"/>
      <c r="AN37" s="229"/>
      <c r="AO37" s="229"/>
      <c r="AP37" s="229"/>
      <c r="AQ37" s="229"/>
      <c r="AR37" s="229"/>
      <c r="AS37" s="229"/>
      <c r="AT37" s="229"/>
      <c r="AU37" s="229"/>
    </row>
    <row r="38" spans="1:47" ht="14.25" x14ac:dyDescent="0.2">
      <c r="A38" s="144" t="s">
        <v>145</v>
      </c>
      <c r="B38" s="176">
        <v>19670</v>
      </c>
      <c r="C38" s="144" t="s">
        <v>115</v>
      </c>
      <c r="D38" s="144" t="s">
        <v>116</v>
      </c>
      <c r="E38" s="145">
        <v>20956.8</v>
      </c>
      <c r="F38" s="129">
        <f t="shared" si="0"/>
        <v>20956.8</v>
      </c>
      <c r="G38" s="144" t="s">
        <v>117</v>
      </c>
      <c r="H38" s="173">
        <f t="shared" si="1"/>
        <v>0</v>
      </c>
      <c r="I38" s="135"/>
      <c r="J38" s="146" t="s">
        <v>145</v>
      </c>
      <c r="K38" s="146" t="s">
        <v>115</v>
      </c>
      <c r="L38" s="147">
        <v>0</v>
      </c>
      <c r="M38" s="147">
        <v>1215</v>
      </c>
      <c r="N38" s="147">
        <v>0</v>
      </c>
      <c r="O38" s="147">
        <v>424</v>
      </c>
      <c r="P38" s="147">
        <v>4.5</v>
      </c>
      <c r="Q38" s="167">
        <v>0.39</v>
      </c>
      <c r="R38" s="147">
        <v>1.7</v>
      </c>
      <c r="S38" s="146"/>
      <c r="Z38" s="229" t="s">
        <v>422</v>
      </c>
      <c r="AA38" s="229" t="s">
        <v>422</v>
      </c>
      <c r="AB38" s="229" t="s">
        <v>422</v>
      </c>
      <c r="AC38" s="229"/>
      <c r="AD38" s="229" t="s">
        <v>422</v>
      </c>
      <c r="AE38" s="229"/>
      <c r="AF38" s="229"/>
      <c r="AG38" s="229"/>
      <c r="AH38" s="229"/>
      <c r="AI38" s="229"/>
      <c r="AJ38" s="229"/>
      <c r="AK38" s="229"/>
      <c r="AL38" s="229" t="s">
        <v>422</v>
      </c>
      <c r="AM38" s="229"/>
      <c r="AN38" s="229"/>
      <c r="AO38" s="229"/>
      <c r="AP38" s="229"/>
      <c r="AQ38" s="229"/>
      <c r="AR38" s="229"/>
      <c r="AS38" s="229"/>
      <c r="AT38" s="229"/>
      <c r="AU38" s="229"/>
    </row>
    <row r="39" spans="1:47" ht="14.25" x14ac:dyDescent="0.2">
      <c r="A39" s="144" t="s">
        <v>146</v>
      </c>
      <c r="B39" s="176">
        <v>22840</v>
      </c>
      <c r="C39" s="144" t="s">
        <v>115</v>
      </c>
      <c r="D39" s="144" t="s">
        <v>120</v>
      </c>
      <c r="E39" s="145">
        <v>29339.55</v>
      </c>
      <c r="F39" s="129">
        <f t="shared" ref="F39:F70" si="4">IF(E39="FPA","FPA",E39*$F$4/$E$4)</f>
        <v>29339.55</v>
      </c>
      <c r="G39" s="144" t="s">
        <v>117</v>
      </c>
      <c r="H39" s="173">
        <f t="shared" si="1"/>
        <v>0</v>
      </c>
      <c r="I39" s="135"/>
      <c r="J39" s="146" t="s">
        <v>146</v>
      </c>
      <c r="K39" s="146" t="s">
        <v>115</v>
      </c>
      <c r="L39" s="147">
        <v>0</v>
      </c>
      <c r="M39" s="147">
        <v>1275</v>
      </c>
      <c r="N39" s="147">
        <v>0</v>
      </c>
      <c r="O39" s="147">
        <v>441</v>
      </c>
      <c r="P39" s="147">
        <v>6.4</v>
      </c>
      <c r="Q39" s="167">
        <v>0.55000000000000004</v>
      </c>
      <c r="R39" s="147">
        <v>2.4</v>
      </c>
      <c r="S39" s="146"/>
      <c r="Z39" s="229" t="s">
        <v>422</v>
      </c>
      <c r="AA39" s="229" t="s">
        <v>422</v>
      </c>
      <c r="AB39" s="229" t="s">
        <v>422</v>
      </c>
      <c r="AC39" s="229"/>
      <c r="AD39" s="229" t="s">
        <v>422</v>
      </c>
      <c r="AE39" s="229"/>
      <c r="AF39" s="229"/>
      <c r="AG39" s="229"/>
      <c r="AH39" s="229"/>
      <c r="AI39" s="229"/>
      <c r="AJ39" s="229"/>
      <c r="AK39" s="229"/>
      <c r="AL39" s="229" t="s">
        <v>422</v>
      </c>
      <c r="AM39" s="229"/>
      <c r="AN39" s="229"/>
      <c r="AO39" s="229"/>
      <c r="AP39" s="229"/>
      <c r="AQ39" s="229"/>
      <c r="AR39" s="229"/>
      <c r="AS39" s="229"/>
      <c r="AT39" s="229"/>
      <c r="AU39" s="229"/>
    </row>
    <row r="40" spans="1:47" ht="14.25" x14ac:dyDescent="0.2">
      <c r="A40" s="144" t="s">
        <v>147</v>
      </c>
      <c r="B40" s="176">
        <v>15890</v>
      </c>
      <c r="C40" s="144" t="s">
        <v>115</v>
      </c>
      <c r="D40" s="144" t="s">
        <v>116</v>
      </c>
      <c r="E40" s="145">
        <v>20956.8</v>
      </c>
      <c r="F40" s="129">
        <f t="shared" si="4"/>
        <v>20956.8</v>
      </c>
      <c r="G40" s="144" t="s">
        <v>117</v>
      </c>
      <c r="H40" s="173">
        <f t="shared" si="1"/>
        <v>0</v>
      </c>
      <c r="I40" s="135"/>
      <c r="J40" s="146" t="s">
        <v>291</v>
      </c>
      <c r="K40" s="146" t="s">
        <v>115</v>
      </c>
      <c r="L40" s="147">
        <v>0</v>
      </c>
      <c r="M40" s="147">
        <v>825</v>
      </c>
      <c r="N40" s="147">
        <v>0</v>
      </c>
      <c r="O40" s="147">
        <v>326</v>
      </c>
      <c r="P40" s="147">
        <v>4.7</v>
      </c>
      <c r="Q40" s="167">
        <v>0.28000000000000003</v>
      </c>
      <c r="R40" s="147">
        <v>1.8</v>
      </c>
      <c r="S40" s="146"/>
      <c r="Z40" s="229"/>
      <c r="AA40" s="229"/>
      <c r="AB40" s="229"/>
      <c r="AC40" s="229"/>
      <c r="AD40" s="229"/>
      <c r="AE40" s="229"/>
      <c r="AF40" s="229"/>
      <c r="AG40" s="229"/>
      <c r="AH40" s="229"/>
      <c r="AI40" s="229"/>
      <c r="AJ40" s="229"/>
      <c r="AK40" s="229"/>
      <c r="AL40" s="229" t="s">
        <v>422</v>
      </c>
      <c r="AM40" s="229"/>
      <c r="AN40" s="229"/>
      <c r="AO40" s="229"/>
      <c r="AP40" s="229"/>
      <c r="AQ40" s="229"/>
      <c r="AR40" s="229"/>
      <c r="AS40" s="229"/>
      <c r="AT40" s="229"/>
      <c r="AU40" s="229"/>
    </row>
    <row r="41" spans="1:47" ht="14.25" x14ac:dyDescent="0.2">
      <c r="A41" s="144" t="s">
        <v>148</v>
      </c>
      <c r="B41" s="160">
        <v>21340</v>
      </c>
      <c r="C41" s="144" t="s">
        <v>115</v>
      </c>
      <c r="D41" s="144" t="s">
        <v>120</v>
      </c>
      <c r="E41" s="145">
        <v>29339.55</v>
      </c>
      <c r="F41" s="129">
        <f t="shared" si="4"/>
        <v>29339.55</v>
      </c>
      <c r="G41" s="144" t="s">
        <v>117</v>
      </c>
      <c r="H41" s="173">
        <f t="shared" si="1"/>
        <v>0</v>
      </c>
      <c r="I41" s="135"/>
      <c r="J41" s="146" t="s">
        <v>292</v>
      </c>
      <c r="K41" s="146" t="s">
        <v>115</v>
      </c>
      <c r="L41" s="147">
        <v>0</v>
      </c>
      <c r="M41" s="147">
        <v>650</v>
      </c>
      <c r="N41" s="147">
        <v>0</v>
      </c>
      <c r="O41" s="147">
        <v>631</v>
      </c>
      <c r="P41" s="147">
        <v>7.3</v>
      </c>
      <c r="Q41" s="167">
        <v>0.43</v>
      </c>
      <c r="R41" s="147">
        <v>2.8</v>
      </c>
      <c r="S41" s="146"/>
      <c r="Z41" s="229"/>
      <c r="AA41" s="229"/>
      <c r="AB41" s="229"/>
      <c r="AC41" s="229"/>
      <c r="AD41" s="229"/>
      <c r="AE41" s="229"/>
      <c r="AF41" s="229"/>
      <c r="AG41" s="229"/>
      <c r="AH41" s="229"/>
      <c r="AI41" s="229"/>
      <c r="AJ41" s="229"/>
      <c r="AK41" s="229"/>
      <c r="AL41" s="229" t="s">
        <v>422</v>
      </c>
      <c r="AM41" s="229"/>
      <c r="AN41" s="229"/>
      <c r="AO41" s="229"/>
      <c r="AP41" s="229"/>
      <c r="AQ41" s="229"/>
      <c r="AR41" s="229"/>
      <c r="AS41" s="229"/>
      <c r="AT41" s="229"/>
      <c r="AU41" s="229"/>
    </row>
    <row r="42" spans="1:47" ht="14.25" x14ac:dyDescent="0.2">
      <c r="A42" s="144" t="s">
        <v>149</v>
      </c>
      <c r="B42" s="160">
        <v>21890</v>
      </c>
      <c r="C42" s="144" t="s">
        <v>115</v>
      </c>
      <c r="D42" s="144" t="s">
        <v>120</v>
      </c>
      <c r="E42" s="145">
        <v>29339.55</v>
      </c>
      <c r="F42" s="129">
        <f t="shared" si="4"/>
        <v>29339.55</v>
      </c>
      <c r="G42" s="144" t="s">
        <v>117</v>
      </c>
      <c r="H42" s="173">
        <f t="shared" si="1"/>
        <v>0</v>
      </c>
      <c r="I42" s="135"/>
      <c r="J42" s="146" t="s">
        <v>293</v>
      </c>
      <c r="K42" s="146" t="s">
        <v>115</v>
      </c>
      <c r="L42" s="147">
        <v>0</v>
      </c>
      <c r="M42" s="147">
        <v>725</v>
      </c>
      <c r="N42" s="147">
        <v>0</v>
      </c>
      <c r="O42" s="147">
        <v>631</v>
      </c>
      <c r="P42" s="147">
        <v>7.3</v>
      </c>
      <c r="Q42" s="167">
        <v>0.43</v>
      </c>
      <c r="R42" s="147">
        <v>2.8</v>
      </c>
      <c r="S42" s="146"/>
      <c r="Z42" s="229"/>
      <c r="AA42" s="229"/>
      <c r="AB42" s="229"/>
      <c r="AC42" s="229"/>
      <c r="AD42" s="229"/>
      <c r="AE42" s="229"/>
      <c r="AF42" s="229"/>
      <c r="AG42" s="229"/>
      <c r="AH42" s="229"/>
      <c r="AI42" s="229"/>
      <c r="AJ42" s="229"/>
      <c r="AK42" s="229"/>
      <c r="AL42" s="229" t="s">
        <v>422</v>
      </c>
      <c r="AM42" s="229"/>
      <c r="AN42" s="229"/>
      <c r="AO42" s="229"/>
      <c r="AP42" s="229"/>
      <c r="AQ42" s="229"/>
      <c r="AR42" s="229"/>
      <c r="AS42" s="229"/>
      <c r="AT42" s="229"/>
      <c r="AU42" s="229"/>
    </row>
    <row r="43" spans="1:47" ht="14.25" x14ac:dyDescent="0.2">
      <c r="A43" s="144" t="s">
        <v>150</v>
      </c>
      <c r="B43" s="160">
        <v>23740</v>
      </c>
      <c r="C43" s="144" t="s">
        <v>115</v>
      </c>
      <c r="D43" s="144" t="s">
        <v>120</v>
      </c>
      <c r="E43" s="145">
        <v>29339.55</v>
      </c>
      <c r="F43" s="129">
        <f t="shared" si="4"/>
        <v>29339.55</v>
      </c>
      <c r="G43" s="144" t="s">
        <v>117</v>
      </c>
      <c r="H43" s="173">
        <f t="shared" si="1"/>
        <v>0</v>
      </c>
      <c r="I43" s="135"/>
      <c r="J43" s="146" t="s">
        <v>294</v>
      </c>
      <c r="K43" s="146" t="s">
        <v>115</v>
      </c>
      <c r="L43" s="147">
        <v>0</v>
      </c>
      <c r="M43" s="150">
        <v>975</v>
      </c>
      <c r="N43" s="147">
        <v>0</v>
      </c>
      <c r="O43" s="150">
        <v>631</v>
      </c>
      <c r="P43" s="150">
        <v>7.3</v>
      </c>
      <c r="Q43" s="168">
        <v>0.43</v>
      </c>
      <c r="R43" s="150">
        <v>2.8</v>
      </c>
      <c r="S43" s="146"/>
      <c r="Z43" s="229"/>
      <c r="AA43" s="229"/>
      <c r="AB43" s="229"/>
      <c r="AC43" s="229"/>
      <c r="AD43" s="229"/>
      <c r="AE43" s="229"/>
      <c r="AF43" s="229"/>
      <c r="AG43" s="229"/>
      <c r="AH43" s="229"/>
      <c r="AI43" s="229"/>
      <c r="AJ43" s="229"/>
      <c r="AK43" s="229"/>
      <c r="AL43" s="229" t="s">
        <v>422</v>
      </c>
      <c r="AM43" s="229"/>
      <c r="AN43" s="229"/>
      <c r="AO43" s="229"/>
      <c r="AP43" s="229"/>
      <c r="AQ43" s="229"/>
      <c r="AR43" s="229"/>
      <c r="AS43" s="229"/>
      <c r="AT43" s="229"/>
      <c r="AU43" s="229"/>
    </row>
    <row r="44" spans="1:47" s="164" customFormat="1" ht="14.25" x14ac:dyDescent="0.2">
      <c r="A44" s="161" t="s">
        <v>389</v>
      </c>
      <c r="B44" s="162">
        <v>26240</v>
      </c>
      <c r="C44" s="161" t="s">
        <v>115</v>
      </c>
      <c r="D44" s="161" t="s">
        <v>120</v>
      </c>
      <c r="E44" s="145">
        <v>29339.55</v>
      </c>
      <c r="F44" s="163">
        <f t="shared" si="4"/>
        <v>29339.55</v>
      </c>
      <c r="G44" s="161" t="s">
        <v>117</v>
      </c>
      <c r="H44" s="174">
        <f t="shared" si="1"/>
        <v>0</v>
      </c>
      <c r="I44" s="135"/>
      <c r="J44" s="149" t="s">
        <v>395</v>
      </c>
      <c r="K44" s="149" t="s">
        <v>115</v>
      </c>
      <c r="L44" s="147">
        <v>0</v>
      </c>
      <c r="M44" s="147">
        <f t="shared" ref="M44:R44" si="5">+(M43+M45)/2</f>
        <v>1312.5</v>
      </c>
      <c r="N44" s="147">
        <v>0</v>
      </c>
      <c r="O44" s="147">
        <f t="shared" si="5"/>
        <v>631</v>
      </c>
      <c r="P44" s="147">
        <f t="shared" si="5"/>
        <v>7.3</v>
      </c>
      <c r="Q44" s="147">
        <f t="shared" si="5"/>
        <v>0.43</v>
      </c>
      <c r="R44" s="147">
        <f t="shared" si="5"/>
        <v>2.8</v>
      </c>
      <c r="S44" s="149"/>
      <c r="Z44" s="229"/>
      <c r="AA44" s="229"/>
      <c r="AB44" s="229"/>
      <c r="AC44" s="229"/>
      <c r="AD44" s="229"/>
      <c r="AE44" s="229"/>
      <c r="AF44" s="229"/>
      <c r="AG44" s="229"/>
      <c r="AH44" s="229"/>
      <c r="AI44" s="229"/>
      <c r="AJ44" s="229"/>
      <c r="AK44" s="229"/>
      <c r="AL44" s="229" t="s">
        <v>422</v>
      </c>
      <c r="AM44" s="229"/>
      <c r="AN44" s="229"/>
      <c r="AO44" s="229"/>
      <c r="AP44" s="229"/>
      <c r="AQ44" s="229"/>
      <c r="AR44" s="229"/>
      <c r="AS44" s="229"/>
      <c r="AT44" s="229"/>
      <c r="AU44" s="229"/>
    </row>
    <row r="45" spans="1:47" s="164" customFormat="1" ht="14.25" x14ac:dyDescent="0.2">
      <c r="A45" s="161" t="s">
        <v>390</v>
      </c>
      <c r="B45" s="162">
        <v>28740</v>
      </c>
      <c r="C45" s="161" t="s">
        <v>115</v>
      </c>
      <c r="D45" s="161" t="s">
        <v>120</v>
      </c>
      <c r="E45" s="145">
        <v>29339.55</v>
      </c>
      <c r="F45" s="163">
        <f t="shared" si="4"/>
        <v>29339.55</v>
      </c>
      <c r="G45" s="161" t="s">
        <v>117</v>
      </c>
      <c r="H45" s="174">
        <f t="shared" si="1"/>
        <v>0</v>
      </c>
      <c r="I45" s="135"/>
      <c r="J45" s="149" t="s">
        <v>399</v>
      </c>
      <c r="K45" s="149" t="s">
        <v>115</v>
      </c>
      <c r="L45" s="147">
        <v>0</v>
      </c>
      <c r="M45" s="150">
        <v>1650</v>
      </c>
      <c r="N45" s="147">
        <v>0</v>
      </c>
      <c r="O45" s="150">
        <v>631</v>
      </c>
      <c r="P45" s="150">
        <v>7.3</v>
      </c>
      <c r="Q45" s="168">
        <v>0.43</v>
      </c>
      <c r="R45" s="150">
        <v>2.8</v>
      </c>
      <c r="S45" s="149"/>
      <c r="Z45" s="229"/>
      <c r="AA45" s="229"/>
      <c r="AB45" s="229"/>
      <c r="AC45" s="229"/>
      <c r="AD45" s="229"/>
      <c r="AE45" s="229"/>
      <c r="AF45" s="229"/>
      <c r="AG45" s="229"/>
      <c r="AH45" s="229"/>
      <c r="AI45" s="229"/>
      <c r="AJ45" s="229"/>
      <c r="AK45" s="229"/>
      <c r="AL45" s="229" t="s">
        <v>422</v>
      </c>
      <c r="AM45" s="229"/>
      <c r="AN45" s="229"/>
      <c r="AO45" s="229"/>
      <c r="AP45" s="229"/>
      <c r="AQ45" s="229"/>
      <c r="AR45" s="229"/>
      <c r="AS45" s="229"/>
      <c r="AT45" s="229"/>
      <c r="AU45" s="229"/>
    </row>
    <row r="46" spans="1:47" ht="14.25" x14ac:dyDescent="0.2">
      <c r="A46" s="144" t="s">
        <v>151</v>
      </c>
      <c r="B46" s="176">
        <v>9280</v>
      </c>
      <c r="C46" s="144" t="s">
        <v>115</v>
      </c>
      <c r="D46" s="144" t="s">
        <v>116</v>
      </c>
      <c r="E46" s="145">
        <v>20956.8</v>
      </c>
      <c r="F46" s="129">
        <f t="shared" si="4"/>
        <v>20956.8</v>
      </c>
      <c r="G46" s="144" t="s">
        <v>117</v>
      </c>
      <c r="H46" s="173">
        <f t="shared" si="1"/>
        <v>0</v>
      </c>
      <c r="I46" s="135"/>
      <c r="J46" s="146" t="s">
        <v>151</v>
      </c>
      <c r="K46" s="146" t="s">
        <v>115</v>
      </c>
      <c r="L46" s="147">
        <v>0</v>
      </c>
      <c r="M46" s="147">
        <v>532</v>
      </c>
      <c r="N46" s="147">
        <v>0</v>
      </c>
      <c r="O46" s="147">
        <v>188</v>
      </c>
      <c r="P46" s="147">
        <v>3.2</v>
      </c>
      <c r="Q46" s="167">
        <v>0.27</v>
      </c>
      <c r="R46" s="147">
        <v>1.2</v>
      </c>
      <c r="S46" s="146"/>
      <c r="Z46" s="229" t="s">
        <v>422</v>
      </c>
      <c r="AA46" s="229" t="s">
        <v>422</v>
      </c>
      <c r="AB46" s="229" t="s">
        <v>422</v>
      </c>
      <c r="AC46" s="229"/>
      <c r="AD46" s="229"/>
      <c r="AE46" s="229"/>
      <c r="AF46" s="229"/>
      <c r="AG46" s="229"/>
      <c r="AH46" s="229"/>
      <c r="AI46" s="229"/>
      <c r="AJ46" s="229"/>
      <c r="AK46" s="229"/>
      <c r="AL46" s="229"/>
      <c r="AM46" s="229"/>
      <c r="AN46" s="229"/>
      <c r="AO46" s="229"/>
      <c r="AP46" s="229"/>
      <c r="AQ46" s="229"/>
      <c r="AR46" s="229"/>
      <c r="AS46" s="229"/>
      <c r="AT46" s="229"/>
      <c r="AU46" s="229"/>
    </row>
    <row r="47" spans="1:47" ht="14.25" x14ac:dyDescent="0.2">
      <c r="A47" s="144" t="s">
        <v>152</v>
      </c>
      <c r="B47" s="176">
        <v>13630</v>
      </c>
      <c r="C47" s="144" t="s">
        <v>115</v>
      </c>
      <c r="D47" s="144" t="s">
        <v>116</v>
      </c>
      <c r="E47" s="145">
        <v>20956.8</v>
      </c>
      <c r="F47" s="129">
        <f t="shared" si="4"/>
        <v>20956.8</v>
      </c>
      <c r="G47" s="144" t="s">
        <v>117</v>
      </c>
      <c r="H47" s="173">
        <f t="shared" si="1"/>
        <v>0</v>
      </c>
      <c r="I47" s="135"/>
      <c r="J47" s="146" t="s">
        <v>152</v>
      </c>
      <c r="K47" s="146" t="s">
        <v>115</v>
      </c>
      <c r="L47" s="147">
        <v>0</v>
      </c>
      <c r="M47" s="147">
        <v>752</v>
      </c>
      <c r="N47" s="147">
        <v>0</v>
      </c>
      <c r="O47" s="147">
        <v>262</v>
      </c>
      <c r="P47" s="147">
        <v>4.5</v>
      </c>
      <c r="Q47" s="167">
        <v>0.39</v>
      </c>
      <c r="R47" s="147">
        <v>1.7</v>
      </c>
      <c r="S47" s="146"/>
      <c r="Z47" s="229" t="s">
        <v>422</v>
      </c>
      <c r="AA47" s="229" t="s">
        <v>422</v>
      </c>
      <c r="AB47" s="229" t="s">
        <v>422</v>
      </c>
      <c r="AC47" s="229"/>
      <c r="AD47" s="229"/>
      <c r="AE47" s="229"/>
      <c r="AF47" s="229"/>
      <c r="AG47" s="229"/>
      <c r="AH47" s="229"/>
      <c r="AI47" s="229"/>
      <c r="AJ47" s="229"/>
      <c r="AK47" s="229"/>
      <c r="AL47" s="229"/>
      <c r="AM47" s="229"/>
      <c r="AN47" s="229"/>
      <c r="AO47" s="229"/>
      <c r="AP47" s="229"/>
      <c r="AQ47" s="229"/>
      <c r="AR47" s="229"/>
      <c r="AS47" s="229"/>
      <c r="AT47" s="229"/>
      <c r="AU47" s="229"/>
    </row>
    <row r="48" spans="1:47" ht="14.25" x14ac:dyDescent="0.2">
      <c r="A48" s="144" t="s">
        <v>153</v>
      </c>
      <c r="B48" s="176">
        <v>20320</v>
      </c>
      <c r="C48" s="144" t="s">
        <v>115</v>
      </c>
      <c r="D48" s="144" t="s">
        <v>120</v>
      </c>
      <c r="E48" s="145">
        <v>29339.55</v>
      </c>
      <c r="F48" s="129">
        <f t="shared" si="4"/>
        <v>29339.55</v>
      </c>
      <c r="G48" s="144" t="s">
        <v>117</v>
      </c>
      <c r="H48" s="173">
        <f t="shared" si="1"/>
        <v>0</v>
      </c>
      <c r="I48" s="135"/>
      <c r="J48" s="146" t="s">
        <v>153</v>
      </c>
      <c r="K48" s="146" t="s">
        <v>115</v>
      </c>
      <c r="L48" s="147">
        <v>0</v>
      </c>
      <c r="M48" s="147">
        <v>1065</v>
      </c>
      <c r="N48" s="147">
        <v>0</v>
      </c>
      <c r="O48" s="147">
        <v>368</v>
      </c>
      <c r="P48" s="147">
        <v>6.4</v>
      </c>
      <c r="Q48" s="167">
        <v>0.55000000000000004</v>
      </c>
      <c r="R48" s="147">
        <v>2.4</v>
      </c>
      <c r="S48" s="146"/>
      <c r="Z48" s="229" t="s">
        <v>422</v>
      </c>
      <c r="AA48" s="229" t="s">
        <v>422</v>
      </c>
      <c r="AB48" s="229" t="s">
        <v>422</v>
      </c>
      <c r="AC48" s="229"/>
      <c r="AD48" s="229"/>
      <c r="AE48" s="229"/>
      <c r="AF48" s="229"/>
      <c r="AG48" s="229"/>
      <c r="AH48" s="229"/>
      <c r="AI48" s="229"/>
      <c r="AJ48" s="229"/>
      <c r="AK48" s="229"/>
      <c r="AL48" s="229"/>
      <c r="AM48" s="229"/>
      <c r="AN48" s="229"/>
      <c r="AO48" s="229"/>
      <c r="AP48" s="229"/>
      <c r="AQ48" s="229"/>
      <c r="AR48" s="229"/>
      <c r="AS48" s="229"/>
      <c r="AT48" s="229"/>
      <c r="AU48" s="229"/>
    </row>
    <row r="49" spans="1:47" ht="14.25" x14ac:dyDescent="0.2">
      <c r="A49" s="144" t="s">
        <v>154</v>
      </c>
      <c r="B49" s="160">
        <v>0</v>
      </c>
      <c r="C49" s="144" t="s">
        <v>286</v>
      </c>
      <c r="D49" s="144" t="s">
        <v>155</v>
      </c>
      <c r="E49" s="145">
        <v>0</v>
      </c>
      <c r="F49" s="129">
        <f t="shared" si="4"/>
        <v>0</v>
      </c>
      <c r="G49" s="144" t="s">
        <v>99</v>
      </c>
      <c r="H49" s="173">
        <f t="shared" si="1"/>
        <v>0</v>
      </c>
      <c r="I49" s="135"/>
      <c r="J49" s="146" t="s">
        <v>154</v>
      </c>
      <c r="K49" s="146" t="s">
        <v>286</v>
      </c>
      <c r="L49" s="147">
        <v>0</v>
      </c>
      <c r="M49" s="147">
        <v>8.5</v>
      </c>
      <c r="N49" s="147">
        <v>0</v>
      </c>
      <c r="O49" s="147">
        <v>2.4500000000000002</v>
      </c>
      <c r="P49" s="147">
        <v>3.5000000000000003E-2</v>
      </c>
      <c r="Q49" s="167">
        <v>3.7999999999999999E-2</v>
      </c>
      <c r="R49" s="147">
        <v>0</v>
      </c>
      <c r="S49" s="146"/>
      <c r="Z49" s="229"/>
      <c r="AA49" s="229"/>
      <c r="AB49" s="229" t="s">
        <v>422</v>
      </c>
      <c r="AC49" s="229" t="s">
        <v>422</v>
      </c>
      <c r="AD49" s="229"/>
      <c r="AE49" s="229"/>
      <c r="AF49" s="229" t="s">
        <v>422</v>
      </c>
      <c r="AG49" s="229" t="s">
        <v>422</v>
      </c>
      <c r="AH49" s="229" t="s">
        <v>422</v>
      </c>
      <c r="AI49" s="229" t="s">
        <v>422</v>
      </c>
      <c r="AJ49" s="229"/>
      <c r="AK49" s="229" t="s">
        <v>422</v>
      </c>
      <c r="AL49" s="229"/>
      <c r="AM49" s="229"/>
      <c r="AN49" s="229"/>
      <c r="AO49" s="229"/>
      <c r="AP49" s="229"/>
      <c r="AQ49" s="229"/>
      <c r="AR49" s="229"/>
      <c r="AS49" s="229"/>
      <c r="AT49" s="229"/>
      <c r="AU49" s="229"/>
    </row>
    <row r="50" spans="1:47" ht="14.25" x14ac:dyDescent="0.2">
      <c r="A50" s="144" t="s">
        <v>156</v>
      </c>
      <c r="B50" s="160">
        <v>147.75</v>
      </c>
      <c r="C50" s="144" t="s">
        <v>286</v>
      </c>
      <c r="D50" s="144" t="s">
        <v>128</v>
      </c>
      <c r="E50" s="145">
        <v>146.69999999999999</v>
      </c>
      <c r="F50" s="129">
        <f t="shared" si="4"/>
        <v>146.69999999999999</v>
      </c>
      <c r="G50" s="144" t="s">
        <v>99</v>
      </c>
      <c r="H50" s="173">
        <f t="shared" si="1"/>
        <v>1</v>
      </c>
      <c r="I50" s="135"/>
      <c r="J50" s="146" t="s">
        <v>156</v>
      </c>
      <c r="K50" s="146" t="s">
        <v>286</v>
      </c>
      <c r="L50" s="147">
        <v>0</v>
      </c>
      <c r="M50" s="147">
        <v>10.5</v>
      </c>
      <c r="N50" s="147">
        <v>0</v>
      </c>
      <c r="O50" s="147">
        <v>3.77</v>
      </c>
      <c r="P50" s="147">
        <v>0.13200000000000001</v>
      </c>
      <c r="Q50" s="167">
        <v>7.5899999999999995E-2</v>
      </c>
      <c r="R50" s="147">
        <v>0</v>
      </c>
      <c r="S50" s="146"/>
      <c r="Z50" s="229"/>
      <c r="AA50" s="229"/>
      <c r="AB50" s="229" t="s">
        <v>422</v>
      </c>
      <c r="AC50" s="229" t="s">
        <v>422</v>
      </c>
      <c r="AD50" s="229"/>
      <c r="AE50" s="229"/>
      <c r="AF50" s="229" t="s">
        <v>422</v>
      </c>
      <c r="AG50" s="229" t="s">
        <v>422</v>
      </c>
      <c r="AH50" s="229" t="s">
        <v>422</v>
      </c>
      <c r="AI50" s="229" t="s">
        <v>422</v>
      </c>
      <c r="AJ50" s="229"/>
      <c r="AK50" s="229" t="s">
        <v>422</v>
      </c>
      <c r="AL50" s="229"/>
      <c r="AM50" s="229"/>
      <c r="AN50" s="229"/>
      <c r="AO50" s="229"/>
      <c r="AP50" s="229"/>
      <c r="AQ50" s="229"/>
      <c r="AR50" s="229"/>
      <c r="AS50" s="229"/>
      <c r="AT50" s="229"/>
      <c r="AU50" s="229"/>
    </row>
    <row r="51" spans="1:47" ht="14.25" x14ac:dyDescent="0.2">
      <c r="A51" s="144" t="s">
        <v>157</v>
      </c>
      <c r="B51" s="160">
        <v>146.22999999999999</v>
      </c>
      <c r="C51" s="144" t="s">
        <v>286</v>
      </c>
      <c r="D51" s="144" t="s">
        <v>128</v>
      </c>
      <c r="E51" s="145">
        <v>146.69999999999999</v>
      </c>
      <c r="F51" s="129">
        <f t="shared" si="4"/>
        <v>146.69999999999999</v>
      </c>
      <c r="G51" s="144" t="s">
        <v>99</v>
      </c>
      <c r="H51" s="173">
        <f t="shared" si="1"/>
        <v>0</v>
      </c>
      <c r="I51" s="135"/>
      <c r="J51" s="146" t="s">
        <v>157</v>
      </c>
      <c r="K51" s="146" t="s">
        <v>286</v>
      </c>
      <c r="L51" s="147">
        <v>0</v>
      </c>
      <c r="M51" s="147">
        <v>8.5</v>
      </c>
      <c r="N51" s="147">
        <v>0</v>
      </c>
      <c r="O51" s="147">
        <v>2.4500000000000002</v>
      </c>
      <c r="P51" s="147">
        <v>0.04</v>
      </c>
      <c r="Q51" s="167">
        <v>3.7999999999999999E-2</v>
      </c>
      <c r="R51" s="147">
        <v>0</v>
      </c>
      <c r="S51" s="146"/>
      <c r="Z51" s="229"/>
      <c r="AA51" s="229"/>
      <c r="AB51" s="229" t="s">
        <v>422</v>
      </c>
      <c r="AC51" s="229" t="s">
        <v>422</v>
      </c>
      <c r="AD51" s="229"/>
      <c r="AE51" s="229"/>
      <c r="AF51" s="229" t="s">
        <v>422</v>
      </c>
      <c r="AG51" s="229" t="s">
        <v>422</v>
      </c>
      <c r="AH51" s="229" t="s">
        <v>422</v>
      </c>
      <c r="AI51" s="229" t="s">
        <v>422</v>
      </c>
      <c r="AJ51" s="229"/>
      <c r="AK51" s="229" t="s">
        <v>422</v>
      </c>
      <c r="AL51" s="229"/>
      <c r="AM51" s="229"/>
      <c r="AN51" s="229"/>
      <c r="AO51" s="229"/>
      <c r="AP51" s="229"/>
      <c r="AQ51" s="229"/>
      <c r="AR51" s="229"/>
      <c r="AS51" s="229"/>
      <c r="AT51" s="229"/>
      <c r="AU51" s="229"/>
    </row>
    <row r="52" spans="1:47" ht="14.25" x14ac:dyDescent="0.2">
      <c r="A52" s="144" t="s">
        <v>158</v>
      </c>
      <c r="B52" s="160">
        <v>113.06</v>
      </c>
      <c r="C52" s="144" t="s">
        <v>286</v>
      </c>
      <c r="D52" s="144" t="s">
        <v>128</v>
      </c>
      <c r="E52" s="145">
        <v>146.69999999999999</v>
      </c>
      <c r="F52" s="129">
        <f t="shared" si="4"/>
        <v>146.69999999999999</v>
      </c>
      <c r="G52" s="144" t="s">
        <v>99</v>
      </c>
      <c r="H52" s="173">
        <f t="shared" si="1"/>
        <v>0</v>
      </c>
      <c r="I52" s="135"/>
      <c r="J52" s="146" t="s">
        <v>158</v>
      </c>
      <c r="K52" s="146" t="s">
        <v>286</v>
      </c>
      <c r="L52" s="147">
        <v>0</v>
      </c>
      <c r="M52" s="147">
        <v>5</v>
      </c>
      <c r="N52" s="147">
        <v>0</v>
      </c>
      <c r="O52" s="147">
        <v>3.59</v>
      </c>
      <c r="P52" s="147">
        <v>4.8000000000000001E-2</v>
      </c>
      <c r="Q52" s="167">
        <v>1.2800000000000001E-2</v>
      </c>
      <c r="R52" s="147">
        <v>0</v>
      </c>
      <c r="S52" s="146"/>
      <c r="Z52" s="229"/>
      <c r="AA52" s="229"/>
      <c r="AB52" s="229" t="s">
        <v>422</v>
      </c>
      <c r="AC52" s="229" t="s">
        <v>422</v>
      </c>
      <c r="AD52" s="229"/>
      <c r="AE52" s="229"/>
      <c r="AF52" s="229" t="s">
        <v>422</v>
      </c>
      <c r="AG52" s="229" t="s">
        <v>422</v>
      </c>
      <c r="AH52" s="229" t="s">
        <v>422</v>
      </c>
      <c r="AI52" s="229" t="s">
        <v>422</v>
      </c>
      <c r="AJ52" s="229"/>
      <c r="AK52" s="229" t="s">
        <v>422</v>
      </c>
      <c r="AL52" s="229"/>
      <c r="AM52" s="229"/>
      <c r="AN52" s="229"/>
      <c r="AO52" s="229"/>
      <c r="AP52" s="229"/>
      <c r="AQ52" s="229"/>
      <c r="AR52" s="229"/>
      <c r="AS52" s="229"/>
      <c r="AT52" s="229"/>
      <c r="AU52" s="229"/>
    </row>
    <row r="53" spans="1:47" ht="14.25" x14ac:dyDescent="0.2">
      <c r="A53" s="144" t="s">
        <v>159</v>
      </c>
      <c r="B53" s="160" t="s">
        <v>85</v>
      </c>
      <c r="C53" s="144" t="s">
        <v>286</v>
      </c>
      <c r="D53" s="144" t="s">
        <v>143</v>
      </c>
      <c r="E53" s="145">
        <v>146.69999999999999</v>
      </c>
      <c r="F53" s="129">
        <f t="shared" si="4"/>
        <v>146.69999999999999</v>
      </c>
      <c r="G53" s="144" t="s">
        <v>99</v>
      </c>
      <c r="H53" s="173">
        <f t="shared" si="1"/>
        <v>0</v>
      </c>
      <c r="I53" s="135"/>
      <c r="J53" s="146" t="s">
        <v>159</v>
      </c>
      <c r="K53" s="146" t="s">
        <v>85</v>
      </c>
      <c r="L53" s="147">
        <v>0</v>
      </c>
      <c r="M53" s="147">
        <v>0</v>
      </c>
      <c r="N53" s="147">
        <v>0</v>
      </c>
      <c r="O53" s="147">
        <v>0</v>
      </c>
      <c r="P53" s="147">
        <v>0</v>
      </c>
      <c r="Q53" s="167">
        <v>0</v>
      </c>
      <c r="R53" s="147">
        <v>0</v>
      </c>
      <c r="S53" s="146"/>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row>
    <row r="54" spans="1:47" ht="14.25" x14ac:dyDescent="0.2">
      <c r="A54" s="144" t="s">
        <v>160</v>
      </c>
      <c r="B54" s="160" t="s">
        <v>85</v>
      </c>
      <c r="C54" s="144"/>
      <c r="D54" s="144" t="s">
        <v>103</v>
      </c>
      <c r="E54" s="145" t="s">
        <v>85</v>
      </c>
      <c r="F54" s="129" t="str">
        <f t="shared" si="4"/>
        <v>FPA</v>
      </c>
      <c r="G54" s="144" t="s">
        <v>99</v>
      </c>
      <c r="H54" s="173">
        <f t="shared" si="1"/>
        <v>0</v>
      </c>
      <c r="I54" s="135"/>
      <c r="J54" s="146" t="s">
        <v>160</v>
      </c>
      <c r="K54" s="146" t="s">
        <v>85</v>
      </c>
      <c r="L54" s="147">
        <v>0</v>
      </c>
      <c r="M54" s="147">
        <v>0</v>
      </c>
      <c r="N54" s="147">
        <v>0</v>
      </c>
      <c r="O54" s="147">
        <v>0</v>
      </c>
      <c r="P54" s="147">
        <v>0</v>
      </c>
      <c r="Q54" s="167">
        <v>0</v>
      </c>
      <c r="R54" s="147">
        <v>0</v>
      </c>
      <c r="S54" s="146"/>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row>
    <row r="55" spans="1:47" ht="14.25" x14ac:dyDescent="0.2">
      <c r="A55" s="144" t="s">
        <v>295</v>
      </c>
      <c r="B55" s="160">
        <v>189.98</v>
      </c>
      <c r="C55" s="144" t="s">
        <v>286</v>
      </c>
      <c r="D55" s="144" t="s">
        <v>98</v>
      </c>
      <c r="E55" s="145">
        <v>188.6</v>
      </c>
      <c r="F55" s="129">
        <f t="shared" si="4"/>
        <v>188.6</v>
      </c>
      <c r="G55" s="144" t="s">
        <v>99</v>
      </c>
      <c r="H55" s="173">
        <f t="shared" si="1"/>
        <v>1</v>
      </c>
      <c r="I55" s="135"/>
      <c r="J55" s="146" t="s">
        <v>295</v>
      </c>
      <c r="K55" s="146" t="s">
        <v>286</v>
      </c>
      <c r="L55" s="147">
        <v>0</v>
      </c>
      <c r="M55" s="147">
        <v>13.5</v>
      </c>
      <c r="N55" s="147">
        <v>0</v>
      </c>
      <c r="O55" s="147">
        <v>10.8</v>
      </c>
      <c r="P55" s="147">
        <v>1.35</v>
      </c>
      <c r="Q55" s="167">
        <v>2.2000000000000001E-3</v>
      </c>
      <c r="R55" s="147" t="s">
        <v>394</v>
      </c>
      <c r="S55" s="146"/>
      <c r="Z55" s="229"/>
      <c r="AA55" s="229"/>
      <c r="AB55" s="229"/>
      <c r="AC55" s="229"/>
      <c r="AD55" s="229"/>
      <c r="AE55" s="229"/>
      <c r="AF55" s="229"/>
      <c r="AG55" s="229"/>
      <c r="AH55" s="229"/>
      <c r="AI55" s="229"/>
      <c r="AJ55" s="229"/>
      <c r="AK55" s="229"/>
      <c r="AL55" s="229"/>
      <c r="AM55" s="229"/>
      <c r="AN55" s="229"/>
      <c r="AO55" s="229"/>
      <c r="AP55" s="229" t="s">
        <v>422</v>
      </c>
      <c r="AQ55" s="229" t="s">
        <v>422</v>
      </c>
      <c r="AR55" s="229" t="s">
        <v>422</v>
      </c>
      <c r="AS55" s="229"/>
      <c r="AT55" s="229"/>
      <c r="AU55" s="229"/>
    </row>
    <row r="56" spans="1:47" ht="14.25" x14ac:dyDescent="0.2">
      <c r="A56" s="144" t="s">
        <v>296</v>
      </c>
      <c r="B56" s="160">
        <v>189.98</v>
      </c>
      <c r="C56" s="144" t="s">
        <v>286</v>
      </c>
      <c r="D56" s="144" t="s">
        <v>98</v>
      </c>
      <c r="E56" s="145">
        <v>188.6</v>
      </c>
      <c r="F56" s="129">
        <f t="shared" si="4"/>
        <v>188.6</v>
      </c>
      <c r="G56" s="144" t="s">
        <v>99</v>
      </c>
      <c r="H56" s="173">
        <f t="shared" si="1"/>
        <v>1</v>
      </c>
      <c r="I56" s="135"/>
      <c r="J56" s="146" t="s">
        <v>296</v>
      </c>
      <c r="K56" s="146" t="s">
        <v>286</v>
      </c>
      <c r="L56" s="147">
        <v>0</v>
      </c>
      <c r="M56" s="147">
        <v>30.29</v>
      </c>
      <c r="N56" s="147">
        <v>0</v>
      </c>
      <c r="O56" s="147">
        <v>10.130000000000001</v>
      </c>
      <c r="P56" s="147">
        <v>5.35</v>
      </c>
      <c r="Q56" s="167">
        <v>3.3E-3</v>
      </c>
      <c r="R56" s="147">
        <v>0</v>
      </c>
      <c r="S56" s="146"/>
      <c r="Z56" s="229"/>
      <c r="AA56" s="229"/>
      <c r="AB56" s="229"/>
      <c r="AC56" s="229"/>
      <c r="AD56" s="229"/>
      <c r="AE56" s="229"/>
      <c r="AF56" s="229"/>
      <c r="AG56" s="229"/>
      <c r="AH56" s="229"/>
      <c r="AI56" s="229"/>
      <c r="AJ56" s="229"/>
      <c r="AK56" s="229"/>
      <c r="AL56" s="229"/>
      <c r="AM56" s="229"/>
      <c r="AN56" s="229"/>
      <c r="AO56" s="229"/>
      <c r="AP56" s="229" t="s">
        <v>422</v>
      </c>
      <c r="AQ56" s="229" t="s">
        <v>422</v>
      </c>
      <c r="AR56" s="229" t="s">
        <v>422</v>
      </c>
      <c r="AS56" s="229"/>
      <c r="AT56" s="229"/>
      <c r="AU56" s="229"/>
    </row>
    <row r="57" spans="1:47" ht="14.25" x14ac:dyDescent="0.2">
      <c r="A57" s="144" t="s">
        <v>297</v>
      </c>
      <c r="B57" s="160">
        <v>189.98</v>
      </c>
      <c r="C57" s="144" t="s">
        <v>286</v>
      </c>
      <c r="D57" s="144" t="s">
        <v>98</v>
      </c>
      <c r="E57" s="145">
        <v>188.6</v>
      </c>
      <c r="F57" s="129">
        <f t="shared" si="4"/>
        <v>188.6</v>
      </c>
      <c r="G57" s="144" t="s">
        <v>99</v>
      </c>
      <c r="H57" s="173">
        <f t="shared" si="1"/>
        <v>1</v>
      </c>
      <c r="I57" s="135"/>
      <c r="J57" s="146" t="s">
        <v>297</v>
      </c>
      <c r="K57" s="146" t="s">
        <v>286</v>
      </c>
      <c r="L57" s="147">
        <v>0</v>
      </c>
      <c r="M57" s="147">
        <v>6.23</v>
      </c>
      <c r="N57" s="147">
        <v>0</v>
      </c>
      <c r="O57" s="147">
        <v>5.46</v>
      </c>
      <c r="P57" s="147">
        <v>0.6</v>
      </c>
      <c r="Q57" s="167">
        <v>2.2000000000000001E-3</v>
      </c>
      <c r="R57" s="147">
        <v>0</v>
      </c>
      <c r="S57" s="146"/>
      <c r="Z57" s="229"/>
      <c r="AA57" s="229"/>
      <c r="AB57" s="229"/>
      <c r="AC57" s="229"/>
      <c r="AD57" s="229"/>
      <c r="AE57" s="229"/>
      <c r="AF57" s="229"/>
      <c r="AG57" s="229"/>
      <c r="AH57" s="229"/>
      <c r="AI57" s="229"/>
      <c r="AJ57" s="229"/>
      <c r="AK57" s="229"/>
      <c r="AL57" s="229"/>
      <c r="AM57" s="229"/>
      <c r="AN57" s="229"/>
      <c r="AO57" s="229"/>
      <c r="AP57" s="229" t="s">
        <v>422</v>
      </c>
      <c r="AQ57" s="229" t="s">
        <v>422</v>
      </c>
      <c r="AR57" s="229" t="s">
        <v>422</v>
      </c>
      <c r="AS57" s="229"/>
      <c r="AT57" s="229"/>
      <c r="AU57" s="229"/>
    </row>
    <row r="58" spans="1:47" ht="14.25" x14ac:dyDescent="0.2">
      <c r="A58" s="144" t="s">
        <v>161</v>
      </c>
      <c r="B58" s="160">
        <v>73.900000000000006</v>
      </c>
      <c r="C58" s="144" t="s">
        <v>286</v>
      </c>
      <c r="D58" s="144" t="s">
        <v>130</v>
      </c>
      <c r="E58" s="145">
        <v>73.349999999999994</v>
      </c>
      <c r="F58" s="129">
        <f t="shared" si="4"/>
        <v>73.349999999999994</v>
      </c>
      <c r="G58" s="144" t="s">
        <v>99</v>
      </c>
      <c r="H58" s="173">
        <f t="shared" si="1"/>
        <v>1</v>
      </c>
      <c r="I58" s="135"/>
      <c r="J58" s="146" t="s">
        <v>161</v>
      </c>
      <c r="K58" s="146" t="s">
        <v>286</v>
      </c>
      <c r="L58" s="147">
        <v>0</v>
      </c>
      <c r="M58" s="147">
        <v>5.0999999999999996</v>
      </c>
      <c r="N58" s="147">
        <v>0</v>
      </c>
      <c r="O58" s="147">
        <v>2.29</v>
      </c>
      <c r="P58" s="147">
        <v>0.4</v>
      </c>
      <c r="Q58" s="167">
        <v>2.2000000000000001E-3</v>
      </c>
      <c r="R58" s="147">
        <v>0</v>
      </c>
      <c r="S58" s="146"/>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row>
    <row r="59" spans="1:47" ht="14.25" x14ac:dyDescent="0.2">
      <c r="A59" s="144" t="s">
        <v>162</v>
      </c>
      <c r="B59" s="160">
        <v>73.900000000000006</v>
      </c>
      <c r="C59" s="144" t="s">
        <v>286</v>
      </c>
      <c r="D59" s="144" t="s">
        <v>130</v>
      </c>
      <c r="E59" s="145">
        <v>73.349999999999994</v>
      </c>
      <c r="F59" s="129">
        <f t="shared" si="4"/>
        <v>73.349999999999994</v>
      </c>
      <c r="G59" s="144" t="s">
        <v>99</v>
      </c>
      <c r="H59" s="173">
        <f t="shared" si="1"/>
        <v>1</v>
      </c>
      <c r="I59" s="135"/>
      <c r="J59" s="146" t="s">
        <v>162</v>
      </c>
      <c r="K59" s="146" t="s">
        <v>286</v>
      </c>
      <c r="L59" s="147">
        <v>0</v>
      </c>
      <c r="M59" s="147">
        <v>3.6</v>
      </c>
      <c r="N59" s="147">
        <v>0</v>
      </c>
      <c r="O59" s="147">
        <v>2.14</v>
      </c>
      <c r="P59" s="147">
        <v>0.24</v>
      </c>
      <c r="Q59" s="167">
        <v>0</v>
      </c>
      <c r="R59" s="147">
        <v>0</v>
      </c>
      <c r="S59" s="146"/>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row>
    <row r="60" spans="1:47" ht="14.25" x14ac:dyDescent="0.2">
      <c r="A60" s="144" t="s">
        <v>163</v>
      </c>
      <c r="B60" s="160">
        <v>147.75</v>
      </c>
      <c r="C60" s="144" t="s">
        <v>286</v>
      </c>
      <c r="D60" s="144" t="s">
        <v>101</v>
      </c>
      <c r="E60" s="145">
        <v>146.69999999999999</v>
      </c>
      <c r="F60" s="129">
        <f t="shared" si="4"/>
        <v>146.69999999999999</v>
      </c>
      <c r="G60" s="144" t="s">
        <v>99</v>
      </c>
      <c r="H60" s="173">
        <f t="shared" si="1"/>
        <v>1</v>
      </c>
      <c r="I60" s="135"/>
      <c r="J60" s="146" t="s">
        <v>163</v>
      </c>
      <c r="K60" s="146" t="s">
        <v>286</v>
      </c>
      <c r="L60" s="147">
        <v>0</v>
      </c>
      <c r="M60" s="147">
        <f>40000/5000</f>
        <v>8</v>
      </c>
      <c r="N60" s="147">
        <v>0</v>
      </c>
      <c r="O60" s="147">
        <f>860/5000</f>
        <v>0.17199999999999999</v>
      </c>
      <c r="P60" s="147">
        <f>280/5000</f>
        <v>5.6000000000000001E-2</v>
      </c>
      <c r="Q60" s="167">
        <v>0</v>
      </c>
      <c r="R60" s="147">
        <v>0</v>
      </c>
      <c r="S60" s="146" t="s">
        <v>338</v>
      </c>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row>
    <row r="61" spans="1:47" ht="14.25" x14ac:dyDescent="0.2">
      <c r="A61" s="144" t="s">
        <v>164</v>
      </c>
      <c r="B61" s="160">
        <v>147.75</v>
      </c>
      <c r="C61" s="144" t="s">
        <v>286</v>
      </c>
      <c r="D61" s="144" t="s">
        <v>101</v>
      </c>
      <c r="E61" s="145">
        <v>146.69999999999999</v>
      </c>
      <c r="F61" s="129">
        <f t="shared" si="4"/>
        <v>146.69999999999999</v>
      </c>
      <c r="G61" s="144" t="s">
        <v>99</v>
      </c>
      <c r="H61" s="173">
        <f t="shared" si="1"/>
        <v>1</v>
      </c>
      <c r="I61" s="135"/>
      <c r="J61" s="146" t="s">
        <v>164</v>
      </c>
      <c r="K61" s="146" t="s">
        <v>286</v>
      </c>
      <c r="L61" s="147">
        <v>0</v>
      </c>
      <c r="M61" s="147">
        <v>1.42</v>
      </c>
      <c r="N61" s="147">
        <v>0</v>
      </c>
      <c r="O61" s="147">
        <v>0.81</v>
      </c>
      <c r="P61" s="147">
        <v>0.45</v>
      </c>
      <c r="Q61" s="167">
        <v>1.1000000000000001E-3</v>
      </c>
      <c r="R61" s="147">
        <v>0</v>
      </c>
      <c r="S61" s="146"/>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row>
    <row r="62" spans="1:47" ht="14.25" x14ac:dyDescent="0.2">
      <c r="A62" s="144" t="s">
        <v>165</v>
      </c>
      <c r="B62" s="160">
        <v>147.75</v>
      </c>
      <c r="C62" s="144" t="s">
        <v>286</v>
      </c>
      <c r="D62" s="144" t="s">
        <v>143</v>
      </c>
      <c r="E62" s="145">
        <v>146.69999999999999</v>
      </c>
      <c r="F62" s="129">
        <f t="shared" si="4"/>
        <v>146.69999999999999</v>
      </c>
      <c r="G62" s="144" t="s">
        <v>99</v>
      </c>
      <c r="H62" s="173">
        <f t="shared" si="1"/>
        <v>1</v>
      </c>
      <c r="I62" s="135"/>
      <c r="J62" s="146" t="s">
        <v>165</v>
      </c>
      <c r="K62" s="146" t="s">
        <v>286</v>
      </c>
      <c r="L62" s="147">
        <v>0</v>
      </c>
      <c r="M62" s="147">
        <v>4.17</v>
      </c>
      <c r="N62" s="147">
        <v>0</v>
      </c>
      <c r="O62" s="147">
        <v>3.19</v>
      </c>
      <c r="P62" s="147">
        <v>0.37</v>
      </c>
      <c r="Q62" s="167">
        <v>2.7000000000000001E-3</v>
      </c>
      <c r="R62" s="147">
        <v>0</v>
      </c>
      <c r="S62" s="146"/>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row>
    <row r="63" spans="1:47" ht="14.25" x14ac:dyDescent="0.2">
      <c r="A63" s="144" t="s">
        <v>166</v>
      </c>
      <c r="B63" s="160" t="s">
        <v>85</v>
      </c>
      <c r="C63" s="144" t="s">
        <v>286</v>
      </c>
      <c r="D63" s="144" t="s">
        <v>166</v>
      </c>
      <c r="E63" s="145">
        <v>73.75</v>
      </c>
      <c r="F63" s="129">
        <f t="shared" si="4"/>
        <v>73.75</v>
      </c>
      <c r="G63" s="144" t="s">
        <v>99</v>
      </c>
      <c r="H63" s="173">
        <f t="shared" si="1"/>
        <v>0</v>
      </c>
      <c r="I63" s="135"/>
      <c r="J63" s="146" t="s">
        <v>166</v>
      </c>
      <c r="K63" s="146" t="s">
        <v>85</v>
      </c>
      <c r="L63" s="147">
        <v>0</v>
      </c>
      <c r="M63" s="147">
        <v>0</v>
      </c>
      <c r="N63" s="147">
        <v>0</v>
      </c>
      <c r="O63" s="147">
        <v>0</v>
      </c>
      <c r="P63" s="147">
        <v>0</v>
      </c>
      <c r="Q63" s="167">
        <v>0</v>
      </c>
      <c r="R63" s="147">
        <v>0</v>
      </c>
      <c r="S63" s="146"/>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row>
    <row r="64" spans="1:47" ht="14.25" x14ac:dyDescent="0.2">
      <c r="A64" s="144" t="s">
        <v>298</v>
      </c>
      <c r="B64" s="160">
        <v>0</v>
      </c>
      <c r="C64" s="144" t="s">
        <v>115</v>
      </c>
      <c r="D64" s="144" t="s">
        <v>126</v>
      </c>
      <c r="E64" s="145">
        <v>0</v>
      </c>
      <c r="F64" s="129">
        <f t="shared" si="4"/>
        <v>0</v>
      </c>
      <c r="G64" s="144" t="s">
        <v>99</v>
      </c>
      <c r="H64" s="173">
        <f t="shared" si="1"/>
        <v>0</v>
      </c>
      <c r="I64" s="135"/>
      <c r="J64" s="146" t="s">
        <v>298</v>
      </c>
      <c r="K64" s="146" t="s">
        <v>115</v>
      </c>
      <c r="L64" s="147">
        <v>0</v>
      </c>
      <c r="M64" s="147">
        <v>0</v>
      </c>
      <c r="N64" s="147">
        <v>0</v>
      </c>
      <c r="O64" s="147">
        <v>0</v>
      </c>
      <c r="P64" s="147">
        <v>1.5</v>
      </c>
      <c r="Q64" s="167">
        <v>0</v>
      </c>
      <c r="R64" s="147">
        <v>0</v>
      </c>
      <c r="S64" s="146"/>
      <c r="Z64" s="229"/>
      <c r="AA64" s="229"/>
      <c r="AB64" s="229"/>
      <c r="AC64" s="229"/>
      <c r="AD64" s="229"/>
      <c r="AE64" s="229" t="s">
        <v>422</v>
      </c>
      <c r="AF64" s="229" t="s">
        <v>422</v>
      </c>
      <c r="AG64" s="229" t="s">
        <v>422</v>
      </c>
      <c r="AH64" s="229" t="s">
        <v>422</v>
      </c>
      <c r="AI64" s="229" t="s">
        <v>422</v>
      </c>
      <c r="AJ64" s="229" t="s">
        <v>422</v>
      </c>
      <c r="AK64" s="229" t="s">
        <v>422</v>
      </c>
      <c r="AL64" s="229"/>
      <c r="AM64" s="229"/>
      <c r="AN64" s="229"/>
      <c r="AO64" s="229"/>
      <c r="AP64" s="229"/>
      <c r="AQ64" s="229"/>
      <c r="AR64" s="229"/>
      <c r="AS64" s="229" t="s">
        <v>422</v>
      </c>
      <c r="AT64" s="229"/>
      <c r="AU64" s="229"/>
    </row>
    <row r="65" spans="1:47" ht="14.25" x14ac:dyDescent="0.2">
      <c r="A65" s="144" t="s">
        <v>299</v>
      </c>
      <c r="B65" s="160">
        <v>0</v>
      </c>
      <c r="C65" s="144" t="s">
        <v>115</v>
      </c>
      <c r="D65" s="144" t="s">
        <v>126</v>
      </c>
      <c r="E65" s="145">
        <v>0</v>
      </c>
      <c r="F65" s="129">
        <f t="shared" si="4"/>
        <v>0</v>
      </c>
      <c r="G65" s="144" t="s">
        <v>99</v>
      </c>
      <c r="H65" s="173">
        <f t="shared" si="1"/>
        <v>0</v>
      </c>
      <c r="I65" s="135"/>
      <c r="J65" s="146" t="s">
        <v>299</v>
      </c>
      <c r="K65" s="146" t="s">
        <v>115</v>
      </c>
      <c r="L65" s="147">
        <v>0</v>
      </c>
      <c r="M65" s="147">
        <v>0</v>
      </c>
      <c r="N65" s="147">
        <v>0</v>
      </c>
      <c r="O65" s="147">
        <v>0</v>
      </c>
      <c r="P65" s="147">
        <v>5</v>
      </c>
      <c r="Q65" s="167">
        <v>0.54</v>
      </c>
      <c r="R65" s="147">
        <v>0</v>
      </c>
      <c r="S65" s="146"/>
      <c r="Z65" s="229"/>
      <c r="AA65" s="229"/>
      <c r="AB65" s="229"/>
      <c r="AC65" s="229"/>
      <c r="AD65" s="229"/>
      <c r="AE65" s="229" t="s">
        <v>422</v>
      </c>
      <c r="AF65" s="229" t="s">
        <v>422</v>
      </c>
      <c r="AG65" s="229" t="s">
        <v>422</v>
      </c>
      <c r="AH65" s="229" t="s">
        <v>422</v>
      </c>
      <c r="AI65" s="229" t="s">
        <v>422</v>
      </c>
      <c r="AJ65" s="229" t="s">
        <v>422</v>
      </c>
      <c r="AK65" s="229" t="s">
        <v>422</v>
      </c>
      <c r="AL65" s="229"/>
      <c r="AM65" s="229"/>
      <c r="AN65" s="229"/>
      <c r="AO65" s="229"/>
      <c r="AP65" s="229"/>
      <c r="AQ65" s="229"/>
      <c r="AR65" s="229"/>
      <c r="AS65" s="229" t="s">
        <v>422</v>
      </c>
      <c r="AT65" s="229"/>
      <c r="AU65" s="229"/>
    </row>
    <row r="66" spans="1:47" ht="14.25" x14ac:dyDescent="0.2">
      <c r="A66" s="144" t="s">
        <v>167</v>
      </c>
      <c r="B66" s="160" t="s">
        <v>85</v>
      </c>
      <c r="C66" s="144" t="s">
        <v>286</v>
      </c>
      <c r="D66" s="144" t="s">
        <v>143</v>
      </c>
      <c r="E66" s="145">
        <v>146.69999999999999</v>
      </c>
      <c r="F66" s="129">
        <f t="shared" si="4"/>
        <v>146.69999999999999</v>
      </c>
      <c r="G66" s="144" t="s">
        <v>99</v>
      </c>
      <c r="H66" s="173">
        <f t="shared" si="1"/>
        <v>0</v>
      </c>
      <c r="I66" s="135"/>
      <c r="J66" s="146" t="s">
        <v>167</v>
      </c>
      <c r="K66" s="146" t="s">
        <v>85</v>
      </c>
      <c r="L66" s="147">
        <v>0</v>
      </c>
      <c r="M66" s="147">
        <v>0</v>
      </c>
      <c r="N66" s="147">
        <v>0</v>
      </c>
      <c r="O66" s="147">
        <v>0</v>
      </c>
      <c r="P66" s="147">
        <v>0</v>
      </c>
      <c r="Q66" s="167">
        <v>0</v>
      </c>
      <c r="R66" s="147">
        <v>0</v>
      </c>
      <c r="S66" s="146"/>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row>
    <row r="67" spans="1:47" ht="14.25" x14ac:dyDescent="0.2">
      <c r="A67" s="144" t="s">
        <v>168</v>
      </c>
      <c r="B67" s="176">
        <v>5290</v>
      </c>
      <c r="C67" s="144" t="s">
        <v>133</v>
      </c>
      <c r="D67" s="144" t="s">
        <v>169</v>
      </c>
      <c r="E67" s="145">
        <v>10478.4</v>
      </c>
      <c r="F67" s="129">
        <f t="shared" si="4"/>
        <v>10478.4</v>
      </c>
      <c r="G67" s="144" t="s">
        <v>117</v>
      </c>
      <c r="H67" s="173">
        <f t="shared" si="1"/>
        <v>0</v>
      </c>
      <c r="I67" s="135"/>
      <c r="J67" s="146" t="s">
        <v>168</v>
      </c>
      <c r="K67" s="146" t="s">
        <v>133</v>
      </c>
      <c r="L67" s="147">
        <v>0</v>
      </c>
      <c r="M67" s="147">
        <v>335</v>
      </c>
      <c r="N67" s="147">
        <v>0</v>
      </c>
      <c r="O67" s="147">
        <v>118</v>
      </c>
      <c r="P67" s="147">
        <v>3</v>
      </c>
      <c r="Q67" s="167">
        <v>0.17</v>
      </c>
      <c r="R67" s="147">
        <v>0</v>
      </c>
      <c r="S67" s="146"/>
      <c r="Z67" s="229"/>
      <c r="AA67" s="229"/>
      <c r="AB67" s="229"/>
      <c r="AC67" s="229"/>
      <c r="AD67" s="229"/>
      <c r="AE67" s="229"/>
      <c r="AF67" s="229"/>
      <c r="AG67" s="229" t="s">
        <v>422</v>
      </c>
      <c r="AH67" s="229" t="s">
        <v>422</v>
      </c>
      <c r="AI67" s="229"/>
      <c r="AJ67" s="229"/>
      <c r="AK67" s="229"/>
      <c r="AL67" s="229"/>
      <c r="AM67" s="229"/>
      <c r="AN67" s="229"/>
      <c r="AO67" s="229"/>
      <c r="AP67" s="229"/>
      <c r="AQ67" s="229"/>
      <c r="AR67" s="229"/>
      <c r="AS67" s="229"/>
      <c r="AT67" s="229"/>
      <c r="AU67" s="229"/>
    </row>
    <row r="68" spans="1:47" ht="14.25" x14ac:dyDescent="0.2">
      <c r="A68" s="144" t="s">
        <v>170</v>
      </c>
      <c r="B68" s="176">
        <v>8430</v>
      </c>
      <c r="C68" s="144" t="s">
        <v>133</v>
      </c>
      <c r="D68" s="144" t="s">
        <v>169</v>
      </c>
      <c r="E68" s="145">
        <v>10478.4</v>
      </c>
      <c r="F68" s="129">
        <f t="shared" si="4"/>
        <v>10478.4</v>
      </c>
      <c r="G68" s="144" t="s">
        <v>117</v>
      </c>
      <c r="H68" s="173">
        <f t="shared" si="1"/>
        <v>0</v>
      </c>
      <c r="I68" s="135"/>
      <c r="J68" s="146" t="s">
        <v>170</v>
      </c>
      <c r="K68" s="146" t="s">
        <v>133</v>
      </c>
      <c r="L68" s="147">
        <v>0</v>
      </c>
      <c r="M68" s="147">
        <v>474</v>
      </c>
      <c r="N68" s="147">
        <v>0</v>
      </c>
      <c r="O68" s="147">
        <v>258</v>
      </c>
      <c r="P68" s="147">
        <v>4.2</v>
      </c>
      <c r="Q68" s="167">
        <v>0.24</v>
      </c>
      <c r="R68" s="147">
        <v>0</v>
      </c>
      <c r="S68" s="146" t="s">
        <v>337</v>
      </c>
      <c r="Z68" s="229"/>
      <c r="AA68" s="229"/>
      <c r="AB68" s="229"/>
      <c r="AC68" s="229"/>
      <c r="AD68" s="229"/>
      <c r="AE68" s="229"/>
      <c r="AF68" s="229"/>
      <c r="AG68" s="229" t="s">
        <v>422</v>
      </c>
      <c r="AH68" s="229" t="s">
        <v>422</v>
      </c>
      <c r="AI68" s="229"/>
      <c r="AJ68" s="229"/>
      <c r="AK68" s="229"/>
      <c r="AL68" s="229"/>
      <c r="AM68" s="229"/>
      <c r="AN68" s="229"/>
      <c r="AO68" s="229"/>
      <c r="AP68" s="229"/>
      <c r="AQ68" s="229"/>
      <c r="AR68" s="229"/>
      <c r="AS68" s="229"/>
      <c r="AT68" s="229"/>
      <c r="AU68" s="229"/>
    </row>
    <row r="69" spans="1:47" ht="14.25" x14ac:dyDescent="0.2">
      <c r="A69" s="144" t="s">
        <v>171</v>
      </c>
      <c r="B69" s="176">
        <v>10500</v>
      </c>
      <c r="C69" s="144" t="s">
        <v>133</v>
      </c>
      <c r="D69" s="144" t="s">
        <v>172</v>
      </c>
      <c r="E69" s="145">
        <v>14669.75</v>
      </c>
      <c r="F69" s="129">
        <f t="shared" si="4"/>
        <v>14669.75</v>
      </c>
      <c r="G69" s="144" t="s">
        <v>117</v>
      </c>
      <c r="H69" s="173">
        <f t="shared" si="1"/>
        <v>0</v>
      </c>
      <c r="I69" s="135"/>
      <c r="J69" s="146" t="s">
        <v>171</v>
      </c>
      <c r="K69" s="146" t="s">
        <v>133</v>
      </c>
      <c r="L69" s="147">
        <v>0</v>
      </c>
      <c r="M69" s="147">
        <v>671</v>
      </c>
      <c r="N69" s="147">
        <v>0</v>
      </c>
      <c r="O69" s="147">
        <v>232</v>
      </c>
      <c r="P69" s="147">
        <v>5.9</v>
      </c>
      <c r="Q69" s="167">
        <v>0.34</v>
      </c>
      <c r="R69" s="147">
        <v>0</v>
      </c>
      <c r="S69" s="146" t="s">
        <v>337</v>
      </c>
      <c r="Z69" s="229"/>
      <c r="AA69" s="229"/>
      <c r="AB69" s="229"/>
      <c r="AC69" s="229"/>
      <c r="AD69" s="229"/>
      <c r="AE69" s="229"/>
      <c r="AF69" s="229"/>
      <c r="AG69" s="229" t="s">
        <v>422</v>
      </c>
      <c r="AH69" s="229" t="s">
        <v>422</v>
      </c>
      <c r="AI69" s="229"/>
      <c r="AJ69" s="229"/>
      <c r="AK69" s="229"/>
      <c r="AL69" s="229"/>
      <c r="AM69" s="229"/>
      <c r="AN69" s="229"/>
      <c r="AO69" s="229"/>
      <c r="AP69" s="229"/>
      <c r="AQ69" s="229"/>
      <c r="AR69" s="229"/>
      <c r="AS69" s="229"/>
      <c r="AT69" s="229"/>
      <c r="AU69" s="229"/>
    </row>
    <row r="70" spans="1:47" ht="14.25" x14ac:dyDescent="0.2">
      <c r="A70" s="144" t="s">
        <v>173</v>
      </c>
      <c r="B70" s="176">
        <v>6210</v>
      </c>
      <c r="C70" s="144" t="s">
        <v>137</v>
      </c>
      <c r="D70" s="144" t="s">
        <v>174</v>
      </c>
      <c r="E70" s="145">
        <v>10478.4</v>
      </c>
      <c r="F70" s="129">
        <f t="shared" si="4"/>
        <v>10478.4</v>
      </c>
      <c r="G70" s="144" t="s">
        <v>117</v>
      </c>
      <c r="H70" s="173">
        <f t="shared" si="1"/>
        <v>0</v>
      </c>
      <c r="I70" s="135"/>
      <c r="J70" s="146" t="s">
        <v>173</v>
      </c>
      <c r="K70" s="146" t="s">
        <v>290</v>
      </c>
      <c r="L70" s="147">
        <v>0</v>
      </c>
      <c r="M70" s="147">
        <v>189</v>
      </c>
      <c r="N70" s="147">
        <v>0</v>
      </c>
      <c r="O70" s="147">
        <v>164</v>
      </c>
      <c r="P70" s="147">
        <v>5.9</v>
      </c>
      <c r="Q70" s="167">
        <v>0.34</v>
      </c>
      <c r="R70" s="147">
        <v>0</v>
      </c>
      <c r="S70" s="146"/>
      <c r="Z70" s="229"/>
      <c r="AA70" s="229"/>
      <c r="AB70" s="229"/>
      <c r="AC70" s="229"/>
      <c r="AD70" s="229"/>
      <c r="AE70" s="229"/>
      <c r="AF70" s="229"/>
      <c r="AG70" s="229" t="s">
        <v>422</v>
      </c>
      <c r="AH70" s="229" t="s">
        <v>422</v>
      </c>
      <c r="AI70" s="229"/>
      <c r="AJ70" s="229"/>
      <c r="AK70" s="229"/>
      <c r="AL70" s="229"/>
      <c r="AM70" s="229"/>
      <c r="AN70" s="229"/>
      <c r="AO70" s="229"/>
      <c r="AP70" s="229"/>
      <c r="AQ70" s="229"/>
      <c r="AR70" s="229"/>
      <c r="AS70" s="229"/>
      <c r="AT70" s="229"/>
      <c r="AU70" s="229"/>
    </row>
    <row r="71" spans="1:47" ht="14.25" x14ac:dyDescent="0.2">
      <c r="A71" s="144" t="s">
        <v>175</v>
      </c>
      <c r="B71" s="160">
        <v>211.09</v>
      </c>
      <c r="C71" s="144" t="s">
        <v>286</v>
      </c>
      <c r="D71" s="144" t="s">
        <v>111</v>
      </c>
      <c r="E71" s="145">
        <v>209.55</v>
      </c>
      <c r="F71" s="129">
        <f t="shared" ref="F71:F102" si="6">IF(E71="FPA","FPA",E71*$F$4/$E$4)</f>
        <v>209.55</v>
      </c>
      <c r="G71" s="144" t="s">
        <v>99</v>
      </c>
      <c r="H71" s="173">
        <f t="shared" si="1"/>
        <v>1</v>
      </c>
      <c r="I71" s="135"/>
      <c r="J71" s="146" t="s">
        <v>300</v>
      </c>
      <c r="K71" s="146" t="s">
        <v>286</v>
      </c>
      <c r="L71" s="147">
        <v>0</v>
      </c>
      <c r="M71" s="147">
        <v>6.55</v>
      </c>
      <c r="N71" s="147">
        <v>0</v>
      </c>
      <c r="O71" s="147">
        <v>4.63</v>
      </c>
      <c r="P71" s="147">
        <v>0.4</v>
      </c>
      <c r="Q71" s="167">
        <v>8.1000000000000013E-3</v>
      </c>
      <c r="R71" s="147">
        <v>0</v>
      </c>
      <c r="S71" s="146"/>
      <c r="Z71" s="229"/>
      <c r="AA71" s="229"/>
      <c r="AB71" s="229"/>
      <c r="AC71" s="229"/>
      <c r="AD71" s="229"/>
      <c r="AE71" s="229"/>
      <c r="AF71" s="229"/>
      <c r="AG71" s="229" t="s">
        <v>422</v>
      </c>
      <c r="AH71" s="229" t="s">
        <v>422</v>
      </c>
      <c r="AI71" s="229"/>
      <c r="AJ71" s="229"/>
      <c r="AK71" s="229"/>
      <c r="AL71" s="229"/>
      <c r="AM71" s="229"/>
      <c r="AN71" s="229"/>
      <c r="AO71" s="229"/>
      <c r="AP71" s="229"/>
      <c r="AQ71" s="229"/>
      <c r="AR71" s="229"/>
      <c r="AS71" s="229"/>
      <c r="AT71" s="229"/>
      <c r="AU71" s="229"/>
    </row>
    <row r="72" spans="1:47" ht="14.25" x14ac:dyDescent="0.2">
      <c r="A72" s="144" t="s">
        <v>176</v>
      </c>
      <c r="B72" s="160" t="s">
        <v>85</v>
      </c>
      <c r="C72" s="144" t="s">
        <v>286</v>
      </c>
      <c r="D72" s="144" t="s">
        <v>177</v>
      </c>
      <c r="E72" s="145">
        <v>20.9</v>
      </c>
      <c r="F72" s="129">
        <f t="shared" si="6"/>
        <v>20.9</v>
      </c>
      <c r="G72" s="144" t="s">
        <v>99</v>
      </c>
      <c r="H72" s="173">
        <f t="shared" ref="H72:H135" si="7">+IF(B72="FPA",0,IF(B72&gt;F72,1,0))</f>
        <v>0</v>
      </c>
      <c r="I72" s="135"/>
      <c r="J72" s="146" t="s">
        <v>301</v>
      </c>
      <c r="K72" s="146" t="s">
        <v>85</v>
      </c>
      <c r="L72" s="147">
        <v>0</v>
      </c>
      <c r="M72" s="147">
        <v>0</v>
      </c>
      <c r="N72" s="147">
        <v>0</v>
      </c>
      <c r="O72" s="147">
        <v>0</v>
      </c>
      <c r="P72" s="147">
        <v>0</v>
      </c>
      <c r="Q72" s="167">
        <v>0</v>
      </c>
      <c r="R72" s="147">
        <v>0</v>
      </c>
      <c r="S72" s="146"/>
      <c r="Z72" s="229"/>
      <c r="AA72" s="229"/>
      <c r="AB72" s="229"/>
      <c r="AC72" s="229"/>
      <c r="AD72" s="229"/>
      <c r="AE72" s="229"/>
      <c r="AF72" s="229" t="s">
        <v>422</v>
      </c>
      <c r="AG72" s="229" t="s">
        <v>422</v>
      </c>
      <c r="AH72" s="229" t="s">
        <v>422</v>
      </c>
      <c r="AI72" s="229" t="s">
        <v>422</v>
      </c>
      <c r="AJ72" s="229" t="s">
        <v>422</v>
      </c>
      <c r="AK72" s="229" t="s">
        <v>422</v>
      </c>
      <c r="AL72" s="229"/>
      <c r="AM72" s="229"/>
      <c r="AN72" s="229"/>
      <c r="AO72" s="229"/>
      <c r="AP72" s="229"/>
      <c r="AQ72" s="229"/>
      <c r="AR72" s="229"/>
      <c r="AS72" s="229"/>
      <c r="AT72" s="229"/>
      <c r="AU72" s="229"/>
    </row>
    <row r="73" spans="1:47" ht="14.25" x14ac:dyDescent="0.2">
      <c r="A73" s="144" t="s">
        <v>178</v>
      </c>
      <c r="B73" s="160" t="s">
        <v>85</v>
      </c>
      <c r="C73" s="144" t="s">
        <v>286</v>
      </c>
      <c r="D73" s="144" t="s">
        <v>179</v>
      </c>
      <c r="E73" s="145">
        <v>209.55</v>
      </c>
      <c r="F73" s="129">
        <f t="shared" si="6"/>
        <v>209.55</v>
      </c>
      <c r="G73" s="144" t="s">
        <v>99</v>
      </c>
      <c r="H73" s="173">
        <f t="shared" si="7"/>
        <v>0</v>
      </c>
      <c r="I73" s="135"/>
      <c r="J73" s="146" t="s">
        <v>302</v>
      </c>
      <c r="K73" s="146" t="s">
        <v>85</v>
      </c>
      <c r="L73" s="147">
        <v>0</v>
      </c>
      <c r="M73" s="147">
        <v>0</v>
      </c>
      <c r="N73" s="147">
        <v>0</v>
      </c>
      <c r="O73" s="147">
        <v>0</v>
      </c>
      <c r="P73" s="147">
        <v>0</v>
      </c>
      <c r="Q73" s="167">
        <v>0</v>
      </c>
      <c r="R73" s="147">
        <v>0</v>
      </c>
      <c r="S73" s="146"/>
      <c r="Z73" s="229"/>
      <c r="AA73" s="229"/>
      <c r="AB73" s="229"/>
      <c r="AC73" s="229"/>
      <c r="AD73" s="229"/>
      <c r="AE73" s="229"/>
      <c r="AF73" s="229" t="s">
        <v>422</v>
      </c>
      <c r="AG73" s="229" t="s">
        <v>422</v>
      </c>
      <c r="AH73" s="229" t="s">
        <v>422</v>
      </c>
      <c r="AI73" s="229" t="s">
        <v>422</v>
      </c>
      <c r="AJ73" s="229" t="s">
        <v>422</v>
      </c>
      <c r="AK73" s="229" t="s">
        <v>422</v>
      </c>
      <c r="AL73" s="229"/>
      <c r="AM73" s="229"/>
      <c r="AN73" s="229"/>
      <c r="AO73" s="229"/>
      <c r="AP73" s="229"/>
      <c r="AQ73" s="229"/>
      <c r="AR73" s="229"/>
      <c r="AS73" s="229"/>
      <c r="AT73" s="229"/>
      <c r="AU73" s="229"/>
    </row>
    <row r="74" spans="1:47" ht="14.25" x14ac:dyDescent="0.2">
      <c r="A74" s="144" t="s">
        <v>180</v>
      </c>
      <c r="B74" s="160" t="s">
        <v>85</v>
      </c>
      <c r="C74" s="144" t="s">
        <v>286</v>
      </c>
      <c r="D74" s="144" t="s">
        <v>109</v>
      </c>
      <c r="E74" s="145">
        <v>20.9</v>
      </c>
      <c r="F74" s="129">
        <f t="shared" si="6"/>
        <v>20.9</v>
      </c>
      <c r="G74" s="144" t="s">
        <v>99</v>
      </c>
      <c r="H74" s="173">
        <f t="shared" si="7"/>
        <v>0</v>
      </c>
      <c r="I74" s="135"/>
      <c r="J74" s="146" t="s">
        <v>180</v>
      </c>
      <c r="K74" s="146" t="s">
        <v>85</v>
      </c>
      <c r="L74" s="147">
        <v>0</v>
      </c>
      <c r="M74" s="147">
        <v>0</v>
      </c>
      <c r="N74" s="147">
        <v>0</v>
      </c>
      <c r="O74" s="147">
        <v>0</v>
      </c>
      <c r="P74" s="147">
        <v>0</v>
      </c>
      <c r="Q74" s="167">
        <v>0</v>
      </c>
      <c r="R74" s="147">
        <v>0</v>
      </c>
      <c r="S74" s="146"/>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row>
    <row r="75" spans="1:47" ht="14.25" x14ac:dyDescent="0.2">
      <c r="A75" s="144" t="s">
        <v>181</v>
      </c>
      <c r="B75" s="160" t="s">
        <v>85</v>
      </c>
      <c r="C75" s="144" t="s">
        <v>286</v>
      </c>
      <c r="D75" s="144" t="s">
        <v>109</v>
      </c>
      <c r="E75" s="145">
        <v>20.9</v>
      </c>
      <c r="F75" s="129">
        <f t="shared" si="6"/>
        <v>20.9</v>
      </c>
      <c r="G75" s="144" t="s">
        <v>99</v>
      </c>
      <c r="H75" s="173">
        <f t="shared" si="7"/>
        <v>0</v>
      </c>
      <c r="I75" s="135"/>
      <c r="J75" s="146" t="s">
        <v>181</v>
      </c>
      <c r="K75" s="146" t="s">
        <v>85</v>
      </c>
      <c r="L75" s="147">
        <v>0</v>
      </c>
      <c r="M75" s="147">
        <v>0</v>
      </c>
      <c r="N75" s="147">
        <v>0</v>
      </c>
      <c r="O75" s="147">
        <v>0</v>
      </c>
      <c r="P75" s="147">
        <v>0</v>
      </c>
      <c r="Q75" s="167">
        <v>0</v>
      </c>
      <c r="R75" s="147">
        <v>0</v>
      </c>
      <c r="S75" s="146"/>
      <c r="Z75" s="229"/>
      <c r="AA75" s="229"/>
      <c r="AB75" s="229"/>
      <c r="AC75" s="229"/>
      <c r="AD75" s="229"/>
      <c r="AE75" s="229"/>
      <c r="AF75" s="229"/>
      <c r="AG75" s="229"/>
      <c r="AH75" s="229"/>
      <c r="AI75" s="229"/>
      <c r="AJ75" s="229"/>
      <c r="AK75" s="229"/>
      <c r="AL75" s="229"/>
      <c r="AM75" s="229"/>
      <c r="AN75" s="229"/>
      <c r="AO75" s="229"/>
      <c r="AP75" s="229"/>
      <c r="AQ75" s="229"/>
      <c r="AR75" s="229"/>
      <c r="AS75" s="229" t="s">
        <v>422</v>
      </c>
      <c r="AT75" s="229"/>
      <c r="AU75" s="229"/>
    </row>
    <row r="76" spans="1:47" ht="14.25" x14ac:dyDescent="0.2">
      <c r="A76" s="144" t="s">
        <v>182</v>
      </c>
      <c r="B76" s="160">
        <v>0</v>
      </c>
      <c r="C76" s="144" t="s">
        <v>105</v>
      </c>
      <c r="D76" s="144" t="s">
        <v>126</v>
      </c>
      <c r="E76" s="145">
        <v>0</v>
      </c>
      <c r="F76" s="129">
        <f t="shared" si="6"/>
        <v>0</v>
      </c>
      <c r="G76" s="144" t="s">
        <v>99</v>
      </c>
      <c r="H76" s="173">
        <f t="shared" si="7"/>
        <v>0</v>
      </c>
      <c r="I76" s="135"/>
      <c r="J76" s="146" t="s">
        <v>182</v>
      </c>
      <c r="K76" s="146" t="s">
        <v>85</v>
      </c>
      <c r="L76" s="147">
        <v>0</v>
      </c>
      <c r="M76" s="147">
        <v>0</v>
      </c>
      <c r="N76" s="147">
        <v>0</v>
      </c>
      <c r="O76" s="147">
        <v>0</v>
      </c>
      <c r="P76" s="147">
        <v>0</v>
      </c>
      <c r="Q76" s="167">
        <v>0</v>
      </c>
      <c r="R76" s="147">
        <v>0</v>
      </c>
      <c r="S76" s="146"/>
      <c r="Z76" s="229" t="s">
        <v>422</v>
      </c>
      <c r="AA76" s="229" t="s">
        <v>422</v>
      </c>
      <c r="AB76" s="229" t="s">
        <v>422</v>
      </c>
      <c r="AC76" s="229" t="s">
        <v>422</v>
      </c>
      <c r="AD76" s="229" t="s">
        <v>422</v>
      </c>
      <c r="AE76" s="229" t="s">
        <v>422</v>
      </c>
      <c r="AF76" s="229" t="s">
        <v>422</v>
      </c>
      <c r="AG76" s="229" t="s">
        <v>422</v>
      </c>
      <c r="AH76" s="229" t="s">
        <v>422</v>
      </c>
      <c r="AI76" s="229" t="s">
        <v>422</v>
      </c>
      <c r="AJ76" s="229" t="s">
        <v>422</v>
      </c>
      <c r="AK76" s="229" t="s">
        <v>422</v>
      </c>
      <c r="AL76" s="229" t="s">
        <v>422</v>
      </c>
      <c r="AM76" s="229" t="s">
        <v>422</v>
      </c>
      <c r="AN76" s="229" t="s">
        <v>422</v>
      </c>
      <c r="AO76" s="229" t="s">
        <v>422</v>
      </c>
      <c r="AP76" s="229" t="s">
        <v>422</v>
      </c>
      <c r="AQ76" s="229" t="s">
        <v>422</v>
      </c>
      <c r="AR76" s="229" t="s">
        <v>422</v>
      </c>
      <c r="AS76" s="229" t="s">
        <v>422</v>
      </c>
      <c r="AT76" s="229" t="s">
        <v>422</v>
      </c>
      <c r="AU76" s="229" t="s">
        <v>422</v>
      </c>
    </row>
    <row r="77" spans="1:47" ht="14.25" x14ac:dyDescent="0.2">
      <c r="A77" s="144" t="s">
        <v>183</v>
      </c>
      <c r="B77" s="160">
        <v>51.47</v>
      </c>
      <c r="C77" s="144" t="s">
        <v>286</v>
      </c>
      <c r="D77" s="144" t="s">
        <v>184</v>
      </c>
      <c r="E77" s="145">
        <v>52.4</v>
      </c>
      <c r="F77" s="129">
        <f t="shared" si="6"/>
        <v>52.4</v>
      </c>
      <c r="G77" s="144" t="s">
        <v>99</v>
      </c>
      <c r="H77" s="173">
        <f t="shared" si="7"/>
        <v>0</v>
      </c>
      <c r="I77" s="135"/>
      <c r="J77" s="146" t="s">
        <v>183</v>
      </c>
      <c r="K77" s="146" t="s">
        <v>286</v>
      </c>
      <c r="L77" s="147">
        <v>0</v>
      </c>
      <c r="M77" s="147">
        <v>0.97</v>
      </c>
      <c r="N77" s="147">
        <v>0</v>
      </c>
      <c r="O77" s="147">
        <v>0.97</v>
      </c>
      <c r="P77" s="147">
        <v>7.4999999999999997E-2</v>
      </c>
      <c r="Q77" s="167">
        <v>5.0000000000000001E-4</v>
      </c>
      <c r="R77" s="147">
        <v>0</v>
      </c>
      <c r="S77" s="146"/>
      <c r="Z77" s="229"/>
      <c r="AA77" s="229"/>
      <c r="AB77" s="229"/>
      <c r="AC77" s="229"/>
      <c r="AD77" s="229"/>
      <c r="AE77" s="229"/>
      <c r="AF77" s="229"/>
      <c r="AG77" s="229"/>
      <c r="AH77" s="229"/>
      <c r="AI77" s="229"/>
      <c r="AJ77" s="229"/>
      <c r="AK77" s="229"/>
      <c r="AL77" s="229"/>
      <c r="AM77" s="229"/>
      <c r="AN77" s="229"/>
      <c r="AO77" s="229"/>
      <c r="AP77" s="229" t="s">
        <v>422</v>
      </c>
      <c r="AQ77" s="229" t="s">
        <v>422</v>
      </c>
      <c r="AR77" s="229"/>
      <c r="AS77" s="229"/>
      <c r="AT77" s="229"/>
      <c r="AU77" s="229"/>
    </row>
    <row r="78" spans="1:47" ht="14.25" x14ac:dyDescent="0.2">
      <c r="A78" s="144" t="s">
        <v>185</v>
      </c>
      <c r="B78" s="160" t="s">
        <v>85</v>
      </c>
      <c r="C78" s="144"/>
      <c r="D78" s="144" t="s">
        <v>103</v>
      </c>
      <c r="E78" s="145" t="s">
        <v>85</v>
      </c>
      <c r="F78" s="129" t="str">
        <f t="shared" si="6"/>
        <v>FPA</v>
      </c>
      <c r="G78" s="144" t="s">
        <v>99</v>
      </c>
      <c r="H78" s="173">
        <f t="shared" si="7"/>
        <v>0</v>
      </c>
      <c r="I78" s="135"/>
      <c r="J78" s="146" t="s">
        <v>185</v>
      </c>
      <c r="K78" s="146" t="s">
        <v>85</v>
      </c>
      <c r="L78" s="147">
        <v>0</v>
      </c>
      <c r="M78" s="147">
        <v>0</v>
      </c>
      <c r="N78" s="147">
        <v>0</v>
      </c>
      <c r="O78" s="147">
        <v>0</v>
      </c>
      <c r="P78" s="147">
        <v>0</v>
      </c>
      <c r="Q78" s="167">
        <v>0</v>
      </c>
      <c r="R78" s="147">
        <v>0</v>
      </c>
      <c r="S78" s="146"/>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row>
    <row r="79" spans="1:47" ht="14.25" x14ac:dyDescent="0.2">
      <c r="A79" s="144" t="s">
        <v>186</v>
      </c>
      <c r="B79" s="160">
        <v>52.79</v>
      </c>
      <c r="C79" s="144" t="s">
        <v>286</v>
      </c>
      <c r="D79" s="144" t="s">
        <v>184</v>
      </c>
      <c r="E79" s="145">
        <v>52.4</v>
      </c>
      <c r="F79" s="129">
        <f t="shared" si="6"/>
        <v>52.4</v>
      </c>
      <c r="G79" s="144" t="s">
        <v>99</v>
      </c>
      <c r="H79" s="173">
        <f t="shared" si="7"/>
        <v>1</v>
      </c>
      <c r="I79" s="135"/>
      <c r="J79" s="146" t="s">
        <v>186</v>
      </c>
      <c r="K79" s="146" t="s">
        <v>286</v>
      </c>
      <c r="L79" s="147">
        <v>0</v>
      </c>
      <c r="M79" s="147">
        <v>0.97</v>
      </c>
      <c r="N79" s="147">
        <v>0</v>
      </c>
      <c r="O79" s="147">
        <v>0.97</v>
      </c>
      <c r="P79" s="147">
        <v>0.1</v>
      </c>
      <c r="Q79" s="167">
        <v>5.0000000000000001E-4</v>
      </c>
      <c r="R79" s="147">
        <v>0</v>
      </c>
      <c r="S79" s="146"/>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row>
    <row r="80" spans="1:47" ht="14.25" x14ac:dyDescent="0.2">
      <c r="A80" s="144" t="s">
        <v>187</v>
      </c>
      <c r="B80" s="160">
        <v>0</v>
      </c>
      <c r="C80" s="144" t="s">
        <v>105</v>
      </c>
      <c r="D80" s="144" t="s">
        <v>126</v>
      </c>
      <c r="E80" s="145">
        <v>0</v>
      </c>
      <c r="F80" s="129">
        <f t="shared" si="6"/>
        <v>0</v>
      </c>
      <c r="G80" s="144" t="s">
        <v>99</v>
      </c>
      <c r="H80" s="173">
        <f t="shared" si="7"/>
        <v>0</v>
      </c>
      <c r="I80" s="135"/>
      <c r="J80" s="146" t="s">
        <v>187</v>
      </c>
      <c r="K80" s="146" t="s">
        <v>85</v>
      </c>
      <c r="L80" s="147">
        <v>0</v>
      </c>
      <c r="M80" s="147">
        <v>0</v>
      </c>
      <c r="N80" s="147">
        <v>0</v>
      </c>
      <c r="O80" s="147">
        <v>0</v>
      </c>
      <c r="P80" s="147">
        <v>0</v>
      </c>
      <c r="Q80" s="167">
        <v>0</v>
      </c>
      <c r="R80" s="147">
        <v>0</v>
      </c>
      <c r="S80" s="146"/>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row>
    <row r="81" spans="1:47" ht="14.25" x14ac:dyDescent="0.2">
      <c r="A81" s="144" t="s">
        <v>188</v>
      </c>
      <c r="B81" s="160">
        <v>52.79</v>
      </c>
      <c r="C81" s="144" t="s">
        <v>286</v>
      </c>
      <c r="D81" s="144" t="s">
        <v>184</v>
      </c>
      <c r="E81" s="145">
        <v>52.4</v>
      </c>
      <c r="F81" s="129">
        <f t="shared" si="6"/>
        <v>52.4</v>
      </c>
      <c r="G81" s="144" t="s">
        <v>99</v>
      </c>
      <c r="H81" s="173">
        <f t="shared" si="7"/>
        <v>1</v>
      </c>
      <c r="I81" s="135"/>
      <c r="J81" s="146" t="s">
        <v>188</v>
      </c>
      <c r="K81" s="146" t="s">
        <v>286</v>
      </c>
      <c r="L81" s="147">
        <v>0</v>
      </c>
      <c r="M81" s="147">
        <v>4.63</v>
      </c>
      <c r="N81" s="147">
        <v>0</v>
      </c>
      <c r="O81" s="147">
        <v>4.63</v>
      </c>
      <c r="P81" s="147">
        <v>0.05</v>
      </c>
      <c r="Q81" s="167">
        <v>5.0000000000000001E-4</v>
      </c>
      <c r="R81" s="147">
        <v>0</v>
      </c>
      <c r="S81" s="146"/>
      <c r="Z81" s="229"/>
      <c r="AA81" s="229"/>
      <c r="AB81" s="229"/>
      <c r="AC81" s="229"/>
      <c r="AD81" s="229"/>
      <c r="AE81" s="229"/>
      <c r="AF81" s="229"/>
      <c r="AG81" s="229"/>
      <c r="AH81" s="229"/>
      <c r="AI81" s="229"/>
      <c r="AJ81" s="229"/>
      <c r="AK81" s="229"/>
      <c r="AL81" s="229"/>
      <c r="AM81" s="229"/>
      <c r="AN81" s="229"/>
      <c r="AO81" s="229"/>
      <c r="AP81" s="229"/>
      <c r="AQ81" s="229" t="s">
        <v>422</v>
      </c>
      <c r="AR81" s="229" t="s">
        <v>422</v>
      </c>
      <c r="AS81" s="229"/>
      <c r="AT81" s="229"/>
      <c r="AU81" s="229"/>
    </row>
    <row r="82" spans="1:47" ht="14.25" x14ac:dyDescent="0.2">
      <c r="A82" s="144" t="s">
        <v>189</v>
      </c>
      <c r="B82" s="160" t="s">
        <v>85</v>
      </c>
      <c r="C82" s="144"/>
      <c r="D82" s="144" t="s">
        <v>103</v>
      </c>
      <c r="E82" s="145" t="s">
        <v>85</v>
      </c>
      <c r="F82" s="129" t="str">
        <f t="shared" si="6"/>
        <v>FPA</v>
      </c>
      <c r="G82" s="144" t="s">
        <v>99</v>
      </c>
      <c r="H82" s="173">
        <f t="shared" si="7"/>
        <v>0</v>
      </c>
      <c r="I82" s="135"/>
      <c r="J82" s="146" t="s">
        <v>189</v>
      </c>
      <c r="K82" s="146" t="s">
        <v>85</v>
      </c>
      <c r="L82" s="147">
        <v>0</v>
      </c>
      <c r="M82" s="147">
        <v>0</v>
      </c>
      <c r="N82" s="147">
        <v>0</v>
      </c>
      <c r="O82" s="147">
        <v>0</v>
      </c>
      <c r="P82" s="147">
        <v>0</v>
      </c>
      <c r="Q82" s="167">
        <v>0</v>
      </c>
      <c r="R82" s="147">
        <v>0</v>
      </c>
      <c r="S82" s="146"/>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row>
    <row r="83" spans="1:47" ht="14.25" x14ac:dyDescent="0.2">
      <c r="A83" s="144" t="s">
        <v>190</v>
      </c>
      <c r="B83" s="176">
        <v>10290</v>
      </c>
      <c r="C83" s="144" t="s">
        <v>115</v>
      </c>
      <c r="D83" s="144" t="s">
        <v>116</v>
      </c>
      <c r="E83" s="145">
        <v>20956.8</v>
      </c>
      <c r="F83" s="129">
        <f t="shared" si="6"/>
        <v>20956.8</v>
      </c>
      <c r="G83" s="144" t="s">
        <v>117</v>
      </c>
      <c r="H83" s="173">
        <f t="shared" si="7"/>
        <v>0</v>
      </c>
      <c r="I83" s="135"/>
      <c r="J83" s="146" t="s">
        <v>190</v>
      </c>
      <c r="K83" s="146" t="s">
        <v>115</v>
      </c>
      <c r="L83" s="147">
        <v>0</v>
      </c>
      <c r="M83" s="147">
        <v>532</v>
      </c>
      <c r="N83" s="147">
        <v>0</v>
      </c>
      <c r="O83" s="147">
        <v>188</v>
      </c>
      <c r="P83" s="147">
        <v>3.2</v>
      </c>
      <c r="Q83" s="167">
        <v>0.27</v>
      </c>
      <c r="R83" s="147">
        <v>1.2</v>
      </c>
      <c r="S83" s="146"/>
      <c r="Z83" s="229"/>
      <c r="AA83" s="229"/>
      <c r="AB83" s="229"/>
      <c r="AC83" s="229"/>
      <c r="AD83" s="229"/>
      <c r="AE83" s="229"/>
      <c r="AF83" s="229" t="s">
        <v>422</v>
      </c>
      <c r="AG83" s="229" t="s">
        <v>422</v>
      </c>
      <c r="AH83" s="229" t="s">
        <v>422</v>
      </c>
      <c r="AI83" s="229"/>
      <c r="AJ83" s="229"/>
      <c r="AK83" s="229" t="s">
        <v>422</v>
      </c>
      <c r="AL83" s="229"/>
      <c r="AM83" s="229"/>
      <c r="AN83" s="229"/>
      <c r="AO83" s="229"/>
      <c r="AP83" s="229"/>
      <c r="AQ83" s="229"/>
      <c r="AR83" s="229"/>
      <c r="AS83" s="229"/>
      <c r="AT83" s="229"/>
      <c r="AU83" s="229"/>
    </row>
    <row r="84" spans="1:47" ht="14.25" x14ac:dyDescent="0.2">
      <c r="A84" s="144" t="s">
        <v>191</v>
      </c>
      <c r="B84" s="176">
        <v>14530</v>
      </c>
      <c r="C84" s="144" t="s">
        <v>115</v>
      </c>
      <c r="D84" s="144" t="s">
        <v>116</v>
      </c>
      <c r="E84" s="145">
        <v>20956.8</v>
      </c>
      <c r="F84" s="129">
        <f t="shared" si="6"/>
        <v>20956.8</v>
      </c>
      <c r="G84" s="144" t="s">
        <v>117</v>
      </c>
      <c r="H84" s="173">
        <f t="shared" si="7"/>
        <v>0</v>
      </c>
      <c r="I84" s="135"/>
      <c r="J84" s="146" t="s">
        <v>191</v>
      </c>
      <c r="K84" s="146" t="s">
        <v>115</v>
      </c>
      <c r="L84" s="147">
        <v>0</v>
      </c>
      <c r="M84" s="147">
        <v>752</v>
      </c>
      <c r="N84" s="147">
        <v>0</v>
      </c>
      <c r="O84" s="147">
        <v>262</v>
      </c>
      <c r="P84" s="147">
        <v>4.5</v>
      </c>
      <c r="Q84" s="167">
        <v>0.39</v>
      </c>
      <c r="R84" s="147">
        <v>1.7</v>
      </c>
      <c r="S84" s="146"/>
      <c r="Z84" s="229"/>
      <c r="AA84" s="229"/>
      <c r="AB84" s="229"/>
      <c r="AC84" s="229"/>
      <c r="AD84" s="229"/>
      <c r="AE84" s="229"/>
      <c r="AF84" s="229" t="s">
        <v>422</v>
      </c>
      <c r="AG84" s="229" t="s">
        <v>422</v>
      </c>
      <c r="AH84" s="229" t="s">
        <v>422</v>
      </c>
      <c r="AI84" s="229"/>
      <c r="AJ84" s="229"/>
      <c r="AK84" s="229" t="s">
        <v>422</v>
      </c>
      <c r="AL84" s="229"/>
      <c r="AM84" s="229"/>
      <c r="AN84" s="229"/>
      <c r="AO84" s="229"/>
      <c r="AP84" s="229"/>
      <c r="AQ84" s="229"/>
      <c r="AR84" s="229"/>
      <c r="AS84" s="229"/>
      <c r="AT84" s="229"/>
      <c r="AU84" s="229"/>
    </row>
    <row r="85" spans="1:47" ht="14.25" x14ac:dyDescent="0.2">
      <c r="A85" s="144" t="s">
        <v>192</v>
      </c>
      <c r="B85" s="176">
        <v>20510</v>
      </c>
      <c r="C85" s="144" t="s">
        <v>115</v>
      </c>
      <c r="D85" s="144" t="s">
        <v>120</v>
      </c>
      <c r="E85" s="145">
        <v>29339.55</v>
      </c>
      <c r="F85" s="129">
        <f t="shared" si="6"/>
        <v>29339.55</v>
      </c>
      <c r="G85" s="144" t="s">
        <v>117</v>
      </c>
      <c r="H85" s="173">
        <f t="shared" si="7"/>
        <v>0</v>
      </c>
      <c r="I85" s="135"/>
      <c r="J85" s="146" t="s">
        <v>192</v>
      </c>
      <c r="K85" s="146" t="s">
        <v>115</v>
      </c>
      <c r="L85" s="147">
        <v>0</v>
      </c>
      <c r="M85" s="147">
        <v>1065</v>
      </c>
      <c r="N85" s="147">
        <v>0</v>
      </c>
      <c r="O85" s="147">
        <v>368</v>
      </c>
      <c r="P85" s="147">
        <v>6.4</v>
      </c>
      <c r="Q85" s="167">
        <v>0.55000000000000004</v>
      </c>
      <c r="R85" s="147">
        <v>2.4</v>
      </c>
      <c r="S85" s="146"/>
      <c r="Z85" s="229"/>
      <c r="AA85" s="229"/>
      <c r="AB85" s="229"/>
      <c r="AC85" s="229"/>
      <c r="AD85" s="229"/>
      <c r="AE85" s="229"/>
      <c r="AF85" s="229" t="s">
        <v>422</v>
      </c>
      <c r="AG85" s="229" t="s">
        <v>422</v>
      </c>
      <c r="AH85" s="229" t="s">
        <v>422</v>
      </c>
      <c r="AI85" s="229"/>
      <c r="AJ85" s="229"/>
      <c r="AK85" s="229" t="s">
        <v>422</v>
      </c>
      <c r="AL85" s="229"/>
      <c r="AM85" s="229"/>
      <c r="AN85" s="229"/>
      <c r="AO85" s="229"/>
      <c r="AP85" s="229"/>
      <c r="AQ85" s="229"/>
      <c r="AR85" s="229"/>
      <c r="AS85" s="229"/>
      <c r="AT85" s="229"/>
      <c r="AU85" s="229"/>
    </row>
    <row r="86" spans="1:47" ht="14.25" x14ac:dyDescent="0.2">
      <c r="A86" s="144" t="s">
        <v>193</v>
      </c>
      <c r="B86" s="160">
        <v>211.09</v>
      </c>
      <c r="C86" s="144" t="s">
        <v>286</v>
      </c>
      <c r="D86" s="144" t="s">
        <v>111</v>
      </c>
      <c r="E86" s="145">
        <v>209.55</v>
      </c>
      <c r="F86" s="129">
        <f t="shared" si="6"/>
        <v>209.55</v>
      </c>
      <c r="G86" s="144" t="s">
        <v>99</v>
      </c>
      <c r="H86" s="173">
        <f t="shared" si="7"/>
        <v>1</v>
      </c>
      <c r="I86" s="135"/>
      <c r="J86" s="146" t="s">
        <v>303</v>
      </c>
      <c r="K86" s="146" t="s">
        <v>286</v>
      </c>
      <c r="L86" s="147">
        <v>0</v>
      </c>
      <c r="M86" s="147">
        <v>1.5</v>
      </c>
      <c r="N86" s="147">
        <v>0</v>
      </c>
      <c r="O86" s="147">
        <v>1.4</v>
      </c>
      <c r="P86" s="147">
        <v>0.6</v>
      </c>
      <c r="Q86" s="167">
        <v>1.0800000000000001E-2</v>
      </c>
      <c r="R86" s="147">
        <v>0</v>
      </c>
      <c r="S86" s="146"/>
      <c r="Z86" s="229"/>
      <c r="AA86" s="229"/>
      <c r="AB86" s="229"/>
      <c r="AC86" s="229"/>
      <c r="AD86" s="229"/>
      <c r="AE86" s="229"/>
      <c r="AF86" s="229"/>
      <c r="AG86" s="229"/>
      <c r="AH86" s="229"/>
      <c r="AI86" s="229" t="s">
        <v>422</v>
      </c>
      <c r="AJ86" s="229"/>
      <c r="AK86" s="229"/>
      <c r="AL86" s="229"/>
      <c r="AM86" s="229"/>
      <c r="AN86" s="229"/>
      <c r="AO86" s="229"/>
      <c r="AP86" s="229"/>
      <c r="AQ86" s="229"/>
      <c r="AR86" s="229"/>
      <c r="AS86" s="229"/>
      <c r="AT86" s="229"/>
      <c r="AU86" s="229"/>
    </row>
    <row r="87" spans="1:47" ht="14.25" x14ac:dyDescent="0.2">
      <c r="A87" s="144" t="s">
        <v>194</v>
      </c>
      <c r="B87" s="160" t="s">
        <v>85</v>
      </c>
      <c r="C87" s="144"/>
      <c r="D87" s="144" t="s">
        <v>103</v>
      </c>
      <c r="E87" s="145" t="s">
        <v>85</v>
      </c>
      <c r="F87" s="129" t="str">
        <f t="shared" si="6"/>
        <v>FPA</v>
      </c>
      <c r="G87" s="144" t="s">
        <v>117</v>
      </c>
      <c r="H87" s="173">
        <f t="shared" si="7"/>
        <v>0</v>
      </c>
      <c r="I87" s="135"/>
      <c r="J87" s="146" t="s">
        <v>194</v>
      </c>
      <c r="K87" s="146" t="s">
        <v>304</v>
      </c>
      <c r="L87" s="147">
        <v>0</v>
      </c>
      <c r="M87" s="147">
        <v>675</v>
      </c>
      <c r="N87" s="147">
        <v>0</v>
      </c>
      <c r="O87" s="147">
        <v>550</v>
      </c>
      <c r="P87" s="147">
        <v>2.6</v>
      </c>
      <c r="Q87" s="167">
        <v>0.14000000000000001</v>
      </c>
      <c r="R87" s="147" t="s">
        <v>394</v>
      </c>
      <c r="S87" s="146"/>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row>
    <row r="88" spans="1:47" ht="14.25" x14ac:dyDescent="0.2">
      <c r="A88" s="144" t="s">
        <v>195</v>
      </c>
      <c r="B88" s="160">
        <v>147.75</v>
      </c>
      <c r="C88" s="144" t="s">
        <v>286</v>
      </c>
      <c r="D88" s="144" t="s">
        <v>196</v>
      </c>
      <c r="E88" s="145">
        <v>146.69999999999999</v>
      </c>
      <c r="F88" s="129">
        <f t="shared" si="6"/>
        <v>146.69999999999999</v>
      </c>
      <c r="G88" s="144" t="s">
        <v>99</v>
      </c>
      <c r="H88" s="173">
        <f t="shared" si="7"/>
        <v>1</v>
      </c>
      <c r="I88" s="135"/>
      <c r="J88" s="146" t="s">
        <v>305</v>
      </c>
      <c r="K88" s="146" t="s">
        <v>286</v>
      </c>
      <c r="L88" s="147">
        <v>0</v>
      </c>
      <c r="M88" s="147">
        <v>2.4500000000000002</v>
      </c>
      <c r="N88" s="147">
        <v>0</v>
      </c>
      <c r="O88" s="147">
        <v>1.91</v>
      </c>
      <c r="P88" s="147">
        <v>0.25</v>
      </c>
      <c r="Q88" s="167">
        <v>5.1000000000000004E-3</v>
      </c>
      <c r="R88" s="147">
        <v>0</v>
      </c>
      <c r="S88" s="146"/>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row>
    <row r="89" spans="1:47" ht="14.25" x14ac:dyDescent="0.2">
      <c r="A89" s="144" t="s">
        <v>197</v>
      </c>
      <c r="B89" s="160">
        <v>80.72</v>
      </c>
      <c r="C89" s="144" t="s">
        <v>286</v>
      </c>
      <c r="D89" s="144" t="s">
        <v>101</v>
      </c>
      <c r="E89" s="145">
        <v>146.69999999999999</v>
      </c>
      <c r="F89" s="129">
        <f t="shared" si="6"/>
        <v>146.69999999999999</v>
      </c>
      <c r="G89" s="144" t="s">
        <v>99</v>
      </c>
      <c r="H89" s="173">
        <f t="shared" si="7"/>
        <v>0</v>
      </c>
      <c r="I89" s="135"/>
      <c r="J89" s="146" t="s">
        <v>197</v>
      </c>
      <c r="K89" s="146" t="s">
        <v>286</v>
      </c>
      <c r="L89" s="147">
        <v>0</v>
      </c>
      <c r="M89" s="147">
        <v>2.4500000000000002</v>
      </c>
      <c r="N89" s="147">
        <v>0</v>
      </c>
      <c r="O89" s="147">
        <v>1.91</v>
      </c>
      <c r="P89" s="147">
        <v>9.1999999999999998E-2</v>
      </c>
      <c r="Q89" s="167">
        <v>1.1000000000000001E-3</v>
      </c>
      <c r="R89" s="147">
        <v>0</v>
      </c>
      <c r="S89" s="146"/>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row>
    <row r="90" spans="1:47" ht="14.25" x14ac:dyDescent="0.2">
      <c r="A90" s="144" t="s">
        <v>198</v>
      </c>
      <c r="B90" s="160" t="s">
        <v>85</v>
      </c>
      <c r="C90" s="144"/>
      <c r="D90" s="144" t="s">
        <v>103</v>
      </c>
      <c r="E90" s="145" t="s">
        <v>85</v>
      </c>
      <c r="F90" s="129" t="str">
        <f t="shared" si="6"/>
        <v>FPA</v>
      </c>
      <c r="G90" s="144" t="s">
        <v>99</v>
      </c>
      <c r="H90" s="173">
        <f t="shared" si="7"/>
        <v>0</v>
      </c>
      <c r="I90" s="135"/>
      <c r="J90" s="146" t="s">
        <v>198</v>
      </c>
      <c r="K90" s="146" t="s">
        <v>85</v>
      </c>
      <c r="L90" s="147">
        <v>0</v>
      </c>
      <c r="M90" s="147">
        <v>0</v>
      </c>
      <c r="N90" s="147">
        <v>0</v>
      </c>
      <c r="O90" s="147">
        <v>0</v>
      </c>
      <c r="P90" s="147">
        <v>0</v>
      </c>
      <c r="Q90" s="167">
        <v>0</v>
      </c>
      <c r="R90" s="147">
        <v>0</v>
      </c>
      <c r="S90" s="146"/>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row>
    <row r="91" spans="1:47" ht="14.25" x14ac:dyDescent="0.2">
      <c r="A91" s="144" t="s">
        <v>199</v>
      </c>
      <c r="B91" s="160">
        <v>0</v>
      </c>
      <c r="C91" s="144" t="s">
        <v>105</v>
      </c>
      <c r="D91" s="144" t="s">
        <v>126</v>
      </c>
      <c r="E91" s="145">
        <v>0</v>
      </c>
      <c r="F91" s="129">
        <f t="shared" si="6"/>
        <v>0</v>
      </c>
      <c r="G91" s="144" t="s">
        <v>99</v>
      </c>
      <c r="H91" s="173">
        <f t="shared" si="7"/>
        <v>0</v>
      </c>
      <c r="I91" s="135"/>
      <c r="J91" s="146" t="s">
        <v>199</v>
      </c>
      <c r="K91" s="146" t="s">
        <v>85</v>
      </c>
      <c r="L91" s="147">
        <v>0</v>
      </c>
      <c r="M91" s="147">
        <v>0</v>
      </c>
      <c r="N91" s="147">
        <v>0</v>
      </c>
      <c r="O91" s="147">
        <v>0</v>
      </c>
      <c r="P91" s="147">
        <v>0</v>
      </c>
      <c r="Q91" s="167">
        <v>0</v>
      </c>
      <c r="R91" s="147">
        <v>0</v>
      </c>
      <c r="S91" s="146"/>
      <c r="Z91" s="229" t="s">
        <v>422</v>
      </c>
      <c r="AA91" s="229" t="s">
        <v>422</v>
      </c>
      <c r="AB91" s="229" t="s">
        <v>422</v>
      </c>
      <c r="AC91" s="229" t="s">
        <v>422</v>
      </c>
      <c r="AD91" s="229" t="s">
        <v>422</v>
      </c>
      <c r="AE91" s="229" t="s">
        <v>422</v>
      </c>
      <c r="AF91" s="229" t="s">
        <v>422</v>
      </c>
      <c r="AG91" s="229" t="s">
        <v>422</v>
      </c>
      <c r="AH91" s="229" t="s">
        <v>422</v>
      </c>
      <c r="AI91" s="229" t="s">
        <v>422</v>
      </c>
      <c r="AJ91" s="229" t="s">
        <v>422</v>
      </c>
      <c r="AK91" s="229" t="s">
        <v>422</v>
      </c>
      <c r="AL91" s="229" t="s">
        <v>422</v>
      </c>
      <c r="AM91" s="229" t="s">
        <v>422</v>
      </c>
      <c r="AN91" s="229" t="s">
        <v>422</v>
      </c>
      <c r="AO91" s="229" t="s">
        <v>422</v>
      </c>
      <c r="AP91" s="229" t="s">
        <v>422</v>
      </c>
      <c r="AQ91" s="229" t="s">
        <v>422</v>
      </c>
      <c r="AR91" s="229" t="s">
        <v>422</v>
      </c>
      <c r="AS91" s="229" t="s">
        <v>422</v>
      </c>
      <c r="AT91" s="229" t="s">
        <v>422</v>
      </c>
      <c r="AU91" s="229" t="s">
        <v>422</v>
      </c>
    </row>
    <row r="92" spans="1:47" ht="14.25" x14ac:dyDescent="0.2">
      <c r="A92" s="144" t="s">
        <v>200</v>
      </c>
      <c r="B92" s="160" t="s">
        <v>85</v>
      </c>
      <c r="C92" s="144"/>
      <c r="D92" s="144" t="s">
        <v>103</v>
      </c>
      <c r="E92" s="145" t="s">
        <v>85</v>
      </c>
      <c r="F92" s="129" t="str">
        <f t="shared" si="6"/>
        <v>FPA</v>
      </c>
      <c r="G92" s="144" t="s">
        <v>99</v>
      </c>
      <c r="H92" s="173">
        <f t="shared" si="7"/>
        <v>0</v>
      </c>
      <c r="I92" s="135"/>
      <c r="J92" s="146" t="s">
        <v>200</v>
      </c>
      <c r="K92" s="146" t="s">
        <v>85</v>
      </c>
      <c r="L92" s="147">
        <v>0</v>
      </c>
      <c r="M92" s="147">
        <v>0</v>
      </c>
      <c r="N92" s="147">
        <v>0</v>
      </c>
      <c r="O92" s="147">
        <v>0</v>
      </c>
      <c r="P92" s="147">
        <v>0</v>
      </c>
      <c r="Q92" s="167">
        <v>0</v>
      </c>
      <c r="R92" s="147">
        <v>0</v>
      </c>
      <c r="S92" s="146"/>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row>
    <row r="93" spans="1:47" ht="14.25" x14ac:dyDescent="0.2">
      <c r="A93" s="144" t="s">
        <v>201</v>
      </c>
      <c r="B93" s="160">
        <v>0</v>
      </c>
      <c r="C93" s="144" t="s">
        <v>105</v>
      </c>
      <c r="D93" s="144" t="s">
        <v>106</v>
      </c>
      <c r="E93" s="145">
        <v>0</v>
      </c>
      <c r="F93" s="129">
        <f t="shared" si="6"/>
        <v>0</v>
      </c>
      <c r="G93" s="144" t="s">
        <v>99</v>
      </c>
      <c r="H93" s="173">
        <f t="shared" si="7"/>
        <v>0</v>
      </c>
      <c r="I93" s="135"/>
      <c r="J93" s="146" t="s">
        <v>201</v>
      </c>
      <c r="K93" s="146" t="s">
        <v>85</v>
      </c>
      <c r="L93" s="147">
        <v>0</v>
      </c>
      <c r="M93" s="147">
        <v>0</v>
      </c>
      <c r="N93" s="147">
        <v>0</v>
      </c>
      <c r="O93" s="147">
        <v>0</v>
      </c>
      <c r="P93" s="147">
        <v>0</v>
      </c>
      <c r="Q93" s="167">
        <v>0</v>
      </c>
      <c r="R93" s="147">
        <v>0</v>
      </c>
      <c r="S93" s="146"/>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row>
    <row r="94" spans="1:47" ht="14.25" x14ac:dyDescent="0.2">
      <c r="A94" s="144" t="s">
        <v>202</v>
      </c>
      <c r="B94" s="160">
        <v>73.900000000000006</v>
      </c>
      <c r="C94" s="144" t="s">
        <v>286</v>
      </c>
      <c r="D94" s="144" t="s">
        <v>130</v>
      </c>
      <c r="E94" s="145">
        <v>73.349999999999994</v>
      </c>
      <c r="F94" s="129">
        <f t="shared" si="6"/>
        <v>73.349999999999994</v>
      </c>
      <c r="G94" s="144" t="s">
        <v>99</v>
      </c>
      <c r="H94" s="173">
        <f t="shared" si="7"/>
        <v>1</v>
      </c>
      <c r="I94" s="135"/>
      <c r="J94" s="146" t="s">
        <v>202</v>
      </c>
      <c r="K94" s="146" t="s">
        <v>286</v>
      </c>
      <c r="L94" s="147">
        <v>0</v>
      </c>
      <c r="M94" s="147">
        <v>3.31</v>
      </c>
      <c r="N94" s="147">
        <v>0</v>
      </c>
      <c r="O94" s="147">
        <v>1.66</v>
      </c>
      <c r="P94" s="147">
        <v>0.1</v>
      </c>
      <c r="Q94" s="167">
        <v>5.4000000000000003E-3</v>
      </c>
      <c r="R94" s="147">
        <v>0</v>
      </c>
      <c r="S94" s="146"/>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row>
    <row r="95" spans="1:47" ht="14.25" x14ac:dyDescent="0.2">
      <c r="A95" s="144" t="s">
        <v>203</v>
      </c>
      <c r="B95" s="160" t="s">
        <v>85</v>
      </c>
      <c r="C95" s="144"/>
      <c r="D95" s="144" t="s">
        <v>103</v>
      </c>
      <c r="E95" s="145" t="s">
        <v>85</v>
      </c>
      <c r="F95" s="129" t="str">
        <f t="shared" si="6"/>
        <v>FPA</v>
      </c>
      <c r="G95" s="144" t="s">
        <v>99</v>
      </c>
      <c r="H95" s="173">
        <f t="shared" si="7"/>
        <v>0</v>
      </c>
      <c r="I95" s="135"/>
      <c r="J95" s="146" t="s">
        <v>203</v>
      </c>
      <c r="K95" s="146" t="s">
        <v>85</v>
      </c>
      <c r="L95" s="147">
        <v>0</v>
      </c>
      <c r="M95" s="147">
        <v>0</v>
      </c>
      <c r="N95" s="147">
        <v>0</v>
      </c>
      <c r="O95" s="147">
        <v>0</v>
      </c>
      <c r="P95" s="147">
        <v>0</v>
      </c>
      <c r="Q95" s="167">
        <v>0</v>
      </c>
      <c r="R95" s="147">
        <v>0</v>
      </c>
      <c r="S95" s="146"/>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row>
    <row r="96" spans="1:47" ht="14.25" x14ac:dyDescent="0.2">
      <c r="A96" s="144" t="s">
        <v>204</v>
      </c>
      <c r="B96" s="176">
        <v>10450</v>
      </c>
      <c r="C96" s="144" t="s">
        <v>205</v>
      </c>
      <c r="D96" s="144" t="s">
        <v>206</v>
      </c>
      <c r="E96" s="145">
        <v>20956.8</v>
      </c>
      <c r="F96" s="129">
        <f t="shared" si="6"/>
        <v>20956.8</v>
      </c>
      <c r="G96" s="144" t="s">
        <v>117</v>
      </c>
      <c r="H96" s="173">
        <f t="shared" si="7"/>
        <v>0</v>
      </c>
      <c r="I96" s="135"/>
      <c r="J96" s="146" t="s">
        <v>307</v>
      </c>
      <c r="K96" s="146" t="s">
        <v>306</v>
      </c>
      <c r="L96" s="147">
        <v>0</v>
      </c>
      <c r="M96" s="147">
        <v>388</v>
      </c>
      <c r="N96" s="147">
        <v>0</v>
      </c>
      <c r="O96" s="147">
        <v>303</v>
      </c>
      <c r="P96" s="147">
        <v>3.2</v>
      </c>
      <c r="Q96" s="167">
        <v>0.27</v>
      </c>
      <c r="R96" s="147">
        <v>1.2</v>
      </c>
      <c r="S96" s="146"/>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row>
    <row r="97" spans="1:47" ht="14.25" x14ac:dyDescent="0.2">
      <c r="A97" s="144" t="s">
        <v>207</v>
      </c>
      <c r="B97" s="176">
        <v>17880</v>
      </c>
      <c r="C97" s="144" t="s">
        <v>205</v>
      </c>
      <c r="D97" s="144" t="s">
        <v>206</v>
      </c>
      <c r="E97" s="145">
        <v>20956.8</v>
      </c>
      <c r="F97" s="129">
        <f t="shared" si="6"/>
        <v>20956.8</v>
      </c>
      <c r="G97" s="144" t="s">
        <v>117</v>
      </c>
      <c r="H97" s="173">
        <f t="shared" si="7"/>
        <v>0</v>
      </c>
      <c r="I97" s="135"/>
      <c r="J97" s="146" t="s">
        <v>308</v>
      </c>
      <c r="K97" s="146" t="s">
        <v>306</v>
      </c>
      <c r="L97" s="147">
        <v>0</v>
      </c>
      <c r="M97" s="147">
        <v>1020</v>
      </c>
      <c r="N97" s="147">
        <v>0</v>
      </c>
      <c r="O97" s="147">
        <v>391</v>
      </c>
      <c r="P97" s="147">
        <v>4.5</v>
      </c>
      <c r="Q97" s="167">
        <v>0.39</v>
      </c>
      <c r="R97" s="147">
        <v>1.7</v>
      </c>
      <c r="S97" s="146"/>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row>
    <row r="98" spans="1:47" ht="14.25" x14ac:dyDescent="0.2">
      <c r="A98" s="144" t="s">
        <v>208</v>
      </c>
      <c r="B98" s="176">
        <v>25240</v>
      </c>
      <c r="C98" s="144" t="s">
        <v>205</v>
      </c>
      <c r="D98" s="144" t="s">
        <v>209</v>
      </c>
      <c r="E98" s="145">
        <v>29339.55</v>
      </c>
      <c r="F98" s="129">
        <f t="shared" si="6"/>
        <v>29339.55</v>
      </c>
      <c r="G98" s="144" t="s">
        <v>117</v>
      </c>
      <c r="H98" s="173">
        <f t="shared" si="7"/>
        <v>0</v>
      </c>
      <c r="I98" s="135"/>
      <c r="J98" s="146" t="s">
        <v>309</v>
      </c>
      <c r="K98" s="146" t="s">
        <v>306</v>
      </c>
      <c r="L98" s="147">
        <v>0</v>
      </c>
      <c r="M98" s="147">
        <v>1440</v>
      </c>
      <c r="N98" s="147">
        <v>0</v>
      </c>
      <c r="O98" s="147">
        <v>552</v>
      </c>
      <c r="P98" s="147">
        <v>6.4</v>
      </c>
      <c r="Q98" s="167">
        <v>0.55000000000000004</v>
      </c>
      <c r="R98" s="147">
        <v>2.4</v>
      </c>
      <c r="S98" s="146"/>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row>
    <row r="99" spans="1:47" ht="14.25" x14ac:dyDescent="0.2">
      <c r="A99" s="144" t="s">
        <v>210</v>
      </c>
      <c r="B99" s="160">
        <v>52.79</v>
      </c>
      <c r="C99" s="144" t="s">
        <v>286</v>
      </c>
      <c r="D99" s="144" t="s">
        <v>184</v>
      </c>
      <c r="E99" s="145">
        <v>52.4</v>
      </c>
      <c r="F99" s="129">
        <f t="shared" si="6"/>
        <v>52.4</v>
      </c>
      <c r="G99" s="144" t="s">
        <v>99</v>
      </c>
      <c r="H99" s="173">
        <f t="shared" si="7"/>
        <v>1</v>
      </c>
      <c r="I99" s="135"/>
      <c r="J99" s="146" t="s">
        <v>210</v>
      </c>
      <c r="K99" s="146" t="s">
        <v>286</v>
      </c>
      <c r="L99" s="147">
        <v>0</v>
      </c>
      <c r="M99" s="147">
        <v>0.97</v>
      </c>
      <c r="N99" s="147">
        <v>0</v>
      </c>
      <c r="O99" s="147">
        <v>0.97</v>
      </c>
      <c r="P99" s="147">
        <v>0.1</v>
      </c>
      <c r="Q99" s="167">
        <v>0</v>
      </c>
      <c r="R99" s="147">
        <v>0</v>
      </c>
      <c r="S99" s="146"/>
      <c r="Z99" s="229"/>
      <c r="AA99" s="229"/>
      <c r="AB99" s="229"/>
      <c r="AC99" s="229"/>
      <c r="AD99" s="229"/>
      <c r="AE99" s="229"/>
      <c r="AF99" s="229"/>
      <c r="AG99" s="229"/>
      <c r="AH99" s="229"/>
      <c r="AI99" s="229"/>
      <c r="AJ99" s="229"/>
      <c r="AK99" s="229"/>
      <c r="AL99" s="229"/>
      <c r="AM99" s="229"/>
      <c r="AN99" s="229"/>
      <c r="AO99" s="229"/>
      <c r="AP99" s="229"/>
      <c r="AQ99" s="229" t="s">
        <v>422</v>
      </c>
      <c r="AR99" s="229" t="s">
        <v>422</v>
      </c>
      <c r="AS99" s="229"/>
      <c r="AT99" s="229"/>
      <c r="AU99" s="229"/>
    </row>
    <row r="100" spans="1:47" ht="14.25" x14ac:dyDescent="0.2">
      <c r="A100" s="144" t="s">
        <v>211</v>
      </c>
      <c r="B100" s="160">
        <v>109.84</v>
      </c>
      <c r="C100" s="144" t="s">
        <v>286</v>
      </c>
      <c r="D100" s="144" t="s">
        <v>143</v>
      </c>
      <c r="E100" s="145">
        <v>146.69999999999999</v>
      </c>
      <c r="F100" s="129">
        <f t="shared" si="6"/>
        <v>146.69999999999999</v>
      </c>
      <c r="G100" s="144" t="s">
        <v>117</v>
      </c>
      <c r="H100" s="173">
        <f t="shared" si="7"/>
        <v>0</v>
      </c>
      <c r="I100" s="135"/>
      <c r="J100" s="146" t="s">
        <v>211</v>
      </c>
      <c r="K100" s="146" t="s">
        <v>286</v>
      </c>
      <c r="L100" s="147">
        <v>0</v>
      </c>
      <c r="M100" s="147">
        <f>475/10.9</f>
        <v>43.577981651376149</v>
      </c>
      <c r="N100" s="147">
        <v>0</v>
      </c>
      <c r="O100" s="147">
        <f>371/10.9</f>
        <v>34.036697247706421</v>
      </c>
      <c r="P100" s="147">
        <f>2.7/10.9</f>
        <v>0.24770642201834864</v>
      </c>
      <c r="Q100" s="167">
        <f>0.14/10.9</f>
        <v>1.2844036697247707E-2</v>
      </c>
      <c r="R100" s="147">
        <f>1/10.9</f>
        <v>9.1743119266055037E-2</v>
      </c>
      <c r="S100" s="146" t="s">
        <v>339</v>
      </c>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row>
    <row r="101" spans="1:47" ht="14.25" x14ac:dyDescent="0.2">
      <c r="A101" s="144" t="s">
        <v>212</v>
      </c>
      <c r="B101" s="176">
        <v>7990</v>
      </c>
      <c r="C101" s="144" t="s">
        <v>133</v>
      </c>
      <c r="D101" s="144" t="s">
        <v>213</v>
      </c>
      <c r="E101" s="145">
        <v>20956.8</v>
      </c>
      <c r="F101" s="129">
        <f t="shared" si="6"/>
        <v>20956.8</v>
      </c>
      <c r="G101" s="144" t="s">
        <v>117</v>
      </c>
      <c r="H101" s="173">
        <f t="shared" si="7"/>
        <v>0</v>
      </c>
      <c r="I101" s="135"/>
      <c r="J101" s="146" t="s">
        <v>311</v>
      </c>
      <c r="K101" s="146" t="s">
        <v>312</v>
      </c>
      <c r="L101" s="147">
        <v>0</v>
      </c>
      <c r="M101" s="147">
        <v>325</v>
      </c>
      <c r="N101" s="147">
        <v>0</v>
      </c>
      <c r="O101" s="147">
        <v>115</v>
      </c>
      <c r="P101" s="147">
        <v>3.2</v>
      </c>
      <c r="Q101" s="167">
        <v>0.27</v>
      </c>
      <c r="R101" s="147">
        <v>1.2</v>
      </c>
      <c r="S101" s="146"/>
      <c r="Z101" s="229"/>
      <c r="AA101" s="229"/>
      <c r="AB101" s="229"/>
      <c r="AC101" s="229"/>
      <c r="AD101" s="229"/>
      <c r="AE101" s="229"/>
      <c r="AF101" s="229"/>
      <c r="AG101" s="229" t="s">
        <v>422</v>
      </c>
      <c r="AH101" s="229" t="s">
        <v>422</v>
      </c>
      <c r="AI101" s="229"/>
      <c r="AJ101" s="229"/>
      <c r="AK101" s="229" t="s">
        <v>422</v>
      </c>
      <c r="AL101" s="229"/>
      <c r="AM101" s="229"/>
      <c r="AN101" s="229"/>
      <c r="AO101" s="229"/>
      <c r="AP101" s="229"/>
      <c r="AQ101" s="229"/>
      <c r="AR101" s="229"/>
      <c r="AS101" s="229"/>
      <c r="AT101" s="229"/>
      <c r="AU101" s="229"/>
    </row>
    <row r="102" spans="1:47" ht="14.25" x14ac:dyDescent="0.2">
      <c r="A102" s="144" t="s">
        <v>214</v>
      </c>
      <c r="B102" s="176">
        <v>11280</v>
      </c>
      <c r="C102" s="144" t="s">
        <v>133</v>
      </c>
      <c r="D102" s="144" t="s">
        <v>213</v>
      </c>
      <c r="E102" s="145">
        <v>20956.8</v>
      </c>
      <c r="F102" s="129">
        <f t="shared" si="6"/>
        <v>20956.8</v>
      </c>
      <c r="G102" s="144" t="s">
        <v>117</v>
      </c>
      <c r="H102" s="173">
        <f t="shared" si="7"/>
        <v>0</v>
      </c>
      <c r="I102" s="135"/>
      <c r="J102" s="146" t="s">
        <v>313</v>
      </c>
      <c r="K102" s="146" t="s">
        <v>312</v>
      </c>
      <c r="L102" s="147">
        <v>0</v>
      </c>
      <c r="M102" s="147">
        <v>460</v>
      </c>
      <c r="N102" s="147">
        <v>0</v>
      </c>
      <c r="O102" s="147">
        <v>160</v>
      </c>
      <c r="P102" s="147">
        <v>4.5</v>
      </c>
      <c r="Q102" s="167">
        <v>0.39</v>
      </c>
      <c r="R102" s="147">
        <v>1.7</v>
      </c>
      <c r="S102" s="146"/>
      <c r="Z102" s="229"/>
      <c r="AA102" s="229"/>
      <c r="AB102" s="229"/>
      <c r="AC102" s="229"/>
      <c r="AD102" s="229"/>
      <c r="AE102" s="229"/>
      <c r="AF102" s="229"/>
      <c r="AG102" s="229" t="s">
        <v>422</v>
      </c>
      <c r="AH102" s="229" t="s">
        <v>422</v>
      </c>
      <c r="AI102" s="229"/>
      <c r="AJ102" s="229"/>
      <c r="AK102" s="229" t="s">
        <v>422</v>
      </c>
      <c r="AL102" s="229"/>
      <c r="AM102" s="229"/>
      <c r="AN102" s="229"/>
      <c r="AO102" s="229"/>
      <c r="AP102" s="229"/>
      <c r="AQ102" s="229"/>
      <c r="AR102" s="229"/>
      <c r="AS102" s="229"/>
      <c r="AT102" s="229"/>
      <c r="AU102" s="229"/>
    </row>
    <row r="103" spans="1:47" ht="14.25" x14ac:dyDescent="0.2">
      <c r="A103" s="144" t="s">
        <v>215</v>
      </c>
      <c r="B103" s="176">
        <v>15930</v>
      </c>
      <c r="C103" s="144" t="s">
        <v>133</v>
      </c>
      <c r="D103" s="144" t="s">
        <v>216</v>
      </c>
      <c r="E103" s="145">
        <v>29339.55</v>
      </c>
      <c r="F103" s="129">
        <f t="shared" ref="F103:F134" si="8">IF(E103="FPA","FPA",E103*$F$4/$E$4)</f>
        <v>29339.55</v>
      </c>
      <c r="G103" s="144" t="s">
        <v>117</v>
      </c>
      <c r="H103" s="173">
        <f t="shared" si="7"/>
        <v>0</v>
      </c>
      <c r="I103" s="135"/>
      <c r="J103" s="146" t="s">
        <v>314</v>
      </c>
      <c r="K103" s="146" t="s">
        <v>312</v>
      </c>
      <c r="L103" s="147">
        <v>0</v>
      </c>
      <c r="M103" s="147">
        <v>651</v>
      </c>
      <c r="N103" s="147">
        <v>0</v>
      </c>
      <c r="O103" s="147">
        <v>225</v>
      </c>
      <c r="P103" s="147">
        <v>6.4</v>
      </c>
      <c r="Q103" s="167">
        <v>0.55000000000000004</v>
      </c>
      <c r="R103" s="147">
        <v>2.4</v>
      </c>
      <c r="S103" s="146"/>
      <c r="Z103" s="229"/>
      <c r="AA103" s="229"/>
      <c r="AB103" s="229"/>
      <c r="AC103" s="229"/>
      <c r="AD103" s="229"/>
      <c r="AE103" s="229"/>
      <c r="AF103" s="229"/>
      <c r="AG103" s="229" t="s">
        <v>422</v>
      </c>
      <c r="AH103" s="229" t="s">
        <v>422</v>
      </c>
      <c r="AI103" s="229"/>
      <c r="AJ103" s="229"/>
      <c r="AK103" s="229" t="s">
        <v>422</v>
      </c>
      <c r="AL103" s="229"/>
      <c r="AM103" s="229"/>
      <c r="AN103" s="229"/>
      <c r="AO103" s="229"/>
      <c r="AP103" s="229"/>
      <c r="AQ103" s="229"/>
      <c r="AR103" s="229"/>
      <c r="AS103" s="229"/>
      <c r="AT103" s="229"/>
      <c r="AU103" s="229"/>
    </row>
    <row r="104" spans="1:47" ht="14.25" x14ac:dyDescent="0.2">
      <c r="A104" s="144" t="s">
        <v>217</v>
      </c>
      <c r="B104" s="176">
        <v>6600</v>
      </c>
      <c r="C104" s="144" t="s">
        <v>137</v>
      </c>
      <c r="D104" s="144" t="s">
        <v>138</v>
      </c>
      <c r="E104" s="145">
        <v>20956.8</v>
      </c>
      <c r="F104" s="129">
        <f t="shared" si="8"/>
        <v>20956.8</v>
      </c>
      <c r="G104" s="144" t="s">
        <v>117</v>
      </c>
      <c r="H104" s="173">
        <f t="shared" si="7"/>
        <v>0</v>
      </c>
      <c r="I104" s="135"/>
      <c r="J104" s="146" t="s">
        <v>310</v>
      </c>
      <c r="K104" s="146" t="s">
        <v>290</v>
      </c>
      <c r="L104" s="147">
        <v>0</v>
      </c>
      <c r="M104" s="147">
        <v>275</v>
      </c>
      <c r="N104" s="147">
        <v>0</v>
      </c>
      <c r="O104" s="147">
        <v>97</v>
      </c>
      <c r="P104" s="147">
        <v>2.7</v>
      </c>
      <c r="Q104" s="167">
        <v>0.14000000000000001</v>
      </c>
      <c r="R104" s="147">
        <v>1</v>
      </c>
      <c r="S104" s="146"/>
      <c r="Z104" s="229"/>
      <c r="AA104" s="229"/>
      <c r="AB104" s="229"/>
      <c r="AC104" s="229"/>
      <c r="AD104" s="229"/>
      <c r="AE104" s="229"/>
      <c r="AF104" s="229"/>
      <c r="AG104" s="229" t="s">
        <v>422</v>
      </c>
      <c r="AH104" s="229" t="s">
        <v>422</v>
      </c>
      <c r="AI104" s="229"/>
      <c r="AJ104" s="229"/>
      <c r="AK104" s="229" t="s">
        <v>422</v>
      </c>
      <c r="AL104" s="229"/>
      <c r="AM104" s="229"/>
      <c r="AN104" s="229"/>
      <c r="AO104" s="229"/>
      <c r="AP104" s="229"/>
      <c r="AQ104" s="229"/>
      <c r="AR104" s="229"/>
      <c r="AS104" s="229"/>
      <c r="AT104" s="229"/>
      <c r="AU104" s="229"/>
    </row>
    <row r="105" spans="1:47" ht="14.25" x14ac:dyDescent="0.2">
      <c r="A105" s="144" t="s">
        <v>218</v>
      </c>
      <c r="B105" s="160">
        <v>0</v>
      </c>
      <c r="C105" s="144" t="s">
        <v>105</v>
      </c>
      <c r="D105" s="144" t="s">
        <v>126</v>
      </c>
      <c r="E105" s="145">
        <v>0</v>
      </c>
      <c r="F105" s="129">
        <f t="shared" si="8"/>
        <v>0</v>
      </c>
      <c r="G105" s="144" t="s">
        <v>99</v>
      </c>
      <c r="H105" s="173">
        <f t="shared" si="7"/>
        <v>0</v>
      </c>
      <c r="I105" s="135"/>
      <c r="J105" s="146" t="s">
        <v>218</v>
      </c>
      <c r="K105" s="146" t="s">
        <v>85</v>
      </c>
      <c r="L105" s="147">
        <v>0</v>
      </c>
      <c r="M105" s="147">
        <v>0</v>
      </c>
      <c r="N105" s="147">
        <v>0</v>
      </c>
      <c r="O105" s="147">
        <v>0</v>
      </c>
      <c r="P105" s="147">
        <v>0</v>
      </c>
      <c r="Q105" s="167">
        <v>0</v>
      </c>
      <c r="R105" s="147">
        <v>0</v>
      </c>
      <c r="S105" s="146"/>
      <c r="Z105" s="229"/>
      <c r="AA105" s="229"/>
      <c r="AB105" s="229"/>
      <c r="AC105" s="229" t="s">
        <v>422</v>
      </c>
      <c r="AD105" s="229"/>
      <c r="AE105" s="229"/>
      <c r="AF105" s="229"/>
      <c r="AG105" s="229"/>
      <c r="AH105" s="229"/>
      <c r="AI105" s="229"/>
      <c r="AJ105" s="229"/>
      <c r="AK105" s="229"/>
      <c r="AL105" s="229"/>
      <c r="AM105" s="229"/>
      <c r="AN105" s="229"/>
      <c r="AO105" s="229"/>
      <c r="AP105" s="229"/>
      <c r="AQ105" s="229"/>
      <c r="AR105" s="229"/>
      <c r="AS105" s="229" t="s">
        <v>422</v>
      </c>
      <c r="AT105" s="229"/>
      <c r="AU105" s="229"/>
    </row>
    <row r="106" spans="1:47" ht="14.25" x14ac:dyDescent="0.2">
      <c r="A106" s="144" t="s">
        <v>219</v>
      </c>
      <c r="B106" s="176">
        <v>8370</v>
      </c>
      <c r="C106" s="144" t="s">
        <v>133</v>
      </c>
      <c r="D106" s="144" t="s">
        <v>213</v>
      </c>
      <c r="E106" s="145">
        <v>20956.8</v>
      </c>
      <c r="F106" s="129">
        <f t="shared" si="8"/>
        <v>20956.8</v>
      </c>
      <c r="G106" s="144" t="s">
        <v>117</v>
      </c>
      <c r="H106" s="173">
        <f t="shared" si="7"/>
        <v>0</v>
      </c>
      <c r="I106" s="135"/>
      <c r="J106" s="146" t="s">
        <v>315</v>
      </c>
      <c r="K106" s="146" t="s">
        <v>133</v>
      </c>
      <c r="L106" s="147">
        <v>0</v>
      </c>
      <c r="M106" s="147">
        <v>400</v>
      </c>
      <c r="N106" s="147">
        <v>0</v>
      </c>
      <c r="O106" s="147">
        <v>155</v>
      </c>
      <c r="P106" s="147">
        <v>1.5</v>
      </c>
      <c r="Q106" s="167">
        <v>0.27</v>
      </c>
      <c r="R106" s="147">
        <v>1.2</v>
      </c>
      <c r="S106" s="146"/>
      <c r="Z106" s="229"/>
      <c r="AA106" s="229"/>
      <c r="AB106" s="229"/>
      <c r="AC106" s="229"/>
      <c r="AD106" s="229"/>
      <c r="AE106" s="229"/>
      <c r="AF106" s="229"/>
      <c r="AG106" s="229" t="s">
        <v>422</v>
      </c>
      <c r="AH106" s="229" t="s">
        <v>422</v>
      </c>
      <c r="AI106" s="229" t="s">
        <v>422</v>
      </c>
      <c r="AJ106" s="229"/>
      <c r="AK106" s="229" t="s">
        <v>422</v>
      </c>
      <c r="AL106" s="229"/>
      <c r="AM106" s="229"/>
      <c r="AN106" s="229"/>
      <c r="AO106" s="229"/>
      <c r="AP106" s="229"/>
      <c r="AQ106" s="229"/>
      <c r="AR106" s="229"/>
      <c r="AS106" s="229"/>
      <c r="AT106" s="229"/>
      <c r="AU106" s="229"/>
    </row>
    <row r="107" spans="1:47" ht="14.25" x14ac:dyDescent="0.2">
      <c r="A107" s="144" t="s">
        <v>220</v>
      </c>
      <c r="B107" s="176">
        <v>11213</v>
      </c>
      <c r="C107" s="144" t="s">
        <v>133</v>
      </c>
      <c r="D107" s="144" t="s">
        <v>213</v>
      </c>
      <c r="E107" s="145">
        <v>20956.8</v>
      </c>
      <c r="F107" s="129">
        <f t="shared" si="8"/>
        <v>20956.8</v>
      </c>
      <c r="G107" s="144" t="s">
        <v>117</v>
      </c>
      <c r="H107" s="173">
        <f t="shared" si="7"/>
        <v>0</v>
      </c>
      <c r="I107" s="135"/>
      <c r="J107" s="146" t="s">
        <v>316</v>
      </c>
      <c r="K107" s="146" t="s">
        <v>133</v>
      </c>
      <c r="L107" s="147">
        <v>0</v>
      </c>
      <c r="M107" s="147">
        <v>566</v>
      </c>
      <c r="N107" s="147">
        <v>0</v>
      </c>
      <c r="O107" s="147">
        <v>220</v>
      </c>
      <c r="P107" s="147">
        <v>1.6</v>
      </c>
      <c r="Q107" s="167">
        <v>0.39</v>
      </c>
      <c r="R107" s="147">
        <v>1.7</v>
      </c>
      <c r="S107" s="146"/>
      <c r="Z107" s="229"/>
      <c r="AA107" s="229"/>
      <c r="AB107" s="229"/>
      <c r="AC107" s="229"/>
      <c r="AD107" s="229"/>
      <c r="AE107" s="229"/>
      <c r="AF107" s="229"/>
      <c r="AG107" s="229" t="s">
        <v>422</v>
      </c>
      <c r="AH107" s="229" t="s">
        <v>422</v>
      </c>
      <c r="AI107" s="229" t="s">
        <v>422</v>
      </c>
      <c r="AJ107" s="229"/>
      <c r="AK107" s="229" t="s">
        <v>422</v>
      </c>
      <c r="AL107" s="229"/>
      <c r="AM107" s="229"/>
      <c r="AN107" s="229"/>
      <c r="AO107" s="229"/>
      <c r="AP107" s="229"/>
      <c r="AQ107" s="229"/>
      <c r="AR107" s="229"/>
      <c r="AS107" s="229"/>
      <c r="AT107" s="229"/>
      <c r="AU107" s="229"/>
    </row>
    <row r="108" spans="1:47" ht="14.25" x14ac:dyDescent="0.2">
      <c r="A108" s="144" t="s">
        <v>221</v>
      </c>
      <c r="B108" s="176">
        <v>15562</v>
      </c>
      <c r="C108" s="144" t="s">
        <v>133</v>
      </c>
      <c r="D108" s="144" t="s">
        <v>216</v>
      </c>
      <c r="E108" s="145">
        <v>29339.55</v>
      </c>
      <c r="F108" s="129">
        <f t="shared" si="8"/>
        <v>29339.55</v>
      </c>
      <c r="G108" s="144" t="s">
        <v>117</v>
      </c>
      <c r="H108" s="173">
        <f t="shared" si="7"/>
        <v>0</v>
      </c>
      <c r="I108" s="135"/>
      <c r="J108" s="146" t="s">
        <v>317</v>
      </c>
      <c r="K108" s="146" t="s">
        <v>133</v>
      </c>
      <c r="L108" s="147">
        <v>0</v>
      </c>
      <c r="M108" s="147">
        <v>801</v>
      </c>
      <c r="N108" s="147">
        <v>0</v>
      </c>
      <c r="O108" s="147">
        <v>309</v>
      </c>
      <c r="P108" s="147">
        <v>1.5</v>
      </c>
      <c r="Q108" s="167">
        <v>0.55000000000000004</v>
      </c>
      <c r="R108" s="147">
        <v>2.4</v>
      </c>
      <c r="S108" s="146"/>
      <c r="Z108" s="229"/>
      <c r="AA108" s="229"/>
      <c r="AB108" s="229"/>
      <c r="AC108" s="229"/>
      <c r="AD108" s="229"/>
      <c r="AE108" s="229"/>
      <c r="AF108" s="229"/>
      <c r="AG108" s="229" t="s">
        <v>422</v>
      </c>
      <c r="AH108" s="229" t="s">
        <v>422</v>
      </c>
      <c r="AI108" s="229" t="s">
        <v>422</v>
      </c>
      <c r="AJ108" s="229"/>
      <c r="AK108" s="229" t="s">
        <v>422</v>
      </c>
      <c r="AL108" s="229"/>
      <c r="AM108" s="229"/>
      <c r="AN108" s="229"/>
      <c r="AO108" s="229"/>
      <c r="AP108" s="229"/>
      <c r="AQ108" s="229"/>
      <c r="AR108" s="229"/>
      <c r="AS108" s="229"/>
      <c r="AT108" s="229"/>
      <c r="AU108" s="229"/>
    </row>
    <row r="109" spans="1:47" ht="14.25" x14ac:dyDescent="0.2">
      <c r="A109" s="144" t="s">
        <v>222</v>
      </c>
      <c r="B109" s="176">
        <v>15562</v>
      </c>
      <c r="C109" s="144" t="s">
        <v>137</v>
      </c>
      <c r="D109" s="144" t="s">
        <v>138</v>
      </c>
      <c r="E109" s="145">
        <v>20956.8</v>
      </c>
      <c r="F109" s="129">
        <f t="shared" si="8"/>
        <v>20956.8</v>
      </c>
      <c r="G109" s="144" t="s">
        <v>117</v>
      </c>
      <c r="H109" s="173">
        <f t="shared" si="7"/>
        <v>0</v>
      </c>
      <c r="I109" s="135"/>
      <c r="J109" s="146" t="s">
        <v>318</v>
      </c>
      <c r="K109" s="146" t="s">
        <v>290</v>
      </c>
      <c r="L109" s="147">
        <v>0</v>
      </c>
      <c r="M109" s="147">
        <v>800</v>
      </c>
      <c r="N109" s="147">
        <v>0</v>
      </c>
      <c r="O109" s="147">
        <v>310</v>
      </c>
      <c r="P109" s="147">
        <v>1.5</v>
      </c>
      <c r="Q109" s="167">
        <v>0.55000000000000004</v>
      </c>
      <c r="R109" s="147">
        <v>2.4</v>
      </c>
      <c r="S109" s="146"/>
      <c r="Z109" s="229"/>
      <c r="AA109" s="229"/>
      <c r="AB109" s="229"/>
      <c r="AC109" s="229"/>
      <c r="AD109" s="229"/>
      <c r="AE109" s="229"/>
      <c r="AF109" s="229"/>
      <c r="AG109" s="229" t="s">
        <v>422</v>
      </c>
      <c r="AH109" s="229" t="s">
        <v>422</v>
      </c>
      <c r="AI109" s="229" t="s">
        <v>422</v>
      </c>
      <c r="AJ109" s="229"/>
      <c r="AK109" s="229" t="s">
        <v>422</v>
      </c>
      <c r="AL109" s="229"/>
      <c r="AM109" s="229"/>
      <c r="AN109" s="229"/>
      <c r="AO109" s="229"/>
      <c r="AP109" s="229"/>
      <c r="AQ109" s="229"/>
      <c r="AR109" s="229"/>
      <c r="AS109" s="229"/>
      <c r="AT109" s="229"/>
      <c r="AU109" s="229"/>
    </row>
    <row r="110" spans="1:47" ht="14.25" x14ac:dyDescent="0.2">
      <c r="A110" s="144" t="s">
        <v>223</v>
      </c>
      <c r="B110" s="160" t="s">
        <v>85</v>
      </c>
      <c r="C110" s="144" t="s">
        <v>137</v>
      </c>
      <c r="D110" s="144" t="s">
        <v>138</v>
      </c>
      <c r="E110" s="145">
        <v>20956.8</v>
      </c>
      <c r="F110" s="129">
        <f t="shared" si="8"/>
        <v>20956.8</v>
      </c>
      <c r="G110" s="144" t="s">
        <v>117</v>
      </c>
      <c r="H110" s="173">
        <f t="shared" si="7"/>
        <v>0</v>
      </c>
      <c r="I110" s="135"/>
      <c r="J110" s="146" t="s">
        <v>319</v>
      </c>
      <c r="K110" s="146" t="s">
        <v>290</v>
      </c>
      <c r="L110" s="147">
        <v>0</v>
      </c>
      <c r="M110" s="147">
        <v>0</v>
      </c>
      <c r="N110" s="147">
        <v>0</v>
      </c>
      <c r="O110" s="147">
        <v>0</v>
      </c>
      <c r="P110" s="147">
        <v>0</v>
      </c>
      <c r="Q110" s="167">
        <v>0</v>
      </c>
      <c r="R110" s="147">
        <v>0</v>
      </c>
      <c r="S110" s="146"/>
      <c r="Z110" s="229"/>
      <c r="AA110" s="229"/>
      <c r="AB110" s="229"/>
      <c r="AC110" s="229"/>
      <c r="AD110" s="229"/>
      <c r="AE110" s="229"/>
      <c r="AF110" s="229"/>
      <c r="AG110" s="229" t="s">
        <v>422</v>
      </c>
      <c r="AH110" s="229" t="s">
        <v>422</v>
      </c>
      <c r="AI110" s="229" t="s">
        <v>422</v>
      </c>
      <c r="AJ110" s="229"/>
      <c r="AK110" s="229" t="s">
        <v>422</v>
      </c>
      <c r="AL110" s="229"/>
      <c r="AM110" s="229"/>
      <c r="AN110" s="229"/>
      <c r="AO110" s="229"/>
      <c r="AP110" s="229"/>
      <c r="AQ110" s="229"/>
      <c r="AR110" s="229"/>
      <c r="AS110" s="229"/>
      <c r="AT110" s="229"/>
      <c r="AU110" s="229"/>
    </row>
    <row r="111" spans="1:47" ht="14.25" x14ac:dyDescent="0.2">
      <c r="A111" s="144" t="s">
        <v>224</v>
      </c>
      <c r="B111" s="160" t="s">
        <v>85</v>
      </c>
      <c r="C111" s="144" t="s">
        <v>286</v>
      </c>
      <c r="D111" s="144" t="s">
        <v>184</v>
      </c>
      <c r="E111" s="145">
        <v>52.4</v>
      </c>
      <c r="F111" s="129">
        <f t="shared" si="8"/>
        <v>52.4</v>
      </c>
      <c r="G111" s="144" t="s">
        <v>99</v>
      </c>
      <c r="H111" s="173">
        <f t="shared" si="7"/>
        <v>0</v>
      </c>
      <c r="I111" s="135"/>
      <c r="J111" s="146" t="s">
        <v>224</v>
      </c>
      <c r="K111" s="146" t="s">
        <v>85</v>
      </c>
      <c r="L111" s="147">
        <v>0</v>
      </c>
      <c r="M111" s="147">
        <v>0</v>
      </c>
      <c r="N111" s="147">
        <v>0</v>
      </c>
      <c r="O111" s="147">
        <v>0</v>
      </c>
      <c r="P111" s="147">
        <v>0</v>
      </c>
      <c r="Q111" s="167">
        <v>0</v>
      </c>
      <c r="R111" s="147">
        <v>0</v>
      </c>
      <c r="S111" s="146"/>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t="s">
        <v>422</v>
      </c>
      <c r="AT111" s="229"/>
      <c r="AU111" s="229"/>
    </row>
    <row r="112" spans="1:47" ht="14.25" x14ac:dyDescent="0.2">
      <c r="A112" s="144" t="s">
        <v>225</v>
      </c>
      <c r="B112" s="160" t="s">
        <v>85</v>
      </c>
      <c r="C112" s="144"/>
      <c r="D112" s="144" t="s">
        <v>99</v>
      </c>
      <c r="E112" s="145" t="s">
        <v>85</v>
      </c>
      <c r="F112" s="129" t="str">
        <f t="shared" si="8"/>
        <v>FPA</v>
      </c>
      <c r="G112" s="144" t="s">
        <v>117</v>
      </c>
      <c r="H112" s="173">
        <f t="shared" si="7"/>
        <v>0</v>
      </c>
      <c r="I112" s="135"/>
      <c r="J112" s="146" t="s">
        <v>225</v>
      </c>
      <c r="K112" s="146" t="s">
        <v>290</v>
      </c>
      <c r="L112" s="147">
        <v>0</v>
      </c>
      <c r="M112" s="147">
        <v>225</v>
      </c>
      <c r="N112" s="147">
        <v>0</v>
      </c>
      <c r="O112" s="147">
        <v>184</v>
      </c>
      <c r="P112" s="147">
        <v>0</v>
      </c>
      <c r="Q112" s="167">
        <v>0</v>
      </c>
      <c r="R112" s="147">
        <v>0</v>
      </c>
      <c r="S112" s="146"/>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row>
    <row r="113" spans="1:47" ht="14.25" x14ac:dyDescent="0.2">
      <c r="A113" s="144" t="s">
        <v>226</v>
      </c>
      <c r="B113" s="160" t="s">
        <v>85</v>
      </c>
      <c r="C113" s="144"/>
      <c r="D113" s="144" t="s">
        <v>99</v>
      </c>
      <c r="E113" s="145" t="s">
        <v>85</v>
      </c>
      <c r="F113" s="129" t="str">
        <f t="shared" si="8"/>
        <v>FPA</v>
      </c>
      <c r="G113" s="144" t="s">
        <v>117</v>
      </c>
      <c r="H113" s="173">
        <f t="shared" si="7"/>
        <v>0</v>
      </c>
      <c r="I113" s="135"/>
      <c r="J113" s="146" t="s">
        <v>226</v>
      </c>
      <c r="K113" s="146" t="s">
        <v>312</v>
      </c>
      <c r="L113" s="147">
        <v>0</v>
      </c>
      <c r="M113" s="147">
        <v>752</v>
      </c>
      <c r="N113" s="147">
        <v>0</v>
      </c>
      <c r="O113" s="147">
        <v>262</v>
      </c>
      <c r="P113" s="147">
        <v>0</v>
      </c>
      <c r="Q113" s="167">
        <v>0</v>
      </c>
      <c r="R113" s="147">
        <v>0</v>
      </c>
      <c r="S113" s="146"/>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row>
    <row r="114" spans="1:47" ht="14.25" x14ac:dyDescent="0.2">
      <c r="A114" s="144" t="s">
        <v>227</v>
      </c>
      <c r="B114" s="160">
        <v>147.75</v>
      </c>
      <c r="C114" s="144" t="s">
        <v>286</v>
      </c>
      <c r="D114" s="144" t="s">
        <v>196</v>
      </c>
      <c r="E114" s="145">
        <v>146.69999999999999</v>
      </c>
      <c r="F114" s="129">
        <f t="shared" si="8"/>
        <v>146.69999999999999</v>
      </c>
      <c r="G114" s="144" t="s">
        <v>99</v>
      </c>
      <c r="H114" s="173">
        <f t="shared" si="7"/>
        <v>1</v>
      </c>
      <c r="I114" s="135"/>
      <c r="J114" s="146" t="s">
        <v>227</v>
      </c>
      <c r="K114" s="146" t="s">
        <v>286</v>
      </c>
      <c r="L114" s="147">
        <v>0</v>
      </c>
      <c r="M114" s="147">
        <f>245/100</f>
        <v>2.4500000000000002</v>
      </c>
      <c r="N114" s="147">
        <v>0</v>
      </c>
      <c r="O114" s="147">
        <f>191/100</f>
        <v>1.91</v>
      </c>
      <c r="P114" s="147">
        <f>25/100</f>
        <v>0.25</v>
      </c>
      <c r="Q114" s="167">
        <f>0.34/100</f>
        <v>3.4000000000000002E-3</v>
      </c>
      <c r="R114" s="147">
        <v>0</v>
      </c>
      <c r="S114" s="146" t="s">
        <v>340</v>
      </c>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row>
    <row r="115" spans="1:47" ht="14.25" x14ac:dyDescent="0.2">
      <c r="A115" s="144" t="s">
        <v>228</v>
      </c>
      <c r="B115" s="160">
        <v>104.04</v>
      </c>
      <c r="C115" s="144" t="s">
        <v>286</v>
      </c>
      <c r="D115" s="144" t="s">
        <v>98</v>
      </c>
      <c r="E115" s="145">
        <v>188.6</v>
      </c>
      <c r="F115" s="129">
        <f t="shared" si="8"/>
        <v>188.6</v>
      </c>
      <c r="G115" s="144" t="s">
        <v>99</v>
      </c>
      <c r="H115" s="173">
        <f t="shared" si="7"/>
        <v>0</v>
      </c>
      <c r="I115" s="135"/>
      <c r="J115" s="146" t="s">
        <v>228</v>
      </c>
      <c r="K115" s="146" t="s">
        <v>286</v>
      </c>
      <c r="L115" s="147">
        <v>0</v>
      </c>
      <c r="M115" s="147">
        <v>0.74</v>
      </c>
      <c r="N115" s="147">
        <v>0</v>
      </c>
      <c r="O115" s="147">
        <v>0.57999999999999996</v>
      </c>
      <c r="P115" s="147">
        <v>0.2</v>
      </c>
      <c r="Q115" s="167">
        <v>2.7000000000000001E-3</v>
      </c>
      <c r="R115" s="147">
        <v>0</v>
      </c>
      <c r="S115" s="146"/>
      <c r="Z115" s="229"/>
      <c r="AA115" s="229"/>
      <c r="AB115" s="229"/>
      <c r="AC115" s="229"/>
      <c r="AD115" s="229"/>
      <c r="AE115" s="229"/>
      <c r="AF115" s="229"/>
      <c r="AG115" s="229"/>
      <c r="AH115" s="229"/>
      <c r="AI115" s="229"/>
      <c r="AJ115" s="229"/>
      <c r="AK115" s="229"/>
      <c r="AL115" s="229"/>
      <c r="AM115" s="229"/>
      <c r="AN115" s="229"/>
      <c r="AO115" s="229"/>
      <c r="AP115" s="229" t="s">
        <v>422</v>
      </c>
      <c r="AQ115" s="229"/>
      <c r="AR115" s="229"/>
      <c r="AS115" s="229"/>
      <c r="AT115" s="229"/>
      <c r="AU115" s="229"/>
    </row>
    <row r="116" spans="1:47" ht="14.25" x14ac:dyDescent="0.2">
      <c r="A116" s="144" t="s">
        <v>229</v>
      </c>
      <c r="B116" s="160">
        <v>189.98</v>
      </c>
      <c r="C116" s="144" t="s">
        <v>286</v>
      </c>
      <c r="D116" s="144" t="s">
        <v>98</v>
      </c>
      <c r="E116" s="145">
        <v>188.6</v>
      </c>
      <c r="F116" s="129">
        <f t="shared" si="8"/>
        <v>188.6</v>
      </c>
      <c r="G116" s="144" t="s">
        <v>99</v>
      </c>
      <c r="H116" s="173">
        <f t="shared" si="7"/>
        <v>1</v>
      </c>
      <c r="I116" s="135"/>
      <c r="J116" s="146" t="s">
        <v>320</v>
      </c>
      <c r="K116" s="146" t="s">
        <v>286</v>
      </c>
      <c r="L116" s="147">
        <v>0</v>
      </c>
      <c r="M116" s="147">
        <v>4.72</v>
      </c>
      <c r="N116" s="147">
        <v>0</v>
      </c>
      <c r="O116" s="147">
        <v>2.36</v>
      </c>
      <c r="P116" s="147">
        <v>6.5</v>
      </c>
      <c r="Q116" s="167">
        <v>1.1000000000000001E-3</v>
      </c>
      <c r="R116" s="147">
        <v>0</v>
      </c>
      <c r="S116" s="146"/>
      <c r="Z116" s="229"/>
      <c r="AA116" s="229"/>
      <c r="AB116" s="229"/>
      <c r="AC116" s="229"/>
      <c r="AD116" s="229"/>
      <c r="AE116" s="229"/>
      <c r="AF116" s="229"/>
      <c r="AG116" s="229" t="s">
        <v>422</v>
      </c>
      <c r="AH116" s="229" t="s">
        <v>422</v>
      </c>
      <c r="AI116" s="229"/>
      <c r="AJ116" s="229"/>
      <c r="AK116" s="229"/>
      <c r="AL116" s="229"/>
      <c r="AM116" s="229"/>
      <c r="AN116" s="229"/>
      <c r="AO116" s="229"/>
      <c r="AP116" s="229"/>
      <c r="AQ116" s="229"/>
      <c r="AR116" s="229"/>
      <c r="AS116" s="229"/>
      <c r="AT116" s="229"/>
      <c r="AU116" s="229"/>
    </row>
    <row r="117" spans="1:47" ht="14.25" x14ac:dyDescent="0.2">
      <c r="A117" s="144" t="s">
        <v>230</v>
      </c>
      <c r="B117" s="160">
        <v>0</v>
      </c>
      <c r="C117" s="144" t="s">
        <v>105</v>
      </c>
      <c r="D117" s="144" t="s">
        <v>98</v>
      </c>
      <c r="E117" s="145">
        <v>188.6</v>
      </c>
      <c r="F117" s="129">
        <f t="shared" si="8"/>
        <v>188.6</v>
      </c>
      <c r="G117" s="144" t="s">
        <v>99</v>
      </c>
      <c r="H117" s="173">
        <f t="shared" si="7"/>
        <v>0</v>
      </c>
      <c r="I117" s="135"/>
      <c r="J117" s="146" t="s">
        <v>320</v>
      </c>
      <c r="K117" s="146" t="s">
        <v>286</v>
      </c>
      <c r="L117" s="147">
        <v>0</v>
      </c>
      <c r="M117" s="147">
        <v>0</v>
      </c>
      <c r="N117" s="147">
        <v>0</v>
      </c>
      <c r="O117" s="147">
        <v>0</v>
      </c>
      <c r="P117" s="147">
        <v>0</v>
      </c>
      <c r="Q117" s="167">
        <v>0</v>
      </c>
      <c r="R117" s="147">
        <v>0</v>
      </c>
      <c r="S117" s="146"/>
      <c r="Z117" s="229"/>
      <c r="AA117" s="229"/>
      <c r="AB117" s="229"/>
      <c r="AC117" s="229"/>
      <c r="AD117" s="229"/>
      <c r="AE117" s="229"/>
      <c r="AF117" s="229"/>
      <c r="AG117" s="229" t="s">
        <v>422</v>
      </c>
      <c r="AH117" s="229" t="s">
        <v>422</v>
      </c>
      <c r="AI117" s="229"/>
      <c r="AJ117" s="229"/>
      <c r="AK117" s="229"/>
      <c r="AL117" s="229"/>
      <c r="AM117" s="229"/>
      <c r="AN117" s="229"/>
      <c r="AO117" s="229"/>
      <c r="AP117" s="229"/>
      <c r="AQ117" s="229"/>
      <c r="AR117" s="229"/>
      <c r="AS117" s="229"/>
      <c r="AT117" s="229"/>
      <c r="AU117" s="229"/>
    </row>
    <row r="118" spans="1:47" ht="14.25" x14ac:dyDescent="0.2">
      <c r="A118" s="144" t="s">
        <v>231</v>
      </c>
      <c r="B118" s="160">
        <v>189.98</v>
      </c>
      <c r="C118" s="144" t="s">
        <v>286</v>
      </c>
      <c r="D118" s="144" t="s">
        <v>98</v>
      </c>
      <c r="E118" s="145">
        <v>188.6</v>
      </c>
      <c r="F118" s="129">
        <f t="shared" si="8"/>
        <v>188.6</v>
      </c>
      <c r="G118" s="144" t="s">
        <v>99</v>
      </c>
      <c r="H118" s="173">
        <f t="shared" si="7"/>
        <v>1</v>
      </c>
      <c r="I118" s="135"/>
      <c r="J118" s="146" t="s">
        <v>320</v>
      </c>
      <c r="K118" s="146" t="s">
        <v>286</v>
      </c>
      <c r="L118" s="147">
        <v>0</v>
      </c>
      <c r="M118" s="147">
        <v>4.72</v>
      </c>
      <c r="N118" s="147">
        <v>0</v>
      </c>
      <c r="O118" s="147">
        <v>2.36</v>
      </c>
      <c r="P118" s="147">
        <v>6.5</v>
      </c>
      <c r="Q118" s="167">
        <v>1.1000000000000001E-3</v>
      </c>
      <c r="R118" s="147">
        <v>0</v>
      </c>
      <c r="S118" s="146"/>
      <c r="Z118" s="229"/>
      <c r="AA118" s="229"/>
      <c r="AB118" s="229"/>
      <c r="AC118" s="229"/>
      <c r="AD118" s="229"/>
      <c r="AE118" s="229"/>
      <c r="AF118" s="229"/>
      <c r="AG118" s="229" t="s">
        <v>422</v>
      </c>
      <c r="AH118" s="229" t="s">
        <v>422</v>
      </c>
      <c r="AI118" s="229"/>
      <c r="AJ118" s="229"/>
      <c r="AK118" s="229"/>
      <c r="AL118" s="229"/>
      <c r="AM118" s="229"/>
      <c r="AN118" s="229"/>
      <c r="AO118" s="229"/>
      <c r="AP118" s="229"/>
      <c r="AQ118" s="229"/>
      <c r="AR118" s="229"/>
      <c r="AS118" s="229"/>
      <c r="AT118" s="229"/>
      <c r="AU118" s="229"/>
    </row>
    <row r="119" spans="1:47" ht="14.25" x14ac:dyDescent="0.2">
      <c r="A119" s="144" t="s">
        <v>232</v>
      </c>
      <c r="B119" s="160">
        <v>51.47</v>
      </c>
      <c r="C119" s="144" t="s">
        <v>286</v>
      </c>
      <c r="D119" s="144" t="s">
        <v>98</v>
      </c>
      <c r="E119" s="145">
        <v>188.6</v>
      </c>
      <c r="F119" s="129">
        <f t="shared" si="8"/>
        <v>188.6</v>
      </c>
      <c r="G119" s="144" t="s">
        <v>99</v>
      </c>
      <c r="H119" s="173">
        <f t="shared" si="7"/>
        <v>0</v>
      </c>
      <c r="I119" s="135"/>
      <c r="J119" s="146" t="s">
        <v>321</v>
      </c>
      <c r="K119" s="146" t="s">
        <v>286</v>
      </c>
      <c r="L119" s="147">
        <v>0</v>
      </c>
      <c r="M119" s="147">
        <v>0.97</v>
      </c>
      <c r="N119" s="147">
        <v>0</v>
      </c>
      <c r="O119" s="147">
        <v>0.97</v>
      </c>
      <c r="P119" s="147">
        <v>6.5</v>
      </c>
      <c r="Q119" s="167">
        <v>1.1000000000000001E-3</v>
      </c>
      <c r="R119" s="147">
        <v>0</v>
      </c>
      <c r="S119" s="146"/>
      <c r="Z119" s="229"/>
      <c r="AA119" s="229"/>
      <c r="AB119" s="229"/>
      <c r="AC119" s="229"/>
      <c r="AD119" s="229"/>
      <c r="AE119" s="229"/>
      <c r="AF119" s="229"/>
      <c r="AG119" s="229" t="s">
        <v>422</v>
      </c>
      <c r="AH119" s="229" t="s">
        <v>422</v>
      </c>
      <c r="AI119" s="229"/>
      <c r="AJ119" s="229"/>
      <c r="AK119" s="229"/>
      <c r="AL119" s="229"/>
      <c r="AM119" s="229"/>
      <c r="AN119" s="229"/>
      <c r="AO119" s="229"/>
      <c r="AP119" s="229"/>
      <c r="AQ119" s="229"/>
      <c r="AR119" s="229"/>
      <c r="AS119" s="229"/>
      <c r="AT119" s="229"/>
      <c r="AU119" s="229"/>
    </row>
    <row r="120" spans="1:47" ht="14.25" x14ac:dyDescent="0.2">
      <c r="A120" s="144" t="s">
        <v>233</v>
      </c>
      <c r="B120" s="160">
        <v>189.98</v>
      </c>
      <c r="C120" s="144" t="s">
        <v>286</v>
      </c>
      <c r="D120" s="144" t="s">
        <v>98</v>
      </c>
      <c r="E120" s="145">
        <v>188.6</v>
      </c>
      <c r="F120" s="129">
        <f t="shared" si="8"/>
        <v>188.6</v>
      </c>
      <c r="G120" s="144" t="s">
        <v>99</v>
      </c>
      <c r="H120" s="173">
        <f t="shared" si="7"/>
        <v>1</v>
      </c>
      <c r="I120" s="135"/>
      <c r="J120" s="146" t="s">
        <v>233</v>
      </c>
      <c r="K120" s="146" t="s">
        <v>286</v>
      </c>
      <c r="L120" s="147">
        <v>0</v>
      </c>
      <c r="M120" s="147">
        <v>0.98</v>
      </c>
      <c r="N120" s="147">
        <v>0</v>
      </c>
      <c r="O120" s="147">
        <v>0.61</v>
      </c>
      <c r="P120" s="147">
        <v>0.62</v>
      </c>
      <c r="Q120" s="167">
        <v>2.2000000000000001E-3</v>
      </c>
      <c r="R120" s="147">
        <v>0</v>
      </c>
      <c r="S120" s="146"/>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row>
    <row r="121" spans="1:47" ht="14.25" x14ac:dyDescent="0.2">
      <c r="A121" s="144" t="s">
        <v>323</v>
      </c>
      <c r="B121" s="160">
        <v>189.98</v>
      </c>
      <c r="C121" s="144" t="s">
        <v>286</v>
      </c>
      <c r="D121" s="144" t="s">
        <v>98</v>
      </c>
      <c r="E121" s="145">
        <v>188.6</v>
      </c>
      <c r="F121" s="129">
        <f t="shared" si="8"/>
        <v>188.6</v>
      </c>
      <c r="G121" s="144" t="s">
        <v>99</v>
      </c>
      <c r="H121" s="173">
        <f t="shared" si="7"/>
        <v>1</v>
      </c>
      <c r="I121" s="135"/>
      <c r="J121" s="146" t="s">
        <v>323</v>
      </c>
      <c r="K121" s="146" t="s">
        <v>286</v>
      </c>
      <c r="L121" s="147">
        <v>0</v>
      </c>
      <c r="M121" s="147">
        <v>4.5</v>
      </c>
      <c r="N121" s="147">
        <v>0</v>
      </c>
      <c r="O121" s="147">
        <v>3.52</v>
      </c>
      <c r="P121" s="147">
        <v>1.0683398127971904</v>
      </c>
      <c r="Q121" s="167">
        <v>3.3E-3</v>
      </c>
      <c r="R121" s="147">
        <v>0</v>
      </c>
      <c r="S121" s="146"/>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row>
    <row r="122" spans="1:47" ht="14.25" x14ac:dyDescent="0.2">
      <c r="A122" s="144" t="s">
        <v>324</v>
      </c>
      <c r="B122" s="160">
        <v>189.98</v>
      </c>
      <c r="C122" s="144" t="s">
        <v>286</v>
      </c>
      <c r="D122" s="144" t="s">
        <v>98</v>
      </c>
      <c r="E122" s="145">
        <v>188.6</v>
      </c>
      <c r="F122" s="129">
        <f t="shared" si="8"/>
        <v>188.6</v>
      </c>
      <c r="G122" s="144" t="s">
        <v>99</v>
      </c>
      <c r="H122" s="173">
        <f t="shared" si="7"/>
        <v>1</v>
      </c>
      <c r="I122" s="135"/>
      <c r="J122" s="146" t="s">
        <v>324</v>
      </c>
      <c r="K122" s="146" t="s">
        <v>286</v>
      </c>
      <c r="L122" s="147">
        <v>0</v>
      </c>
      <c r="M122" s="147">
        <v>4.5</v>
      </c>
      <c r="N122" s="147">
        <v>0</v>
      </c>
      <c r="O122" s="147">
        <v>3.52</v>
      </c>
      <c r="P122" s="147">
        <v>0.69527242057891603</v>
      </c>
      <c r="Q122" s="167">
        <v>4.4000000000000003E-3</v>
      </c>
      <c r="R122" s="147">
        <v>0</v>
      </c>
      <c r="S122" s="146"/>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row>
    <row r="123" spans="1:47" ht="14.25" x14ac:dyDescent="0.2">
      <c r="A123" s="144" t="s">
        <v>325</v>
      </c>
      <c r="B123" s="160">
        <v>189.98</v>
      </c>
      <c r="C123" s="144" t="s">
        <v>286</v>
      </c>
      <c r="D123" s="144" t="s">
        <v>98</v>
      </c>
      <c r="E123" s="145">
        <v>188.6</v>
      </c>
      <c r="F123" s="129">
        <f t="shared" si="8"/>
        <v>188.6</v>
      </c>
      <c r="G123" s="144" t="s">
        <v>99</v>
      </c>
      <c r="H123" s="173">
        <f t="shared" si="7"/>
        <v>1</v>
      </c>
      <c r="I123" s="135"/>
      <c r="J123" s="146" t="s">
        <v>325</v>
      </c>
      <c r="K123" s="146" t="s">
        <v>286</v>
      </c>
      <c r="L123" s="147">
        <v>0</v>
      </c>
      <c r="M123" s="147">
        <v>4.5</v>
      </c>
      <c r="N123" s="147">
        <v>0</v>
      </c>
      <c r="O123" s="147">
        <v>3.52</v>
      </c>
      <c r="P123" s="147">
        <v>0.56939302323201335</v>
      </c>
      <c r="Q123" s="167">
        <v>4.4000000000000003E-3</v>
      </c>
      <c r="R123" s="147">
        <v>0</v>
      </c>
      <c r="S123" s="146"/>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row>
    <row r="124" spans="1:47" ht="14.25" x14ac:dyDescent="0.2">
      <c r="A124" s="144" t="s">
        <v>326</v>
      </c>
      <c r="B124" s="160">
        <v>189.98</v>
      </c>
      <c r="C124" s="144" t="s">
        <v>286</v>
      </c>
      <c r="D124" s="144" t="s">
        <v>98</v>
      </c>
      <c r="E124" s="145">
        <v>188.6</v>
      </c>
      <c r="F124" s="129">
        <f t="shared" si="8"/>
        <v>188.6</v>
      </c>
      <c r="G124" s="144" t="s">
        <v>99</v>
      </c>
      <c r="H124" s="173">
        <f t="shared" si="7"/>
        <v>1</v>
      </c>
      <c r="I124" s="135"/>
      <c r="J124" s="146" t="s">
        <v>326</v>
      </c>
      <c r="K124" s="146" t="s">
        <v>286</v>
      </c>
      <c r="L124" s="147">
        <v>0</v>
      </c>
      <c r="M124" s="147">
        <v>4.5</v>
      </c>
      <c r="N124" s="147">
        <v>0</v>
      </c>
      <c r="O124" s="147">
        <v>3.52</v>
      </c>
      <c r="P124" s="147">
        <v>0.4992017274113032</v>
      </c>
      <c r="Q124" s="167">
        <v>4.4000000000000003E-3</v>
      </c>
      <c r="R124" s="147">
        <v>0</v>
      </c>
      <c r="S124" s="146"/>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row>
    <row r="125" spans="1:47" ht="14.25" x14ac:dyDescent="0.2">
      <c r="A125" s="144" t="s">
        <v>327</v>
      </c>
      <c r="B125" s="160">
        <v>189.98</v>
      </c>
      <c r="C125" s="144" t="s">
        <v>286</v>
      </c>
      <c r="D125" s="144" t="s">
        <v>98</v>
      </c>
      <c r="E125" s="145">
        <v>188.6</v>
      </c>
      <c r="F125" s="129">
        <f t="shared" si="8"/>
        <v>188.6</v>
      </c>
      <c r="G125" s="144" t="s">
        <v>99</v>
      </c>
      <c r="H125" s="173">
        <f t="shared" si="7"/>
        <v>1</v>
      </c>
      <c r="I125" s="135"/>
      <c r="J125" s="146" t="s">
        <v>327</v>
      </c>
      <c r="K125" s="146" t="s">
        <v>286</v>
      </c>
      <c r="L125" s="147">
        <v>0</v>
      </c>
      <c r="M125" s="147">
        <v>4.5</v>
      </c>
      <c r="N125" s="147">
        <v>0</v>
      </c>
      <c r="O125" s="147">
        <v>3.52</v>
      </c>
      <c r="P125" s="147">
        <v>0.45248125458508298</v>
      </c>
      <c r="Q125" s="167">
        <v>4.4000000000000003E-3</v>
      </c>
      <c r="R125" s="147">
        <v>0</v>
      </c>
      <c r="S125" s="146"/>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row>
    <row r="126" spans="1:47" ht="14.25" x14ac:dyDescent="0.2">
      <c r="A126" s="144" t="s">
        <v>385</v>
      </c>
      <c r="B126" s="160">
        <v>189.98</v>
      </c>
      <c r="C126" s="144" t="s">
        <v>286</v>
      </c>
      <c r="D126" s="144" t="s">
        <v>98</v>
      </c>
      <c r="E126" s="145">
        <v>188.6</v>
      </c>
      <c r="F126" s="129">
        <f t="shared" si="8"/>
        <v>188.6</v>
      </c>
      <c r="G126" s="144" t="s">
        <v>99</v>
      </c>
      <c r="H126" s="173">
        <f t="shared" si="7"/>
        <v>1</v>
      </c>
      <c r="I126" s="135"/>
      <c r="J126" s="146" t="s">
        <v>322</v>
      </c>
      <c r="K126" s="146" t="s">
        <v>286</v>
      </c>
      <c r="L126" s="147">
        <v>0</v>
      </c>
      <c r="M126" s="147">
        <v>4.5</v>
      </c>
      <c r="N126" s="147">
        <v>0</v>
      </c>
      <c r="O126" s="147">
        <v>3.52</v>
      </c>
      <c r="P126" s="147">
        <v>0.43421959019303036</v>
      </c>
      <c r="Q126" s="167">
        <v>4.4000000000000003E-3</v>
      </c>
      <c r="R126" s="147">
        <v>0</v>
      </c>
      <c r="S126" s="146"/>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row>
    <row r="127" spans="1:47" ht="14.25" x14ac:dyDescent="0.2">
      <c r="A127" s="144" t="s">
        <v>234</v>
      </c>
      <c r="B127" s="176">
        <v>5290</v>
      </c>
      <c r="C127" s="144" t="s">
        <v>133</v>
      </c>
      <c r="D127" s="144" t="s">
        <v>169</v>
      </c>
      <c r="E127" s="145">
        <v>10478.4</v>
      </c>
      <c r="F127" s="129">
        <f t="shared" si="8"/>
        <v>10478.4</v>
      </c>
      <c r="G127" s="144" t="s">
        <v>117</v>
      </c>
      <c r="H127" s="173">
        <f t="shared" si="7"/>
        <v>0</v>
      </c>
      <c r="I127" s="135"/>
      <c r="J127" s="146" t="s">
        <v>330</v>
      </c>
      <c r="K127" s="146" t="s">
        <v>312</v>
      </c>
      <c r="L127" s="147">
        <v>0</v>
      </c>
      <c r="M127" s="147">
        <v>335</v>
      </c>
      <c r="N127" s="147">
        <v>0</v>
      </c>
      <c r="O127" s="147">
        <v>118</v>
      </c>
      <c r="P127" s="147">
        <v>3</v>
      </c>
      <c r="Q127" s="167">
        <v>0.2</v>
      </c>
      <c r="R127" s="147">
        <v>0</v>
      </c>
      <c r="S127" s="146"/>
      <c r="Z127" s="229"/>
      <c r="AA127" s="229"/>
      <c r="AB127" s="229"/>
      <c r="AC127" s="229"/>
      <c r="AD127" s="229"/>
      <c r="AE127" s="229"/>
      <c r="AF127" s="229" t="s">
        <v>422</v>
      </c>
      <c r="AG127" s="229" t="s">
        <v>422</v>
      </c>
      <c r="AH127" s="229" t="s">
        <v>422</v>
      </c>
      <c r="AI127" s="229"/>
      <c r="AJ127" s="229"/>
      <c r="AK127" s="229" t="s">
        <v>422</v>
      </c>
      <c r="AL127" s="229"/>
      <c r="AM127" s="229"/>
      <c r="AN127" s="229"/>
      <c r="AO127" s="229"/>
      <c r="AP127" s="229"/>
      <c r="AQ127" s="229"/>
      <c r="AR127" s="229"/>
      <c r="AS127" s="229"/>
      <c r="AT127" s="229"/>
      <c r="AU127" s="229"/>
    </row>
    <row r="128" spans="1:47" ht="14.25" x14ac:dyDescent="0.2">
      <c r="A128" s="144" t="s">
        <v>235</v>
      </c>
      <c r="B128" s="176">
        <v>8430</v>
      </c>
      <c r="C128" s="144" t="s">
        <v>133</v>
      </c>
      <c r="D128" s="144" t="s">
        <v>169</v>
      </c>
      <c r="E128" s="145">
        <v>10478.4</v>
      </c>
      <c r="F128" s="129">
        <f t="shared" si="8"/>
        <v>10478.4</v>
      </c>
      <c r="G128" s="144" t="s">
        <v>117</v>
      </c>
      <c r="H128" s="173">
        <f t="shared" si="7"/>
        <v>0</v>
      </c>
      <c r="I128" s="135"/>
      <c r="J128" s="146" t="s">
        <v>331</v>
      </c>
      <c r="K128" s="146" t="s">
        <v>312</v>
      </c>
      <c r="L128" s="147">
        <v>0</v>
      </c>
      <c r="M128" s="147">
        <v>474</v>
      </c>
      <c r="N128" s="147">
        <v>0</v>
      </c>
      <c r="O128" s="147">
        <v>258</v>
      </c>
      <c r="P128" s="147">
        <v>4.2</v>
      </c>
      <c r="Q128" s="167">
        <v>0.2</v>
      </c>
      <c r="R128" s="147">
        <v>0</v>
      </c>
      <c r="S128" s="146"/>
      <c r="Z128" s="229"/>
      <c r="AA128" s="229"/>
      <c r="AB128" s="229"/>
      <c r="AC128" s="229"/>
      <c r="AD128" s="229"/>
      <c r="AE128" s="229"/>
      <c r="AF128" s="229" t="s">
        <v>422</v>
      </c>
      <c r="AG128" s="229" t="s">
        <v>422</v>
      </c>
      <c r="AH128" s="229" t="s">
        <v>422</v>
      </c>
      <c r="AI128" s="229"/>
      <c r="AJ128" s="229"/>
      <c r="AK128" s="229" t="s">
        <v>422</v>
      </c>
      <c r="AL128" s="229"/>
      <c r="AM128" s="229"/>
      <c r="AN128" s="229"/>
      <c r="AO128" s="229"/>
      <c r="AP128" s="229"/>
      <c r="AQ128" s="229"/>
      <c r="AR128" s="229"/>
      <c r="AS128" s="229"/>
      <c r="AT128" s="229"/>
      <c r="AU128" s="229"/>
    </row>
    <row r="129" spans="1:47" ht="14.25" x14ac:dyDescent="0.2">
      <c r="A129" s="144" t="s">
        <v>236</v>
      </c>
      <c r="B129" s="176">
        <v>10500</v>
      </c>
      <c r="C129" s="144" t="s">
        <v>133</v>
      </c>
      <c r="D129" s="144" t="s">
        <v>172</v>
      </c>
      <c r="E129" s="145">
        <v>14669.75</v>
      </c>
      <c r="F129" s="129">
        <f t="shared" si="8"/>
        <v>14669.75</v>
      </c>
      <c r="G129" s="144" t="s">
        <v>117</v>
      </c>
      <c r="H129" s="173">
        <f t="shared" si="7"/>
        <v>0</v>
      </c>
      <c r="I129" s="135"/>
      <c r="J129" s="146" t="s">
        <v>332</v>
      </c>
      <c r="K129" s="146" t="s">
        <v>312</v>
      </c>
      <c r="L129" s="147">
        <v>0</v>
      </c>
      <c r="M129" s="147">
        <v>671</v>
      </c>
      <c r="N129" s="147">
        <v>0</v>
      </c>
      <c r="O129" s="147">
        <v>232</v>
      </c>
      <c r="P129" s="147">
        <v>5.9</v>
      </c>
      <c r="Q129" s="167">
        <v>0.3</v>
      </c>
      <c r="R129" s="147">
        <v>0</v>
      </c>
      <c r="S129" s="146"/>
      <c r="Z129" s="229"/>
      <c r="AA129" s="229"/>
      <c r="AB129" s="229"/>
      <c r="AC129" s="229"/>
      <c r="AD129" s="229"/>
      <c r="AE129" s="229"/>
      <c r="AF129" s="229" t="s">
        <v>422</v>
      </c>
      <c r="AG129" s="229" t="s">
        <v>422</v>
      </c>
      <c r="AH129" s="229" t="s">
        <v>422</v>
      </c>
      <c r="AI129" s="229"/>
      <c r="AJ129" s="229"/>
      <c r="AK129" s="229" t="s">
        <v>422</v>
      </c>
      <c r="AL129" s="229"/>
      <c r="AM129" s="229"/>
      <c r="AN129" s="229"/>
      <c r="AO129" s="229"/>
      <c r="AP129" s="229"/>
      <c r="AQ129" s="229"/>
      <c r="AR129" s="229"/>
      <c r="AS129" s="229"/>
      <c r="AT129" s="229"/>
      <c r="AU129" s="229"/>
    </row>
    <row r="130" spans="1:47" ht="14.25" x14ac:dyDescent="0.2">
      <c r="A130" s="144" t="s">
        <v>237</v>
      </c>
      <c r="B130" s="176">
        <v>6210</v>
      </c>
      <c r="C130" s="144" t="s">
        <v>137</v>
      </c>
      <c r="D130" s="144" t="s">
        <v>174</v>
      </c>
      <c r="E130" s="145">
        <v>10478.4</v>
      </c>
      <c r="F130" s="129">
        <f t="shared" si="8"/>
        <v>10478.4</v>
      </c>
      <c r="G130" s="144" t="s">
        <v>117</v>
      </c>
      <c r="H130" s="173">
        <f t="shared" si="7"/>
        <v>0</v>
      </c>
      <c r="I130" s="135"/>
      <c r="J130" s="146" t="s">
        <v>328</v>
      </c>
      <c r="K130" s="146" t="s">
        <v>290</v>
      </c>
      <c r="L130" s="147">
        <v>0</v>
      </c>
      <c r="M130" s="147">
        <v>189</v>
      </c>
      <c r="N130" s="147">
        <v>0</v>
      </c>
      <c r="O130" s="147">
        <v>164</v>
      </c>
      <c r="P130" s="147">
        <v>5.9</v>
      </c>
      <c r="Q130" s="167">
        <v>0.34</v>
      </c>
      <c r="R130" s="147">
        <v>0</v>
      </c>
      <c r="S130" s="146"/>
      <c r="Z130" s="229"/>
      <c r="AA130" s="229"/>
      <c r="AB130" s="229"/>
      <c r="AC130" s="229"/>
      <c r="AD130" s="229"/>
      <c r="AE130" s="229"/>
      <c r="AF130" s="229" t="s">
        <v>422</v>
      </c>
      <c r="AG130" s="229" t="s">
        <v>422</v>
      </c>
      <c r="AH130" s="229" t="s">
        <v>422</v>
      </c>
      <c r="AI130" s="229"/>
      <c r="AJ130" s="229"/>
      <c r="AK130" s="229" t="s">
        <v>422</v>
      </c>
      <c r="AL130" s="229"/>
      <c r="AM130" s="229"/>
      <c r="AN130" s="229"/>
      <c r="AO130" s="229"/>
      <c r="AP130" s="229"/>
      <c r="AQ130" s="229"/>
      <c r="AR130" s="229"/>
      <c r="AS130" s="229"/>
      <c r="AT130" s="229"/>
      <c r="AU130" s="229"/>
    </row>
    <row r="131" spans="1:47" ht="14.25" x14ac:dyDescent="0.2">
      <c r="A131" s="144" t="s">
        <v>238</v>
      </c>
      <c r="B131" s="176" t="s">
        <v>85</v>
      </c>
      <c r="C131" s="144" t="s">
        <v>137</v>
      </c>
      <c r="D131" s="144" t="s">
        <v>174</v>
      </c>
      <c r="E131" s="145">
        <v>10478.4</v>
      </c>
      <c r="F131" s="129">
        <f t="shared" si="8"/>
        <v>10478.4</v>
      </c>
      <c r="G131" s="144" t="s">
        <v>117</v>
      </c>
      <c r="H131" s="173">
        <f t="shared" si="7"/>
        <v>0</v>
      </c>
      <c r="I131" s="135"/>
      <c r="J131" s="146" t="s">
        <v>329</v>
      </c>
      <c r="K131" s="146" t="s">
        <v>290</v>
      </c>
      <c r="L131" s="147">
        <v>0</v>
      </c>
      <c r="M131" s="147">
        <v>189</v>
      </c>
      <c r="N131" s="147">
        <v>0</v>
      </c>
      <c r="O131" s="147">
        <v>164</v>
      </c>
      <c r="P131" s="147"/>
      <c r="Q131" s="167"/>
      <c r="R131" s="147">
        <v>0</v>
      </c>
      <c r="S131" s="146"/>
      <c r="Z131" s="229"/>
      <c r="AA131" s="229"/>
      <c r="AB131" s="229"/>
      <c r="AC131" s="229"/>
      <c r="AD131" s="229"/>
      <c r="AE131" s="229"/>
      <c r="AF131" s="229" t="s">
        <v>422</v>
      </c>
      <c r="AG131" s="229" t="s">
        <v>422</v>
      </c>
      <c r="AH131" s="229" t="s">
        <v>422</v>
      </c>
      <c r="AI131" s="229"/>
      <c r="AJ131" s="229"/>
      <c r="AK131" s="229" t="s">
        <v>422</v>
      </c>
      <c r="AL131" s="229"/>
      <c r="AM131" s="229"/>
      <c r="AN131" s="229"/>
      <c r="AO131" s="229"/>
      <c r="AP131" s="229"/>
      <c r="AQ131" s="229"/>
      <c r="AR131" s="229"/>
      <c r="AS131" s="229"/>
      <c r="AT131" s="229"/>
      <c r="AU131" s="229"/>
    </row>
    <row r="132" spans="1:47" ht="14.25" x14ac:dyDescent="0.2">
      <c r="A132" s="144" t="s">
        <v>334</v>
      </c>
      <c r="B132" s="160">
        <v>107.38</v>
      </c>
      <c r="C132" s="144" t="s">
        <v>286</v>
      </c>
      <c r="D132" s="144" t="s">
        <v>101</v>
      </c>
      <c r="E132" s="145">
        <v>146.69999999999999</v>
      </c>
      <c r="F132" s="129">
        <f t="shared" si="8"/>
        <v>146.69999999999999</v>
      </c>
      <c r="G132" s="144" t="s">
        <v>99</v>
      </c>
      <c r="H132" s="173">
        <f t="shared" si="7"/>
        <v>0</v>
      </c>
      <c r="I132" s="135"/>
      <c r="J132" s="146" t="s">
        <v>334</v>
      </c>
      <c r="K132" s="146" t="s">
        <v>286</v>
      </c>
      <c r="L132" s="147">
        <v>0</v>
      </c>
      <c r="M132" s="147">
        <v>2.67</v>
      </c>
      <c r="N132" s="147">
        <v>0</v>
      </c>
      <c r="O132" s="147">
        <v>2.09</v>
      </c>
      <c r="P132" s="147">
        <v>0.2</v>
      </c>
      <c r="Q132" s="167">
        <v>1.1000000000000001E-3</v>
      </c>
      <c r="R132" s="147">
        <v>0</v>
      </c>
      <c r="S132" s="146"/>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row>
    <row r="133" spans="1:47" ht="14.25" x14ac:dyDescent="0.2">
      <c r="A133" s="144" t="s">
        <v>333</v>
      </c>
      <c r="B133" s="160">
        <v>107.38</v>
      </c>
      <c r="C133" s="144" t="s">
        <v>286</v>
      </c>
      <c r="D133" s="144" t="s">
        <v>101</v>
      </c>
      <c r="E133" s="145">
        <v>146.69999999999999</v>
      </c>
      <c r="F133" s="129">
        <f t="shared" si="8"/>
        <v>146.69999999999999</v>
      </c>
      <c r="G133" s="144" t="s">
        <v>99</v>
      </c>
      <c r="H133" s="173">
        <f t="shared" si="7"/>
        <v>0</v>
      </c>
      <c r="I133" s="135"/>
      <c r="J133" s="146" t="s">
        <v>333</v>
      </c>
      <c r="K133" s="146" t="s">
        <v>286</v>
      </c>
      <c r="L133" s="147">
        <v>0</v>
      </c>
      <c r="M133" s="147">
        <v>0.99</v>
      </c>
      <c r="N133" s="147">
        <v>0</v>
      </c>
      <c r="O133" s="147">
        <v>0.78</v>
      </c>
      <c r="P133" s="147">
        <v>0.2</v>
      </c>
      <c r="Q133" s="167">
        <v>2.2000000000000001E-3</v>
      </c>
      <c r="R133" s="147">
        <v>0</v>
      </c>
      <c r="S133" s="146"/>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row>
    <row r="134" spans="1:47" ht="14.25" x14ac:dyDescent="0.2">
      <c r="A134" s="144" t="s">
        <v>239</v>
      </c>
      <c r="B134" s="160" t="s">
        <v>85</v>
      </c>
      <c r="C134" s="144" t="s">
        <v>286</v>
      </c>
      <c r="D134" s="144" t="s">
        <v>166</v>
      </c>
      <c r="E134" s="145">
        <v>73.75</v>
      </c>
      <c r="F134" s="129">
        <f t="shared" si="8"/>
        <v>73.75</v>
      </c>
      <c r="G134" s="144" t="s">
        <v>99</v>
      </c>
      <c r="H134" s="173">
        <f t="shared" si="7"/>
        <v>0</v>
      </c>
      <c r="I134" s="135"/>
      <c r="J134" s="146" t="s">
        <v>239</v>
      </c>
      <c r="K134" s="146" t="s">
        <v>85</v>
      </c>
      <c r="L134" s="147">
        <v>0</v>
      </c>
      <c r="M134" s="147">
        <v>0</v>
      </c>
      <c r="N134" s="147">
        <v>0</v>
      </c>
      <c r="O134" s="147">
        <v>0</v>
      </c>
      <c r="P134" s="147">
        <v>0</v>
      </c>
      <c r="Q134" s="167">
        <v>0</v>
      </c>
      <c r="R134" s="147">
        <v>0</v>
      </c>
      <c r="S134" s="146"/>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row>
    <row r="135" spans="1:47" ht="14.25" x14ac:dyDescent="0.2">
      <c r="A135" s="144" t="s">
        <v>240</v>
      </c>
      <c r="B135" s="160">
        <v>0</v>
      </c>
      <c r="C135" s="144" t="s">
        <v>105</v>
      </c>
      <c r="D135" s="144" t="s">
        <v>99</v>
      </c>
      <c r="E135" s="145" t="s">
        <v>85</v>
      </c>
      <c r="F135" s="129" t="str">
        <f t="shared" ref="F135:F161" si="9">IF(E135="FPA","FPA",E135*$F$4/$E$4)</f>
        <v>FPA</v>
      </c>
      <c r="G135" s="144" t="s">
        <v>99</v>
      </c>
      <c r="H135" s="173">
        <f t="shared" si="7"/>
        <v>0</v>
      </c>
      <c r="I135" s="135"/>
      <c r="J135" s="146" t="s">
        <v>240</v>
      </c>
      <c r="K135" s="146" t="s">
        <v>286</v>
      </c>
      <c r="L135" s="147">
        <v>0</v>
      </c>
      <c r="M135" s="147">
        <v>0</v>
      </c>
      <c r="N135" s="147">
        <v>0</v>
      </c>
      <c r="O135" s="147">
        <v>0</v>
      </c>
      <c r="P135" s="147">
        <v>0</v>
      </c>
      <c r="Q135" s="167">
        <v>0</v>
      </c>
      <c r="R135" s="147">
        <v>0</v>
      </c>
      <c r="S135" s="146"/>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row>
    <row r="136" spans="1:47" ht="14.25" x14ac:dyDescent="0.2">
      <c r="A136" s="144" t="s">
        <v>241</v>
      </c>
      <c r="B136" s="160">
        <v>0</v>
      </c>
      <c r="C136" s="144" t="s">
        <v>105</v>
      </c>
      <c r="D136" s="144" t="s">
        <v>126</v>
      </c>
      <c r="E136" s="145">
        <v>0</v>
      </c>
      <c r="F136" s="129">
        <f t="shared" si="9"/>
        <v>0</v>
      </c>
      <c r="G136" s="144" t="s">
        <v>99</v>
      </c>
      <c r="H136" s="173">
        <f t="shared" ref="H136:H161" si="10">+IF(B136="FPA",0,IF(B136&gt;F136,1,0))</f>
        <v>0</v>
      </c>
      <c r="I136" s="135"/>
      <c r="J136" s="146" t="s">
        <v>241</v>
      </c>
      <c r="K136" s="146" t="s">
        <v>286</v>
      </c>
      <c r="L136" s="147">
        <v>0</v>
      </c>
      <c r="M136" s="147">
        <v>0</v>
      </c>
      <c r="N136" s="147">
        <v>0</v>
      </c>
      <c r="O136" s="147">
        <v>0</v>
      </c>
      <c r="P136" s="147">
        <v>0</v>
      </c>
      <c r="Q136" s="167">
        <v>0</v>
      </c>
      <c r="R136" s="147">
        <v>0</v>
      </c>
      <c r="S136" s="146"/>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row>
    <row r="137" spans="1:47" ht="14.25" x14ac:dyDescent="0.2">
      <c r="A137" s="144" t="s">
        <v>242</v>
      </c>
      <c r="B137" s="160">
        <v>211.09</v>
      </c>
      <c r="C137" s="144" t="s">
        <v>286</v>
      </c>
      <c r="D137" s="144" t="s">
        <v>111</v>
      </c>
      <c r="E137" s="145">
        <v>209.55</v>
      </c>
      <c r="F137" s="129">
        <f t="shared" si="9"/>
        <v>209.55</v>
      </c>
      <c r="G137" s="144" t="s">
        <v>99</v>
      </c>
      <c r="H137" s="173">
        <f t="shared" si="10"/>
        <v>1</v>
      </c>
      <c r="I137" s="135"/>
      <c r="J137" s="146" t="s">
        <v>242</v>
      </c>
      <c r="K137" s="146" t="s">
        <v>286</v>
      </c>
      <c r="L137" s="147">
        <v>0</v>
      </c>
      <c r="M137" s="147">
        <v>10.75</v>
      </c>
      <c r="N137" s="147">
        <v>0</v>
      </c>
      <c r="O137" s="147">
        <v>8.41</v>
      </c>
      <c r="P137" s="147">
        <v>3.5</v>
      </c>
      <c r="Q137" s="167">
        <v>8.1000000000000013E-3</v>
      </c>
      <c r="R137" s="147">
        <v>0</v>
      </c>
      <c r="S137" s="146"/>
      <c r="Z137" s="229"/>
      <c r="AA137" s="229"/>
      <c r="AB137" s="229"/>
      <c r="AC137" s="229"/>
      <c r="AD137" s="229"/>
      <c r="AE137" s="229"/>
      <c r="AF137" s="229"/>
      <c r="AG137" s="229"/>
      <c r="AH137" s="229" t="s">
        <v>446</v>
      </c>
      <c r="AI137" s="229" t="s">
        <v>446</v>
      </c>
      <c r="AJ137" s="229"/>
      <c r="AK137" s="229"/>
      <c r="AL137" s="229"/>
      <c r="AM137" s="229"/>
      <c r="AN137" s="229"/>
      <c r="AO137" s="229"/>
      <c r="AP137" s="229"/>
      <c r="AQ137" s="229"/>
      <c r="AR137" s="229"/>
      <c r="AS137" s="229"/>
      <c r="AT137" s="229"/>
      <c r="AU137" s="229"/>
    </row>
    <row r="138" spans="1:47" ht="14.25" x14ac:dyDescent="0.2">
      <c r="A138" s="144" t="s">
        <v>243</v>
      </c>
      <c r="B138" s="160" t="s">
        <v>85</v>
      </c>
      <c r="C138" s="144"/>
      <c r="D138" s="144" t="s">
        <v>103</v>
      </c>
      <c r="E138" s="145" t="s">
        <v>85</v>
      </c>
      <c r="F138" s="129" t="str">
        <f t="shared" si="9"/>
        <v>FPA</v>
      </c>
      <c r="G138" s="144" t="s">
        <v>99</v>
      </c>
      <c r="H138" s="173">
        <f t="shared" si="10"/>
        <v>0</v>
      </c>
      <c r="I138" s="135"/>
      <c r="J138" s="146" t="s">
        <v>243</v>
      </c>
      <c r="K138" s="146" t="s">
        <v>85</v>
      </c>
      <c r="L138" s="147">
        <v>0</v>
      </c>
      <c r="M138" s="147">
        <v>0</v>
      </c>
      <c r="N138" s="147">
        <v>0</v>
      </c>
      <c r="O138" s="147">
        <v>0</v>
      </c>
      <c r="P138" s="147">
        <v>0</v>
      </c>
      <c r="Q138" s="167">
        <v>0</v>
      </c>
      <c r="R138" s="147">
        <v>0</v>
      </c>
      <c r="S138" s="146"/>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row>
    <row r="139" spans="1:47" ht="14.25" x14ac:dyDescent="0.2">
      <c r="A139" s="144" t="s">
        <v>244</v>
      </c>
      <c r="B139" s="176">
        <v>7690</v>
      </c>
      <c r="C139" s="144" t="s">
        <v>245</v>
      </c>
      <c r="D139" s="144" t="s">
        <v>246</v>
      </c>
      <c r="E139" s="145">
        <v>10478.4</v>
      </c>
      <c r="F139" s="129">
        <f t="shared" si="9"/>
        <v>10478.4</v>
      </c>
      <c r="G139" s="144" t="s">
        <v>117</v>
      </c>
      <c r="H139" s="173">
        <f t="shared" si="10"/>
        <v>0</v>
      </c>
      <c r="I139" s="135"/>
      <c r="J139" s="146" t="s">
        <v>244</v>
      </c>
      <c r="K139" s="146" t="s">
        <v>245</v>
      </c>
      <c r="L139" s="147">
        <v>0</v>
      </c>
      <c r="M139" s="147">
        <v>300</v>
      </c>
      <c r="N139" s="147">
        <v>0</v>
      </c>
      <c r="O139" s="147">
        <v>275</v>
      </c>
      <c r="P139" s="147">
        <v>5</v>
      </c>
      <c r="Q139" s="167">
        <v>0.26</v>
      </c>
      <c r="R139" s="147">
        <v>0</v>
      </c>
      <c r="S139" s="146"/>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row>
    <row r="140" spans="1:47" ht="14.25" x14ac:dyDescent="0.2">
      <c r="A140" s="144" t="s">
        <v>247</v>
      </c>
      <c r="B140" s="176">
        <v>13040</v>
      </c>
      <c r="C140" s="144" t="s">
        <v>245</v>
      </c>
      <c r="D140" s="144" t="s">
        <v>248</v>
      </c>
      <c r="E140" s="145">
        <v>14669.75</v>
      </c>
      <c r="F140" s="129">
        <f t="shared" si="9"/>
        <v>14669.75</v>
      </c>
      <c r="G140" s="144" t="s">
        <v>117</v>
      </c>
      <c r="H140" s="173">
        <f t="shared" si="10"/>
        <v>0</v>
      </c>
      <c r="I140" s="135"/>
      <c r="J140" s="146" t="s">
        <v>396</v>
      </c>
      <c r="K140" s="146" t="s">
        <v>245</v>
      </c>
      <c r="L140" s="147">
        <v>0</v>
      </c>
      <c r="M140" s="147">
        <v>600</v>
      </c>
      <c r="N140" s="147">
        <v>0</v>
      </c>
      <c r="O140" s="147">
        <v>570</v>
      </c>
      <c r="P140" s="147">
        <v>5</v>
      </c>
      <c r="Q140" s="167">
        <v>0.26</v>
      </c>
      <c r="R140" s="147">
        <v>0</v>
      </c>
      <c r="S140" s="146"/>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row>
    <row r="141" spans="1:47" ht="14.25" x14ac:dyDescent="0.2">
      <c r="A141" s="144" t="s">
        <v>249</v>
      </c>
      <c r="B141" s="176">
        <v>10180</v>
      </c>
      <c r="C141" s="144" t="s">
        <v>250</v>
      </c>
      <c r="D141" s="144" t="s">
        <v>251</v>
      </c>
      <c r="E141" s="145">
        <v>10478.4</v>
      </c>
      <c r="F141" s="129">
        <f t="shared" si="9"/>
        <v>10478.4</v>
      </c>
      <c r="G141" s="144" t="s">
        <v>117</v>
      </c>
      <c r="H141" s="173">
        <f t="shared" si="10"/>
        <v>0</v>
      </c>
      <c r="I141" s="135"/>
      <c r="J141" s="146" t="s">
        <v>249</v>
      </c>
      <c r="K141" s="146" t="s">
        <v>250</v>
      </c>
      <c r="L141" s="147">
        <v>0</v>
      </c>
      <c r="M141" s="147">
        <f>+M139</f>
        <v>300</v>
      </c>
      <c r="N141" s="147">
        <v>0</v>
      </c>
      <c r="O141" s="147">
        <f t="shared" ref="O141:Q142" si="11">+O139</f>
        <v>275</v>
      </c>
      <c r="P141" s="147">
        <f t="shared" si="11"/>
        <v>5</v>
      </c>
      <c r="Q141" s="147">
        <f t="shared" si="11"/>
        <v>0.26</v>
      </c>
      <c r="R141" s="147">
        <v>0</v>
      </c>
      <c r="S141" s="146"/>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row>
    <row r="142" spans="1:47" ht="14.25" x14ac:dyDescent="0.2">
      <c r="A142" s="144" t="s">
        <v>252</v>
      </c>
      <c r="B142" s="176">
        <v>10180</v>
      </c>
      <c r="C142" s="144" t="s">
        <v>253</v>
      </c>
      <c r="D142" s="144" t="s">
        <v>254</v>
      </c>
      <c r="E142" s="145">
        <v>14669.75</v>
      </c>
      <c r="F142" s="129">
        <f t="shared" si="9"/>
        <v>14669.75</v>
      </c>
      <c r="G142" s="144" t="s">
        <v>117</v>
      </c>
      <c r="H142" s="173">
        <f t="shared" si="10"/>
        <v>0</v>
      </c>
      <c r="I142" s="135"/>
      <c r="J142" s="146" t="s">
        <v>252</v>
      </c>
      <c r="K142" s="146" t="s">
        <v>253</v>
      </c>
      <c r="L142" s="147">
        <v>0</v>
      </c>
      <c r="M142" s="147">
        <f>+M140</f>
        <v>600</v>
      </c>
      <c r="N142" s="147">
        <v>0</v>
      </c>
      <c r="O142" s="147">
        <f t="shared" si="11"/>
        <v>570</v>
      </c>
      <c r="P142" s="147">
        <f t="shared" si="11"/>
        <v>5</v>
      </c>
      <c r="Q142" s="147">
        <f t="shared" si="11"/>
        <v>0.26</v>
      </c>
      <c r="R142" s="147">
        <v>0</v>
      </c>
      <c r="S142" s="146"/>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row>
    <row r="143" spans="1:47" ht="14.25" x14ac:dyDescent="0.2">
      <c r="A143" s="144" t="s">
        <v>255</v>
      </c>
      <c r="B143" s="160" t="s">
        <v>85</v>
      </c>
      <c r="C143" s="144"/>
      <c r="D143" s="144" t="s">
        <v>99</v>
      </c>
      <c r="E143" s="145" t="s">
        <v>85</v>
      </c>
      <c r="F143" s="129" t="str">
        <f t="shared" si="9"/>
        <v>FPA</v>
      </c>
      <c r="G143" s="144" t="s">
        <v>99</v>
      </c>
      <c r="H143" s="173">
        <f t="shared" si="10"/>
        <v>0</v>
      </c>
      <c r="I143" s="135"/>
      <c r="J143" s="146" t="s">
        <v>255</v>
      </c>
      <c r="K143" s="146" t="s">
        <v>85</v>
      </c>
      <c r="L143" s="147">
        <v>0</v>
      </c>
      <c r="M143" s="147">
        <v>0</v>
      </c>
      <c r="N143" s="147">
        <v>0</v>
      </c>
      <c r="O143" s="147">
        <v>0</v>
      </c>
      <c r="P143" s="147">
        <v>0</v>
      </c>
      <c r="Q143" s="167">
        <v>0</v>
      </c>
      <c r="R143" s="147">
        <v>0</v>
      </c>
      <c r="S143" s="146"/>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row>
    <row r="144" spans="1:47" ht="14.25" x14ac:dyDescent="0.2">
      <c r="A144" s="144" t="s">
        <v>256</v>
      </c>
      <c r="B144" s="160" t="s">
        <v>85</v>
      </c>
      <c r="C144" s="144"/>
      <c r="D144" s="144" t="s">
        <v>103</v>
      </c>
      <c r="E144" s="145" t="s">
        <v>85</v>
      </c>
      <c r="F144" s="129" t="str">
        <f t="shared" si="9"/>
        <v>FPA</v>
      </c>
      <c r="G144" s="144" t="s">
        <v>99</v>
      </c>
      <c r="H144" s="173">
        <f t="shared" si="10"/>
        <v>0</v>
      </c>
      <c r="I144" s="135"/>
      <c r="J144" s="146" t="s">
        <v>256</v>
      </c>
      <c r="K144" s="146" t="s">
        <v>85</v>
      </c>
      <c r="L144" s="147">
        <v>0</v>
      </c>
      <c r="M144" s="147">
        <v>0</v>
      </c>
      <c r="N144" s="147">
        <v>0</v>
      </c>
      <c r="O144" s="147">
        <v>0</v>
      </c>
      <c r="P144" s="147">
        <v>0</v>
      </c>
      <c r="Q144" s="167">
        <v>0</v>
      </c>
      <c r="R144" s="147">
        <v>0</v>
      </c>
      <c r="S144" s="146"/>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row>
    <row r="145" spans="1:47" ht="14.25" x14ac:dyDescent="0.2">
      <c r="A145" s="144" t="s">
        <v>257</v>
      </c>
      <c r="B145" s="160">
        <v>21340</v>
      </c>
      <c r="C145" s="144" t="s">
        <v>258</v>
      </c>
      <c r="D145" s="144" t="s">
        <v>120</v>
      </c>
      <c r="E145" s="145">
        <v>29339.55</v>
      </c>
      <c r="F145" s="129">
        <f t="shared" si="9"/>
        <v>29339.55</v>
      </c>
      <c r="G145" s="144" t="s">
        <v>117</v>
      </c>
      <c r="H145" s="173">
        <f t="shared" si="10"/>
        <v>0</v>
      </c>
      <c r="I145" s="135"/>
      <c r="J145" s="146" t="s">
        <v>292</v>
      </c>
      <c r="K145" s="146" t="str">
        <f t="shared" ref="K145:R145" si="12">+K20</f>
        <v>Dwelling</v>
      </c>
      <c r="L145" s="147">
        <f t="shared" si="12"/>
        <v>0</v>
      </c>
      <c r="M145" s="147">
        <f>+M41</f>
        <v>650</v>
      </c>
      <c r="N145" s="147">
        <f t="shared" si="12"/>
        <v>0</v>
      </c>
      <c r="O145" s="147">
        <f t="shared" si="12"/>
        <v>631</v>
      </c>
      <c r="P145" s="147">
        <f t="shared" si="12"/>
        <v>7.3</v>
      </c>
      <c r="Q145" s="167">
        <f t="shared" si="12"/>
        <v>0.43</v>
      </c>
      <c r="R145" s="147">
        <f t="shared" si="12"/>
        <v>2.8</v>
      </c>
      <c r="S145" s="146"/>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row>
    <row r="146" spans="1:47" ht="14.25" x14ac:dyDescent="0.2">
      <c r="A146" s="144" t="s">
        <v>259</v>
      </c>
      <c r="B146" s="160">
        <v>21890</v>
      </c>
      <c r="C146" s="144" t="s">
        <v>258</v>
      </c>
      <c r="D146" s="144" t="s">
        <v>120</v>
      </c>
      <c r="E146" s="145">
        <v>29339.55</v>
      </c>
      <c r="F146" s="129">
        <f t="shared" si="9"/>
        <v>29339.55</v>
      </c>
      <c r="G146" s="144" t="s">
        <v>117</v>
      </c>
      <c r="H146" s="173">
        <f t="shared" si="10"/>
        <v>0</v>
      </c>
      <c r="I146" s="135"/>
      <c r="J146" s="146" t="s">
        <v>293</v>
      </c>
      <c r="K146" s="146" t="str">
        <f t="shared" ref="K146:R146" si="13">+K21</f>
        <v>Dwelling</v>
      </c>
      <c r="L146" s="147">
        <f t="shared" si="13"/>
        <v>0</v>
      </c>
      <c r="M146" s="147">
        <f t="shared" si="13"/>
        <v>725</v>
      </c>
      <c r="N146" s="147">
        <f t="shared" si="13"/>
        <v>0</v>
      </c>
      <c r="O146" s="147">
        <f t="shared" si="13"/>
        <v>631</v>
      </c>
      <c r="P146" s="147">
        <f t="shared" si="13"/>
        <v>7.3</v>
      </c>
      <c r="Q146" s="167">
        <f t="shared" si="13"/>
        <v>0.43</v>
      </c>
      <c r="R146" s="147">
        <f t="shared" si="13"/>
        <v>2.8</v>
      </c>
      <c r="S146" s="146"/>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row>
    <row r="147" spans="1:47" ht="14.25" x14ac:dyDescent="0.2">
      <c r="A147" s="144" t="s">
        <v>260</v>
      </c>
      <c r="B147" s="160">
        <v>23740</v>
      </c>
      <c r="C147" s="144" t="s">
        <v>258</v>
      </c>
      <c r="D147" s="144" t="s">
        <v>120</v>
      </c>
      <c r="E147" s="145">
        <v>29339.55</v>
      </c>
      <c r="F147" s="129">
        <f t="shared" si="9"/>
        <v>29339.55</v>
      </c>
      <c r="G147" s="144" t="s">
        <v>117</v>
      </c>
      <c r="H147" s="173">
        <f t="shared" si="10"/>
        <v>0</v>
      </c>
      <c r="I147" s="135"/>
      <c r="J147" s="146" t="s">
        <v>294</v>
      </c>
      <c r="K147" s="146" t="str">
        <f t="shared" ref="K147:R147" si="14">+K22</f>
        <v>Dwelling</v>
      </c>
      <c r="L147" s="147">
        <f t="shared" si="14"/>
        <v>0</v>
      </c>
      <c r="M147" s="147">
        <f t="shared" si="14"/>
        <v>975</v>
      </c>
      <c r="N147" s="147">
        <f t="shared" si="14"/>
        <v>0</v>
      </c>
      <c r="O147" s="147">
        <f t="shared" si="14"/>
        <v>631</v>
      </c>
      <c r="P147" s="147">
        <f t="shared" si="14"/>
        <v>7.3</v>
      </c>
      <c r="Q147" s="167">
        <f t="shared" si="14"/>
        <v>0.43</v>
      </c>
      <c r="R147" s="147">
        <f t="shared" si="14"/>
        <v>2.8</v>
      </c>
      <c r="S147" s="146"/>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row>
    <row r="148" spans="1:47" s="164" customFormat="1" ht="14.25" x14ac:dyDescent="0.2">
      <c r="A148" s="161" t="s">
        <v>400</v>
      </c>
      <c r="B148" s="162">
        <v>26240</v>
      </c>
      <c r="C148" s="161" t="s">
        <v>258</v>
      </c>
      <c r="D148" s="161" t="s">
        <v>120</v>
      </c>
      <c r="E148" s="145">
        <v>29339.55</v>
      </c>
      <c r="F148" s="163">
        <f t="shared" si="9"/>
        <v>29339.55</v>
      </c>
      <c r="G148" s="161" t="s">
        <v>117</v>
      </c>
      <c r="H148" s="174">
        <f t="shared" si="10"/>
        <v>0</v>
      </c>
      <c r="I148" s="135"/>
      <c r="J148" s="146" t="s">
        <v>395</v>
      </c>
      <c r="K148" s="149" t="str">
        <f t="shared" ref="K148:R149" si="15">+K23</f>
        <v>Dwelling</v>
      </c>
      <c r="L148" s="150">
        <f t="shared" si="15"/>
        <v>0</v>
      </c>
      <c r="M148" s="150">
        <f t="shared" si="15"/>
        <v>1312.5</v>
      </c>
      <c r="N148" s="150">
        <f t="shared" si="15"/>
        <v>0</v>
      </c>
      <c r="O148" s="150">
        <f t="shared" si="15"/>
        <v>631</v>
      </c>
      <c r="P148" s="150">
        <f t="shared" si="15"/>
        <v>7.3</v>
      </c>
      <c r="Q148" s="168">
        <f t="shared" si="15"/>
        <v>0.43</v>
      </c>
      <c r="R148" s="150">
        <f t="shared" si="15"/>
        <v>2.8</v>
      </c>
      <c r="S148" s="14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row>
    <row r="149" spans="1:47" s="164" customFormat="1" ht="14.25" x14ac:dyDescent="0.2">
      <c r="A149" s="161" t="s">
        <v>391</v>
      </c>
      <c r="B149" s="162">
        <v>28740</v>
      </c>
      <c r="C149" s="161" t="s">
        <v>258</v>
      </c>
      <c r="D149" s="161" t="s">
        <v>120</v>
      </c>
      <c r="E149" s="145">
        <v>29339.55</v>
      </c>
      <c r="F149" s="163">
        <f t="shared" si="9"/>
        <v>29339.55</v>
      </c>
      <c r="G149" s="161" t="s">
        <v>117</v>
      </c>
      <c r="H149" s="174">
        <f t="shared" si="10"/>
        <v>0</v>
      </c>
      <c r="I149" s="135"/>
      <c r="J149" s="146" t="s">
        <v>399</v>
      </c>
      <c r="K149" s="149" t="str">
        <f t="shared" si="15"/>
        <v>Dwelling</v>
      </c>
      <c r="L149" s="150">
        <f t="shared" si="15"/>
        <v>0</v>
      </c>
      <c r="M149" s="150">
        <f t="shared" si="15"/>
        <v>1650</v>
      </c>
      <c r="N149" s="150">
        <f t="shared" si="15"/>
        <v>0</v>
      </c>
      <c r="O149" s="150">
        <f t="shared" si="15"/>
        <v>631</v>
      </c>
      <c r="P149" s="150">
        <f t="shared" si="15"/>
        <v>7.3</v>
      </c>
      <c r="Q149" s="168">
        <f t="shared" si="15"/>
        <v>0.43</v>
      </c>
      <c r="R149" s="150">
        <f t="shared" si="15"/>
        <v>2.8</v>
      </c>
      <c r="S149" s="14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row>
    <row r="150" spans="1:47" ht="13.5" customHeight="1" x14ac:dyDescent="0.2">
      <c r="A150" s="144" t="s">
        <v>261</v>
      </c>
      <c r="B150" s="160">
        <v>21340</v>
      </c>
      <c r="C150" s="144" t="s">
        <v>258</v>
      </c>
      <c r="D150" s="144" t="s">
        <v>120</v>
      </c>
      <c r="E150" s="145">
        <v>29339.55</v>
      </c>
      <c r="F150" s="129">
        <f t="shared" si="9"/>
        <v>29339.55</v>
      </c>
      <c r="G150" s="144" t="s">
        <v>117</v>
      </c>
      <c r="H150" s="173">
        <f t="shared" si="10"/>
        <v>0</v>
      </c>
      <c r="I150" s="135"/>
      <c r="J150" s="146" t="s">
        <v>292</v>
      </c>
      <c r="K150" s="146" t="str">
        <f t="shared" ref="K150:R150" si="16">+K41</f>
        <v>Dwelling</v>
      </c>
      <c r="L150" s="147">
        <f t="shared" si="16"/>
        <v>0</v>
      </c>
      <c r="M150" s="147">
        <f t="shared" si="16"/>
        <v>650</v>
      </c>
      <c r="N150" s="147">
        <f t="shared" si="16"/>
        <v>0</v>
      </c>
      <c r="O150" s="147">
        <f t="shared" si="16"/>
        <v>631</v>
      </c>
      <c r="P150" s="147">
        <f t="shared" si="16"/>
        <v>7.3</v>
      </c>
      <c r="Q150" s="167">
        <f t="shared" si="16"/>
        <v>0.43</v>
      </c>
      <c r="R150" s="147">
        <f t="shared" si="16"/>
        <v>2.8</v>
      </c>
      <c r="S150" s="146"/>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row>
    <row r="151" spans="1:47" ht="14.25" x14ac:dyDescent="0.2">
      <c r="A151" s="144" t="s">
        <v>262</v>
      </c>
      <c r="B151" s="160">
        <v>21890</v>
      </c>
      <c r="C151" s="144" t="s">
        <v>258</v>
      </c>
      <c r="D151" s="144" t="s">
        <v>120</v>
      </c>
      <c r="E151" s="145">
        <v>29339.55</v>
      </c>
      <c r="F151" s="129">
        <f t="shared" si="9"/>
        <v>29339.55</v>
      </c>
      <c r="G151" s="144" t="s">
        <v>117</v>
      </c>
      <c r="H151" s="173">
        <f t="shared" si="10"/>
        <v>0</v>
      </c>
      <c r="I151" s="135"/>
      <c r="J151" s="146" t="s">
        <v>293</v>
      </c>
      <c r="K151" s="146" t="str">
        <f t="shared" ref="K151:R151" si="17">+K42</f>
        <v>Dwelling</v>
      </c>
      <c r="L151" s="147">
        <f t="shared" si="17"/>
        <v>0</v>
      </c>
      <c r="M151" s="147">
        <f t="shared" si="17"/>
        <v>725</v>
      </c>
      <c r="N151" s="147">
        <f t="shared" si="17"/>
        <v>0</v>
      </c>
      <c r="O151" s="147">
        <f t="shared" si="17"/>
        <v>631</v>
      </c>
      <c r="P151" s="147">
        <f t="shared" si="17"/>
        <v>7.3</v>
      </c>
      <c r="Q151" s="167">
        <f t="shared" si="17"/>
        <v>0.43</v>
      </c>
      <c r="R151" s="147">
        <f t="shared" si="17"/>
        <v>2.8</v>
      </c>
      <c r="S151" s="146"/>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row>
    <row r="152" spans="1:47" ht="14.25" x14ac:dyDescent="0.2">
      <c r="A152" s="144" t="s">
        <v>263</v>
      </c>
      <c r="B152" s="160">
        <v>23740</v>
      </c>
      <c r="C152" s="144" t="s">
        <v>258</v>
      </c>
      <c r="D152" s="144" t="s">
        <v>120</v>
      </c>
      <c r="E152" s="145">
        <v>29339.55</v>
      </c>
      <c r="F152" s="129">
        <f t="shared" si="9"/>
        <v>29339.55</v>
      </c>
      <c r="G152" s="144" t="s">
        <v>117</v>
      </c>
      <c r="H152" s="173">
        <f t="shared" si="10"/>
        <v>0</v>
      </c>
      <c r="I152" s="135"/>
      <c r="J152" s="146" t="s">
        <v>294</v>
      </c>
      <c r="K152" s="146" t="str">
        <f t="shared" ref="K152:R152" si="18">+K43</f>
        <v>Dwelling</v>
      </c>
      <c r="L152" s="147">
        <f t="shared" si="18"/>
        <v>0</v>
      </c>
      <c r="M152" s="147">
        <f t="shared" si="18"/>
        <v>975</v>
      </c>
      <c r="N152" s="147">
        <f t="shared" si="18"/>
        <v>0</v>
      </c>
      <c r="O152" s="147">
        <f t="shared" si="18"/>
        <v>631</v>
      </c>
      <c r="P152" s="147">
        <f t="shared" si="18"/>
        <v>7.3</v>
      </c>
      <c r="Q152" s="167">
        <f t="shared" si="18"/>
        <v>0.43</v>
      </c>
      <c r="R152" s="147">
        <f t="shared" si="18"/>
        <v>2.8</v>
      </c>
      <c r="S152" s="146"/>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row>
    <row r="153" spans="1:47" s="164" customFormat="1" ht="14.25" x14ac:dyDescent="0.2">
      <c r="A153" s="161" t="s">
        <v>392</v>
      </c>
      <c r="B153" s="162">
        <v>26240</v>
      </c>
      <c r="C153" s="161" t="s">
        <v>258</v>
      </c>
      <c r="D153" s="161" t="s">
        <v>120</v>
      </c>
      <c r="E153" s="145">
        <v>29339.55</v>
      </c>
      <c r="F153" s="163">
        <f t="shared" si="9"/>
        <v>29339.55</v>
      </c>
      <c r="G153" s="161" t="s">
        <v>117</v>
      </c>
      <c r="H153" s="174">
        <f t="shared" si="10"/>
        <v>0</v>
      </c>
      <c r="I153" s="135"/>
      <c r="J153" s="146" t="s">
        <v>395</v>
      </c>
      <c r="K153" s="149" t="str">
        <f t="shared" ref="K153:R154" si="19">+K44</f>
        <v>Dwelling</v>
      </c>
      <c r="L153" s="150">
        <f t="shared" si="19"/>
        <v>0</v>
      </c>
      <c r="M153" s="150">
        <f t="shared" si="19"/>
        <v>1312.5</v>
      </c>
      <c r="N153" s="150">
        <f t="shared" si="19"/>
        <v>0</v>
      </c>
      <c r="O153" s="150">
        <f t="shared" si="19"/>
        <v>631</v>
      </c>
      <c r="P153" s="150">
        <f t="shared" si="19"/>
        <v>7.3</v>
      </c>
      <c r="Q153" s="168">
        <f t="shared" si="19"/>
        <v>0.43</v>
      </c>
      <c r="R153" s="150">
        <f t="shared" si="19"/>
        <v>2.8</v>
      </c>
      <c r="S153" s="14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row>
    <row r="154" spans="1:47" s="164" customFormat="1" ht="14.25" x14ac:dyDescent="0.2">
      <c r="A154" s="161" t="s">
        <v>393</v>
      </c>
      <c r="B154" s="162">
        <v>28740</v>
      </c>
      <c r="C154" s="161" t="s">
        <v>258</v>
      </c>
      <c r="D154" s="161" t="s">
        <v>120</v>
      </c>
      <c r="E154" s="145">
        <v>29339.55</v>
      </c>
      <c r="F154" s="163">
        <f t="shared" si="9"/>
        <v>29339.55</v>
      </c>
      <c r="G154" s="161" t="s">
        <v>117</v>
      </c>
      <c r="H154" s="174">
        <f t="shared" si="10"/>
        <v>0</v>
      </c>
      <c r="I154" s="135"/>
      <c r="J154" s="146" t="s">
        <v>399</v>
      </c>
      <c r="K154" s="149" t="str">
        <f t="shared" si="19"/>
        <v>Dwelling</v>
      </c>
      <c r="L154" s="150">
        <f t="shared" si="19"/>
        <v>0</v>
      </c>
      <c r="M154" s="150">
        <f t="shared" si="19"/>
        <v>1650</v>
      </c>
      <c r="N154" s="150">
        <f t="shared" si="19"/>
        <v>0</v>
      </c>
      <c r="O154" s="150">
        <f t="shared" si="19"/>
        <v>631</v>
      </c>
      <c r="P154" s="150">
        <f t="shared" si="19"/>
        <v>7.3</v>
      </c>
      <c r="Q154" s="168">
        <f t="shared" si="19"/>
        <v>0.43</v>
      </c>
      <c r="R154" s="150">
        <f t="shared" si="19"/>
        <v>2.8</v>
      </c>
      <c r="S154" s="14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row>
    <row r="155" spans="1:47" ht="14.25" x14ac:dyDescent="0.2">
      <c r="A155" s="144" t="s">
        <v>264</v>
      </c>
      <c r="B155" s="160">
        <v>145.57</v>
      </c>
      <c r="C155" s="144" t="s">
        <v>286</v>
      </c>
      <c r="D155" s="144" t="s">
        <v>143</v>
      </c>
      <c r="E155" s="145">
        <v>146.69999999999999</v>
      </c>
      <c r="F155" s="129">
        <f t="shared" si="9"/>
        <v>146.69999999999999</v>
      </c>
      <c r="G155" s="144" t="s">
        <v>99</v>
      </c>
      <c r="H155" s="173">
        <f t="shared" si="10"/>
        <v>0</v>
      </c>
      <c r="I155" s="135"/>
      <c r="J155" s="146" t="s">
        <v>264</v>
      </c>
      <c r="K155" s="146" t="s">
        <v>286</v>
      </c>
      <c r="L155" s="147">
        <v>0</v>
      </c>
      <c r="M155" s="147">
        <v>5.73</v>
      </c>
      <c r="N155" s="147">
        <v>0</v>
      </c>
      <c r="O155" s="147">
        <v>4.49</v>
      </c>
      <c r="P155" s="147">
        <v>0.12</v>
      </c>
      <c r="Q155" s="167">
        <v>1.7000000000000001E-3</v>
      </c>
      <c r="R155" s="147">
        <v>0</v>
      </c>
      <c r="S155" s="146"/>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row>
    <row r="156" spans="1:47" ht="14.25" x14ac:dyDescent="0.2">
      <c r="A156" s="144" t="s">
        <v>266</v>
      </c>
      <c r="B156" s="160">
        <v>29.26</v>
      </c>
      <c r="C156" s="144" t="s">
        <v>286</v>
      </c>
      <c r="D156" s="144" t="s">
        <v>184</v>
      </c>
      <c r="E156" s="145">
        <v>52.4</v>
      </c>
      <c r="F156" s="129">
        <f t="shared" si="9"/>
        <v>52.4</v>
      </c>
      <c r="G156" s="144" t="s">
        <v>99</v>
      </c>
      <c r="H156" s="173">
        <f t="shared" si="10"/>
        <v>0</v>
      </c>
      <c r="I156" s="135"/>
      <c r="J156" s="146" t="s">
        <v>335</v>
      </c>
      <c r="K156" s="146" t="s">
        <v>286</v>
      </c>
      <c r="L156" s="147">
        <v>0</v>
      </c>
      <c r="M156" s="147">
        <v>1.1000000000000001</v>
      </c>
      <c r="N156" s="147">
        <v>0</v>
      </c>
      <c r="O156" s="147">
        <v>0.86</v>
      </c>
      <c r="P156" s="147">
        <v>2.7000000000000003E-2</v>
      </c>
      <c r="Q156" s="167">
        <v>0</v>
      </c>
      <c r="R156" s="147">
        <v>0</v>
      </c>
      <c r="S156" s="146"/>
      <c r="Z156" s="229"/>
      <c r="AA156" s="229"/>
      <c r="AB156" s="229"/>
      <c r="AC156" s="229"/>
      <c r="AD156" s="229"/>
      <c r="AE156" s="229"/>
      <c r="AF156" s="229"/>
      <c r="AG156" s="229"/>
      <c r="AH156" s="229"/>
      <c r="AI156" s="229"/>
      <c r="AJ156" s="229"/>
      <c r="AK156" s="229"/>
      <c r="AL156" s="229"/>
      <c r="AM156" s="229"/>
      <c r="AN156" s="229"/>
      <c r="AO156" s="229"/>
      <c r="AP156" s="229"/>
      <c r="AQ156" s="229"/>
      <c r="AR156" s="229" t="s">
        <v>446</v>
      </c>
      <c r="AS156" s="229"/>
      <c r="AT156" s="229"/>
      <c r="AU156" s="229"/>
    </row>
    <row r="157" spans="1:47" ht="14.25" x14ac:dyDescent="0.2">
      <c r="A157" s="144" t="s">
        <v>265</v>
      </c>
      <c r="B157" s="160">
        <v>18.89</v>
      </c>
      <c r="C157" s="144" t="s">
        <v>286</v>
      </c>
      <c r="D157" s="144" t="s">
        <v>184</v>
      </c>
      <c r="E157" s="145">
        <v>52.4</v>
      </c>
      <c r="F157" s="129">
        <f t="shared" si="9"/>
        <v>52.4</v>
      </c>
      <c r="G157" s="144" t="s">
        <v>99</v>
      </c>
      <c r="H157" s="173">
        <f t="shared" si="10"/>
        <v>0</v>
      </c>
      <c r="I157" s="135"/>
      <c r="J157" s="146" t="s">
        <v>265</v>
      </c>
      <c r="K157" s="146" t="s">
        <v>286</v>
      </c>
      <c r="L157" s="147">
        <v>0</v>
      </c>
      <c r="M157" s="147">
        <v>0.13</v>
      </c>
      <c r="N157" s="147">
        <v>0</v>
      </c>
      <c r="O157" s="147">
        <v>0.1</v>
      </c>
      <c r="P157" s="147">
        <v>3.7999999999999999E-2</v>
      </c>
      <c r="Q157" s="167">
        <v>0</v>
      </c>
      <c r="R157" s="147">
        <v>0</v>
      </c>
      <c r="S157" s="146"/>
      <c r="Z157" s="229"/>
      <c r="AA157" s="229"/>
      <c r="AB157" s="229"/>
      <c r="AC157" s="229"/>
      <c r="AD157" s="229"/>
      <c r="AE157" s="229"/>
      <c r="AF157" s="229"/>
      <c r="AG157" s="229"/>
      <c r="AH157" s="229"/>
      <c r="AI157" s="229"/>
      <c r="AJ157" s="229"/>
      <c r="AK157" s="229"/>
      <c r="AL157" s="229"/>
      <c r="AM157" s="229"/>
      <c r="AN157" s="229"/>
      <c r="AO157" s="229"/>
      <c r="AP157" s="229"/>
      <c r="AQ157" s="229"/>
      <c r="AR157" s="229" t="s">
        <v>446</v>
      </c>
      <c r="AS157" s="229"/>
      <c r="AT157" s="229"/>
      <c r="AU157" s="229"/>
    </row>
    <row r="158" spans="1:47" ht="14.25" x14ac:dyDescent="0.2">
      <c r="A158" s="144" t="s">
        <v>267</v>
      </c>
      <c r="B158" s="160" t="s">
        <v>85</v>
      </c>
      <c r="C158" s="144" t="s">
        <v>286</v>
      </c>
      <c r="D158" s="144" t="s">
        <v>109</v>
      </c>
      <c r="E158" s="145">
        <v>20.9</v>
      </c>
      <c r="F158" s="129">
        <f t="shared" si="9"/>
        <v>20.9</v>
      </c>
      <c r="G158" s="144" t="s">
        <v>99</v>
      </c>
      <c r="H158" s="173">
        <f t="shared" si="10"/>
        <v>0</v>
      </c>
      <c r="I158" s="135"/>
      <c r="J158" s="146" t="s">
        <v>267</v>
      </c>
      <c r="K158" s="146" t="s">
        <v>85</v>
      </c>
      <c r="L158" s="147">
        <v>0</v>
      </c>
      <c r="M158" s="147">
        <v>0</v>
      </c>
      <c r="N158" s="147">
        <v>0</v>
      </c>
      <c r="O158" s="147">
        <v>0</v>
      </c>
      <c r="P158" s="147">
        <v>0</v>
      </c>
      <c r="Q158" s="167">
        <v>0</v>
      </c>
      <c r="R158" s="147">
        <v>0</v>
      </c>
      <c r="S158" s="146"/>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row>
    <row r="159" spans="1:47" ht="14.25" x14ac:dyDescent="0.2">
      <c r="A159" s="144" t="s">
        <v>268</v>
      </c>
      <c r="B159" s="160" t="s">
        <v>85</v>
      </c>
      <c r="C159" s="144" t="s">
        <v>286</v>
      </c>
      <c r="D159" s="144" t="s">
        <v>109</v>
      </c>
      <c r="E159" s="145">
        <v>20.9</v>
      </c>
      <c r="F159" s="129">
        <f t="shared" si="9"/>
        <v>20.9</v>
      </c>
      <c r="G159" s="144" t="s">
        <v>99</v>
      </c>
      <c r="H159" s="173">
        <f t="shared" si="10"/>
        <v>0</v>
      </c>
      <c r="I159" s="135"/>
      <c r="J159" s="148" t="s">
        <v>268</v>
      </c>
      <c r="K159" s="148" t="s">
        <v>85</v>
      </c>
      <c r="L159" s="151">
        <v>0</v>
      </c>
      <c r="M159" s="151">
        <v>0</v>
      </c>
      <c r="N159" s="151">
        <v>0</v>
      </c>
      <c r="O159" s="151">
        <v>0</v>
      </c>
      <c r="P159" s="151">
        <v>0</v>
      </c>
      <c r="Q159" s="169">
        <v>0</v>
      </c>
      <c r="R159" s="151">
        <v>0</v>
      </c>
      <c r="S159" s="148"/>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row>
    <row r="160" spans="1:47" ht="14.25" x14ac:dyDescent="0.2">
      <c r="A160" s="144" t="s">
        <v>269</v>
      </c>
      <c r="B160" s="160" t="s">
        <v>85</v>
      </c>
      <c r="C160" s="144"/>
      <c r="D160" s="144" t="s">
        <v>99</v>
      </c>
      <c r="E160" s="145" t="s">
        <v>85</v>
      </c>
      <c r="F160" s="129" t="str">
        <f t="shared" si="9"/>
        <v>FPA</v>
      </c>
      <c r="G160" s="144" t="s">
        <v>117</v>
      </c>
      <c r="H160" s="173">
        <f t="shared" si="10"/>
        <v>0</v>
      </c>
      <c r="I160" s="135"/>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row>
    <row r="161" spans="1:47" ht="14.25" x14ac:dyDescent="0.2">
      <c r="A161" s="152" t="s">
        <v>270</v>
      </c>
      <c r="B161" s="160" t="s">
        <v>85</v>
      </c>
      <c r="C161" s="152"/>
      <c r="D161" s="152" t="s">
        <v>99</v>
      </c>
      <c r="E161" s="153" t="s">
        <v>85</v>
      </c>
      <c r="F161" s="129" t="str">
        <f t="shared" si="9"/>
        <v>FPA</v>
      </c>
      <c r="G161" s="152" t="s">
        <v>99</v>
      </c>
      <c r="H161" s="175">
        <f t="shared" si="10"/>
        <v>0</v>
      </c>
      <c r="I161" s="135"/>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row>
    <row r="162" spans="1:47" ht="14.25" x14ac:dyDescent="0.2">
      <c r="H162" s="133"/>
      <c r="I162" s="135"/>
      <c r="AU162" s="228"/>
    </row>
    <row r="163" spans="1:47" ht="14.25" x14ac:dyDescent="0.2">
      <c r="H163" s="133"/>
      <c r="I163" s="135"/>
      <c r="AU163" s="228"/>
    </row>
    <row r="164" spans="1:47" ht="14.25" x14ac:dyDescent="0.2">
      <c r="H164" s="133"/>
      <c r="I164" s="133"/>
      <c r="AU164" s="228"/>
    </row>
    <row r="165" spans="1:47" x14ac:dyDescent="0.2">
      <c r="AU165" s="228"/>
    </row>
    <row r="166" spans="1:47" x14ac:dyDescent="0.2">
      <c r="AU166" s="228"/>
    </row>
    <row r="167" spans="1:47" x14ac:dyDescent="0.2">
      <c r="AU167" s="228"/>
    </row>
    <row r="168" spans="1:47" x14ac:dyDescent="0.2">
      <c r="AU168" s="228"/>
    </row>
    <row r="169" spans="1:47" x14ac:dyDescent="0.2">
      <c r="AU169" s="228"/>
    </row>
    <row r="170" spans="1:47" x14ac:dyDescent="0.2">
      <c r="AU170" s="228"/>
    </row>
    <row r="171" spans="1:47" x14ac:dyDescent="0.2">
      <c r="AU171" s="228"/>
    </row>
    <row r="172" spans="1:47" x14ac:dyDescent="0.2">
      <c r="AU172" s="228"/>
    </row>
    <row r="173" spans="1:47" x14ac:dyDescent="0.2">
      <c r="AU173" s="228"/>
    </row>
    <row r="174" spans="1:47" x14ac:dyDescent="0.2">
      <c r="AU174" s="228"/>
    </row>
    <row r="175" spans="1:47" x14ac:dyDescent="0.2">
      <c r="AU175" s="228"/>
    </row>
    <row r="176" spans="1:47" x14ac:dyDescent="0.2">
      <c r="AU176" s="228"/>
    </row>
    <row r="177" spans="47:47" x14ac:dyDescent="0.2">
      <c r="AU177" s="228"/>
    </row>
    <row r="178" spans="47:47" x14ac:dyDescent="0.2">
      <c r="AU178" s="228"/>
    </row>
    <row r="179" spans="47:47" x14ac:dyDescent="0.2">
      <c r="AU179" s="228"/>
    </row>
    <row r="180" spans="47:47" x14ac:dyDescent="0.2">
      <c r="AU180" s="228"/>
    </row>
    <row r="181" spans="47:47" x14ac:dyDescent="0.2">
      <c r="AU181" s="228"/>
    </row>
    <row r="182" spans="47:47" x14ac:dyDescent="0.2">
      <c r="AU182" s="228"/>
    </row>
  </sheetData>
  <sheetProtection algorithmName="SHA-512" hashValue="RfrEcYyn8b/zXJqEMXPAMtTFZDAxFA5EtKI8FJBzZCdTmpRuam//Wxzf83IlRgZOidlGQp5pDH0tMpeObonVzg==" saltValue="XgJR7h1u0Y1ru068S+YnaA==" spinCount="100000" sheet="1" objects="1" scenarios="1"/>
  <mergeCells count="7">
    <mergeCell ref="S4:S5"/>
    <mergeCell ref="J4:J5"/>
    <mergeCell ref="K4:K5"/>
    <mergeCell ref="L4:M4"/>
    <mergeCell ref="N4:O4"/>
    <mergeCell ref="Q4:Q5"/>
    <mergeCell ref="R4:R5"/>
  </mergeCells>
  <hyperlinks>
    <hyperlink ref="A2" location="Welcome!A1" display="Return to index" xr:uid="{00000000-0004-0000-06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3201A3-4EE8-4E2D-9C48-7131392E73D6}">
  <ds:schemaRefs>
    <ds:schemaRef ds:uri="http://schemas.microsoft.com/office/2006/documentManagement/types"/>
    <ds:schemaRef ds:uri="http://purl.org/dc/dcmitype/"/>
    <ds:schemaRef ds:uri="http://schemas.microsoft.com/sharepoint/v3"/>
    <ds:schemaRef ds:uri="3a493a26-741a-42fd-8777-f88520cae55b"/>
    <ds:schemaRef ds:uri="http://purl.org/dc/terms/"/>
    <ds:schemaRef ds:uri="http://purl.org/dc/elements/1.1/"/>
    <ds:schemaRef ds:uri="http://www.w3.org/XML/1998/namespace"/>
    <ds:schemaRef ds:uri="http://schemas.openxmlformats.org/package/2006/metadata/core-properties"/>
    <ds:schemaRef ds:uri="dcf13a8c-8bd3-4ac7-8c19-6244a771e9dd"/>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4.xml><?xml version="1.0" encoding="utf-8"?>
<ds:datastoreItem xmlns:ds="http://schemas.openxmlformats.org/officeDocument/2006/customXml" ds:itemID="{A9C23E76-A3DF-4EB8-AAB4-F43551915F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Service areas</vt:lpstr>
      <vt:lpstr>Version</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2016-09-01T04:33:29Z</cp:lastPrinted>
  <dcterms:created xsi:type="dcterms:W3CDTF">2008-08-04T21:17:38Z</dcterms:created>
  <dcterms:modified xsi:type="dcterms:W3CDTF">2023-08-03T22:15:10Z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